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A3B7BE3C-7509-4052-9B6F-E635E33CD49F}" xr6:coauthVersionLast="47" xr6:coauthVersionMax="47" xr10:uidLastSave="{00000000-0000-0000-0000-000000000000}"/>
  <bookViews>
    <workbookView xWindow="-120" yWindow="-120" windowWidth="29040" windowHeight="15840" tabRatio="762" firstSheet="6" activeTab="11" xr2:uid="{00000000-000D-0000-FFFF-FFFF00000000}"/>
  </bookViews>
  <sheets>
    <sheet name="Linkสูตรออร์เดอร์  (2)" sheetId="4261" r:id="rId1"/>
    <sheet name="3(Order+Fc) แยกลูกค้า" sheetId="4213" r:id="rId2"/>
    <sheet name="5(Order)" sheetId="4223" r:id="rId3"/>
    <sheet name="3(Order) แยกลูกค้า" sheetId="4123" r:id="rId4"/>
    <sheet name="3(Fc) แยกลูกค้" sheetId="4224" r:id="rId5"/>
    <sheet name="4(Order+FC) (-4)" sheetId="4328" r:id="rId6"/>
    <sheet name="4(Order+FC)" sheetId="4196" r:id="rId7"/>
    <sheet name="4(Order)" sheetId="4189" r:id="rId8"/>
    <sheet name="4(Order) แยกลูกค้า" sheetId="4314" r:id="rId9"/>
    <sheet name="4(Fc) แยกลูกค้า" sheetId="4042" r:id="rId10"/>
    <sheet name="ค้างทอ14-3-68" sheetId="4370" r:id="rId11"/>
    <sheet name="7-4-68" sheetId="4392" r:id="rId12"/>
    <sheet name="5-4-68" sheetId="4391" r:id="rId13"/>
    <sheet name="4-4-68" sheetId="4390" r:id="rId14"/>
    <sheet name="3-4-68" sheetId="4388" r:id="rId15"/>
    <sheet name="2-4-68" sheetId="4387" r:id="rId16"/>
    <sheet name="1-4-68" sheetId="4386" r:id="rId17"/>
    <sheet name="29-3-68" sheetId="4384" r:id="rId18"/>
    <sheet name="28-3-68" sheetId="4383" r:id="rId19"/>
    <sheet name="27-3-68" sheetId="4382" r:id="rId20"/>
    <sheet name="26-3-68" sheetId="4381" r:id="rId21"/>
    <sheet name="25-3-68" sheetId="4380" r:id="rId22"/>
    <sheet name="24-3-68" sheetId="4379" r:id="rId23"/>
    <sheet name="22-3-68" sheetId="4378" r:id="rId24"/>
    <sheet name="21-3-68" sheetId="4377" r:id="rId25"/>
    <sheet name="20-3-68" sheetId="4375" r:id="rId26"/>
    <sheet name="19-3-68" sheetId="4374" r:id="rId27"/>
    <sheet name="18-3-68" sheetId="4373" r:id="rId28"/>
    <sheet name="17-3-68" sheetId="4372" r:id="rId29"/>
    <sheet name="15-3-68" sheetId="4371" r:id="rId30"/>
    <sheet name="14-3-68" sheetId="4363" r:id="rId31"/>
    <sheet name="13-3-68" sheetId="4362" r:id="rId32"/>
  </sheets>
  <externalReferences>
    <externalReference r:id="rId33"/>
    <externalReference r:id="rId34"/>
    <externalReference r:id="rId35"/>
  </externalReferences>
  <definedNames>
    <definedName name="_xlnm._FilterDatabase" localSheetId="31" hidden="1">'13-3-68'!$A$5:$BD$341</definedName>
    <definedName name="_xlnm._FilterDatabase" localSheetId="30" hidden="1">'14-3-68'!$A$5:$BD$338</definedName>
    <definedName name="_xlnm._FilterDatabase" localSheetId="16" hidden="1">'1-4-68'!$A$5:$BD$211</definedName>
    <definedName name="_xlnm._FilterDatabase" localSheetId="29" hidden="1">'15-3-68'!$A$5:$BD$329</definedName>
    <definedName name="_xlnm._FilterDatabase" localSheetId="28" hidden="1">'17-3-68'!$A$5:$BD$341</definedName>
    <definedName name="_xlnm._FilterDatabase" localSheetId="27" hidden="1">'18-3-68'!$A$5:$BD$327</definedName>
    <definedName name="_xlnm._FilterDatabase" localSheetId="26" hidden="1">'19-3-68'!$A$5:$BD$319</definedName>
    <definedName name="_xlnm._FilterDatabase" localSheetId="25" hidden="1">'20-3-68'!$A$5:$BD$307</definedName>
    <definedName name="_xlnm._FilterDatabase" localSheetId="24" hidden="1">'21-3-68'!$A$5:$BD$282</definedName>
    <definedName name="_xlnm._FilterDatabase" localSheetId="23" hidden="1">'22-3-68'!$A$5:$BD$276</definedName>
    <definedName name="_xlnm._FilterDatabase" localSheetId="22" hidden="1">'24-3-68'!$A$5:$BD$283</definedName>
    <definedName name="_xlnm._FilterDatabase" localSheetId="15" hidden="1">'2-4-68'!$A$5:$BD$216</definedName>
    <definedName name="_xlnm._FilterDatabase" localSheetId="21" hidden="1">'25-3-68'!$A$5:$BD$264</definedName>
    <definedName name="_xlnm._FilterDatabase" localSheetId="20" hidden="1">'26-3-68'!$A$5:$BD$258</definedName>
    <definedName name="_xlnm._FilterDatabase" localSheetId="19" hidden="1">'27-3-68'!$A$5:$BD$244</definedName>
    <definedName name="_xlnm._FilterDatabase" localSheetId="18" hidden="1">'28-3-68'!$A$5:$BD$238</definedName>
    <definedName name="_xlnm._FilterDatabase" localSheetId="17" hidden="1">'29-3-68'!$A$5:$BD$235</definedName>
    <definedName name="_xlnm._FilterDatabase" localSheetId="14" hidden="1">'3-4-68'!$A$5:$BD$221</definedName>
    <definedName name="_xlnm._FilterDatabase" localSheetId="13" hidden="1">'4-4-68'!$A$5:$BD$234</definedName>
    <definedName name="_xlnm._FilterDatabase" localSheetId="12" hidden="1">'5-4-68'!$A$5:$BD$243</definedName>
    <definedName name="_xlnm._FilterDatabase" localSheetId="11" hidden="1">'7-4-68'!$A$5:$BD$242</definedName>
    <definedName name="_xlnm._FilterDatabase" localSheetId="0" hidden="1">'Linkสูตรออร์เดอร์  (2)'!$A$5:$BD$5</definedName>
    <definedName name="_xlnm.Print_Area" localSheetId="4">'3(Fc) แยกลูกค้'!$A$1:$H$39</definedName>
    <definedName name="_xlnm.Print_Area" localSheetId="3">'3(Order) แยกลูกค้า'!$A$4:$G$60</definedName>
    <definedName name="_xlnm.Print_Area" localSheetId="1">'3(Order+Fc) แยกลูกค้า'!$A$4:$I$80</definedName>
    <definedName name="_xlnm.Print_Area" localSheetId="9">'4(Fc) แยกลูกค้า'!$A$1:$H$39</definedName>
    <definedName name="_xlnm.Print_Area" localSheetId="7">'4(Order)'!$A$6:$G$43</definedName>
    <definedName name="_xlnm.Print_Area" localSheetId="8">'4(Order) แยกลูกค้า'!$A$4:$G$60</definedName>
    <definedName name="_xlnm.Print_Area" localSheetId="2">'5(Order)'!$A$1:$G$23</definedName>
    <definedName name="Z_A35135A6_BB02_445F_B09B_908EF37AECE2_.wvu.Cols" localSheetId="31" hidden="1">'13-3-68'!$A:$A,'13-3-68'!$AG:$AG</definedName>
    <definedName name="Z_A35135A6_BB02_445F_B09B_908EF37AECE2_.wvu.Cols" localSheetId="30" hidden="1">'14-3-68'!$A:$A,'14-3-68'!$AG:$AG</definedName>
    <definedName name="Z_A35135A6_BB02_445F_B09B_908EF37AECE2_.wvu.Cols" localSheetId="16" hidden="1">'1-4-68'!$A:$A,'1-4-68'!$AG:$AG</definedName>
    <definedName name="Z_A35135A6_BB02_445F_B09B_908EF37AECE2_.wvu.Cols" localSheetId="29" hidden="1">'15-3-68'!$A:$A,'15-3-68'!$AG:$AG</definedName>
    <definedName name="Z_A35135A6_BB02_445F_B09B_908EF37AECE2_.wvu.Cols" localSheetId="28" hidden="1">'17-3-68'!$A:$A,'17-3-68'!$AG:$AG</definedName>
    <definedName name="Z_A35135A6_BB02_445F_B09B_908EF37AECE2_.wvu.Cols" localSheetId="27" hidden="1">'18-3-68'!$A:$A,'18-3-68'!$AG:$AG</definedName>
    <definedName name="Z_A35135A6_BB02_445F_B09B_908EF37AECE2_.wvu.Cols" localSheetId="26" hidden="1">'19-3-68'!$A:$A,'19-3-68'!$AG:$AG</definedName>
    <definedName name="Z_A35135A6_BB02_445F_B09B_908EF37AECE2_.wvu.Cols" localSheetId="25" hidden="1">'20-3-68'!$A:$A,'20-3-68'!$AG:$AG</definedName>
    <definedName name="Z_A35135A6_BB02_445F_B09B_908EF37AECE2_.wvu.Cols" localSheetId="24" hidden="1">'21-3-68'!$A:$A,'21-3-68'!$AG:$AG</definedName>
    <definedName name="Z_A35135A6_BB02_445F_B09B_908EF37AECE2_.wvu.Cols" localSheetId="23" hidden="1">'22-3-68'!$A:$A,'22-3-68'!$AG:$AG</definedName>
    <definedName name="Z_A35135A6_BB02_445F_B09B_908EF37AECE2_.wvu.Cols" localSheetId="22" hidden="1">'24-3-68'!$A:$A,'24-3-68'!$AG:$AG</definedName>
    <definedName name="Z_A35135A6_BB02_445F_B09B_908EF37AECE2_.wvu.Cols" localSheetId="15" hidden="1">'2-4-68'!$A:$A,'2-4-68'!$AG:$AG</definedName>
    <definedName name="Z_A35135A6_BB02_445F_B09B_908EF37AECE2_.wvu.Cols" localSheetId="21" hidden="1">'25-3-68'!$A:$A,'25-3-68'!$AG:$AG</definedName>
    <definedName name="Z_A35135A6_BB02_445F_B09B_908EF37AECE2_.wvu.Cols" localSheetId="20" hidden="1">'26-3-68'!$A:$A,'26-3-68'!$AG:$AG</definedName>
    <definedName name="Z_A35135A6_BB02_445F_B09B_908EF37AECE2_.wvu.Cols" localSheetId="19" hidden="1">'27-3-68'!$A:$A,'27-3-68'!$AG:$AG</definedName>
    <definedName name="Z_A35135A6_BB02_445F_B09B_908EF37AECE2_.wvu.Cols" localSheetId="18" hidden="1">'28-3-68'!$A:$A,'28-3-68'!$AG:$AG</definedName>
    <definedName name="Z_A35135A6_BB02_445F_B09B_908EF37AECE2_.wvu.Cols" localSheetId="17" hidden="1">'29-3-68'!$A:$A,'29-3-68'!$AG:$AG</definedName>
    <definedName name="Z_A35135A6_BB02_445F_B09B_908EF37AECE2_.wvu.Cols" localSheetId="14" hidden="1">'3-4-68'!$A:$A,'3-4-68'!$AG:$AG</definedName>
    <definedName name="Z_A35135A6_BB02_445F_B09B_908EF37AECE2_.wvu.Cols" localSheetId="13" hidden="1">'4-4-68'!$A:$A,'4-4-68'!$AG:$AG</definedName>
    <definedName name="Z_A35135A6_BB02_445F_B09B_908EF37AECE2_.wvu.Cols" localSheetId="12" hidden="1">'5-4-68'!$A:$A,'5-4-68'!$AG:$AG</definedName>
    <definedName name="Z_A35135A6_BB02_445F_B09B_908EF37AECE2_.wvu.Cols" localSheetId="11" hidden="1">'7-4-68'!$A:$A,'7-4-68'!$AG:$AG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31" hidden="1">'13-3-68'!$B$5:$AC$306</definedName>
    <definedName name="Z_A35135A6_BB02_445F_B09B_908EF37AECE2_.wvu.FilterData" localSheetId="30" hidden="1">'14-3-68'!$B$5:$AC$306</definedName>
    <definedName name="Z_A35135A6_BB02_445F_B09B_908EF37AECE2_.wvu.FilterData" localSheetId="16" hidden="1">'1-4-68'!$B$5:$AC$211</definedName>
    <definedName name="Z_A35135A6_BB02_445F_B09B_908EF37AECE2_.wvu.FilterData" localSheetId="29" hidden="1">'15-3-68'!$B$5:$AC$303</definedName>
    <definedName name="Z_A35135A6_BB02_445F_B09B_908EF37AECE2_.wvu.FilterData" localSheetId="28" hidden="1">'17-3-68'!$B$5:$AC$306</definedName>
    <definedName name="Z_A35135A6_BB02_445F_B09B_908EF37AECE2_.wvu.FilterData" localSheetId="27" hidden="1">'18-3-68'!$B$5:$AC$303</definedName>
    <definedName name="Z_A35135A6_BB02_445F_B09B_908EF37AECE2_.wvu.FilterData" localSheetId="26" hidden="1">'19-3-68'!$B$5:$AC$303</definedName>
    <definedName name="Z_A35135A6_BB02_445F_B09B_908EF37AECE2_.wvu.FilterData" localSheetId="25" hidden="1">'20-3-68'!$B$5:$AC$301</definedName>
    <definedName name="Z_A35135A6_BB02_445F_B09B_908EF37AECE2_.wvu.FilterData" localSheetId="24" hidden="1">'21-3-68'!$B$5:$AC$282</definedName>
    <definedName name="Z_A35135A6_BB02_445F_B09B_908EF37AECE2_.wvu.FilterData" localSheetId="23" hidden="1">'22-3-68'!$B$5:$AC$276</definedName>
    <definedName name="Z_A35135A6_BB02_445F_B09B_908EF37AECE2_.wvu.FilterData" localSheetId="22" hidden="1">'24-3-68'!$B$5:$AC$283</definedName>
    <definedName name="Z_A35135A6_BB02_445F_B09B_908EF37AECE2_.wvu.FilterData" localSheetId="15" hidden="1">'2-4-68'!$B$5:$AC$216</definedName>
    <definedName name="Z_A35135A6_BB02_445F_B09B_908EF37AECE2_.wvu.FilterData" localSheetId="21" hidden="1">'25-3-68'!$B$5:$AC$264</definedName>
    <definedName name="Z_A35135A6_BB02_445F_B09B_908EF37AECE2_.wvu.FilterData" localSheetId="20" hidden="1">'26-3-68'!$B$5:$AC$258</definedName>
    <definedName name="Z_A35135A6_BB02_445F_B09B_908EF37AECE2_.wvu.FilterData" localSheetId="19" hidden="1">'27-3-68'!$B$5:$AC$244</definedName>
    <definedName name="Z_A35135A6_BB02_445F_B09B_908EF37AECE2_.wvu.FilterData" localSheetId="18" hidden="1">'28-3-68'!$B$5:$AC$238</definedName>
    <definedName name="Z_A35135A6_BB02_445F_B09B_908EF37AECE2_.wvu.FilterData" localSheetId="17" hidden="1">'29-3-68'!$B$5:$AC$235</definedName>
    <definedName name="Z_A35135A6_BB02_445F_B09B_908EF37AECE2_.wvu.FilterData" localSheetId="14" hidden="1">'3-4-68'!$B$5:$AC$221</definedName>
    <definedName name="Z_A35135A6_BB02_445F_B09B_908EF37AECE2_.wvu.FilterData" localSheetId="13" hidden="1">'4-4-68'!$B$5:$AC$234</definedName>
    <definedName name="Z_A35135A6_BB02_445F_B09B_908EF37AECE2_.wvu.FilterData" localSheetId="12" hidden="1">'5-4-68'!$B$5:$AC$243</definedName>
    <definedName name="Z_A35135A6_BB02_445F_B09B_908EF37AECE2_.wvu.FilterData" localSheetId="11" hidden="1">'7-4-68'!$B$5:$AC$242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31" hidden="1">'13-3-68'!$2:$2</definedName>
    <definedName name="Z_A35135A6_BB02_445F_B09B_908EF37AECE2_.wvu.Rows" localSheetId="30" hidden="1">'14-3-68'!$2:$2</definedName>
    <definedName name="Z_A35135A6_BB02_445F_B09B_908EF37AECE2_.wvu.Rows" localSheetId="16" hidden="1">'1-4-68'!$2:$2</definedName>
    <definedName name="Z_A35135A6_BB02_445F_B09B_908EF37AECE2_.wvu.Rows" localSheetId="29" hidden="1">'15-3-68'!$2:$2</definedName>
    <definedName name="Z_A35135A6_BB02_445F_B09B_908EF37AECE2_.wvu.Rows" localSheetId="28" hidden="1">'17-3-68'!$2:$2</definedName>
    <definedName name="Z_A35135A6_BB02_445F_B09B_908EF37AECE2_.wvu.Rows" localSheetId="27" hidden="1">'18-3-68'!$2:$2</definedName>
    <definedName name="Z_A35135A6_BB02_445F_B09B_908EF37AECE2_.wvu.Rows" localSheetId="26" hidden="1">'19-3-68'!$2:$2</definedName>
    <definedName name="Z_A35135A6_BB02_445F_B09B_908EF37AECE2_.wvu.Rows" localSheetId="25" hidden="1">'20-3-68'!$2:$2</definedName>
    <definedName name="Z_A35135A6_BB02_445F_B09B_908EF37AECE2_.wvu.Rows" localSheetId="24" hidden="1">'21-3-68'!$2:$2</definedName>
    <definedName name="Z_A35135A6_BB02_445F_B09B_908EF37AECE2_.wvu.Rows" localSheetId="23" hidden="1">'22-3-68'!$2:$2</definedName>
    <definedName name="Z_A35135A6_BB02_445F_B09B_908EF37AECE2_.wvu.Rows" localSheetId="22" hidden="1">'24-3-68'!$2:$2</definedName>
    <definedName name="Z_A35135A6_BB02_445F_B09B_908EF37AECE2_.wvu.Rows" localSheetId="15" hidden="1">'2-4-68'!$2:$2</definedName>
    <definedName name="Z_A35135A6_BB02_445F_B09B_908EF37AECE2_.wvu.Rows" localSheetId="21" hidden="1">'25-3-68'!$2:$2</definedName>
    <definedName name="Z_A35135A6_BB02_445F_B09B_908EF37AECE2_.wvu.Rows" localSheetId="20" hidden="1">'26-3-68'!$2:$2</definedName>
    <definedName name="Z_A35135A6_BB02_445F_B09B_908EF37AECE2_.wvu.Rows" localSheetId="19" hidden="1">'27-3-68'!$2:$2</definedName>
    <definedName name="Z_A35135A6_BB02_445F_B09B_908EF37AECE2_.wvu.Rows" localSheetId="18" hidden="1">'28-3-68'!$2:$2</definedName>
    <definedName name="Z_A35135A6_BB02_445F_B09B_908EF37AECE2_.wvu.Rows" localSheetId="17" hidden="1">'29-3-68'!$2:$2</definedName>
    <definedName name="Z_A35135A6_BB02_445F_B09B_908EF37AECE2_.wvu.Rows" localSheetId="14" hidden="1">'3-4-68'!$2:$2</definedName>
    <definedName name="Z_A35135A6_BB02_445F_B09B_908EF37AECE2_.wvu.Rows" localSheetId="13" hidden="1">'4-4-68'!$2:$2</definedName>
    <definedName name="Z_A35135A6_BB02_445F_B09B_908EF37AECE2_.wvu.Rows" localSheetId="12" hidden="1">'5-4-68'!$2:$2</definedName>
    <definedName name="Z_A35135A6_BB02_445F_B09B_908EF37AECE2_.wvu.Rows" localSheetId="11" hidden="1">'7-4-68'!$2:$2</definedName>
    <definedName name="Z_A35135A6_BB02_445F_B09B_908EF37AECE2_.wvu.Rows" localSheetId="0" hidden="1">'Linkสูตรออร์เดอร์  (2)'!$2:$2</definedName>
  </definedNames>
  <calcPr calcId="191029" iterate="1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166" r:id="rId3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261" l="1"/>
  <c r="B7" i="4261"/>
  <c r="C7" i="4261"/>
  <c r="D7" i="4261"/>
  <c r="E7" i="4261"/>
  <c r="F7" i="4261"/>
  <c r="G7" i="4261"/>
  <c r="H7" i="4261"/>
  <c r="I7" i="4261"/>
  <c r="J7" i="4261"/>
  <c r="K7" i="4261"/>
  <c r="L7" i="4261"/>
  <c r="M7" i="4261"/>
  <c r="N7" i="4261"/>
  <c r="O7" i="4261"/>
  <c r="P7" i="4261"/>
  <c r="Q7" i="4261"/>
  <c r="R7" i="4261"/>
  <c r="S7" i="4261"/>
  <c r="T7" i="4261"/>
  <c r="U7" i="4261"/>
  <c r="V7" i="4261"/>
  <c r="W7" i="4261"/>
  <c r="X7" i="4261"/>
  <c r="Y7" i="4261"/>
  <c r="Z7" i="4261"/>
  <c r="AA7" i="4261"/>
  <c r="AB7" i="4261"/>
  <c r="AC7" i="4261"/>
  <c r="AD7" i="4261"/>
  <c r="AE7" i="4261"/>
  <c r="AF7" i="4261"/>
  <c r="AG7" i="4261"/>
  <c r="AH7" i="4261"/>
  <c r="AI7" i="4261"/>
  <c r="AJ7" i="4261"/>
  <c r="AK7" i="4261"/>
  <c r="AL7" i="4261"/>
  <c r="AM7" i="4261"/>
  <c r="AN7" i="4261"/>
  <c r="AO7" i="4261"/>
  <c r="AP7" i="4261"/>
  <c r="AQ7" i="4261"/>
  <c r="AR7" i="4261"/>
  <c r="AS7" i="4261"/>
  <c r="AT7" i="4261"/>
  <c r="AU7" i="4261"/>
  <c r="AV7" i="4261"/>
  <c r="AW7" i="4261"/>
  <c r="AX7" i="4261"/>
  <c r="AY7" i="4261"/>
  <c r="AZ7" i="4261"/>
  <c r="BA7" i="4261"/>
  <c r="BB7" i="4261"/>
  <c r="BC7" i="4261"/>
  <c r="BD7" i="4261"/>
  <c r="A8" i="4261"/>
  <c r="B8" i="4261"/>
  <c r="C8" i="4261"/>
  <c r="D8" i="4261"/>
  <c r="E8" i="4261"/>
  <c r="F8" i="4261"/>
  <c r="G8" i="4261"/>
  <c r="H8" i="4261"/>
  <c r="I8" i="4261"/>
  <c r="J8" i="4261"/>
  <c r="K8" i="4261"/>
  <c r="L8" i="4261"/>
  <c r="M8" i="4261"/>
  <c r="N8" i="4261"/>
  <c r="O8" i="4261"/>
  <c r="P8" i="4261"/>
  <c r="Q8" i="4261"/>
  <c r="R8" i="4261"/>
  <c r="S8" i="4261"/>
  <c r="T8" i="4261"/>
  <c r="U8" i="4261"/>
  <c r="V8" i="4261"/>
  <c r="W8" i="4261"/>
  <c r="X8" i="4261"/>
  <c r="Y8" i="4261"/>
  <c r="Z8" i="4261"/>
  <c r="AA8" i="4261"/>
  <c r="AB8" i="4261"/>
  <c r="AC8" i="4261"/>
  <c r="AD8" i="4261"/>
  <c r="AE8" i="4261"/>
  <c r="AF8" i="4261"/>
  <c r="AG8" i="4261"/>
  <c r="AH8" i="4261"/>
  <c r="AI8" i="4261"/>
  <c r="AJ8" i="4261"/>
  <c r="AK8" i="4261"/>
  <c r="AL8" i="4261"/>
  <c r="AM8" i="4261"/>
  <c r="AN8" i="4261"/>
  <c r="AO8" i="4261"/>
  <c r="AP8" i="4261"/>
  <c r="AQ8" i="4261"/>
  <c r="AR8" i="4261"/>
  <c r="AS8" i="4261"/>
  <c r="AT8" i="4261"/>
  <c r="AU8" i="4261"/>
  <c r="AV8" i="4261"/>
  <c r="AW8" i="4261"/>
  <c r="AX8" i="4261"/>
  <c r="AY8" i="4261"/>
  <c r="AZ8" i="4261"/>
  <c r="BA8" i="4261"/>
  <c r="BB8" i="4261"/>
  <c r="BC8" i="4261"/>
  <c r="BD8" i="4261"/>
  <c r="A9" i="4261"/>
  <c r="B9" i="4261"/>
  <c r="C9" i="4261"/>
  <c r="D9" i="4261"/>
  <c r="E9" i="4261"/>
  <c r="F9" i="4261"/>
  <c r="G9" i="4261"/>
  <c r="H9" i="4261"/>
  <c r="I9" i="4261"/>
  <c r="J9" i="4261"/>
  <c r="K9" i="4261"/>
  <c r="L9" i="4261"/>
  <c r="M9" i="4261"/>
  <c r="N9" i="4261"/>
  <c r="O9" i="4261"/>
  <c r="P9" i="4261"/>
  <c r="Q9" i="4261"/>
  <c r="R9" i="4261"/>
  <c r="S9" i="4261"/>
  <c r="T9" i="4261"/>
  <c r="U9" i="4261"/>
  <c r="V9" i="4261"/>
  <c r="W9" i="4261"/>
  <c r="X9" i="4261"/>
  <c r="Y9" i="4261"/>
  <c r="Z9" i="4261"/>
  <c r="AA9" i="4261"/>
  <c r="AB9" i="4261"/>
  <c r="AC9" i="4261"/>
  <c r="AD9" i="4261"/>
  <c r="AE9" i="4261"/>
  <c r="AF9" i="4261"/>
  <c r="AG9" i="4261"/>
  <c r="AH9" i="4261"/>
  <c r="AI9" i="4261"/>
  <c r="AJ9" i="4261"/>
  <c r="AK9" i="4261"/>
  <c r="AL9" i="4261"/>
  <c r="AM9" i="4261"/>
  <c r="AN9" i="4261"/>
  <c r="AO9" i="4261"/>
  <c r="AP9" i="4261"/>
  <c r="AQ9" i="4261"/>
  <c r="AR9" i="4261"/>
  <c r="AS9" i="4261"/>
  <c r="AT9" i="4261"/>
  <c r="AU9" i="4261"/>
  <c r="AV9" i="4261"/>
  <c r="AW9" i="4261"/>
  <c r="AX9" i="4261"/>
  <c r="AY9" i="4261"/>
  <c r="AZ9" i="4261"/>
  <c r="BA9" i="4261"/>
  <c r="BB9" i="4261"/>
  <c r="BC9" i="4261"/>
  <c r="BD9" i="4261"/>
  <c r="A10" i="4261"/>
  <c r="B10" i="4261"/>
  <c r="C10" i="4261"/>
  <c r="D10" i="4261"/>
  <c r="E10" i="4261"/>
  <c r="F10" i="4261"/>
  <c r="G10" i="4261"/>
  <c r="H10" i="4261"/>
  <c r="I10" i="4261"/>
  <c r="J10" i="4261"/>
  <c r="K10" i="4261"/>
  <c r="L10" i="4261"/>
  <c r="M10" i="4261"/>
  <c r="N10" i="4261"/>
  <c r="O10" i="4261"/>
  <c r="P10" i="4261"/>
  <c r="Q10" i="4261"/>
  <c r="R10" i="4261"/>
  <c r="S10" i="4261"/>
  <c r="T10" i="4261"/>
  <c r="U10" i="4261"/>
  <c r="V10" i="4261"/>
  <c r="W10" i="4261"/>
  <c r="X10" i="4261"/>
  <c r="Y10" i="4261"/>
  <c r="Z10" i="4261"/>
  <c r="AA10" i="4261"/>
  <c r="AB10" i="4261"/>
  <c r="AC10" i="4261"/>
  <c r="AD10" i="4261"/>
  <c r="AE10" i="4261"/>
  <c r="AF10" i="4261"/>
  <c r="AG10" i="4261"/>
  <c r="AH10" i="4261"/>
  <c r="AI10" i="4261"/>
  <c r="AJ10" i="4261"/>
  <c r="AK10" i="4261"/>
  <c r="AL10" i="4261"/>
  <c r="AM10" i="4261"/>
  <c r="AN10" i="4261"/>
  <c r="AO10" i="4261"/>
  <c r="AP10" i="4261"/>
  <c r="AQ10" i="4261"/>
  <c r="AR10" i="4261"/>
  <c r="AS10" i="4261"/>
  <c r="AT10" i="4261"/>
  <c r="AU10" i="4261"/>
  <c r="AV10" i="4261"/>
  <c r="AW10" i="4261"/>
  <c r="AX10" i="4261"/>
  <c r="AY10" i="4261"/>
  <c r="AZ10" i="4261"/>
  <c r="BA10" i="4261"/>
  <c r="BB10" i="4261"/>
  <c r="BC10" i="4261"/>
  <c r="BD10" i="4261"/>
  <c r="A11" i="4261"/>
  <c r="B11" i="4261"/>
  <c r="C11" i="4261"/>
  <c r="D11" i="4261"/>
  <c r="E11" i="4261"/>
  <c r="F11" i="4261"/>
  <c r="G11" i="4261"/>
  <c r="H11" i="4261"/>
  <c r="I11" i="4261"/>
  <c r="J11" i="4261"/>
  <c r="K11" i="4261"/>
  <c r="L11" i="4261"/>
  <c r="M11" i="4261"/>
  <c r="N11" i="4261"/>
  <c r="O11" i="4261"/>
  <c r="P11" i="4261"/>
  <c r="Q11" i="4261"/>
  <c r="R11" i="4261"/>
  <c r="S11" i="4261"/>
  <c r="T11" i="4261"/>
  <c r="U11" i="4261"/>
  <c r="V11" i="4261"/>
  <c r="W11" i="4261"/>
  <c r="X11" i="4261"/>
  <c r="Y11" i="4261"/>
  <c r="Z11" i="4261"/>
  <c r="AA11" i="4261"/>
  <c r="AB11" i="4261"/>
  <c r="AC11" i="4261"/>
  <c r="AD11" i="4261"/>
  <c r="AE11" i="4261"/>
  <c r="AF11" i="4261"/>
  <c r="AG11" i="4261"/>
  <c r="AH11" i="4261"/>
  <c r="AI11" i="4261"/>
  <c r="AJ11" i="4261"/>
  <c r="AK11" i="4261"/>
  <c r="AL11" i="4261"/>
  <c r="AM11" i="4261"/>
  <c r="AN11" i="4261"/>
  <c r="AO11" i="4261"/>
  <c r="AP11" i="4261"/>
  <c r="AQ11" i="4261"/>
  <c r="AR11" i="4261"/>
  <c r="AS11" i="4261"/>
  <c r="AT11" i="4261"/>
  <c r="AU11" i="4261"/>
  <c r="AV11" i="4261"/>
  <c r="AW11" i="4261"/>
  <c r="AX11" i="4261"/>
  <c r="AY11" i="4261"/>
  <c r="AZ11" i="4261"/>
  <c r="BA11" i="4261"/>
  <c r="BB11" i="4261"/>
  <c r="BC11" i="4261"/>
  <c r="BD11" i="4261"/>
  <c r="A12" i="4261"/>
  <c r="B12" i="4261"/>
  <c r="C12" i="4261"/>
  <c r="D12" i="4261"/>
  <c r="E12" i="4261"/>
  <c r="F12" i="4261"/>
  <c r="G12" i="4261"/>
  <c r="H12" i="4261"/>
  <c r="I12" i="4261"/>
  <c r="J12" i="4261"/>
  <c r="K12" i="4261"/>
  <c r="L12" i="4261"/>
  <c r="M12" i="4261"/>
  <c r="N12" i="4261"/>
  <c r="O12" i="4261"/>
  <c r="P12" i="4261"/>
  <c r="Q12" i="4261"/>
  <c r="R12" i="4261"/>
  <c r="S12" i="4261"/>
  <c r="T12" i="4261"/>
  <c r="U12" i="4261"/>
  <c r="V12" i="4261"/>
  <c r="W12" i="4261"/>
  <c r="X12" i="4261"/>
  <c r="Y12" i="4261"/>
  <c r="Z12" i="4261"/>
  <c r="AA12" i="4261"/>
  <c r="AB12" i="4261"/>
  <c r="AC12" i="4261"/>
  <c r="AD12" i="4261"/>
  <c r="AE12" i="4261"/>
  <c r="AF12" i="4261"/>
  <c r="AG12" i="4261"/>
  <c r="AH12" i="4261"/>
  <c r="AI12" i="4261"/>
  <c r="AJ12" i="4261"/>
  <c r="AK12" i="4261"/>
  <c r="AL12" i="4261"/>
  <c r="AM12" i="4261"/>
  <c r="AN12" i="4261"/>
  <c r="AO12" i="4261"/>
  <c r="AP12" i="4261"/>
  <c r="AQ12" i="4261"/>
  <c r="AR12" i="4261"/>
  <c r="AS12" i="4261"/>
  <c r="AT12" i="4261"/>
  <c r="AU12" i="4261"/>
  <c r="AV12" i="4261"/>
  <c r="AW12" i="4261"/>
  <c r="AX12" i="4261"/>
  <c r="AY12" i="4261"/>
  <c r="AZ12" i="4261"/>
  <c r="BA12" i="4261"/>
  <c r="BB12" i="4261"/>
  <c r="BC12" i="4261"/>
  <c r="BD12" i="4261"/>
  <c r="A13" i="4261"/>
  <c r="B13" i="4261"/>
  <c r="C13" i="4261"/>
  <c r="D13" i="4261"/>
  <c r="E13" i="4261"/>
  <c r="F13" i="4261"/>
  <c r="G13" i="4261"/>
  <c r="H13" i="4261"/>
  <c r="I13" i="4261"/>
  <c r="J13" i="4261"/>
  <c r="K13" i="4261"/>
  <c r="L13" i="4261"/>
  <c r="M13" i="4261"/>
  <c r="N13" i="4261"/>
  <c r="O13" i="4261"/>
  <c r="P13" i="4261"/>
  <c r="Q13" i="4261"/>
  <c r="R13" i="4261"/>
  <c r="S13" i="4261"/>
  <c r="T13" i="4261"/>
  <c r="U13" i="4261"/>
  <c r="V13" i="4261"/>
  <c r="W13" i="4261"/>
  <c r="X13" i="4261"/>
  <c r="Y13" i="4261"/>
  <c r="Z13" i="4261"/>
  <c r="AA13" i="4261"/>
  <c r="AB13" i="4261"/>
  <c r="AC13" i="4261"/>
  <c r="AD13" i="4261"/>
  <c r="AE13" i="4261"/>
  <c r="AF13" i="4261"/>
  <c r="AG13" i="4261"/>
  <c r="AH13" i="4261"/>
  <c r="AI13" i="4261"/>
  <c r="AJ13" i="4261"/>
  <c r="AK13" i="4261"/>
  <c r="AL13" i="4261"/>
  <c r="AM13" i="4261"/>
  <c r="AN13" i="4261"/>
  <c r="AO13" i="4261"/>
  <c r="AP13" i="4261"/>
  <c r="AQ13" i="4261"/>
  <c r="AR13" i="4261"/>
  <c r="AS13" i="4261"/>
  <c r="AT13" i="4261"/>
  <c r="AU13" i="4261"/>
  <c r="AV13" i="4261"/>
  <c r="AW13" i="4261"/>
  <c r="AX13" i="4261"/>
  <c r="AY13" i="4261"/>
  <c r="AZ13" i="4261"/>
  <c r="BA13" i="4261"/>
  <c r="BB13" i="4261"/>
  <c r="BC13" i="4261"/>
  <c r="BD13" i="4261"/>
  <c r="A14" i="4261"/>
  <c r="B14" i="4261"/>
  <c r="C14" i="4261"/>
  <c r="D14" i="4261"/>
  <c r="E14" i="4261"/>
  <c r="F14" i="4261"/>
  <c r="G14" i="4261"/>
  <c r="H14" i="4261"/>
  <c r="I14" i="4261"/>
  <c r="J14" i="4261"/>
  <c r="K14" i="4261"/>
  <c r="L14" i="4261"/>
  <c r="M14" i="4261"/>
  <c r="N14" i="4261"/>
  <c r="O14" i="4261"/>
  <c r="P14" i="4261"/>
  <c r="Q14" i="4261"/>
  <c r="R14" i="4261"/>
  <c r="S14" i="4261"/>
  <c r="T14" i="4261"/>
  <c r="U14" i="4261"/>
  <c r="V14" i="4261"/>
  <c r="W14" i="4261"/>
  <c r="X14" i="4261"/>
  <c r="Y14" i="4261"/>
  <c r="Z14" i="4261"/>
  <c r="AA14" i="4261"/>
  <c r="AB14" i="4261"/>
  <c r="AC14" i="4261"/>
  <c r="AD14" i="4261"/>
  <c r="AE14" i="4261"/>
  <c r="AF14" i="4261"/>
  <c r="AG14" i="4261"/>
  <c r="AH14" i="4261"/>
  <c r="AI14" i="4261"/>
  <c r="AJ14" i="4261"/>
  <c r="AK14" i="4261"/>
  <c r="AL14" i="4261"/>
  <c r="AM14" i="4261"/>
  <c r="AN14" i="4261"/>
  <c r="AO14" i="4261"/>
  <c r="AP14" i="4261"/>
  <c r="AQ14" i="4261"/>
  <c r="AR14" i="4261"/>
  <c r="AS14" i="4261"/>
  <c r="AT14" i="4261"/>
  <c r="AU14" i="4261"/>
  <c r="AV14" i="4261"/>
  <c r="AW14" i="4261"/>
  <c r="AX14" i="4261"/>
  <c r="AY14" i="4261"/>
  <c r="AZ14" i="4261"/>
  <c r="BA14" i="4261"/>
  <c r="BB14" i="4261"/>
  <c r="BC14" i="4261"/>
  <c r="BD14" i="4261"/>
  <c r="A15" i="4261"/>
  <c r="B15" i="4261"/>
  <c r="C15" i="4261"/>
  <c r="D15" i="4261"/>
  <c r="E15" i="4261"/>
  <c r="F15" i="4261"/>
  <c r="G15" i="4261"/>
  <c r="H15" i="4261"/>
  <c r="I15" i="4261"/>
  <c r="J15" i="4261"/>
  <c r="K15" i="4261"/>
  <c r="L15" i="4261"/>
  <c r="M15" i="4261"/>
  <c r="N15" i="4261"/>
  <c r="O15" i="4261"/>
  <c r="P15" i="4261"/>
  <c r="Q15" i="4261"/>
  <c r="R15" i="4261"/>
  <c r="S15" i="4261"/>
  <c r="T15" i="4261"/>
  <c r="U15" i="4261"/>
  <c r="V15" i="4261"/>
  <c r="W15" i="4261"/>
  <c r="X15" i="4261"/>
  <c r="Y15" i="4261"/>
  <c r="Z15" i="4261"/>
  <c r="AA15" i="4261"/>
  <c r="AB15" i="4261"/>
  <c r="AC15" i="4261"/>
  <c r="AD15" i="4261"/>
  <c r="AE15" i="4261"/>
  <c r="AF15" i="4261"/>
  <c r="AG15" i="4261"/>
  <c r="AH15" i="4261"/>
  <c r="AI15" i="4261"/>
  <c r="AJ15" i="4261"/>
  <c r="AK15" i="4261"/>
  <c r="AL15" i="4261"/>
  <c r="AM15" i="4261"/>
  <c r="AN15" i="4261"/>
  <c r="AO15" i="4261"/>
  <c r="AP15" i="4261"/>
  <c r="AQ15" i="4261"/>
  <c r="AR15" i="4261"/>
  <c r="AS15" i="4261"/>
  <c r="AT15" i="4261"/>
  <c r="AU15" i="4261"/>
  <c r="AV15" i="4261"/>
  <c r="AW15" i="4261"/>
  <c r="AX15" i="4261"/>
  <c r="AY15" i="4261"/>
  <c r="AZ15" i="4261"/>
  <c r="BA15" i="4261"/>
  <c r="BB15" i="4261"/>
  <c r="BC15" i="4261"/>
  <c r="BD15" i="4261"/>
  <c r="A16" i="4261"/>
  <c r="B16" i="4261"/>
  <c r="C16" i="4261"/>
  <c r="D16" i="4261"/>
  <c r="E16" i="4261"/>
  <c r="F16" i="4261"/>
  <c r="G16" i="4261"/>
  <c r="H16" i="4261"/>
  <c r="I16" i="4261"/>
  <c r="J16" i="4261"/>
  <c r="K16" i="4261"/>
  <c r="L16" i="4261"/>
  <c r="M16" i="4261"/>
  <c r="N16" i="4261"/>
  <c r="O16" i="4261"/>
  <c r="P16" i="4261"/>
  <c r="Q16" i="4261"/>
  <c r="R16" i="4261"/>
  <c r="S16" i="4261"/>
  <c r="T16" i="4261"/>
  <c r="U16" i="4261"/>
  <c r="V16" i="4261"/>
  <c r="W16" i="4261"/>
  <c r="X16" i="4261"/>
  <c r="Y16" i="4261"/>
  <c r="Z16" i="4261"/>
  <c r="AA16" i="4261"/>
  <c r="AB16" i="4261"/>
  <c r="AC16" i="4261"/>
  <c r="AD16" i="4261"/>
  <c r="AE16" i="4261"/>
  <c r="AF16" i="4261"/>
  <c r="AG16" i="4261"/>
  <c r="AH16" i="4261"/>
  <c r="AI16" i="4261"/>
  <c r="AJ16" i="4261"/>
  <c r="AK16" i="4261"/>
  <c r="AL16" i="4261"/>
  <c r="AM16" i="4261"/>
  <c r="AN16" i="4261"/>
  <c r="AO16" i="4261"/>
  <c r="AP16" i="4261"/>
  <c r="AQ16" i="4261"/>
  <c r="AR16" i="4261"/>
  <c r="AS16" i="4261"/>
  <c r="AT16" i="4261"/>
  <c r="AU16" i="4261"/>
  <c r="AV16" i="4261"/>
  <c r="AW16" i="4261"/>
  <c r="AX16" i="4261"/>
  <c r="AY16" i="4261"/>
  <c r="AZ16" i="4261"/>
  <c r="BA16" i="4261"/>
  <c r="BB16" i="4261"/>
  <c r="BC16" i="4261"/>
  <c r="BD16" i="4261"/>
  <c r="A17" i="4261"/>
  <c r="B17" i="4261"/>
  <c r="C17" i="4261"/>
  <c r="D17" i="4261"/>
  <c r="E17" i="4261"/>
  <c r="F17" i="4261"/>
  <c r="G17" i="4261"/>
  <c r="H17" i="4261"/>
  <c r="I17" i="4261"/>
  <c r="J17" i="4261"/>
  <c r="K17" i="4261"/>
  <c r="L17" i="4261"/>
  <c r="M17" i="4261"/>
  <c r="N17" i="4261"/>
  <c r="O17" i="4261"/>
  <c r="P17" i="4261"/>
  <c r="Q17" i="4261"/>
  <c r="R17" i="4261"/>
  <c r="S17" i="4261"/>
  <c r="T17" i="4261"/>
  <c r="U17" i="4261"/>
  <c r="V17" i="4261"/>
  <c r="W17" i="4261"/>
  <c r="X17" i="4261"/>
  <c r="Y17" i="4261"/>
  <c r="Z17" i="4261"/>
  <c r="AA17" i="4261"/>
  <c r="AB17" i="4261"/>
  <c r="AC17" i="4261"/>
  <c r="AD17" i="4261"/>
  <c r="AE17" i="4261"/>
  <c r="AF17" i="4261"/>
  <c r="AG17" i="4261"/>
  <c r="AH17" i="4261"/>
  <c r="AI17" i="4261"/>
  <c r="AJ17" i="4261"/>
  <c r="AK17" i="4261"/>
  <c r="AL17" i="4261"/>
  <c r="AM17" i="4261"/>
  <c r="AN17" i="4261"/>
  <c r="AO17" i="4261"/>
  <c r="AP17" i="4261"/>
  <c r="AQ17" i="4261"/>
  <c r="AR17" i="4261"/>
  <c r="AS17" i="4261"/>
  <c r="AT17" i="4261"/>
  <c r="AU17" i="4261"/>
  <c r="AV17" i="4261"/>
  <c r="AW17" i="4261"/>
  <c r="AX17" i="4261"/>
  <c r="AY17" i="4261"/>
  <c r="AZ17" i="4261"/>
  <c r="BA17" i="4261"/>
  <c r="BB17" i="4261"/>
  <c r="BC17" i="4261"/>
  <c r="BD17" i="4261"/>
  <c r="A18" i="4261"/>
  <c r="B18" i="4261"/>
  <c r="C18" i="4261"/>
  <c r="D18" i="4261"/>
  <c r="E18" i="4261"/>
  <c r="F18" i="4261"/>
  <c r="G18" i="4261"/>
  <c r="H18" i="4261"/>
  <c r="I18" i="4261"/>
  <c r="J18" i="4261"/>
  <c r="K18" i="4261"/>
  <c r="L18" i="4261"/>
  <c r="M18" i="4261"/>
  <c r="N18" i="4261"/>
  <c r="O18" i="4261"/>
  <c r="P18" i="4261"/>
  <c r="Q18" i="4261"/>
  <c r="R18" i="4261"/>
  <c r="S18" i="4261"/>
  <c r="T18" i="4261"/>
  <c r="U18" i="4261"/>
  <c r="V18" i="4261"/>
  <c r="W18" i="4261"/>
  <c r="X18" i="4261"/>
  <c r="Y18" i="4261"/>
  <c r="Z18" i="4261"/>
  <c r="AA18" i="4261"/>
  <c r="AB18" i="4261"/>
  <c r="AC18" i="4261"/>
  <c r="AD18" i="4261"/>
  <c r="AE18" i="4261"/>
  <c r="AF18" i="4261"/>
  <c r="AG18" i="4261"/>
  <c r="AH18" i="4261"/>
  <c r="AI18" i="4261"/>
  <c r="AJ18" i="4261"/>
  <c r="AK18" i="4261"/>
  <c r="AL18" i="4261"/>
  <c r="AM18" i="4261"/>
  <c r="AN18" i="4261"/>
  <c r="AO18" i="4261"/>
  <c r="AP18" i="4261"/>
  <c r="AQ18" i="4261"/>
  <c r="AR18" i="4261"/>
  <c r="AS18" i="4261"/>
  <c r="AT18" i="4261"/>
  <c r="AU18" i="4261"/>
  <c r="AV18" i="4261"/>
  <c r="AW18" i="4261"/>
  <c r="AX18" i="4261"/>
  <c r="AY18" i="4261"/>
  <c r="AZ18" i="4261"/>
  <c r="BA18" i="4261"/>
  <c r="BB18" i="4261"/>
  <c r="BC18" i="4261"/>
  <c r="BD18" i="4261"/>
  <c r="A19" i="4261"/>
  <c r="B19" i="4261"/>
  <c r="C19" i="4261"/>
  <c r="D19" i="4261"/>
  <c r="E19" i="4261"/>
  <c r="F19" i="4261"/>
  <c r="G19" i="4261"/>
  <c r="H19" i="4261"/>
  <c r="I19" i="4261"/>
  <c r="J19" i="4261"/>
  <c r="K19" i="4261"/>
  <c r="L19" i="4261"/>
  <c r="M19" i="4261"/>
  <c r="N19" i="4261"/>
  <c r="O19" i="4261"/>
  <c r="P19" i="4261"/>
  <c r="Q19" i="4261"/>
  <c r="R19" i="4261"/>
  <c r="S19" i="4261"/>
  <c r="T19" i="4261"/>
  <c r="U19" i="4261"/>
  <c r="V19" i="4261"/>
  <c r="W19" i="4261"/>
  <c r="X19" i="4261"/>
  <c r="Y19" i="4261"/>
  <c r="Z19" i="4261"/>
  <c r="AA19" i="4261"/>
  <c r="AB19" i="4261"/>
  <c r="AC19" i="4261"/>
  <c r="AD19" i="4261"/>
  <c r="AE19" i="4261"/>
  <c r="AF19" i="4261"/>
  <c r="AG19" i="4261"/>
  <c r="AH19" i="4261"/>
  <c r="AI19" i="4261"/>
  <c r="AJ19" i="4261"/>
  <c r="AK19" i="4261"/>
  <c r="AL19" i="4261"/>
  <c r="AM19" i="4261"/>
  <c r="AN19" i="4261"/>
  <c r="AO19" i="4261"/>
  <c r="AP19" i="4261"/>
  <c r="AQ19" i="4261"/>
  <c r="AR19" i="4261"/>
  <c r="AS19" i="4261"/>
  <c r="AT19" i="4261"/>
  <c r="AU19" i="4261"/>
  <c r="AV19" i="4261"/>
  <c r="AW19" i="4261"/>
  <c r="AX19" i="4261"/>
  <c r="AY19" i="4261"/>
  <c r="AZ19" i="4261"/>
  <c r="BA19" i="4261"/>
  <c r="BB19" i="4261"/>
  <c r="BC19" i="4261"/>
  <c r="BD19" i="4261"/>
  <c r="A20" i="4261"/>
  <c r="B20" i="4261"/>
  <c r="C20" i="4261"/>
  <c r="D20" i="4261"/>
  <c r="E20" i="4261"/>
  <c r="F20" i="4261"/>
  <c r="G20" i="4261"/>
  <c r="H20" i="4261"/>
  <c r="I20" i="4261"/>
  <c r="J20" i="4261"/>
  <c r="K20" i="4261"/>
  <c r="L20" i="4261"/>
  <c r="M20" i="4261"/>
  <c r="N20" i="4261"/>
  <c r="O20" i="4261"/>
  <c r="P20" i="4261"/>
  <c r="Q20" i="4261"/>
  <c r="R20" i="4261"/>
  <c r="S20" i="4261"/>
  <c r="T20" i="4261"/>
  <c r="U20" i="4261"/>
  <c r="V20" i="4261"/>
  <c r="W20" i="4261"/>
  <c r="X20" i="4261"/>
  <c r="Y20" i="4261"/>
  <c r="Z20" i="4261"/>
  <c r="AA20" i="4261"/>
  <c r="AB20" i="4261"/>
  <c r="AC20" i="4261"/>
  <c r="AD20" i="4261"/>
  <c r="AE20" i="4261"/>
  <c r="AF20" i="4261"/>
  <c r="AG20" i="4261"/>
  <c r="AH20" i="4261"/>
  <c r="AI20" i="4261"/>
  <c r="AJ20" i="4261"/>
  <c r="AK20" i="4261"/>
  <c r="AL20" i="4261"/>
  <c r="AM20" i="4261"/>
  <c r="AN20" i="4261"/>
  <c r="AO20" i="4261"/>
  <c r="AP20" i="4261"/>
  <c r="AQ20" i="4261"/>
  <c r="AR20" i="4261"/>
  <c r="AS20" i="4261"/>
  <c r="AT20" i="4261"/>
  <c r="AU20" i="4261"/>
  <c r="AV20" i="4261"/>
  <c r="AW20" i="4261"/>
  <c r="AX20" i="4261"/>
  <c r="AY20" i="4261"/>
  <c r="AZ20" i="4261"/>
  <c r="BA20" i="4261"/>
  <c r="BB20" i="4261"/>
  <c r="BC20" i="4261"/>
  <c r="BD20" i="4261"/>
  <c r="A21" i="4261"/>
  <c r="B21" i="4261"/>
  <c r="C21" i="4261"/>
  <c r="D21" i="4261"/>
  <c r="E21" i="4261"/>
  <c r="F21" i="4261"/>
  <c r="G21" i="4261"/>
  <c r="H21" i="4261"/>
  <c r="I21" i="4261"/>
  <c r="J21" i="4261"/>
  <c r="K21" i="4261"/>
  <c r="L21" i="4261"/>
  <c r="M21" i="4261"/>
  <c r="N21" i="4261"/>
  <c r="O21" i="4261"/>
  <c r="P21" i="4261"/>
  <c r="Q21" i="4261"/>
  <c r="R21" i="4261"/>
  <c r="S21" i="4261"/>
  <c r="T21" i="4261"/>
  <c r="U21" i="4261"/>
  <c r="V21" i="4261"/>
  <c r="W21" i="4261"/>
  <c r="X21" i="4261"/>
  <c r="Y21" i="4261"/>
  <c r="Z21" i="4261"/>
  <c r="AA21" i="4261"/>
  <c r="AB21" i="4261"/>
  <c r="AC21" i="4261"/>
  <c r="AD21" i="4261"/>
  <c r="AE21" i="4261"/>
  <c r="AF21" i="4261"/>
  <c r="AG21" i="4261"/>
  <c r="AH21" i="4261"/>
  <c r="AI21" i="4261"/>
  <c r="AJ21" i="4261"/>
  <c r="AK21" i="4261"/>
  <c r="AL21" i="4261"/>
  <c r="AM21" i="4261"/>
  <c r="AN21" i="4261"/>
  <c r="AO21" i="4261"/>
  <c r="AP21" i="4261"/>
  <c r="AQ21" i="4261"/>
  <c r="AR21" i="4261"/>
  <c r="AS21" i="4261"/>
  <c r="AT21" i="4261"/>
  <c r="AU21" i="4261"/>
  <c r="AV21" i="4261"/>
  <c r="AW21" i="4261"/>
  <c r="AX21" i="4261"/>
  <c r="AY21" i="4261"/>
  <c r="AZ21" i="4261"/>
  <c r="BA21" i="4261"/>
  <c r="BB21" i="4261"/>
  <c r="BC21" i="4261"/>
  <c r="BD21" i="4261"/>
  <c r="A22" i="4261"/>
  <c r="B22" i="4261"/>
  <c r="C22" i="4261"/>
  <c r="D22" i="4261"/>
  <c r="E22" i="4261"/>
  <c r="F22" i="4261"/>
  <c r="G22" i="4261"/>
  <c r="H22" i="4261"/>
  <c r="I22" i="4261"/>
  <c r="J22" i="4261"/>
  <c r="K22" i="4261"/>
  <c r="L22" i="4261"/>
  <c r="M22" i="4261"/>
  <c r="N22" i="4261"/>
  <c r="O22" i="4261"/>
  <c r="P22" i="4261"/>
  <c r="Q22" i="4261"/>
  <c r="R22" i="4261"/>
  <c r="S22" i="4261"/>
  <c r="T22" i="4261"/>
  <c r="U22" i="4261"/>
  <c r="V22" i="4261"/>
  <c r="W22" i="4261"/>
  <c r="X22" i="4261"/>
  <c r="Y22" i="4261"/>
  <c r="Z22" i="4261"/>
  <c r="AA22" i="4261"/>
  <c r="AB22" i="4261"/>
  <c r="AC22" i="4261"/>
  <c r="AD22" i="4261"/>
  <c r="AE22" i="4261"/>
  <c r="AF22" i="4261"/>
  <c r="AG22" i="4261"/>
  <c r="AH22" i="4261"/>
  <c r="AI22" i="4261"/>
  <c r="AJ22" i="4261"/>
  <c r="AK22" i="4261"/>
  <c r="AL22" i="4261"/>
  <c r="AM22" i="4261"/>
  <c r="AN22" i="4261"/>
  <c r="AO22" i="4261"/>
  <c r="AP22" i="4261"/>
  <c r="AQ22" i="4261"/>
  <c r="AR22" i="4261"/>
  <c r="AS22" i="4261"/>
  <c r="AT22" i="4261"/>
  <c r="AU22" i="4261"/>
  <c r="AV22" i="4261"/>
  <c r="AW22" i="4261"/>
  <c r="AX22" i="4261"/>
  <c r="AY22" i="4261"/>
  <c r="AZ22" i="4261"/>
  <c r="BA22" i="4261"/>
  <c r="BB22" i="4261"/>
  <c r="BC22" i="4261"/>
  <c r="BD22" i="4261"/>
  <c r="A23" i="4261"/>
  <c r="B23" i="4261"/>
  <c r="C23" i="4261"/>
  <c r="D23" i="4261"/>
  <c r="E23" i="4261"/>
  <c r="F23" i="4261"/>
  <c r="G23" i="4261"/>
  <c r="H23" i="4261"/>
  <c r="I23" i="4261"/>
  <c r="J23" i="4261"/>
  <c r="K23" i="4261"/>
  <c r="L23" i="4261"/>
  <c r="M23" i="4261"/>
  <c r="N23" i="4261"/>
  <c r="O23" i="4261"/>
  <c r="P23" i="4261"/>
  <c r="Q23" i="4261"/>
  <c r="R23" i="4261"/>
  <c r="S23" i="4261"/>
  <c r="T23" i="4261"/>
  <c r="U23" i="4261"/>
  <c r="V23" i="4261"/>
  <c r="W23" i="4261"/>
  <c r="X23" i="4261"/>
  <c r="Y23" i="4261"/>
  <c r="Z23" i="4261"/>
  <c r="AA23" i="4261"/>
  <c r="AB23" i="4261"/>
  <c r="AC23" i="4261"/>
  <c r="AD23" i="4261"/>
  <c r="AE23" i="4261"/>
  <c r="AF23" i="4261"/>
  <c r="AG23" i="4261"/>
  <c r="AH23" i="4261"/>
  <c r="AI23" i="4261"/>
  <c r="AJ23" i="4261"/>
  <c r="AK23" i="4261"/>
  <c r="AL23" i="4261"/>
  <c r="AM23" i="4261"/>
  <c r="AN23" i="4261"/>
  <c r="AO23" i="4261"/>
  <c r="AP23" i="4261"/>
  <c r="AQ23" i="4261"/>
  <c r="AR23" i="4261"/>
  <c r="AS23" i="4261"/>
  <c r="AT23" i="4261"/>
  <c r="AU23" i="4261"/>
  <c r="AV23" i="4261"/>
  <c r="AW23" i="4261"/>
  <c r="AX23" i="4261"/>
  <c r="AY23" i="4261"/>
  <c r="AZ23" i="4261"/>
  <c r="BA23" i="4261"/>
  <c r="BB23" i="4261"/>
  <c r="BC23" i="4261"/>
  <c r="BD23" i="4261"/>
  <c r="A24" i="4261"/>
  <c r="B24" i="4261"/>
  <c r="C24" i="4261"/>
  <c r="D24" i="4261"/>
  <c r="E24" i="4261"/>
  <c r="F24" i="4261"/>
  <c r="G24" i="4261"/>
  <c r="H24" i="4261"/>
  <c r="I24" i="4261"/>
  <c r="J24" i="4261"/>
  <c r="K24" i="4261"/>
  <c r="L24" i="4261"/>
  <c r="M24" i="4261"/>
  <c r="N24" i="4261"/>
  <c r="O24" i="4261"/>
  <c r="P24" i="4261"/>
  <c r="Q24" i="4261"/>
  <c r="R24" i="4261"/>
  <c r="S24" i="4261"/>
  <c r="T24" i="4261"/>
  <c r="U24" i="4261"/>
  <c r="V24" i="4261"/>
  <c r="W24" i="4261"/>
  <c r="X24" i="4261"/>
  <c r="Y24" i="4261"/>
  <c r="Z24" i="4261"/>
  <c r="AA24" i="4261"/>
  <c r="AB24" i="4261"/>
  <c r="AC24" i="4261"/>
  <c r="AD24" i="4261"/>
  <c r="AE24" i="4261"/>
  <c r="AF24" i="4261"/>
  <c r="AG24" i="4261"/>
  <c r="AH24" i="4261"/>
  <c r="AI24" i="4261"/>
  <c r="AJ24" i="4261"/>
  <c r="AK24" i="4261"/>
  <c r="AL24" i="4261"/>
  <c r="AM24" i="4261"/>
  <c r="AN24" i="4261"/>
  <c r="AO24" i="4261"/>
  <c r="AP24" i="4261"/>
  <c r="AQ24" i="4261"/>
  <c r="AR24" i="4261"/>
  <c r="AS24" i="4261"/>
  <c r="AT24" i="4261"/>
  <c r="AU24" i="4261"/>
  <c r="AV24" i="4261"/>
  <c r="AW24" i="4261"/>
  <c r="AX24" i="4261"/>
  <c r="AY24" i="4261"/>
  <c r="AZ24" i="4261"/>
  <c r="BA24" i="4261"/>
  <c r="BB24" i="4261"/>
  <c r="BC24" i="4261"/>
  <c r="BD24" i="4261"/>
  <c r="A25" i="4261"/>
  <c r="B25" i="4261"/>
  <c r="C25" i="4261"/>
  <c r="D25" i="4261"/>
  <c r="E25" i="4261"/>
  <c r="F25" i="4261"/>
  <c r="G25" i="4261"/>
  <c r="H25" i="4261"/>
  <c r="I25" i="4261"/>
  <c r="J25" i="4261"/>
  <c r="K25" i="4261"/>
  <c r="L25" i="4261"/>
  <c r="M25" i="4261"/>
  <c r="N25" i="4261"/>
  <c r="O25" i="4261"/>
  <c r="P25" i="4261"/>
  <c r="Q25" i="4261"/>
  <c r="R25" i="4261"/>
  <c r="S25" i="4261"/>
  <c r="T25" i="4261"/>
  <c r="U25" i="4261"/>
  <c r="V25" i="4261"/>
  <c r="W25" i="4261"/>
  <c r="X25" i="4261"/>
  <c r="Y25" i="4261"/>
  <c r="Z25" i="4261"/>
  <c r="AA25" i="4261"/>
  <c r="AB25" i="4261"/>
  <c r="AC25" i="4261"/>
  <c r="AD25" i="4261"/>
  <c r="AE25" i="4261"/>
  <c r="AF25" i="4261"/>
  <c r="AG25" i="4261"/>
  <c r="AH25" i="4261"/>
  <c r="AI25" i="4261"/>
  <c r="AJ25" i="4261"/>
  <c r="AK25" i="4261"/>
  <c r="AL25" i="4261"/>
  <c r="AM25" i="4261"/>
  <c r="AN25" i="4261"/>
  <c r="AO25" i="4261"/>
  <c r="AP25" i="4261"/>
  <c r="AQ25" i="4261"/>
  <c r="AR25" i="4261"/>
  <c r="AS25" i="4261"/>
  <c r="AT25" i="4261"/>
  <c r="AU25" i="4261"/>
  <c r="AV25" i="4261"/>
  <c r="AW25" i="4261"/>
  <c r="AX25" i="4261"/>
  <c r="AY25" i="4261"/>
  <c r="AZ25" i="4261"/>
  <c r="BA25" i="4261"/>
  <c r="BB25" i="4261"/>
  <c r="BC25" i="4261"/>
  <c r="BD25" i="4261"/>
  <c r="A26" i="4261"/>
  <c r="B26" i="4261"/>
  <c r="C26" i="4261"/>
  <c r="D26" i="4261"/>
  <c r="E26" i="4261"/>
  <c r="F26" i="4261"/>
  <c r="G26" i="4261"/>
  <c r="H26" i="4261"/>
  <c r="I26" i="4261"/>
  <c r="J26" i="4261"/>
  <c r="K26" i="4261"/>
  <c r="L26" i="4261"/>
  <c r="M26" i="4261"/>
  <c r="N26" i="4261"/>
  <c r="O26" i="4261"/>
  <c r="P26" i="4261"/>
  <c r="Q26" i="4261"/>
  <c r="R26" i="4261"/>
  <c r="S26" i="4261"/>
  <c r="T26" i="4261"/>
  <c r="U26" i="4261"/>
  <c r="V26" i="4261"/>
  <c r="W26" i="4261"/>
  <c r="X26" i="4261"/>
  <c r="Y26" i="4261"/>
  <c r="Z26" i="4261"/>
  <c r="AA26" i="4261"/>
  <c r="AB26" i="4261"/>
  <c r="AC26" i="4261"/>
  <c r="AD26" i="4261"/>
  <c r="AE26" i="4261"/>
  <c r="AF26" i="4261"/>
  <c r="AG26" i="4261"/>
  <c r="AH26" i="4261"/>
  <c r="AI26" i="4261"/>
  <c r="AJ26" i="4261"/>
  <c r="AK26" i="4261"/>
  <c r="AL26" i="4261"/>
  <c r="AM26" i="4261"/>
  <c r="AN26" i="4261"/>
  <c r="AO26" i="4261"/>
  <c r="AP26" i="4261"/>
  <c r="AQ26" i="4261"/>
  <c r="AR26" i="4261"/>
  <c r="AS26" i="4261"/>
  <c r="AT26" i="4261"/>
  <c r="AU26" i="4261"/>
  <c r="AV26" i="4261"/>
  <c r="AW26" i="4261"/>
  <c r="AX26" i="4261"/>
  <c r="AY26" i="4261"/>
  <c r="AZ26" i="4261"/>
  <c r="BA26" i="4261"/>
  <c r="BB26" i="4261"/>
  <c r="BC26" i="4261"/>
  <c r="BD26" i="4261"/>
  <c r="A27" i="4261"/>
  <c r="B27" i="4261"/>
  <c r="C27" i="4261"/>
  <c r="D27" i="4261"/>
  <c r="E27" i="4261"/>
  <c r="F27" i="4261"/>
  <c r="G27" i="4261"/>
  <c r="H27" i="4261"/>
  <c r="I27" i="4261"/>
  <c r="J27" i="4261"/>
  <c r="K27" i="4261"/>
  <c r="L27" i="4261"/>
  <c r="M27" i="4261"/>
  <c r="N27" i="4261"/>
  <c r="O27" i="4261"/>
  <c r="P27" i="4261"/>
  <c r="Q27" i="4261"/>
  <c r="R27" i="4261"/>
  <c r="S27" i="4261"/>
  <c r="T27" i="4261"/>
  <c r="U27" i="4261"/>
  <c r="V27" i="4261"/>
  <c r="W27" i="4261"/>
  <c r="X27" i="4261"/>
  <c r="Y27" i="4261"/>
  <c r="Z27" i="4261"/>
  <c r="AA27" i="4261"/>
  <c r="AB27" i="4261"/>
  <c r="AC27" i="4261"/>
  <c r="AD27" i="4261"/>
  <c r="AE27" i="4261"/>
  <c r="AF27" i="4261"/>
  <c r="AG27" i="4261"/>
  <c r="AH27" i="4261"/>
  <c r="AI27" i="4261"/>
  <c r="AJ27" i="4261"/>
  <c r="AK27" i="4261"/>
  <c r="AL27" i="4261"/>
  <c r="AM27" i="4261"/>
  <c r="AN27" i="4261"/>
  <c r="AO27" i="4261"/>
  <c r="AP27" i="4261"/>
  <c r="AQ27" i="4261"/>
  <c r="AR27" i="4261"/>
  <c r="AS27" i="4261"/>
  <c r="AT27" i="4261"/>
  <c r="AU27" i="4261"/>
  <c r="AV27" i="4261"/>
  <c r="AW27" i="4261"/>
  <c r="AX27" i="4261"/>
  <c r="AY27" i="4261"/>
  <c r="AZ27" i="4261"/>
  <c r="BA27" i="4261"/>
  <c r="BB27" i="4261"/>
  <c r="BC27" i="4261"/>
  <c r="BD27" i="4261"/>
  <c r="A28" i="4261"/>
  <c r="B28" i="4261"/>
  <c r="C28" i="4261"/>
  <c r="D28" i="4261"/>
  <c r="E28" i="4261"/>
  <c r="F28" i="4261"/>
  <c r="G28" i="4261"/>
  <c r="H28" i="4261"/>
  <c r="I28" i="4261"/>
  <c r="J28" i="4261"/>
  <c r="K28" i="4261"/>
  <c r="L28" i="4261"/>
  <c r="M28" i="4261"/>
  <c r="N28" i="4261"/>
  <c r="O28" i="4261"/>
  <c r="P28" i="4261"/>
  <c r="Q28" i="4261"/>
  <c r="R28" i="4261"/>
  <c r="S28" i="4261"/>
  <c r="T28" i="4261"/>
  <c r="U28" i="4261"/>
  <c r="V28" i="4261"/>
  <c r="W28" i="4261"/>
  <c r="X28" i="4261"/>
  <c r="Y28" i="4261"/>
  <c r="Z28" i="4261"/>
  <c r="AA28" i="4261"/>
  <c r="AB28" i="4261"/>
  <c r="AC28" i="4261"/>
  <c r="AD28" i="4261"/>
  <c r="AE28" i="4261"/>
  <c r="AF28" i="4261"/>
  <c r="AG28" i="4261"/>
  <c r="AH28" i="4261"/>
  <c r="AI28" i="4261"/>
  <c r="AJ28" i="4261"/>
  <c r="AK28" i="4261"/>
  <c r="AL28" i="4261"/>
  <c r="AM28" i="4261"/>
  <c r="AN28" i="4261"/>
  <c r="AO28" i="4261"/>
  <c r="AP28" i="4261"/>
  <c r="AQ28" i="4261"/>
  <c r="AR28" i="4261"/>
  <c r="AS28" i="4261"/>
  <c r="AT28" i="4261"/>
  <c r="AU28" i="4261"/>
  <c r="AV28" i="4261"/>
  <c r="AW28" i="4261"/>
  <c r="AX28" i="4261"/>
  <c r="AY28" i="4261"/>
  <c r="AZ28" i="4261"/>
  <c r="BA28" i="4261"/>
  <c r="BB28" i="4261"/>
  <c r="BC28" i="4261"/>
  <c r="BD28" i="4261"/>
  <c r="A29" i="4261"/>
  <c r="B29" i="4261"/>
  <c r="C29" i="4261"/>
  <c r="D29" i="4261"/>
  <c r="E29" i="4261"/>
  <c r="F29" i="4261"/>
  <c r="G29" i="4261"/>
  <c r="H29" i="4261"/>
  <c r="I29" i="4261"/>
  <c r="J29" i="4261"/>
  <c r="K29" i="4261"/>
  <c r="L29" i="4261"/>
  <c r="M29" i="4261"/>
  <c r="N29" i="4261"/>
  <c r="O29" i="4261"/>
  <c r="P29" i="4261"/>
  <c r="Q29" i="4261"/>
  <c r="R29" i="4261"/>
  <c r="S29" i="4261"/>
  <c r="T29" i="4261"/>
  <c r="U29" i="4261"/>
  <c r="V29" i="4261"/>
  <c r="W29" i="4261"/>
  <c r="X29" i="4261"/>
  <c r="Y29" i="4261"/>
  <c r="Z29" i="4261"/>
  <c r="AA29" i="4261"/>
  <c r="AB29" i="4261"/>
  <c r="AC29" i="4261"/>
  <c r="AD29" i="4261"/>
  <c r="AE29" i="4261"/>
  <c r="AF29" i="4261"/>
  <c r="AG29" i="4261"/>
  <c r="AH29" i="4261"/>
  <c r="AI29" i="4261"/>
  <c r="AJ29" i="4261"/>
  <c r="AK29" i="4261"/>
  <c r="AL29" i="4261"/>
  <c r="AM29" i="4261"/>
  <c r="AN29" i="4261"/>
  <c r="AO29" i="4261"/>
  <c r="AP29" i="4261"/>
  <c r="AQ29" i="4261"/>
  <c r="AR29" i="4261"/>
  <c r="AS29" i="4261"/>
  <c r="AT29" i="4261"/>
  <c r="AU29" i="4261"/>
  <c r="AV29" i="4261"/>
  <c r="AW29" i="4261"/>
  <c r="AX29" i="4261"/>
  <c r="AY29" i="4261"/>
  <c r="AZ29" i="4261"/>
  <c r="BA29" i="4261"/>
  <c r="BB29" i="4261"/>
  <c r="BC29" i="4261"/>
  <c r="BD29" i="4261"/>
  <c r="A30" i="4261"/>
  <c r="B30" i="4261"/>
  <c r="C30" i="4261"/>
  <c r="D30" i="4261"/>
  <c r="E30" i="4261"/>
  <c r="F30" i="4261"/>
  <c r="G30" i="4261"/>
  <c r="H30" i="4261"/>
  <c r="I30" i="4261"/>
  <c r="J30" i="4261"/>
  <c r="K30" i="4261"/>
  <c r="L30" i="4261"/>
  <c r="M30" i="4261"/>
  <c r="N30" i="4261"/>
  <c r="O30" i="4261"/>
  <c r="P30" i="4261"/>
  <c r="Q30" i="4261"/>
  <c r="R30" i="4261"/>
  <c r="S30" i="4261"/>
  <c r="T30" i="4261"/>
  <c r="U30" i="4261"/>
  <c r="V30" i="4261"/>
  <c r="W30" i="4261"/>
  <c r="X30" i="4261"/>
  <c r="Y30" i="4261"/>
  <c r="Z30" i="4261"/>
  <c r="AA30" i="4261"/>
  <c r="AB30" i="4261"/>
  <c r="AC30" i="4261"/>
  <c r="AD30" i="4261"/>
  <c r="AE30" i="4261"/>
  <c r="AF30" i="4261"/>
  <c r="AG30" i="4261"/>
  <c r="AH30" i="4261"/>
  <c r="AI30" i="4261"/>
  <c r="AJ30" i="4261"/>
  <c r="AK30" i="4261"/>
  <c r="AL30" i="4261"/>
  <c r="AM30" i="4261"/>
  <c r="AN30" i="4261"/>
  <c r="AO30" i="4261"/>
  <c r="AP30" i="4261"/>
  <c r="AQ30" i="4261"/>
  <c r="AR30" i="4261"/>
  <c r="AS30" i="4261"/>
  <c r="AT30" i="4261"/>
  <c r="AU30" i="4261"/>
  <c r="AV30" i="4261"/>
  <c r="AW30" i="4261"/>
  <c r="AX30" i="4261"/>
  <c r="AY30" i="4261"/>
  <c r="AZ30" i="4261"/>
  <c r="BA30" i="4261"/>
  <c r="BB30" i="4261"/>
  <c r="BC30" i="4261"/>
  <c r="BD30" i="4261"/>
  <c r="A31" i="4261"/>
  <c r="B31" i="4261"/>
  <c r="C31" i="4261"/>
  <c r="D31" i="4261"/>
  <c r="E31" i="4261"/>
  <c r="F31" i="4261"/>
  <c r="G31" i="4261"/>
  <c r="H31" i="4261"/>
  <c r="I31" i="4261"/>
  <c r="J31" i="4261"/>
  <c r="K31" i="4261"/>
  <c r="L31" i="4261"/>
  <c r="M31" i="4261"/>
  <c r="N31" i="4261"/>
  <c r="O31" i="4261"/>
  <c r="P31" i="4261"/>
  <c r="Q31" i="4261"/>
  <c r="R31" i="4261"/>
  <c r="S31" i="4261"/>
  <c r="T31" i="4261"/>
  <c r="U31" i="4261"/>
  <c r="V31" i="4261"/>
  <c r="W31" i="4261"/>
  <c r="X31" i="4261"/>
  <c r="Y31" i="4261"/>
  <c r="Z31" i="4261"/>
  <c r="AA31" i="4261"/>
  <c r="AB31" i="4261"/>
  <c r="AC31" i="4261"/>
  <c r="AD31" i="4261"/>
  <c r="AE31" i="4261"/>
  <c r="AF31" i="4261"/>
  <c r="AG31" i="4261"/>
  <c r="AH31" i="4261"/>
  <c r="AI31" i="4261"/>
  <c r="AJ31" i="4261"/>
  <c r="AK31" i="4261"/>
  <c r="AL31" i="4261"/>
  <c r="AM31" i="4261"/>
  <c r="AN31" i="4261"/>
  <c r="AO31" i="4261"/>
  <c r="AP31" i="4261"/>
  <c r="AQ31" i="4261"/>
  <c r="AR31" i="4261"/>
  <c r="AS31" i="4261"/>
  <c r="AT31" i="4261"/>
  <c r="AU31" i="4261"/>
  <c r="AV31" i="4261"/>
  <c r="AW31" i="4261"/>
  <c r="AX31" i="4261"/>
  <c r="AY31" i="4261"/>
  <c r="AZ31" i="4261"/>
  <c r="BA31" i="4261"/>
  <c r="BB31" i="4261"/>
  <c r="BC31" i="4261"/>
  <c r="BD31" i="4261"/>
  <c r="A32" i="4261"/>
  <c r="B32" i="4261"/>
  <c r="C32" i="4261"/>
  <c r="D32" i="4261"/>
  <c r="E32" i="4261"/>
  <c r="F32" i="4261"/>
  <c r="G32" i="4261"/>
  <c r="H32" i="4261"/>
  <c r="I32" i="4261"/>
  <c r="J32" i="4261"/>
  <c r="K32" i="4261"/>
  <c r="L32" i="4261"/>
  <c r="M32" i="4261"/>
  <c r="N32" i="4261"/>
  <c r="O32" i="4261"/>
  <c r="P32" i="4261"/>
  <c r="Q32" i="4261"/>
  <c r="R32" i="4261"/>
  <c r="S32" i="4261"/>
  <c r="T32" i="4261"/>
  <c r="U32" i="4261"/>
  <c r="V32" i="4261"/>
  <c r="W32" i="4261"/>
  <c r="X32" i="4261"/>
  <c r="Y32" i="4261"/>
  <c r="Z32" i="4261"/>
  <c r="AA32" i="4261"/>
  <c r="AB32" i="4261"/>
  <c r="AC32" i="4261"/>
  <c r="AD32" i="4261"/>
  <c r="AE32" i="4261"/>
  <c r="AF32" i="4261"/>
  <c r="AG32" i="4261"/>
  <c r="AH32" i="4261"/>
  <c r="AI32" i="4261"/>
  <c r="AJ32" i="4261"/>
  <c r="AK32" i="4261"/>
  <c r="AL32" i="4261"/>
  <c r="AM32" i="4261"/>
  <c r="AN32" i="4261"/>
  <c r="AO32" i="4261"/>
  <c r="AP32" i="4261"/>
  <c r="AQ32" i="4261"/>
  <c r="AR32" i="4261"/>
  <c r="AS32" i="4261"/>
  <c r="AT32" i="4261"/>
  <c r="AU32" i="4261"/>
  <c r="AV32" i="4261"/>
  <c r="AW32" i="4261"/>
  <c r="AX32" i="4261"/>
  <c r="AY32" i="4261"/>
  <c r="AZ32" i="4261"/>
  <c r="BA32" i="4261"/>
  <c r="BB32" i="4261"/>
  <c r="BC32" i="4261"/>
  <c r="BD32" i="4261"/>
  <c r="A33" i="4261"/>
  <c r="B33" i="4261"/>
  <c r="C33" i="4261"/>
  <c r="D33" i="4261"/>
  <c r="E33" i="4261"/>
  <c r="F33" i="4261"/>
  <c r="G33" i="4261"/>
  <c r="H33" i="4261"/>
  <c r="I33" i="4261"/>
  <c r="J33" i="4261"/>
  <c r="K33" i="4261"/>
  <c r="L33" i="4261"/>
  <c r="M33" i="4261"/>
  <c r="N33" i="4261"/>
  <c r="O33" i="4261"/>
  <c r="P33" i="4261"/>
  <c r="Q33" i="4261"/>
  <c r="R33" i="4261"/>
  <c r="S33" i="4261"/>
  <c r="T33" i="4261"/>
  <c r="U33" i="4261"/>
  <c r="V33" i="4261"/>
  <c r="W33" i="4261"/>
  <c r="X33" i="4261"/>
  <c r="Y33" i="4261"/>
  <c r="Z33" i="4261"/>
  <c r="AA33" i="4261"/>
  <c r="AB33" i="4261"/>
  <c r="AC33" i="4261"/>
  <c r="AD33" i="4261"/>
  <c r="AE33" i="4261"/>
  <c r="AF33" i="4261"/>
  <c r="AG33" i="4261"/>
  <c r="AH33" i="4261"/>
  <c r="AI33" i="4261"/>
  <c r="AJ33" i="4261"/>
  <c r="AK33" i="4261"/>
  <c r="AL33" i="4261"/>
  <c r="AM33" i="4261"/>
  <c r="AN33" i="4261"/>
  <c r="AO33" i="4261"/>
  <c r="AP33" i="4261"/>
  <c r="AQ33" i="4261"/>
  <c r="AR33" i="4261"/>
  <c r="AS33" i="4261"/>
  <c r="AT33" i="4261"/>
  <c r="AU33" i="4261"/>
  <c r="AV33" i="4261"/>
  <c r="AW33" i="4261"/>
  <c r="AX33" i="4261"/>
  <c r="AY33" i="4261"/>
  <c r="AZ33" i="4261"/>
  <c r="BA33" i="4261"/>
  <c r="BB33" i="4261"/>
  <c r="BC33" i="4261"/>
  <c r="BD33" i="4261"/>
  <c r="A34" i="4261"/>
  <c r="B34" i="4261"/>
  <c r="C34" i="4261"/>
  <c r="D34" i="4261"/>
  <c r="E34" i="4261"/>
  <c r="F34" i="4261"/>
  <c r="G34" i="4261"/>
  <c r="H34" i="4261"/>
  <c r="I34" i="4261"/>
  <c r="J34" i="4261"/>
  <c r="K34" i="4261"/>
  <c r="L34" i="4261"/>
  <c r="M34" i="4261"/>
  <c r="N34" i="4261"/>
  <c r="O34" i="4261"/>
  <c r="P34" i="4261"/>
  <c r="Q34" i="4261"/>
  <c r="R34" i="4261"/>
  <c r="S34" i="4261"/>
  <c r="T34" i="4261"/>
  <c r="U34" i="4261"/>
  <c r="V34" i="4261"/>
  <c r="W34" i="4261"/>
  <c r="X34" i="4261"/>
  <c r="Y34" i="4261"/>
  <c r="Z34" i="4261"/>
  <c r="AA34" i="4261"/>
  <c r="AB34" i="4261"/>
  <c r="AC34" i="4261"/>
  <c r="AD34" i="4261"/>
  <c r="AE34" i="4261"/>
  <c r="AF34" i="4261"/>
  <c r="AG34" i="4261"/>
  <c r="AH34" i="4261"/>
  <c r="AI34" i="4261"/>
  <c r="AJ34" i="4261"/>
  <c r="AK34" i="4261"/>
  <c r="AL34" i="4261"/>
  <c r="AM34" i="4261"/>
  <c r="AN34" i="4261"/>
  <c r="AO34" i="4261"/>
  <c r="AP34" i="4261"/>
  <c r="AQ34" i="4261"/>
  <c r="AR34" i="4261"/>
  <c r="AS34" i="4261"/>
  <c r="AT34" i="4261"/>
  <c r="AU34" i="4261"/>
  <c r="AV34" i="4261"/>
  <c r="AW34" i="4261"/>
  <c r="AX34" i="4261"/>
  <c r="AY34" i="4261"/>
  <c r="AZ34" i="4261"/>
  <c r="BA34" i="4261"/>
  <c r="BB34" i="4261"/>
  <c r="BC34" i="4261"/>
  <c r="BD34" i="4261"/>
  <c r="A35" i="4261"/>
  <c r="B35" i="4261"/>
  <c r="C35" i="4261"/>
  <c r="D35" i="4261"/>
  <c r="E35" i="4261"/>
  <c r="F35" i="4261"/>
  <c r="G35" i="4261"/>
  <c r="H35" i="4261"/>
  <c r="I35" i="4261"/>
  <c r="J35" i="4261"/>
  <c r="K35" i="4261"/>
  <c r="L35" i="4261"/>
  <c r="M35" i="4261"/>
  <c r="N35" i="4261"/>
  <c r="O35" i="4261"/>
  <c r="P35" i="4261"/>
  <c r="Q35" i="4261"/>
  <c r="R35" i="4261"/>
  <c r="S35" i="4261"/>
  <c r="T35" i="4261"/>
  <c r="U35" i="4261"/>
  <c r="V35" i="4261"/>
  <c r="W35" i="4261"/>
  <c r="X35" i="4261"/>
  <c r="Y35" i="4261"/>
  <c r="Z35" i="4261"/>
  <c r="AA35" i="4261"/>
  <c r="AB35" i="4261"/>
  <c r="AC35" i="4261"/>
  <c r="AD35" i="4261"/>
  <c r="AE35" i="4261"/>
  <c r="AF35" i="4261"/>
  <c r="AG35" i="4261"/>
  <c r="AH35" i="4261"/>
  <c r="AI35" i="4261"/>
  <c r="AJ35" i="4261"/>
  <c r="AK35" i="4261"/>
  <c r="AL35" i="4261"/>
  <c r="AM35" i="4261"/>
  <c r="AN35" i="4261"/>
  <c r="AO35" i="4261"/>
  <c r="AP35" i="4261"/>
  <c r="AQ35" i="4261"/>
  <c r="AR35" i="4261"/>
  <c r="AS35" i="4261"/>
  <c r="AT35" i="4261"/>
  <c r="AU35" i="4261"/>
  <c r="AV35" i="4261"/>
  <c r="AW35" i="4261"/>
  <c r="AX35" i="4261"/>
  <c r="AY35" i="4261"/>
  <c r="AZ35" i="4261"/>
  <c r="BA35" i="4261"/>
  <c r="BB35" i="4261"/>
  <c r="BC35" i="4261"/>
  <c r="BD35" i="4261"/>
  <c r="A36" i="4261"/>
  <c r="B36" i="4261"/>
  <c r="C36" i="4261"/>
  <c r="D36" i="4261"/>
  <c r="E36" i="4261"/>
  <c r="F36" i="4261"/>
  <c r="G36" i="4261"/>
  <c r="H36" i="4261"/>
  <c r="I36" i="4261"/>
  <c r="J36" i="4261"/>
  <c r="K36" i="4261"/>
  <c r="L36" i="4261"/>
  <c r="M36" i="4261"/>
  <c r="N36" i="4261"/>
  <c r="O36" i="4261"/>
  <c r="P36" i="4261"/>
  <c r="Q36" i="4261"/>
  <c r="R36" i="4261"/>
  <c r="S36" i="4261"/>
  <c r="T36" i="4261"/>
  <c r="U36" i="4261"/>
  <c r="V36" i="4261"/>
  <c r="W36" i="4261"/>
  <c r="X36" i="4261"/>
  <c r="Y36" i="4261"/>
  <c r="Z36" i="4261"/>
  <c r="AA36" i="4261"/>
  <c r="AB36" i="4261"/>
  <c r="AC36" i="4261"/>
  <c r="AD36" i="4261"/>
  <c r="AE36" i="4261"/>
  <c r="AF36" i="4261"/>
  <c r="AG36" i="4261"/>
  <c r="AH36" i="4261"/>
  <c r="AI36" i="4261"/>
  <c r="AJ36" i="4261"/>
  <c r="AK36" i="4261"/>
  <c r="AL36" i="4261"/>
  <c r="AM36" i="4261"/>
  <c r="AN36" i="4261"/>
  <c r="AO36" i="4261"/>
  <c r="AP36" i="4261"/>
  <c r="AQ36" i="4261"/>
  <c r="AR36" i="4261"/>
  <c r="AS36" i="4261"/>
  <c r="AT36" i="4261"/>
  <c r="AU36" i="4261"/>
  <c r="AV36" i="4261"/>
  <c r="AW36" i="4261"/>
  <c r="AX36" i="4261"/>
  <c r="AY36" i="4261"/>
  <c r="AZ36" i="4261"/>
  <c r="BA36" i="4261"/>
  <c r="BB36" i="4261"/>
  <c r="BC36" i="4261"/>
  <c r="BD36" i="4261"/>
  <c r="A37" i="4261"/>
  <c r="B37" i="4261"/>
  <c r="C37" i="4261"/>
  <c r="D37" i="4261"/>
  <c r="E37" i="4261"/>
  <c r="F37" i="4261"/>
  <c r="G37" i="4261"/>
  <c r="H37" i="4261"/>
  <c r="I37" i="4261"/>
  <c r="J37" i="4261"/>
  <c r="K37" i="4261"/>
  <c r="L37" i="4261"/>
  <c r="M37" i="4261"/>
  <c r="N37" i="4261"/>
  <c r="O37" i="4261"/>
  <c r="P37" i="4261"/>
  <c r="Q37" i="4261"/>
  <c r="R37" i="4261"/>
  <c r="S37" i="4261"/>
  <c r="T37" i="4261"/>
  <c r="U37" i="4261"/>
  <c r="V37" i="4261"/>
  <c r="W37" i="4261"/>
  <c r="X37" i="4261"/>
  <c r="Y37" i="4261"/>
  <c r="Z37" i="4261"/>
  <c r="AA37" i="4261"/>
  <c r="AB37" i="4261"/>
  <c r="AC37" i="4261"/>
  <c r="AD37" i="4261"/>
  <c r="AE37" i="4261"/>
  <c r="AF37" i="4261"/>
  <c r="AG37" i="4261"/>
  <c r="AH37" i="4261"/>
  <c r="AI37" i="4261"/>
  <c r="AJ37" i="4261"/>
  <c r="AK37" i="4261"/>
  <c r="AL37" i="4261"/>
  <c r="AM37" i="4261"/>
  <c r="AN37" i="4261"/>
  <c r="AO37" i="4261"/>
  <c r="AP37" i="4261"/>
  <c r="AQ37" i="4261"/>
  <c r="AR37" i="4261"/>
  <c r="AS37" i="4261"/>
  <c r="AT37" i="4261"/>
  <c r="AU37" i="4261"/>
  <c r="AV37" i="4261"/>
  <c r="AW37" i="4261"/>
  <c r="AX37" i="4261"/>
  <c r="AY37" i="4261"/>
  <c r="AZ37" i="4261"/>
  <c r="BA37" i="4261"/>
  <c r="BB37" i="4261"/>
  <c r="BC37" i="4261"/>
  <c r="BD37" i="4261"/>
  <c r="A38" i="4261"/>
  <c r="B38" i="4261"/>
  <c r="C38" i="4261"/>
  <c r="D38" i="4261"/>
  <c r="E38" i="4261"/>
  <c r="F38" i="4261"/>
  <c r="G38" i="4261"/>
  <c r="H38" i="4261"/>
  <c r="I38" i="4261"/>
  <c r="J38" i="4261"/>
  <c r="K38" i="4261"/>
  <c r="L38" i="4261"/>
  <c r="M38" i="4261"/>
  <c r="N38" i="4261"/>
  <c r="O38" i="4261"/>
  <c r="P38" i="4261"/>
  <c r="Q38" i="4261"/>
  <c r="R38" i="4261"/>
  <c r="S38" i="4261"/>
  <c r="T38" i="4261"/>
  <c r="U38" i="4261"/>
  <c r="V38" i="4261"/>
  <c r="W38" i="4261"/>
  <c r="X38" i="4261"/>
  <c r="Y38" i="4261"/>
  <c r="Z38" i="4261"/>
  <c r="AA38" i="4261"/>
  <c r="AB38" i="4261"/>
  <c r="AC38" i="4261"/>
  <c r="AD38" i="4261"/>
  <c r="AE38" i="4261"/>
  <c r="AF38" i="4261"/>
  <c r="AG38" i="4261"/>
  <c r="AH38" i="4261"/>
  <c r="AI38" i="4261"/>
  <c r="AJ38" i="4261"/>
  <c r="AK38" i="4261"/>
  <c r="AL38" i="4261"/>
  <c r="AM38" i="4261"/>
  <c r="AN38" i="4261"/>
  <c r="AO38" i="4261"/>
  <c r="AP38" i="4261"/>
  <c r="AQ38" i="4261"/>
  <c r="AR38" i="4261"/>
  <c r="AS38" i="4261"/>
  <c r="AT38" i="4261"/>
  <c r="AU38" i="4261"/>
  <c r="AV38" i="4261"/>
  <c r="AW38" i="4261"/>
  <c r="AX38" i="4261"/>
  <c r="AY38" i="4261"/>
  <c r="AZ38" i="4261"/>
  <c r="BA38" i="4261"/>
  <c r="BB38" i="4261"/>
  <c r="BC38" i="4261"/>
  <c r="BD38" i="4261"/>
  <c r="A39" i="4261"/>
  <c r="B39" i="4261"/>
  <c r="C39" i="4261"/>
  <c r="D39" i="4261"/>
  <c r="E39" i="4261"/>
  <c r="F39" i="4261"/>
  <c r="G39" i="4261"/>
  <c r="H39" i="4261"/>
  <c r="I39" i="4261"/>
  <c r="J39" i="4261"/>
  <c r="K39" i="4261"/>
  <c r="L39" i="4261"/>
  <c r="M39" i="4261"/>
  <c r="N39" i="4261"/>
  <c r="O39" i="4261"/>
  <c r="P39" i="4261"/>
  <c r="Q39" i="4261"/>
  <c r="R39" i="4261"/>
  <c r="S39" i="4261"/>
  <c r="T39" i="4261"/>
  <c r="U39" i="4261"/>
  <c r="V39" i="4261"/>
  <c r="W39" i="4261"/>
  <c r="X39" i="4261"/>
  <c r="Y39" i="4261"/>
  <c r="Z39" i="4261"/>
  <c r="AA39" i="4261"/>
  <c r="AB39" i="4261"/>
  <c r="AC39" i="4261"/>
  <c r="AD39" i="4261"/>
  <c r="AE39" i="4261"/>
  <c r="AF39" i="4261"/>
  <c r="AG39" i="4261"/>
  <c r="AH39" i="4261"/>
  <c r="AI39" i="4261"/>
  <c r="AJ39" i="4261"/>
  <c r="AK39" i="4261"/>
  <c r="AL39" i="4261"/>
  <c r="AM39" i="4261"/>
  <c r="AN39" i="4261"/>
  <c r="AO39" i="4261"/>
  <c r="AP39" i="4261"/>
  <c r="AQ39" i="4261"/>
  <c r="AR39" i="4261"/>
  <c r="AS39" i="4261"/>
  <c r="AT39" i="4261"/>
  <c r="AU39" i="4261"/>
  <c r="AV39" i="4261"/>
  <c r="AW39" i="4261"/>
  <c r="AX39" i="4261"/>
  <c r="AY39" i="4261"/>
  <c r="AZ39" i="4261"/>
  <c r="BA39" i="4261"/>
  <c r="BB39" i="4261"/>
  <c r="BC39" i="4261"/>
  <c r="BD39" i="4261"/>
  <c r="A40" i="4261"/>
  <c r="B40" i="4261"/>
  <c r="C40" i="4261"/>
  <c r="D40" i="4261"/>
  <c r="E40" i="4261"/>
  <c r="F40" i="4261"/>
  <c r="G40" i="4261"/>
  <c r="H40" i="4261"/>
  <c r="I40" i="4261"/>
  <c r="J40" i="4261"/>
  <c r="K40" i="4261"/>
  <c r="L40" i="4261"/>
  <c r="M40" i="4261"/>
  <c r="N40" i="4261"/>
  <c r="O40" i="4261"/>
  <c r="P40" i="4261"/>
  <c r="Q40" i="4261"/>
  <c r="R40" i="4261"/>
  <c r="S40" i="4261"/>
  <c r="T40" i="4261"/>
  <c r="U40" i="4261"/>
  <c r="V40" i="4261"/>
  <c r="W40" i="4261"/>
  <c r="X40" i="4261"/>
  <c r="Y40" i="4261"/>
  <c r="Z40" i="4261"/>
  <c r="AA40" i="4261"/>
  <c r="AB40" i="4261"/>
  <c r="AC40" i="4261"/>
  <c r="AD40" i="4261"/>
  <c r="AE40" i="4261"/>
  <c r="AF40" i="4261"/>
  <c r="AG40" i="4261"/>
  <c r="AH40" i="4261"/>
  <c r="AI40" i="4261"/>
  <c r="AJ40" i="4261"/>
  <c r="AK40" i="4261"/>
  <c r="AL40" i="4261"/>
  <c r="AM40" i="4261"/>
  <c r="AN40" i="4261"/>
  <c r="AO40" i="4261"/>
  <c r="AP40" i="4261"/>
  <c r="AQ40" i="4261"/>
  <c r="AR40" i="4261"/>
  <c r="AS40" i="4261"/>
  <c r="AT40" i="4261"/>
  <c r="AU40" i="4261"/>
  <c r="AV40" i="4261"/>
  <c r="AW40" i="4261"/>
  <c r="AX40" i="4261"/>
  <c r="AY40" i="4261"/>
  <c r="AZ40" i="4261"/>
  <c r="BA40" i="4261"/>
  <c r="BB40" i="4261"/>
  <c r="BC40" i="4261"/>
  <c r="BD40" i="4261"/>
  <c r="A41" i="4261"/>
  <c r="B41" i="4261"/>
  <c r="C41" i="4261"/>
  <c r="D41" i="4261"/>
  <c r="E41" i="4261"/>
  <c r="F41" i="4261"/>
  <c r="G41" i="4261"/>
  <c r="H41" i="4261"/>
  <c r="I41" i="4261"/>
  <c r="J41" i="4261"/>
  <c r="K41" i="4261"/>
  <c r="L41" i="4261"/>
  <c r="M41" i="4261"/>
  <c r="N41" i="4261"/>
  <c r="O41" i="4261"/>
  <c r="P41" i="4261"/>
  <c r="Q41" i="4261"/>
  <c r="R41" i="4261"/>
  <c r="S41" i="4261"/>
  <c r="T41" i="4261"/>
  <c r="U41" i="4261"/>
  <c r="V41" i="4261"/>
  <c r="W41" i="4261"/>
  <c r="X41" i="4261"/>
  <c r="Y41" i="4261"/>
  <c r="Z41" i="4261"/>
  <c r="AA41" i="4261"/>
  <c r="AB41" i="4261"/>
  <c r="AC41" i="4261"/>
  <c r="AD41" i="4261"/>
  <c r="AE41" i="4261"/>
  <c r="AF41" i="4261"/>
  <c r="AG41" i="4261"/>
  <c r="AH41" i="4261"/>
  <c r="AI41" i="4261"/>
  <c r="AJ41" i="4261"/>
  <c r="AK41" i="4261"/>
  <c r="AL41" i="4261"/>
  <c r="AM41" i="4261"/>
  <c r="AN41" i="4261"/>
  <c r="AO41" i="4261"/>
  <c r="AP41" i="4261"/>
  <c r="AQ41" i="4261"/>
  <c r="AR41" i="4261"/>
  <c r="AS41" i="4261"/>
  <c r="AT41" i="4261"/>
  <c r="AU41" i="4261"/>
  <c r="AV41" i="4261"/>
  <c r="AW41" i="4261"/>
  <c r="AX41" i="4261"/>
  <c r="AY41" i="4261"/>
  <c r="AZ41" i="4261"/>
  <c r="BA41" i="4261"/>
  <c r="BB41" i="4261"/>
  <c r="BC41" i="4261"/>
  <c r="BD41" i="4261"/>
  <c r="A42" i="4261"/>
  <c r="B42" i="4261"/>
  <c r="C42" i="4261"/>
  <c r="D42" i="4261"/>
  <c r="E42" i="4261"/>
  <c r="F42" i="4261"/>
  <c r="G42" i="4261"/>
  <c r="H42" i="4261"/>
  <c r="I42" i="4261"/>
  <c r="J42" i="4261"/>
  <c r="K42" i="4261"/>
  <c r="L42" i="4261"/>
  <c r="M42" i="4261"/>
  <c r="N42" i="4261"/>
  <c r="O42" i="4261"/>
  <c r="P42" i="4261"/>
  <c r="Q42" i="4261"/>
  <c r="R42" i="4261"/>
  <c r="S42" i="4261"/>
  <c r="T42" i="4261"/>
  <c r="U42" i="4261"/>
  <c r="V42" i="4261"/>
  <c r="W42" i="4261"/>
  <c r="X42" i="4261"/>
  <c r="Y42" i="4261"/>
  <c r="Z42" i="4261"/>
  <c r="AA42" i="4261"/>
  <c r="AB42" i="4261"/>
  <c r="AC42" i="4261"/>
  <c r="AD42" i="4261"/>
  <c r="AE42" i="4261"/>
  <c r="AF42" i="4261"/>
  <c r="AG42" i="4261"/>
  <c r="AH42" i="4261"/>
  <c r="AI42" i="4261"/>
  <c r="AJ42" i="4261"/>
  <c r="AK42" i="4261"/>
  <c r="AL42" i="4261"/>
  <c r="AM42" i="4261"/>
  <c r="AN42" i="4261"/>
  <c r="AO42" i="4261"/>
  <c r="AP42" i="4261"/>
  <c r="AQ42" i="4261"/>
  <c r="AR42" i="4261"/>
  <c r="AS42" i="4261"/>
  <c r="AT42" i="4261"/>
  <c r="AU42" i="4261"/>
  <c r="AV42" i="4261"/>
  <c r="AW42" i="4261"/>
  <c r="AX42" i="4261"/>
  <c r="AY42" i="4261"/>
  <c r="AZ42" i="4261"/>
  <c r="BA42" i="4261"/>
  <c r="BB42" i="4261"/>
  <c r="BC42" i="4261"/>
  <c r="BD42" i="4261"/>
  <c r="A43" i="4261"/>
  <c r="B43" i="4261"/>
  <c r="C43" i="4261"/>
  <c r="D43" i="4261"/>
  <c r="E43" i="4261"/>
  <c r="F43" i="4261"/>
  <c r="G43" i="4261"/>
  <c r="H43" i="4261"/>
  <c r="I43" i="4261"/>
  <c r="J43" i="4261"/>
  <c r="K43" i="4261"/>
  <c r="L43" i="4261"/>
  <c r="M43" i="4261"/>
  <c r="N43" i="4261"/>
  <c r="O43" i="4261"/>
  <c r="P43" i="4261"/>
  <c r="Q43" i="4261"/>
  <c r="R43" i="4261"/>
  <c r="S43" i="4261"/>
  <c r="T43" i="4261"/>
  <c r="U43" i="4261"/>
  <c r="V43" i="4261"/>
  <c r="W43" i="4261"/>
  <c r="X43" i="4261"/>
  <c r="Y43" i="4261"/>
  <c r="Z43" i="4261"/>
  <c r="AA43" i="4261"/>
  <c r="AB43" i="4261"/>
  <c r="AC43" i="4261"/>
  <c r="AD43" i="4261"/>
  <c r="AE43" i="4261"/>
  <c r="AF43" i="4261"/>
  <c r="AG43" i="4261"/>
  <c r="AH43" i="4261"/>
  <c r="AI43" i="4261"/>
  <c r="AJ43" i="4261"/>
  <c r="AK43" i="4261"/>
  <c r="AL43" i="4261"/>
  <c r="AM43" i="4261"/>
  <c r="AN43" i="4261"/>
  <c r="AO43" i="4261"/>
  <c r="AP43" i="4261"/>
  <c r="AQ43" i="4261"/>
  <c r="AR43" i="4261"/>
  <c r="AS43" i="4261"/>
  <c r="AT43" i="4261"/>
  <c r="AU43" i="4261"/>
  <c r="AV43" i="4261"/>
  <c r="AW43" i="4261"/>
  <c r="AX43" i="4261"/>
  <c r="AY43" i="4261"/>
  <c r="AZ43" i="4261"/>
  <c r="BA43" i="4261"/>
  <c r="BB43" i="4261"/>
  <c r="BC43" i="4261"/>
  <c r="BD43" i="4261"/>
  <c r="A44" i="4261"/>
  <c r="B44" i="4261"/>
  <c r="C44" i="4261"/>
  <c r="D44" i="4261"/>
  <c r="E44" i="4261"/>
  <c r="F44" i="4261"/>
  <c r="G44" i="4261"/>
  <c r="H44" i="4261"/>
  <c r="I44" i="4261"/>
  <c r="J44" i="4261"/>
  <c r="K44" i="4261"/>
  <c r="L44" i="4261"/>
  <c r="M44" i="4261"/>
  <c r="N44" i="4261"/>
  <c r="O44" i="4261"/>
  <c r="P44" i="4261"/>
  <c r="Q44" i="4261"/>
  <c r="R44" i="4261"/>
  <c r="S44" i="4261"/>
  <c r="T44" i="4261"/>
  <c r="U44" i="4261"/>
  <c r="V44" i="4261"/>
  <c r="W44" i="4261"/>
  <c r="X44" i="4261"/>
  <c r="Y44" i="4261"/>
  <c r="Z44" i="4261"/>
  <c r="AA44" i="4261"/>
  <c r="AB44" i="4261"/>
  <c r="AC44" i="4261"/>
  <c r="AD44" i="4261"/>
  <c r="AE44" i="4261"/>
  <c r="AF44" i="4261"/>
  <c r="AG44" i="4261"/>
  <c r="AH44" i="4261"/>
  <c r="AI44" i="4261"/>
  <c r="AJ44" i="4261"/>
  <c r="AK44" i="4261"/>
  <c r="AL44" i="4261"/>
  <c r="AM44" i="4261"/>
  <c r="AN44" i="4261"/>
  <c r="AO44" i="4261"/>
  <c r="AP44" i="4261"/>
  <c r="AQ44" i="4261"/>
  <c r="AR44" i="4261"/>
  <c r="AS44" i="4261"/>
  <c r="AT44" i="4261"/>
  <c r="AU44" i="4261"/>
  <c r="AV44" i="4261"/>
  <c r="AW44" i="4261"/>
  <c r="AX44" i="4261"/>
  <c r="AY44" i="4261"/>
  <c r="AZ44" i="4261"/>
  <c r="BA44" i="4261"/>
  <c r="BB44" i="4261"/>
  <c r="BC44" i="4261"/>
  <c r="BD44" i="4261"/>
  <c r="A45" i="4261"/>
  <c r="B45" i="4261"/>
  <c r="C45" i="4261"/>
  <c r="D45" i="4261"/>
  <c r="E45" i="4261"/>
  <c r="F45" i="4261"/>
  <c r="G45" i="4261"/>
  <c r="H45" i="4261"/>
  <c r="I45" i="4261"/>
  <c r="J45" i="4261"/>
  <c r="K45" i="4261"/>
  <c r="L45" i="4261"/>
  <c r="M45" i="4261"/>
  <c r="N45" i="4261"/>
  <c r="O45" i="4261"/>
  <c r="P45" i="4261"/>
  <c r="Q45" i="4261"/>
  <c r="R45" i="4261"/>
  <c r="S45" i="4261"/>
  <c r="T45" i="4261"/>
  <c r="U45" i="4261"/>
  <c r="V45" i="4261"/>
  <c r="W45" i="4261"/>
  <c r="X45" i="4261"/>
  <c r="Y45" i="4261"/>
  <c r="Z45" i="4261"/>
  <c r="AA45" i="4261"/>
  <c r="AB45" i="4261"/>
  <c r="AC45" i="4261"/>
  <c r="AD45" i="4261"/>
  <c r="AE45" i="4261"/>
  <c r="AF45" i="4261"/>
  <c r="AG45" i="4261"/>
  <c r="AH45" i="4261"/>
  <c r="AI45" i="4261"/>
  <c r="AJ45" i="4261"/>
  <c r="AK45" i="4261"/>
  <c r="AL45" i="4261"/>
  <c r="AM45" i="4261"/>
  <c r="AN45" i="4261"/>
  <c r="AO45" i="4261"/>
  <c r="AP45" i="4261"/>
  <c r="AQ45" i="4261"/>
  <c r="AR45" i="4261"/>
  <c r="AS45" i="4261"/>
  <c r="AT45" i="4261"/>
  <c r="AU45" i="4261"/>
  <c r="AV45" i="4261"/>
  <c r="AW45" i="4261"/>
  <c r="AX45" i="4261"/>
  <c r="AY45" i="4261"/>
  <c r="AZ45" i="4261"/>
  <c r="BA45" i="4261"/>
  <c r="BB45" i="4261"/>
  <c r="BC45" i="4261"/>
  <c r="BD45" i="4261"/>
  <c r="A46" i="4261"/>
  <c r="B46" i="4261"/>
  <c r="C46" i="4261"/>
  <c r="D46" i="4261"/>
  <c r="E46" i="4261"/>
  <c r="F46" i="4261"/>
  <c r="G46" i="4261"/>
  <c r="H46" i="4261"/>
  <c r="I46" i="4261"/>
  <c r="J46" i="4261"/>
  <c r="K46" i="4261"/>
  <c r="L46" i="4261"/>
  <c r="M46" i="4261"/>
  <c r="N46" i="4261"/>
  <c r="O46" i="4261"/>
  <c r="P46" i="4261"/>
  <c r="Q46" i="4261"/>
  <c r="R46" i="4261"/>
  <c r="S46" i="4261"/>
  <c r="T46" i="4261"/>
  <c r="U46" i="4261"/>
  <c r="V46" i="4261"/>
  <c r="W46" i="4261"/>
  <c r="X46" i="4261"/>
  <c r="Y46" i="4261"/>
  <c r="Z46" i="4261"/>
  <c r="AA46" i="4261"/>
  <c r="AB46" i="4261"/>
  <c r="AC46" i="4261"/>
  <c r="AD46" i="4261"/>
  <c r="AE46" i="4261"/>
  <c r="AF46" i="4261"/>
  <c r="AG46" i="4261"/>
  <c r="AH46" i="4261"/>
  <c r="AI46" i="4261"/>
  <c r="AJ46" i="4261"/>
  <c r="AK46" i="4261"/>
  <c r="AL46" i="4261"/>
  <c r="AM46" i="4261"/>
  <c r="AN46" i="4261"/>
  <c r="AO46" i="4261"/>
  <c r="AP46" i="4261"/>
  <c r="AQ46" i="4261"/>
  <c r="AR46" i="4261"/>
  <c r="AS46" i="4261"/>
  <c r="AT46" i="4261"/>
  <c r="AU46" i="4261"/>
  <c r="AV46" i="4261"/>
  <c r="AW46" i="4261"/>
  <c r="AX46" i="4261"/>
  <c r="AY46" i="4261"/>
  <c r="AZ46" i="4261"/>
  <c r="BA46" i="4261"/>
  <c r="BB46" i="4261"/>
  <c r="BC46" i="4261"/>
  <c r="BD46" i="4261"/>
  <c r="A47" i="4261"/>
  <c r="B47" i="4261"/>
  <c r="C47" i="4261"/>
  <c r="D47" i="4261"/>
  <c r="E47" i="4261"/>
  <c r="F47" i="4261"/>
  <c r="G47" i="4261"/>
  <c r="H47" i="4261"/>
  <c r="I47" i="4261"/>
  <c r="J47" i="4261"/>
  <c r="K47" i="4261"/>
  <c r="L47" i="4261"/>
  <c r="M47" i="4261"/>
  <c r="N47" i="4261"/>
  <c r="O47" i="4261"/>
  <c r="P47" i="4261"/>
  <c r="Q47" i="4261"/>
  <c r="R47" i="4261"/>
  <c r="S47" i="4261"/>
  <c r="T47" i="4261"/>
  <c r="U47" i="4261"/>
  <c r="V47" i="4261"/>
  <c r="W47" i="4261"/>
  <c r="X47" i="4261"/>
  <c r="Y47" i="4261"/>
  <c r="Z47" i="4261"/>
  <c r="AA47" i="4261"/>
  <c r="AB47" i="4261"/>
  <c r="AC47" i="4261"/>
  <c r="AD47" i="4261"/>
  <c r="AE47" i="4261"/>
  <c r="AF47" i="4261"/>
  <c r="AG47" i="4261"/>
  <c r="AH47" i="4261"/>
  <c r="AI47" i="4261"/>
  <c r="AJ47" i="4261"/>
  <c r="AK47" i="4261"/>
  <c r="AL47" i="4261"/>
  <c r="AM47" i="4261"/>
  <c r="AN47" i="4261"/>
  <c r="AO47" i="4261"/>
  <c r="AP47" i="4261"/>
  <c r="AQ47" i="4261"/>
  <c r="AR47" i="4261"/>
  <c r="AS47" i="4261"/>
  <c r="AT47" i="4261"/>
  <c r="AU47" i="4261"/>
  <c r="AV47" i="4261"/>
  <c r="AW47" i="4261"/>
  <c r="AX47" i="4261"/>
  <c r="AY47" i="4261"/>
  <c r="AZ47" i="4261"/>
  <c r="BA47" i="4261"/>
  <c r="BB47" i="4261"/>
  <c r="BC47" i="4261"/>
  <c r="BD47" i="4261"/>
  <c r="A48" i="4261"/>
  <c r="B48" i="4261"/>
  <c r="C48" i="4261"/>
  <c r="D48" i="4261"/>
  <c r="E48" i="4261"/>
  <c r="F48" i="4261"/>
  <c r="G48" i="4261"/>
  <c r="H48" i="4261"/>
  <c r="I48" i="4261"/>
  <c r="J48" i="4261"/>
  <c r="K48" i="4261"/>
  <c r="L48" i="4261"/>
  <c r="M48" i="4261"/>
  <c r="N48" i="4261"/>
  <c r="O48" i="4261"/>
  <c r="P48" i="4261"/>
  <c r="Q48" i="4261"/>
  <c r="R48" i="4261"/>
  <c r="S48" i="4261"/>
  <c r="T48" i="4261"/>
  <c r="U48" i="4261"/>
  <c r="V48" i="4261"/>
  <c r="W48" i="4261"/>
  <c r="X48" i="4261"/>
  <c r="Y48" i="4261"/>
  <c r="Z48" i="4261"/>
  <c r="AA48" i="4261"/>
  <c r="AB48" i="4261"/>
  <c r="AC48" i="4261"/>
  <c r="AD48" i="4261"/>
  <c r="AE48" i="4261"/>
  <c r="AF48" i="4261"/>
  <c r="AG48" i="4261"/>
  <c r="AH48" i="4261"/>
  <c r="AI48" i="4261"/>
  <c r="AJ48" i="4261"/>
  <c r="AK48" i="4261"/>
  <c r="AL48" i="4261"/>
  <c r="AM48" i="4261"/>
  <c r="AN48" i="4261"/>
  <c r="AO48" i="4261"/>
  <c r="AP48" i="4261"/>
  <c r="AQ48" i="4261"/>
  <c r="AR48" i="4261"/>
  <c r="AS48" i="4261"/>
  <c r="AT48" i="4261"/>
  <c r="AU48" i="4261"/>
  <c r="AV48" i="4261"/>
  <c r="AW48" i="4261"/>
  <c r="AX48" i="4261"/>
  <c r="AY48" i="4261"/>
  <c r="AZ48" i="4261"/>
  <c r="BA48" i="4261"/>
  <c r="BB48" i="4261"/>
  <c r="BC48" i="4261"/>
  <c r="BD48" i="4261"/>
  <c r="A49" i="4261"/>
  <c r="B49" i="4261"/>
  <c r="C49" i="4261"/>
  <c r="D49" i="4261"/>
  <c r="E49" i="4261"/>
  <c r="F49" i="4261"/>
  <c r="G49" i="4261"/>
  <c r="H49" i="4261"/>
  <c r="I49" i="4261"/>
  <c r="J49" i="4261"/>
  <c r="K49" i="4261"/>
  <c r="L49" i="4261"/>
  <c r="M49" i="4261"/>
  <c r="N49" i="4261"/>
  <c r="O49" i="4261"/>
  <c r="P49" i="4261"/>
  <c r="Q49" i="4261"/>
  <c r="R49" i="4261"/>
  <c r="S49" i="4261"/>
  <c r="T49" i="4261"/>
  <c r="U49" i="4261"/>
  <c r="V49" i="4261"/>
  <c r="W49" i="4261"/>
  <c r="X49" i="4261"/>
  <c r="Y49" i="4261"/>
  <c r="Z49" i="4261"/>
  <c r="AA49" i="4261"/>
  <c r="AB49" i="4261"/>
  <c r="AC49" i="4261"/>
  <c r="AD49" i="4261"/>
  <c r="AE49" i="4261"/>
  <c r="AF49" i="4261"/>
  <c r="AG49" i="4261"/>
  <c r="AH49" i="4261"/>
  <c r="AI49" i="4261"/>
  <c r="AJ49" i="4261"/>
  <c r="AK49" i="4261"/>
  <c r="AL49" i="4261"/>
  <c r="AM49" i="4261"/>
  <c r="AN49" i="4261"/>
  <c r="AO49" i="4261"/>
  <c r="AP49" i="4261"/>
  <c r="AQ49" i="4261"/>
  <c r="AR49" i="4261"/>
  <c r="AS49" i="4261"/>
  <c r="AT49" i="4261"/>
  <c r="AU49" i="4261"/>
  <c r="AV49" i="4261"/>
  <c r="AW49" i="4261"/>
  <c r="AX49" i="4261"/>
  <c r="AY49" i="4261"/>
  <c r="AZ49" i="4261"/>
  <c r="BA49" i="4261"/>
  <c r="BB49" i="4261"/>
  <c r="BC49" i="4261"/>
  <c r="BD49" i="4261"/>
  <c r="A50" i="4261"/>
  <c r="B50" i="4261"/>
  <c r="C50" i="4261"/>
  <c r="D50" i="4261"/>
  <c r="E50" i="4261"/>
  <c r="F50" i="4261"/>
  <c r="G50" i="4261"/>
  <c r="H50" i="4261"/>
  <c r="I50" i="4261"/>
  <c r="J50" i="4261"/>
  <c r="K50" i="4261"/>
  <c r="L50" i="4261"/>
  <c r="M50" i="4261"/>
  <c r="N50" i="4261"/>
  <c r="O50" i="4261"/>
  <c r="P50" i="4261"/>
  <c r="Q50" i="4261"/>
  <c r="R50" i="4261"/>
  <c r="S50" i="4261"/>
  <c r="T50" i="4261"/>
  <c r="U50" i="4261"/>
  <c r="V50" i="4261"/>
  <c r="W50" i="4261"/>
  <c r="X50" i="4261"/>
  <c r="Y50" i="4261"/>
  <c r="Z50" i="4261"/>
  <c r="AA50" i="4261"/>
  <c r="AB50" i="4261"/>
  <c r="AC50" i="4261"/>
  <c r="AD50" i="4261"/>
  <c r="AE50" i="4261"/>
  <c r="AF50" i="4261"/>
  <c r="AG50" i="4261"/>
  <c r="AH50" i="4261"/>
  <c r="AI50" i="4261"/>
  <c r="AJ50" i="4261"/>
  <c r="AK50" i="4261"/>
  <c r="AL50" i="4261"/>
  <c r="AM50" i="4261"/>
  <c r="AN50" i="4261"/>
  <c r="AO50" i="4261"/>
  <c r="AP50" i="4261"/>
  <c r="AQ50" i="4261"/>
  <c r="AR50" i="4261"/>
  <c r="AS50" i="4261"/>
  <c r="AT50" i="4261"/>
  <c r="AU50" i="4261"/>
  <c r="AV50" i="4261"/>
  <c r="AW50" i="4261"/>
  <c r="AX50" i="4261"/>
  <c r="AY50" i="4261"/>
  <c r="AZ50" i="4261"/>
  <c r="BA50" i="4261"/>
  <c r="BB50" i="4261"/>
  <c r="BC50" i="4261"/>
  <c r="BD50" i="4261"/>
  <c r="A51" i="4261"/>
  <c r="B51" i="4261"/>
  <c r="C51" i="4261"/>
  <c r="D51" i="4261"/>
  <c r="E51" i="4261"/>
  <c r="F51" i="4261"/>
  <c r="G51" i="4261"/>
  <c r="H51" i="4261"/>
  <c r="I51" i="4261"/>
  <c r="J51" i="4261"/>
  <c r="K51" i="4261"/>
  <c r="L51" i="4261"/>
  <c r="M51" i="4261"/>
  <c r="N51" i="4261"/>
  <c r="O51" i="4261"/>
  <c r="P51" i="4261"/>
  <c r="Q51" i="4261"/>
  <c r="R51" i="4261"/>
  <c r="S51" i="4261"/>
  <c r="T51" i="4261"/>
  <c r="U51" i="4261"/>
  <c r="V51" i="4261"/>
  <c r="W51" i="4261"/>
  <c r="X51" i="4261"/>
  <c r="Y51" i="4261"/>
  <c r="Z51" i="4261"/>
  <c r="AA51" i="4261"/>
  <c r="AB51" i="4261"/>
  <c r="AC51" i="4261"/>
  <c r="AD51" i="4261"/>
  <c r="AE51" i="4261"/>
  <c r="AF51" i="4261"/>
  <c r="AG51" i="4261"/>
  <c r="AH51" i="4261"/>
  <c r="AI51" i="4261"/>
  <c r="AJ51" i="4261"/>
  <c r="AK51" i="4261"/>
  <c r="AL51" i="4261"/>
  <c r="AM51" i="4261"/>
  <c r="AN51" i="4261"/>
  <c r="AO51" i="4261"/>
  <c r="AP51" i="4261"/>
  <c r="AQ51" i="4261"/>
  <c r="AR51" i="4261"/>
  <c r="AS51" i="4261"/>
  <c r="AT51" i="4261"/>
  <c r="AU51" i="4261"/>
  <c r="AV51" i="4261"/>
  <c r="AW51" i="4261"/>
  <c r="AX51" i="4261"/>
  <c r="AY51" i="4261"/>
  <c r="AZ51" i="4261"/>
  <c r="BA51" i="4261"/>
  <c r="BB51" i="4261"/>
  <c r="BC51" i="4261"/>
  <c r="BD51" i="4261"/>
  <c r="A52" i="4261"/>
  <c r="B52" i="4261"/>
  <c r="C52" i="4261"/>
  <c r="D52" i="4261"/>
  <c r="E52" i="4261"/>
  <c r="F52" i="4261"/>
  <c r="G52" i="4261"/>
  <c r="H52" i="4261"/>
  <c r="I52" i="4261"/>
  <c r="J52" i="4261"/>
  <c r="K52" i="4261"/>
  <c r="L52" i="4261"/>
  <c r="M52" i="4261"/>
  <c r="N52" i="4261"/>
  <c r="O52" i="4261"/>
  <c r="P52" i="4261"/>
  <c r="Q52" i="4261"/>
  <c r="R52" i="4261"/>
  <c r="S52" i="4261"/>
  <c r="T52" i="4261"/>
  <c r="U52" i="4261"/>
  <c r="V52" i="4261"/>
  <c r="W52" i="4261"/>
  <c r="X52" i="4261"/>
  <c r="Y52" i="4261"/>
  <c r="Z52" i="4261"/>
  <c r="AA52" i="4261"/>
  <c r="AB52" i="4261"/>
  <c r="AC52" i="4261"/>
  <c r="AD52" i="4261"/>
  <c r="AE52" i="4261"/>
  <c r="AF52" i="4261"/>
  <c r="AG52" i="4261"/>
  <c r="AH52" i="4261"/>
  <c r="AI52" i="4261"/>
  <c r="AJ52" i="4261"/>
  <c r="AK52" i="4261"/>
  <c r="AL52" i="4261"/>
  <c r="AM52" i="4261"/>
  <c r="AN52" i="4261"/>
  <c r="AO52" i="4261"/>
  <c r="AP52" i="4261"/>
  <c r="AQ52" i="4261"/>
  <c r="AR52" i="4261"/>
  <c r="AS52" i="4261"/>
  <c r="AT52" i="4261"/>
  <c r="AU52" i="4261"/>
  <c r="AV52" i="4261"/>
  <c r="AW52" i="4261"/>
  <c r="AX52" i="4261"/>
  <c r="AY52" i="4261"/>
  <c r="AZ52" i="4261"/>
  <c r="BA52" i="4261"/>
  <c r="BB52" i="4261"/>
  <c r="BC52" i="4261"/>
  <c r="BD52" i="4261"/>
  <c r="A53" i="4261"/>
  <c r="B53" i="4261"/>
  <c r="C53" i="4261"/>
  <c r="D53" i="4261"/>
  <c r="E53" i="4261"/>
  <c r="F53" i="4261"/>
  <c r="G53" i="4261"/>
  <c r="H53" i="4261"/>
  <c r="I53" i="4261"/>
  <c r="J53" i="4261"/>
  <c r="K53" i="4261"/>
  <c r="L53" i="4261"/>
  <c r="M53" i="4261"/>
  <c r="N53" i="4261"/>
  <c r="O53" i="4261"/>
  <c r="P53" i="4261"/>
  <c r="Q53" i="4261"/>
  <c r="R53" i="4261"/>
  <c r="S53" i="4261"/>
  <c r="T53" i="4261"/>
  <c r="U53" i="4261"/>
  <c r="V53" i="4261"/>
  <c r="W53" i="4261"/>
  <c r="X53" i="4261"/>
  <c r="Y53" i="4261"/>
  <c r="Z53" i="4261"/>
  <c r="AA53" i="4261"/>
  <c r="AB53" i="4261"/>
  <c r="AC53" i="4261"/>
  <c r="AD53" i="4261"/>
  <c r="AE53" i="4261"/>
  <c r="AF53" i="4261"/>
  <c r="AG53" i="4261"/>
  <c r="AH53" i="4261"/>
  <c r="AI53" i="4261"/>
  <c r="AJ53" i="4261"/>
  <c r="AK53" i="4261"/>
  <c r="AL53" i="4261"/>
  <c r="AM53" i="4261"/>
  <c r="AN53" i="4261"/>
  <c r="AO53" i="4261"/>
  <c r="AP53" i="4261"/>
  <c r="AQ53" i="4261"/>
  <c r="AR53" i="4261"/>
  <c r="AS53" i="4261"/>
  <c r="AT53" i="4261"/>
  <c r="AU53" i="4261"/>
  <c r="AV53" i="4261"/>
  <c r="AW53" i="4261"/>
  <c r="AX53" i="4261"/>
  <c r="AY53" i="4261"/>
  <c r="AZ53" i="4261"/>
  <c r="BA53" i="4261"/>
  <c r="BB53" i="4261"/>
  <c r="BC53" i="4261"/>
  <c r="BD53" i="4261"/>
  <c r="A54" i="4261"/>
  <c r="B54" i="4261"/>
  <c r="C54" i="4261"/>
  <c r="D54" i="4261"/>
  <c r="E54" i="4261"/>
  <c r="F54" i="4261"/>
  <c r="G54" i="4261"/>
  <c r="H54" i="4261"/>
  <c r="I54" i="4261"/>
  <c r="J54" i="4261"/>
  <c r="K54" i="4261"/>
  <c r="L54" i="4261"/>
  <c r="M54" i="4261"/>
  <c r="N54" i="4261"/>
  <c r="O54" i="4261"/>
  <c r="P54" i="4261"/>
  <c r="Q54" i="4261"/>
  <c r="R54" i="4261"/>
  <c r="S54" i="4261"/>
  <c r="T54" i="4261"/>
  <c r="U54" i="4261"/>
  <c r="V54" i="4261"/>
  <c r="W54" i="4261"/>
  <c r="X54" i="4261"/>
  <c r="Y54" i="4261"/>
  <c r="Z54" i="4261"/>
  <c r="AA54" i="4261"/>
  <c r="AB54" i="4261"/>
  <c r="AC54" i="4261"/>
  <c r="AD54" i="4261"/>
  <c r="AE54" i="4261"/>
  <c r="AF54" i="4261"/>
  <c r="AG54" i="4261"/>
  <c r="AH54" i="4261"/>
  <c r="AI54" i="4261"/>
  <c r="AJ54" i="4261"/>
  <c r="AK54" i="4261"/>
  <c r="AL54" i="4261"/>
  <c r="AM54" i="4261"/>
  <c r="AN54" i="4261"/>
  <c r="AO54" i="4261"/>
  <c r="AP54" i="4261"/>
  <c r="AQ54" i="4261"/>
  <c r="AR54" i="4261"/>
  <c r="AS54" i="4261"/>
  <c r="AT54" i="4261"/>
  <c r="AU54" i="4261"/>
  <c r="AV54" i="4261"/>
  <c r="AW54" i="4261"/>
  <c r="AX54" i="4261"/>
  <c r="AY54" i="4261"/>
  <c r="AZ54" i="4261"/>
  <c r="BA54" i="4261"/>
  <c r="BB54" i="4261"/>
  <c r="BC54" i="4261"/>
  <c r="BD54" i="4261"/>
  <c r="A55" i="4261"/>
  <c r="B55" i="4261"/>
  <c r="C55" i="4261"/>
  <c r="D55" i="4261"/>
  <c r="E55" i="4261"/>
  <c r="F55" i="4261"/>
  <c r="G55" i="4261"/>
  <c r="H55" i="4261"/>
  <c r="I55" i="4261"/>
  <c r="J55" i="4261"/>
  <c r="K55" i="4261"/>
  <c r="L55" i="4261"/>
  <c r="M55" i="4261"/>
  <c r="N55" i="4261"/>
  <c r="O55" i="4261"/>
  <c r="P55" i="4261"/>
  <c r="Q55" i="4261"/>
  <c r="R55" i="4261"/>
  <c r="S55" i="4261"/>
  <c r="T55" i="4261"/>
  <c r="U55" i="4261"/>
  <c r="V55" i="4261"/>
  <c r="W55" i="4261"/>
  <c r="X55" i="4261"/>
  <c r="Y55" i="4261"/>
  <c r="Z55" i="4261"/>
  <c r="AA55" i="4261"/>
  <c r="AB55" i="4261"/>
  <c r="AC55" i="4261"/>
  <c r="AD55" i="4261"/>
  <c r="AE55" i="4261"/>
  <c r="AF55" i="4261"/>
  <c r="AG55" i="4261"/>
  <c r="AH55" i="4261"/>
  <c r="AI55" i="4261"/>
  <c r="AJ55" i="4261"/>
  <c r="AK55" i="4261"/>
  <c r="AL55" i="4261"/>
  <c r="AM55" i="4261"/>
  <c r="AN55" i="4261"/>
  <c r="AO55" i="4261"/>
  <c r="AP55" i="4261"/>
  <c r="AQ55" i="4261"/>
  <c r="AR55" i="4261"/>
  <c r="AS55" i="4261"/>
  <c r="AT55" i="4261"/>
  <c r="AU55" i="4261"/>
  <c r="AV55" i="4261"/>
  <c r="AW55" i="4261"/>
  <c r="AX55" i="4261"/>
  <c r="AY55" i="4261"/>
  <c r="AZ55" i="4261"/>
  <c r="BA55" i="4261"/>
  <c r="BB55" i="4261"/>
  <c r="BC55" i="4261"/>
  <c r="BD55" i="4261"/>
  <c r="A56" i="4261"/>
  <c r="B56" i="4261"/>
  <c r="C56" i="4261"/>
  <c r="D56" i="4261"/>
  <c r="E56" i="4261"/>
  <c r="F56" i="4261"/>
  <c r="G56" i="4261"/>
  <c r="H56" i="4261"/>
  <c r="I56" i="4261"/>
  <c r="J56" i="4261"/>
  <c r="K56" i="4261"/>
  <c r="L56" i="4261"/>
  <c r="M56" i="4261"/>
  <c r="N56" i="4261"/>
  <c r="O56" i="4261"/>
  <c r="P56" i="4261"/>
  <c r="Q56" i="4261"/>
  <c r="R56" i="4261"/>
  <c r="S56" i="4261"/>
  <c r="T56" i="4261"/>
  <c r="U56" i="4261"/>
  <c r="V56" i="4261"/>
  <c r="W56" i="4261"/>
  <c r="X56" i="4261"/>
  <c r="Y56" i="4261"/>
  <c r="Z56" i="4261"/>
  <c r="AA56" i="4261"/>
  <c r="AB56" i="4261"/>
  <c r="AC56" i="4261"/>
  <c r="AD56" i="4261"/>
  <c r="AE56" i="4261"/>
  <c r="AF56" i="4261"/>
  <c r="AG56" i="4261"/>
  <c r="AH56" i="4261"/>
  <c r="AI56" i="4261"/>
  <c r="AJ56" i="4261"/>
  <c r="AK56" i="4261"/>
  <c r="AL56" i="4261"/>
  <c r="AM56" i="4261"/>
  <c r="AN56" i="4261"/>
  <c r="AO56" i="4261"/>
  <c r="AP56" i="4261"/>
  <c r="AQ56" i="4261"/>
  <c r="AR56" i="4261"/>
  <c r="AS56" i="4261"/>
  <c r="AT56" i="4261"/>
  <c r="AU56" i="4261"/>
  <c r="AV56" i="4261"/>
  <c r="AW56" i="4261"/>
  <c r="AX56" i="4261"/>
  <c r="AY56" i="4261"/>
  <c r="AZ56" i="4261"/>
  <c r="BA56" i="4261"/>
  <c r="BB56" i="4261"/>
  <c r="BC56" i="4261"/>
  <c r="BD56" i="4261"/>
  <c r="A57" i="4261"/>
  <c r="B57" i="4261"/>
  <c r="C57" i="4261"/>
  <c r="D57" i="4261"/>
  <c r="E57" i="4261"/>
  <c r="F57" i="4261"/>
  <c r="G57" i="4261"/>
  <c r="H57" i="4261"/>
  <c r="I57" i="4261"/>
  <c r="J57" i="4261"/>
  <c r="K57" i="4261"/>
  <c r="L57" i="4261"/>
  <c r="M57" i="4261"/>
  <c r="N57" i="4261"/>
  <c r="O57" i="4261"/>
  <c r="P57" i="4261"/>
  <c r="Q57" i="4261"/>
  <c r="R57" i="4261"/>
  <c r="S57" i="4261"/>
  <c r="T57" i="4261"/>
  <c r="U57" i="4261"/>
  <c r="V57" i="4261"/>
  <c r="W57" i="4261"/>
  <c r="X57" i="4261"/>
  <c r="Y57" i="4261"/>
  <c r="Z57" i="4261"/>
  <c r="AA57" i="4261"/>
  <c r="AB57" i="4261"/>
  <c r="AC57" i="4261"/>
  <c r="AD57" i="4261"/>
  <c r="AE57" i="4261"/>
  <c r="AF57" i="4261"/>
  <c r="AG57" i="4261"/>
  <c r="AH57" i="4261"/>
  <c r="AI57" i="4261"/>
  <c r="AJ57" i="4261"/>
  <c r="AK57" i="4261"/>
  <c r="AL57" i="4261"/>
  <c r="AM57" i="4261"/>
  <c r="AN57" i="4261"/>
  <c r="AO57" i="4261"/>
  <c r="AP57" i="4261"/>
  <c r="AQ57" i="4261"/>
  <c r="AR57" i="4261"/>
  <c r="AS57" i="4261"/>
  <c r="AT57" i="4261"/>
  <c r="AU57" i="4261"/>
  <c r="AV57" i="4261"/>
  <c r="AW57" i="4261"/>
  <c r="AX57" i="4261"/>
  <c r="AY57" i="4261"/>
  <c r="AZ57" i="4261"/>
  <c r="BA57" i="4261"/>
  <c r="BB57" i="4261"/>
  <c r="BC57" i="4261"/>
  <c r="BD57" i="4261"/>
  <c r="A58" i="4261"/>
  <c r="B58" i="4261"/>
  <c r="C58" i="4261"/>
  <c r="D58" i="4261"/>
  <c r="E58" i="4261"/>
  <c r="F58" i="4261"/>
  <c r="G58" i="4261"/>
  <c r="H58" i="4261"/>
  <c r="I58" i="4261"/>
  <c r="J58" i="4261"/>
  <c r="K58" i="4261"/>
  <c r="L58" i="4261"/>
  <c r="M58" i="4261"/>
  <c r="N58" i="4261"/>
  <c r="O58" i="4261"/>
  <c r="P58" i="4261"/>
  <c r="Q58" i="4261"/>
  <c r="R58" i="4261"/>
  <c r="S58" i="4261"/>
  <c r="T58" i="4261"/>
  <c r="U58" i="4261"/>
  <c r="V58" i="4261"/>
  <c r="W58" i="4261"/>
  <c r="X58" i="4261"/>
  <c r="Y58" i="4261"/>
  <c r="Z58" i="4261"/>
  <c r="AA58" i="4261"/>
  <c r="AB58" i="4261"/>
  <c r="AC58" i="4261"/>
  <c r="AD58" i="4261"/>
  <c r="AE58" i="4261"/>
  <c r="AF58" i="4261"/>
  <c r="AG58" i="4261"/>
  <c r="AH58" i="4261"/>
  <c r="AI58" i="4261"/>
  <c r="AJ58" i="4261"/>
  <c r="AK58" i="4261"/>
  <c r="AL58" i="4261"/>
  <c r="AM58" i="4261"/>
  <c r="AN58" i="4261"/>
  <c r="AO58" i="4261"/>
  <c r="AP58" i="4261"/>
  <c r="AQ58" i="4261"/>
  <c r="AR58" i="4261"/>
  <c r="AS58" i="4261"/>
  <c r="AT58" i="4261"/>
  <c r="AU58" i="4261"/>
  <c r="AV58" i="4261"/>
  <c r="AW58" i="4261"/>
  <c r="AX58" i="4261"/>
  <c r="AY58" i="4261"/>
  <c r="AZ58" i="4261"/>
  <c r="BA58" i="4261"/>
  <c r="BB58" i="4261"/>
  <c r="BC58" i="4261"/>
  <c r="BD58" i="4261"/>
  <c r="A59" i="4261"/>
  <c r="B59" i="4261"/>
  <c r="C59" i="4261"/>
  <c r="D59" i="4261"/>
  <c r="E59" i="4261"/>
  <c r="F59" i="4261"/>
  <c r="G59" i="4261"/>
  <c r="H59" i="4261"/>
  <c r="I59" i="4261"/>
  <c r="J59" i="4261"/>
  <c r="K59" i="4261"/>
  <c r="L59" i="4261"/>
  <c r="M59" i="4261"/>
  <c r="N59" i="4261"/>
  <c r="O59" i="4261"/>
  <c r="P59" i="4261"/>
  <c r="Q59" i="4261"/>
  <c r="R59" i="4261"/>
  <c r="S59" i="4261"/>
  <c r="T59" i="4261"/>
  <c r="U59" i="4261"/>
  <c r="V59" i="4261"/>
  <c r="W59" i="4261"/>
  <c r="X59" i="4261"/>
  <c r="Y59" i="4261"/>
  <c r="Z59" i="4261"/>
  <c r="AA59" i="4261"/>
  <c r="AB59" i="4261"/>
  <c r="AC59" i="4261"/>
  <c r="AD59" i="4261"/>
  <c r="AE59" i="4261"/>
  <c r="AF59" i="4261"/>
  <c r="AG59" i="4261"/>
  <c r="AH59" i="4261"/>
  <c r="AI59" i="4261"/>
  <c r="AJ59" i="4261"/>
  <c r="AK59" i="4261"/>
  <c r="AL59" i="4261"/>
  <c r="AM59" i="4261"/>
  <c r="AN59" i="4261"/>
  <c r="AO59" i="4261"/>
  <c r="AP59" i="4261"/>
  <c r="AQ59" i="4261"/>
  <c r="AR59" i="4261"/>
  <c r="AS59" i="4261"/>
  <c r="AT59" i="4261"/>
  <c r="AU59" i="4261"/>
  <c r="AV59" i="4261"/>
  <c r="AW59" i="4261"/>
  <c r="AX59" i="4261"/>
  <c r="AY59" i="4261"/>
  <c r="AZ59" i="4261"/>
  <c r="BA59" i="4261"/>
  <c r="BB59" i="4261"/>
  <c r="BC59" i="4261"/>
  <c r="BD59" i="4261"/>
  <c r="A60" i="4261"/>
  <c r="B60" i="4261"/>
  <c r="C60" i="4261"/>
  <c r="D60" i="4261"/>
  <c r="E60" i="4261"/>
  <c r="F60" i="4261"/>
  <c r="G60" i="4261"/>
  <c r="H60" i="4261"/>
  <c r="I60" i="4261"/>
  <c r="J60" i="4261"/>
  <c r="K60" i="4261"/>
  <c r="L60" i="4261"/>
  <c r="M60" i="4261"/>
  <c r="N60" i="4261"/>
  <c r="O60" i="4261"/>
  <c r="P60" i="4261"/>
  <c r="Q60" i="4261"/>
  <c r="R60" i="4261"/>
  <c r="S60" i="4261"/>
  <c r="T60" i="4261"/>
  <c r="U60" i="4261"/>
  <c r="V60" i="4261"/>
  <c r="W60" i="4261"/>
  <c r="X60" i="4261"/>
  <c r="Y60" i="4261"/>
  <c r="Z60" i="4261"/>
  <c r="AA60" i="4261"/>
  <c r="AB60" i="4261"/>
  <c r="AC60" i="4261"/>
  <c r="AD60" i="4261"/>
  <c r="AE60" i="4261"/>
  <c r="AF60" i="4261"/>
  <c r="AG60" i="4261"/>
  <c r="AH60" i="4261"/>
  <c r="AI60" i="4261"/>
  <c r="AJ60" i="4261"/>
  <c r="AK60" i="4261"/>
  <c r="AL60" i="4261"/>
  <c r="AM60" i="4261"/>
  <c r="AN60" i="4261"/>
  <c r="AO60" i="4261"/>
  <c r="AP60" i="4261"/>
  <c r="AQ60" i="4261"/>
  <c r="AR60" i="4261"/>
  <c r="AS60" i="4261"/>
  <c r="AT60" i="4261"/>
  <c r="AU60" i="4261"/>
  <c r="AV60" i="4261"/>
  <c r="AW60" i="4261"/>
  <c r="AX60" i="4261"/>
  <c r="AY60" i="4261"/>
  <c r="AZ60" i="4261"/>
  <c r="BA60" i="4261"/>
  <c r="BB60" i="4261"/>
  <c r="BC60" i="4261"/>
  <c r="BD60" i="4261"/>
  <c r="A61" i="4261"/>
  <c r="B61" i="4261"/>
  <c r="C61" i="4261"/>
  <c r="D61" i="4261"/>
  <c r="E61" i="4261"/>
  <c r="F61" i="4261"/>
  <c r="G61" i="4261"/>
  <c r="H61" i="4261"/>
  <c r="I61" i="4261"/>
  <c r="J61" i="4261"/>
  <c r="K61" i="4261"/>
  <c r="L61" i="4261"/>
  <c r="M61" i="4261"/>
  <c r="N61" i="4261"/>
  <c r="O61" i="4261"/>
  <c r="P61" i="4261"/>
  <c r="Q61" i="4261"/>
  <c r="R61" i="4261"/>
  <c r="S61" i="4261"/>
  <c r="T61" i="4261"/>
  <c r="U61" i="4261"/>
  <c r="V61" i="4261"/>
  <c r="W61" i="4261"/>
  <c r="X61" i="4261"/>
  <c r="Y61" i="4261"/>
  <c r="Z61" i="4261"/>
  <c r="AA61" i="4261"/>
  <c r="AB61" i="4261"/>
  <c r="AC61" i="4261"/>
  <c r="AD61" i="4261"/>
  <c r="AE61" i="4261"/>
  <c r="AF61" i="4261"/>
  <c r="AG61" i="4261"/>
  <c r="AH61" i="4261"/>
  <c r="AI61" i="4261"/>
  <c r="AJ61" i="4261"/>
  <c r="AK61" i="4261"/>
  <c r="AL61" i="4261"/>
  <c r="AM61" i="4261"/>
  <c r="AN61" i="4261"/>
  <c r="AO61" i="4261"/>
  <c r="AP61" i="4261"/>
  <c r="AQ61" i="4261"/>
  <c r="AR61" i="4261"/>
  <c r="AS61" i="4261"/>
  <c r="AT61" i="4261"/>
  <c r="AU61" i="4261"/>
  <c r="AV61" i="4261"/>
  <c r="AW61" i="4261"/>
  <c r="AX61" i="4261"/>
  <c r="AY61" i="4261"/>
  <c r="AZ61" i="4261"/>
  <c r="BA61" i="4261"/>
  <c r="BB61" i="4261"/>
  <c r="BC61" i="4261"/>
  <c r="BD61" i="4261"/>
  <c r="A62" i="4261"/>
  <c r="B62" i="4261"/>
  <c r="C62" i="4261"/>
  <c r="D62" i="4261"/>
  <c r="E62" i="4261"/>
  <c r="F62" i="4261"/>
  <c r="G62" i="4261"/>
  <c r="H62" i="4261"/>
  <c r="I62" i="4261"/>
  <c r="J62" i="4261"/>
  <c r="K62" i="4261"/>
  <c r="L62" i="4261"/>
  <c r="M62" i="4261"/>
  <c r="N62" i="4261"/>
  <c r="O62" i="4261"/>
  <c r="P62" i="4261"/>
  <c r="Q62" i="4261"/>
  <c r="R62" i="4261"/>
  <c r="S62" i="4261"/>
  <c r="T62" i="4261"/>
  <c r="U62" i="4261"/>
  <c r="V62" i="4261"/>
  <c r="W62" i="4261"/>
  <c r="X62" i="4261"/>
  <c r="Y62" i="4261"/>
  <c r="Z62" i="4261"/>
  <c r="AA62" i="4261"/>
  <c r="AB62" i="4261"/>
  <c r="AC62" i="4261"/>
  <c r="AD62" i="4261"/>
  <c r="AE62" i="4261"/>
  <c r="AF62" i="4261"/>
  <c r="AG62" i="4261"/>
  <c r="AH62" i="4261"/>
  <c r="AI62" i="4261"/>
  <c r="AJ62" i="4261"/>
  <c r="AK62" i="4261"/>
  <c r="AL62" i="4261"/>
  <c r="AM62" i="4261"/>
  <c r="AN62" i="4261"/>
  <c r="AO62" i="4261"/>
  <c r="AP62" i="4261"/>
  <c r="AQ62" i="4261"/>
  <c r="AR62" i="4261"/>
  <c r="AS62" i="4261"/>
  <c r="AT62" i="4261"/>
  <c r="AU62" i="4261"/>
  <c r="AV62" i="4261"/>
  <c r="AW62" i="4261"/>
  <c r="AX62" i="4261"/>
  <c r="AY62" i="4261"/>
  <c r="AZ62" i="4261"/>
  <c r="BA62" i="4261"/>
  <c r="BB62" i="4261"/>
  <c r="BC62" i="4261"/>
  <c r="BD62" i="4261"/>
  <c r="A63" i="4261"/>
  <c r="B63" i="4261"/>
  <c r="C63" i="4261"/>
  <c r="D63" i="4261"/>
  <c r="E63" i="4261"/>
  <c r="F63" i="4261"/>
  <c r="G63" i="4261"/>
  <c r="H63" i="4261"/>
  <c r="I63" i="4261"/>
  <c r="J63" i="4261"/>
  <c r="K63" i="4261"/>
  <c r="L63" i="4261"/>
  <c r="M63" i="4261"/>
  <c r="N63" i="4261"/>
  <c r="O63" i="4261"/>
  <c r="P63" i="4261"/>
  <c r="Q63" i="4261"/>
  <c r="R63" i="4261"/>
  <c r="S63" i="4261"/>
  <c r="T63" i="4261"/>
  <c r="U63" i="4261"/>
  <c r="V63" i="4261"/>
  <c r="W63" i="4261"/>
  <c r="X63" i="4261"/>
  <c r="Y63" i="4261"/>
  <c r="Z63" i="4261"/>
  <c r="AA63" i="4261"/>
  <c r="AB63" i="4261"/>
  <c r="AC63" i="4261"/>
  <c r="AD63" i="4261"/>
  <c r="AE63" i="4261"/>
  <c r="AF63" i="4261"/>
  <c r="AG63" i="4261"/>
  <c r="AH63" i="4261"/>
  <c r="AI63" i="4261"/>
  <c r="AJ63" i="4261"/>
  <c r="AK63" i="4261"/>
  <c r="AL63" i="4261"/>
  <c r="AM63" i="4261"/>
  <c r="AN63" i="4261"/>
  <c r="AO63" i="4261"/>
  <c r="AP63" i="4261"/>
  <c r="AQ63" i="4261"/>
  <c r="AR63" i="4261"/>
  <c r="AS63" i="4261"/>
  <c r="AT63" i="4261"/>
  <c r="AU63" i="4261"/>
  <c r="AV63" i="4261"/>
  <c r="AW63" i="4261"/>
  <c r="AX63" i="4261"/>
  <c r="AY63" i="4261"/>
  <c r="AZ63" i="4261"/>
  <c r="BA63" i="4261"/>
  <c r="BB63" i="4261"/>
  <c r="BC63" i="4261"/>
  <c r="BD63" i="4261"/>
  <c r="A64" i="4261"/>
  <c r="B64" i="4261"/>
  <c r="C64" i="4261"/>
  <c r="D64" i="4261"/>
  <c r="E64" i="4261"/>
  <c r="F64" i="4261"/>
  <c r="G64" i="4261"/>
  <c r="H64" i="4261"/>
  <c r="I64" i="4261"/>
  <c r="J64" i="4261"/>
  <c r="K64" i="4261"/>
  <c r="L64" i="4261"/>
  <c r="M64" i="4261"/>
  <c r="N64" i="4261"/>
  <c r="O64" i="4261"/>
  <c r="P64" i="4261"/>
  <c r="Q64" i="4261"/>
  <c r="R64" i="4261"/>
  <c r="S64" i="4261"/>
  <c r="T64" i="4261"/>
  <c r="U64" i="4261"/>
  <c r="V64" i="4261"/>
  <c r="W64" i="4261"/>
  <c r="X64" i="4261"/>
  <c r="Y64" i="4261"/>
  <c r="Z64" i="4261"/>
  <c r="AA64" i="4261"/>
  <c r="AB64" i="4261"/>
  <c r="AC64" i="4261"/>
  <c r="AD64" i="4261"/>
  <c r="AE64" i="4261"/>
  <c r="AF64" i="4261"/>
  <c r="AG64" i="4261"/>
  <c r="AH64" i="4261"/>
  <c r="AI64" i="4261"/>
  <c r="AJ64" i="4261"/>
  <c r="AK64" i="4261"/>
  <c r="AL64" i="4261"/>
  <c r="AM64" i="4261"/>
  <c r="AN64" i="4261"/>
  <c r="AO64" i="4261"/>
  <c r="AP64" i="4261"/>
  <c r="AQ64" i="4261"/>
  <c r="AR64" i="4261"/>
  <c r="AS64" i="4261"/>
  <c r="AT64" i="4261"/>
  <c r="AU64" i="4261"/>
  <c r="AV64" i="4261"/>
  <c r="AW64" i="4261"/>
  <c r="AX64" i="4261"/>
  <c r="AY64" i="4261"/>
  <c r="AZ64" i="4261"/>
  <c r="BA64" i="4261"/>
  <c r="BB64" i="4261"/>
  <c r="BC64" i="4261"/>
  <c r="BD64" i="4261"/>
  <c r="A65" i="4261"/>
  <c r="B65" i="4261"/>
  <c r="C65" i="4261"/>
  <c r="D65" i="4261"/>
  <c r="E65" i="4261"/>
  <c r="F65" i="4261"/>
  <c r="G65" i="4261"/>
  <c r="H65" i="4261"/>
  <c r="I65" i="4261"/>
  <c r="J65" i="4261"/>
  <c r="K65" i="4261"/>
  <c r="L65" i="4261"/>
  <c r="M65" i="4261"/>
  <c r="N65" i="4261"/>
  <c r="O65" i="4261"/>
  <c r="P65" i="4261"/>
  <c r="Q65" i="4261"/>
  <c r="R65" i="4261"/>
  <c r="S65" i="4261"/>
  <c r="T65" i="4261"/>
  <c r="U65" i="4261"/>
  <c r="V65" i="4261"/>
  <c r="W65" i="4261"/>
  <c r="X65" i="4261"/>
  <c r="Y65" i="4261"/>
  <c r="Z65" i="4261"/>
  <c r="AA65" i="4261"/>
  <c r="AB65" i="4261"/>
  <c r="AC65" i="4261"/>
  <c r="AD65" i="4261"/>
  <c r="AE65" i="4261"/>
  <c r="AF65" i="4261"/>
  <c r="AG65" i="4261"/>
  <c r="AH65" i="4261"/>
  <c r="AI65" i="4261"/>
  <c r="AJ65" i="4261"/>
  <c r="AK65" i="4261"/>
  <c r="AL65" i="4261"/>
  <c r="AM65" i="4261"/>
  <c r="AN65" i="4261"/>
  <c r="AO65" i="4261"/>
  <c r="AP65" i="4261"/>
  <c r="AQ65" i="4261"/>
  <c r="AR65" i="4261"/>
  <c r="AS65" i="4261"/>
  <c r="AT65" i="4261"/>
  <c r="AU65" i="4261"/>
  <c r="AV65" i="4261"/>
  <c r="AW65" i="4261"/>
  <c r="AX65" i="4261"/>
  <c r="AY65" i="4261"/>
  <c r="AZ65" i="4261"/>
  <c r="BA65" i="4261"/>
  <c r="BB65" i="4261"/>
  <c r="BC65" i="4261"/>
  <c r="BD65" i="4261"/>
  <c r="A66" i="4261"/>
  <c r="B66" i="4261"/>
  <c r="C66" i="4261"/>
  <c r="D66" i="4261"/>
  <c r="E66" i="4261"/>
  <c r="F66" i="4261"/>
  <c r="G66" i="4261"/>
  <c r="H66" i="4261"/>
  <c r="I66" i="4261"/>
  <c r="J66" i="4261"/>
  <c r="K66" i="4261"/>
  <c r="L66" i="4261"/>
  <c r="M66" i="4261"/>
  <c r="N66" i="4261"/>
  <c r="O66" i="4261"/>
  <c r="P66" i="4261"/>
  <c r="Q66" i="4261"/>
  <c r="R66" i="4261"/>
  <c r="S66" i="4261"/>
  <c r="T66" i="4261"/>
  <c r="U66" i="4261"/>
  <c r="V66" i="4261"/>
  <c r="W66" i="4261"/>
  <c r="X66" i="4261"/>
  <c r="Y66" i="4261"/>
  <c r="Z66" i="4261"/>
  <c r="AA66" i="4261"/>
  <c r="AB66" i="4261"/>
  <c r="AC66" i="4261"/>
  <c r="AD66" i="4261"/>
  <c r="AE66" i="4261"/>
  <c r="AF66" i="4261"/>
  <c r="AG66" i="4261"/>
  <c r="AH66" i="4261"/>
  <c r="AI66" i="4261"/>
  <c r="AJ66" i="4261"/>
  <c r="AK66" i="4261"/>
  <c r="AL66" i="4261"/>
  <c r="AM66" i="4261"/>
  <c r="AN66" i="4261"/>
  <c r="AO66" i="4261"/>
  <c r="AP66" i="4261"/>
  <c r="AQ66" i="4261"/>
  <c r="AR66" i="4261"/>
  <c r="AS66" i="4261"/>
  <c r="AT66" i="4261"/>
  <c r="AU66" i="4261"/>
  <c r="AV66" i="4261"/>
  <c r="AW66" i="4261"/>
  <c r="AX66" i="4261"/>
  <c r="AY66" i="4261"/>
  <c r="AZ66" i="4261"/>
  <c r="BA66" i="4261"/>
  <c r="BB66" i="4261"/>
  <c r="BC66" i="4261"/>
  <c r="BD66" i="4261"/>
  <c r="A67" i="4261"/>
  <c r="B67" i="4261"/>
  <c r="C67" i="4261"/>
  <c r="D67" i="4261"/>
  <c r="E67" i="4261"/>
  <c r="F67" i="4261"/>
  <c r="G67" i="4261"/>
  <c r="H67" i="4261"/>
  <c r="I67" i="4261"/>
  <c r="J67" i="4261"/>
  <c r="K67" i="4261"/>
  <c r="L67" i="4261"/>
  <c r="M67" i="4261"/>
  <c r="N67" i="4261"/>
  <c r="O67" i="4261"/>
  <c r="P67" i="4261"/>
  <c r="Q67" i="4261"/>
  <c r="R67" i="4261"/>
  <c r="S67" i="4261"/>
  <c r="T67" i="4261"/>
  <c r="U67" i="4261"/>
  <c r="V67" i="4261"/>
  <c r="W67" i="4261"/>
  <c r="X67" i="4261"/>
  <c r="Y67" i="4261"/>
  <c r="Z67" i="4261"/>
  <c r="AA67" i="4261"/>
  <c r="AB67" i="4261"/>
  <c r="AC67" i="4261"/>
  <c r="AD67" i="4261"/>
  <c r="AE67" i="4261"/>
  <c r="AF67" i="4261"/>
  <c r="AG67" i="4261"/>
  <c r="AH67" i="4261"/>
  <c r="AI67" i="4261"/>
  <c r="AJ67" i="4261"/>
  <c r="AK67" i="4261"/>
  <c r="AL67" i="4261"/>
  <c r="AM67" i="4261"/>
  <c r="AN67" i="4261"/>
  <c r="AO67" i="4261"/>
  <c r="AP67" i="4261"/>
  <c r="AQ67" i="4261"/>
  <c r="AR67" i="4261"/>
  <c r="AS67" i="4261"/>
  <c r="AT67" i="4261"/>
  <c r="AU67" i="4261"/>
  <c r="AV67" i="4261"/>
  <c r="AW67" i="4261"/>
  <c r="AX67" i="4261"/>
  <c r="AY67" i="4261"/>
  <c r="AZ67" i="4261"/>
  <c r="BA67" i="4261"/>
  <c r="BB67" i="4261"/>
  <c r="BC67" i="4261"/>
  <c r="BD67" i="4261"/>
  <c r="A68" i="4261"/>
  <c r="B68" i="4261"/>
  <c r="C68" i="4261"/>
  <c r="D68" i="4261"/>
  <c r="E68" i="4261"/>
  <c r="F68" i="4261"/>
  <c r="G68" i="4261"/>
  <c r="H68" i="4261"/>
  <c r="I68" i="4261"/>
  <c r="J68" i="4261"/>
  <c r="K68" i="4261"/>
  <c r="L68" i="4261"/>
  <c r="M68" i="4261"/>
  <c r="N68" i="4261"/>
  <c r="O68" i="4261"/>
  <c r="P68" i="4261"/>
  <c r="Q68" i="4261"/>
  <c r="R68" i="4261"/>
  <c r="S68" i="4261"/>
  <c r="T68" i="4261"/>
  <c r="U68" i="4261"/>
  <c r="V68" i="4261"/>
  <c r="W68" i="4261"/>
  <c r="X68" i="4261"/>
  <c r="Y68" i="4261"/>
  <c r="Z68" i="4261"/>
  <c r="AA68" i="4261"/>
  <c r="AB68" i="4261"/>
  <c r="AC68" i="4261"/>
  <c r="AD68" i="4261"/>
  <c r="AE68" i="4261"/>
  <c r="AF68" i="4261"/>
  <c r="AG68" i="4261"/>
  <c r="AH68" i="4261"/>
  <c r="AI68" i="4261"/>
  <c r="AJ68" i="4261"/>
  <c r="AK68" i="4261"/>
  <c r="AL68" i="4261"/>
  <c r="AM68" i="4261"/>
  <c r="AN68" i="4261"/>
  <c r="AO68" i="4261"/>
  <c r="AP68" i="4261"/>
  <c r="AQ68" i="4261"/>
  <c r="AR68" i="4261"/>
  <c r="AS68" i="4261"/>
  <c r="AT68" i="4261"/>
  <c r="AU68" i="4261"/>
  <c r="AV68" i="4261"/>
  <c r="AW68" i="4261"/>
  <c r="AX68" i="4261"/>
  <c r="AY68" i="4261"/>
  <c r="AZ68" i="4261"/>
  <c r="BA68" i="4261"/>
  <c r="BB68" i="4261"/>
  <c r="BC68" i="4261"/>
  <c r="BD68" i="4261"/>
  <c r="A69" i="4261"/>
  <c r="B69" i="4261"/>
  <c r="C69" i="4261"/>
  <c r="D69" i="4261"/>
  <c r="E69" i="4261"/>
  <c r="F69" i="4261"/>
  <c r="G69" i="4261"/>
  <c r="H69" i="4261"/>
  <c r="I69" i="4261"/>
  <c r="J69" i="4261"/>
  <c r="K69" i="4261"/>
  <c r="L69" i="4261"/>
  <c r="M69" i="4261"/>
  <c r="N69" i="4261"/>
  <c r="O69" i="4261"/>
  <c r="P69" i="4261"/>
  <c r="Q69" i="4261"/>
  <c r="R69" i="4261"/>
  <c r="S69" i="4261"/>
  <c r="T69" i="4261"/>
  <c r="U69" i="4261"/>
  <c r="V69" i="4261"/>
  <c r="W69" i="4261"/>
  <c r="X69" i="4261"/>
  <c r="Y69" i="4261"/>
  <c r="Z69" i="4261"/>
  <c r="AA69" i="4261"/>
  <c r="AB69" i="4261"/>
  <c r="AC69" i="4261"/>
  <c r="AD69" i="4261"/>
  <c r="AE69" i="4261"/>
  <c r="AF69" i="4261"/>
  <c r="AG69" i="4261"/>
  <c r="AH69" i="4261"/>
  <c r="AI69" i="4261"/>
  <c r="AJ69" i="4261"/>
  <c r="AK69" i="4261"/>
  <c r="AL69" i="4261"/>
  <c r="AM69" i="4261"/>
  <c r="AN69" i="4261"/>
  <c r="AO69" i="4261"/>
  <c r="AP69" i="4261"/>
  <c r="AQ69" i="4261"/>
  <c r="AR69" i="4261"/>
  <c r="AS69" i="4261"/>
  <c r="AT69" i="4261"/>
  <c r="AU69" i="4261"/>
  <c r="AV69" i="4261"/>
  <c r="AW69" i="4261"/>
  <c r="AX69" i="4261"/>
  <c r="AY69" i="4261"/>
  <c r="AZ69" i="4261"/>
  <c r="BA69" i="4261"/>
  <c r="BB69" i="4261"/>
  <c r="BC69" i="4261"/>
  <c r="BD69" i="4261"/>
  <c r="A70" i="4261"/>
  <c r="B70" i="4261"/>
  <c r="C70" i="4261"/>
  <c r="D70" i="4261"/>
  <c r="E70" i="4261"/>
  <c r="F70" i="4261"/>
  <c r="G70" i="4261"/>
  <c r="H70" i="4261"/>
  <c r="I70" i="4261"/>
  <c r="J70" i="4261"/>
  <c r="K70" i="4261"/>
  <c r="L70" i="4261"/>
  <c r="M70" i="4261"/>
  <c r="N70" i="4261"/>
  <c r="O70" i="4261"/>
  <c r="P70" i="4261"/>
  <c r="Q70" i="4261"/>
  <c r="R70" i="4261"/>
  <c r="S70" i="4261"/>
  <c r="T70" i="4261"/>
  <c r="U70" i="4261"/>
  <c r="V70" i="4261"/>
  <c r="W70" i="4261"/>
  <c r="X70" i="4261"/>
  <c r="Y70" i="4261"/>
  <c r="Z70" i="4261"/>
  <c r="AA70" i="4261"/>
  <c r="AB70" i="4261"/>
  <c r="AC70" i="4261"/>
  <c r="AD70" i="4261"/>
  <c r="AE70" i="4261"/>
  <c r="AF70" i="4261"/>
  <c r="AG70" i="4261"/>
  <c r="AH70" i="4261"/>
  <c r="AI70" i="4261"/>
  <c r="AJ70" i="4261"/>
  <c r="AK70" i="4261"/>
  <c r="AL70" i="4261"/>
  <c r="AM70" i="4261"/>
  <c r="AN70" i="4261"/>
  <c r="AO70" i="4261"/>
  <c r="AP70" i="4261"/>
  <c r="AQ70" i="4261"/>
  <c r="AR70" i="4261"/>
  <c r="AS70" i="4261"/>
  <c r="AT70" i="4261"/>
  <c r="AU70" i="4261"/>
  <c r="AV70" i="4261"/>
  <c r="AW70" i="4261"/>
  <c r="AX70" i="4261"/>
  <c r="AY70" i="4261"/>
  <c r="AZ70" i="4261"/>
  <c r="BA70" i="4261"/>
  <c r="BB70" i="4261"/>
  <c r="BC70" i="4261"/>
  <c r="BD70" i="4261"/>
  <c r="A71" i="4261"/>
  <c r="B71" i="4261"/>
  <c r="C71" i="4261"/>
  <c r="D71" i="4261"/>
  <c r="E71" i="4261"/>
  <c r="F71" i="4261"/>
  <c r="G71" i="4261"/>
  <c r="H71" i="4261"/>
  <c r="I71" i="4261"/>
  <c r="J71" i="4261"/>
  <c r="K71" i="4261"/>
  <c r="L71" i="4261"/>
  <c r="M71" i="4261"/>
  <c r="N71" i="4261"/>
  <c r="O71" i="4261"/>
  <c r="P71" i="4261"/>
  <c r="Q71" i="4261"/>
  <c r="R71" i="4261"/>
  <c r="S71" i="4261"/>
  <c r="T71" i="4261"/>
  <c r="U71" i="4261"/>
  <c r="V71" i="4261"/>
  <c r="W71" i="4261"/>
  <c r="X71" i="4261"/>
  <c r="Y71" i="4261"/>
  <c r="Z71" i="4261"/>
  <c r="AA71" i="4261"/>
  <c r="AB71" i="4261"/>
  <c r="AC71" i="4261"/>
  <c r="AD71" i="4261"/>
  <c r="AE71" i="4261"/>
  <c r="AF71" i="4261"/>
  <c r="AG71" i="4261"/>
  <c r="AH71" i="4261"/>
  <c r="AI71" i="4261"/>
  <c r="AJ71" i="4261"/>
  <c r="AK71" i="4261"/>
  <c r="AL71" i="4261"/>
  <c r="AM71" i="4261"/>
  <c r="AN71" i="4261"/>
  <c r="AO71" i="4261"/>
  <c r="AP71" i="4261"/>
  <c r="AQ71" i="4261"/>
  <c r="AR71" i="4261"/>
  <c r="AS71" i="4261"/>
  <c r="AT71" i="4261"/>
  <c r="AU71" i="4261"/>
  <c r="AV71" i="4261"/>
  <c r="AW71" i="4261"/>
  <c r="AX71" i="4261"/>
  <c r="AY71" i="4261"/>
  <c r="AZ71" i="4261"/>
  <c r="BA71" i="4261"/>
  <c r="BB71" i="4261"/>
  <c r="BC71" i="4261"/>
  <c r="BD71" i="4261"/>
  <c r="A72" i="4261"/>
  <c r="B72" i="4261"/>
  <c r="C72" i="4261"/>
  <c r="D72" i="4261"/>
  <c r="E72" i="4261"/>
  <c r="F72" i="4261"/>
  <c r="G72" i="4261"/>
  <c r="H72" i="4261"/>
  <c r="I72" i="4261"/>
  <c r="J72" i="4261"/>
  <c r="K72" i="4261"/>
  <c r="L72" i="4261"/>
  <c r="M72" i="4261"/>
  <c r="N72" i="4261"/>
  <c r="O72" i="4261"/>
  <c r="P72" i="4261"/>
  <c r="Q72" i="4261"/>
  <c r="R72" i="4261"/>
  <c r="S72" i="4261"/>
  <c r="T72" i="4261"/>
  <c r="U72" i="4261"/>
  <c r="V72" i="4261"/>
  <c r="W72" i="4261"/>
  <c r="X72" i="4261"/>
  <c r="Y72" i="4261"/>
  <c r="Z72" i="4261"/>
  <c r="AA72" i="4261"/>
  <c r="AB72" i="4261"/>
  <c r="AC72" i="4261"/>
  <c r="AD72" i="4261"/>
  <c r="AE72" i="4261"/>
  <c r="AF72" i="4261"/>
  <c r="AG72" i="4261"/>
  <c r="AH72" i="4261"/>
  <c r="AI72" i="4261"/>
  <c r="AJ72" i="4261"/>
  <c r="AK72" i="4261"/>
  <c r="AL72" i="4261"/>
  <c r="AM72" i="4261"/>
  <c r="AN72" i="4261"/>
  <c r="AO72" i="4261"/>
  <c r="AP72" i="4261"/>
  <c r="AQ72" i="4261"/>
  <c r="AR72" i="4261"/>
  <c r="AS72" i="4261"/>
  <c r="AT72" i="4261"/>
  <c r="AU72" i="4261"/>
  <c r="AV72" i="4261"/>
  <c r="AW72" i="4261"/>
  <c r="AX72" i="4261"/>
  <c r="AY72" i="4261"/>
  <c r="AZ72" i="4261"/>
  <c r="BA72" i="4261"/>
  <c r="BB72" i="4261"/>
  <c r="BC72" i="4261"/>
  <c r="BD72" i="4261"/>
  <c r="A73" i="4261"/>
  <c r="B73" i="4261"/>
  <c r="C73" i="4261"/>
  <c r="D73" i="4261"/>
  <c r="E73" i="4261"/>
  <c r="F73" i="4261"/>
  <c r="G73" i="4261"/>
  <c r="H73" i="4261"/>
  <c r="I73" i="4261"/>
  <c r="J73" i="4261"/>
  <c r="K73" i="4261"/>
  <c r="L73" i="4261"/>
  <c r="M73" i="4261"/>
  <c r="N73" i="4261"/>
  <c r="O73" i="4261"/>
  <c r="P73" i="4261"/>
  <c r="Q73" i="4261"/>
  <c r="R73" i="4261"/>
  <c r="S73" i="4261"/>
  <c r="T73" i="4261"/>
  <c r="U73" i="4261"/>
  <c r="V73" i="4261"/>
  <c r="W73" i="4261"/>
  <c r="X73" i="4261"/>
  <c r="Y73" i="4261"/>
  <c r="Z73" i="4261"/>
  <c r="AA73" i="4261"/>
  <c r="AB73" i="4261"/>
  <c r="AC73" i="4261"/>
  <c r="AD73" i="4261"/>
  <c r="AE73" i="4261"/>
  <c r="AF73" i="4261"/>
  <c r="AG73" i="4261"/>
  <c r="AH73" i="4261"/>
  <c r="AI73" i="4261"/>
  <c r="AJ73" i="4261"/>
  <c r="AK73" i="4261"/>
  <c r="AL73" i="4261"/>
  <c r="AM73" i="4261"/>
  <c r="AN73" i="4261"/>
  <c r="AO73" i="4261"/>
  <c r="AP73" i="4261"/>
  <c r="AQ73" i="4261"/>
  <c r="AR73" i="4261"/>
  <c r="AS73" i="4261"/>
  <c r="AT73" i="4261"/>
  <c r="AU73" i="4261"/>
  <c r="AV73" i="4261"/>
  <c r="AW73" i="4261"/>
  <c r="AX73" i="4261"/>
  <c r="AY73" i="4261"/>
  <c r="AZ73" i="4261"/>
  <c r="BA73" i="4261"/>
  <c r="BB73" i="4261"/>
  <c r="BC73" i="4261"/>
  <c r="BD73" i="4261"/>
  <c r="A74" i="4261"/>
  <c r="B74" i="4261"/>
  <c r="C74" i="4261"/>
  <c r="D74" i="4261"/>
  <c r="E74" i="4261"/>
  <c r="F74" i="4261"/>
  <c r="G74" i="4261"/>
  <c r="H74" i="4261"/>
  <c r="I74" i="4261"/>
  <c r="J74" i="4261"/>
  <c r="K74" i="4261"/>
  <c r="L74" i="4261"/>
  <c r="M74" i="4261"/>
  <c r="N74" i="4261"/>
  <c r="O74" i="4261"/>
  <c r="P74" i="4261"/>
  <c r="Q74" i="4261"/>
  <c r="R74" i="4261"/>
  <c r="S74" i="4261"/>
  <c r="T74" i="4261"/>
  <c r="U74" i="4261"/>
  <c r="V74" i="4261"/>
  <c r="W74" i="4261"/>
  <c r="X74" i="4261"/>
  <c r="Y74" i="4261"/>
  <c r="Z74" i="4261"/>
  <c r="AA74" i="4261"/>
  <c r="AB74" i="4261"/>
  <c r="AC74" i="4261"/>
  <c r="AD74" i="4261"/>
  <c r="AE74" i="4261"/>
  <c r="AF74" i="4261"/>
  <c r="AG74" i="4261"/>
  <c r="AH74" i="4261"/>
  <c r="AI74" i="4261"/>
  <c r="AJ74" i="4261"/>
  <c r="AK74" i="4261"/>
  <c r="AL74" i="4261"/>
  <c r="AM74" i="4261"/>
  <c r="AN74" i="4261"/>
  <c r="AO74" i="4261"/>
  <c r="AP74" i="4261"/>
  <c r="AQ74" i="4261"/>
  <c r="AR74" i="4261"/>
  <c r="AS74" i="4261"/>
  <c r="AT74" i="4261"/>
  <c r="AU74" i="4261"/>
  <c r="AV74" i="4261"/>
  <c r="AW74" i="4261"/>
  <c r="AX74" i="4261"/>
  <c r="AY74" i="4261"/>
  <c r="AZ74" i="4261"/>
  <c r="BA74" i="4261"/>
  <c r="BB74" i="4261"/>
  <c r="BC74" i="4261"/>
  <c r="BD74" i="4261"/>
  <c r="A75" i="4261"/>
  <c r="B75" i="4261"/>
  <c r="C75" i="4261"/>
  <c r="D75" i="4261"/>
  <c r="E75" i="4261"/>
  <c r="F75" i="4261"/>
  <c r="G75" i="4261"/>
  <c r="H75" i="4261"/>
  <c r="I75" i="4261"/>
  <c r="J75" i="4261"/>
  <c r="K75" i="4261"/>
  <c r="L75" i="4261"/>
  <c r="M75" i="4261"/>
  <c r="N75" i="4261"/>
  <c r="O75" i="4261"/>
  <c r="P75" i="4261"/>
  <c r="Q75" i="4261"/>
  <c r="R75" i="4261"/>
  <c r="S75" i="4261"/>
  <c r="T75" i="4261"/>
  <c r="U75" i="4261"/>
  <c r="V75" i="4261"/>
  <c r="W75" i="4261"/>
  <c r="X75" i="4261"/>
  <c r="Y75" i="4261"/>
  <c r="Z75" i="4261"/>
  <c r="AA75" i="4261"/>
  <c r="AB75" i="4261"/>
  <c r="AC75" i="4261"/>
  <c r="AD75" i="4261"/>
  <c r="AE75" i="4261"/>
  <c r="AF75" i="4261"/>
  <c r="AG75" i="4261"/>
  <c r="AH75" i="4261"/>
  <c r="AI75" i="4261"/>
  <c r="AJ75" i="4261"/>
  <c r="AK75" i="4261"/>
  <c r="AL75" i="4261"/>
  <c r="AM75" i="4261"/>
  <c r="AN75" i="4261"/>
  <c r="AO75" i="4261"/>
  <c r="AP75" i="4261"/>
  <c r="AQ75" i="4261"/>
  <c r="AR75" i="4261"/>
  <c r="AS75" i="4261"/>
  <c r="AT75" i="4261"/>
  <c r="AU75" i="4261"/>
  <c r="AV75" i="4261"/>
  <c r="AW75" i="4261"/>
  <c r="AX75" i="4261"/>
  <c r="AY75" i="4261"/>
  <c r="AZ75" i="4261"/>
  <c r="BA75" i="4261"/>
  <c r="BB75" i="4261"/>
  <c r="BC75" i="4261"/>
  <c r="BD75" i="4261"/>
  <c r="A76" i="4261"/>
  <c r="B76" i="4261"/>
  <c r="C76" i="4261"/>
  <c r="D76" i="4261"/>
  <c r="E76" i="4261"/>
  <c r="F76" i="4261"/>
  <c r="G76" i="4261"/>
  <c r="H76" i="4261"/>
  <c r="I76" i="4261"/>
  <c r="J76" i="4261"/>
  <c r="K76" i="4261"/>
  <c r="L76" i="4261"/>
  <c r="M76" i="4261"/>
  <c r="N76" i="4261"/>
  <c r="O76" i="4261"/>
  <c r="P76" i="4261"/>
  <c r="Q76" i="4261"/>
  <c r="R76" i="4261"/>
  <c r="S76" i="4261"/>
  <c r="T76" i="4261"/>
  <c r="U76" i="4261"/>
  <c r="V76" i="4261"/>
  <c r="W76" i="4261"/>
  <c r="X76" i="4261"/>
  <c r="Y76" i="4261"/>
  <c r="Z76" i="4261"/>
  <c r="AA76" i="4261"/>
  <c r="AB76" i="4261"/>
  <c r="AC76" i="4261"/>
  <c r="AD76" i="4261"/>
  <c r="AE76" i="4261"/>
  <c r="AF76" i="4261"/>
  <c r="AG76" i="4261"/>
  <c r="AH76" i="4261"/>
  <c r="AI76" i="4261"/>
  <c r="AJ76" i="4261"/>
  <c r="AK76" i="4261"/>
  <c r="AL76" i="4261"/>
  <c r="AM76" i="4261"/>
  <c r="AN76" i="4261"/>
  <c r="AO76" i="4261"/>
  <c r="AP76" i="4261"/>
  <c r="AQ76" i="4261"/>
  <c r="AR76" i="4261"/>
  <c r="AS76" i="4261"/>
  <c r="AT76" i="4261"/>
  <c r="AU76" i="4261"/>
  <c r="AV76" i="4261"/>
  <c r="AW76" i="4261"/>
  <c r="AX76" i="4261"/>
  <c r="AY76" i="4261"/>
  <c r="AZ76" i="4261"/>
  <c r="BA76" i="4261"/>
  <c r="BB76" i="4261"/>
  <c r="BC76" i="4261"/>
  <c r="BD76" i="4261"/>
  <c r="A77" i="4261"/>
  <c r="B77" i="4261"/>
  <c r="C77" i="4261"/>
  <c r="D77" i="4261"/>
  <c r="E77" i="4261"/>
  <c r="F77" i="4261"/>
  <c r="G77" i="4261"/>
  <c r="H77" i="4261"/>
  <c r="I77" i="4261"/>
  <c r="J77" i="4261"/>
  <c r="K77" i="4261"/>
  <c r="L77" i="4261"/>
  <c r="M77" i="4261"/>
  <c r="N77" i="4261"/>
  <c r="O77" i="4261"/>
  <c r="P77" i="4261"/>
  <c r="Q77" i="4261"/>
  <c r="R77" i="4261"/>
  <c r="S77" i="4261"/>
  <c r="T77" i="4261"/>
  <c r="U77" i="4261"/>
  <c r="V77" i="4261"/>
  <c r="W77" i="4261"/>
  <c r="X77" i="4261"/>
  <c r="Y77" i="4261"/>
  <c r="Z77" i="4261"/>
  <c r="AA77" i="4261"/>
  <c r="AB77" i="4261"/>
  <c r="AC77" i="4261"/>
  <c r="AD77" i="4261"/>
  <c r="AE77" i="4261"/>
  <c r="AF77" i="4261"/>
  <c r="AG77" i="4261"/>
  <c r="AH77" i="4261"/>
  <c r="AI77" i="4261"/>
  <c r="AJ77" i="4261"/>
  <c r="AK77" i="4261"/>
  <c r="AL77" i="4261"/>
  <c r="AM77" i="4261"/>
  <c r="AN77" i="4261"/>
  <c r="AO77" i="4261"/>
  <c r="AP77" i="4261"/>
  <c r="AQ77" i="4261"/>
  <c r="AR77" i="4261"/>
  <c r="AS77" i="4261"/>
  <c r="AT77" i="4261"/>
  <c r="AU77" i="4261"/>
  <c r="AV77" i="4261"/>
  <c r="AW77" i="4261"/>
  <c r="AX77" i="4261"/>
  <c r="AY77" i="4261"/>
  <c r="AZ77" i="4261"/>
  <c r="BA77" i="4261"/>
  <c r="BB77" i="4261"/>
  <c r="BC77" i="4261"/>
  <c r="BD77" i="4261"/>
  <c r="A78" i="4261"/>
  <c r="B78" i="4261"/>
  <c r="C78" i="4261"/>
  <c r="D78" i="4261"/>
  <c r="E78" i="4261"/>
  <c r="F78" i="4261"/>
  <c r="G78" i="4261"/>
  <c r="H78" i="4261"/>
  <c r="I78" i="4261"/>
  <c r="J78" i="4261"/>
  <c r="K78" i="4261"/>
  <c r="L78" i="4261"/>
  <c r="M78" i="4261"/>
  <c r="N78" i="4261"/>
  <c r="O78" i="4261"/>
  <c r="P78" i="4261"/>
  <c r="Q78" i="4261"/>
  <c r="R78" i="4261"/>
  <c r="S78" i="4261"/>
  <c r="T78" i="4261"/>
  <c r="U78" i="4261"/>
  <c r="V78" i="4261"/>
  <c r="W78" i="4261"/>
  <c r="X78" i="4261"/>
  <c r="Y78" i="4261"/>
  <c r="Z78" i="4261"/>
  <c r="AA78" i="4261"/>
  <c r="AB78" i="4261"/>
  <c r="AC78" i="4261"/>
  <c r="AD78" i="4261"/>
  <c r="AE78" i="4261"/>
  <c r="AF78" i="4261"/>
  <c r="AG78" i="4261"/>
  <c r="AH78" i="4261"/>
  <c r="AI78" i="4261"/>
  <c r="AJ78" i="4261"/>
  <c r="AK78" i="4261"/>
  <c r="AL78" i="4261"/>
  <c r="AM78" i="4261"/>
  <c r="AN78" i="4261"/>
  <c r="AO78" i="4261"/>
  <c r="AP78" i="4261"/>
  <c r="AQ78" i="4261"/>
  <c r="AR78" i="4261"/>
  <c r="AS78" i="4261"/>
  <c r="AT78" i="4261"/>
  <c r="AU78" i="4261"/>
  <c r="AV78" i="4261"/>
  <c r="AW78" i="4261"/>
  <c r="AX78" i="4261"/>
  <c r="AY78" i="4261"/>
  <c r="AZ78" i="4261"/>
  <c r="BA78" i="4261"/>
  <c r="BB78" i="4261"/>
  <c r="BC78" i="4261"/>
  <c r="BD78" i="4261"/>
  <c r="A79" i="4261"/>
  <c r="B79" i="4261"/>
  <c r="C79" i="4261"/>
  <c r="D79" i="4261"/>
  <c r="E79" i="4261"/>
  <c r="F79" i="4261"/>
  <c r="G79" i="4261"/>
  <c r="H79" i="4261"/>
  <c r="I79" i="4261"/>
  <c r="J79" i="4261"/>
  <c r="K79" i="4261"/>
  <c r="L79" i="4261"/>
  <c r="M79" i="4261"/>
  <c r="N79" i="4261"/>
  <c r="O79" i="4261"/>
  <c r="P79" i="4261"/>
  <c r="Q79" i="4261"/>
  <c r="R79" i="4261"/>
  <c r="S79" i="4261"/>
  <c r="T79" i="4261"/>
  <c r="U79" i="4261"/>
  <c r="V79" i="4261"/>
  <c r="W79" i="4261"/>
  <c r="X79" i="4261"/>
  <c r="Y79" i="4261"/>
  <c r="Z79" i="4261"/>
  <c r="AA79" i="4261"/>
  <c r="AB79" i="4261"/>
  <c r="AC79" i="4261"/>
  <c r="AD79" i="4261"/>
  <c r="AE79" i="4261"/>
  <c r="AF79" i="4261"/>
  <c r="AG79" i="4261"/>
  <c r="AH79" i="4261"/>
  <c r="AI79" i="4261"/>
  <c r="AJ79" i="4261"/>
  <c r="AK79" i="4261"/>
  <c r="AL79" i="4261"/>
  <c r="AM79" i="4261"/>
  <c r="AN79" i="4261"/>
  <c r="AO79" i="4261"/>
  <c r="AP79" i="4261"/>
  <c r="AQ79" i="4261"/>
  <c r="AR79" i="4261"/>
  <c r="AS79" i="4261"/>
  <c r="AT79" i="4261"/>
  <c r="AU79" i="4261"/>
  <c r="AV79" i="4261"/>
  <c r="AW79" i="4261"/>
  <c r="AX79" i="4261"/>
  <c r="AY79" i="4261"/>
  <c r="AZ79" i="4261"/>
  <c r="BA79" i="4261"/>
  <c r="BB79" i="4261"/>
  <c r="BC79" i="4261"/>
  <c r="BD79" i="4261"/>
  <c r="A80" i="4261"/>
  <c r="B80" i="4261"/>
  <c r="C80" i="4261"/>
  <c r="D80" i="4261"/>
  <c r="E80" i="4261"/>
  <c r="F80" i="4261"/>
  <c r="G80" i="4261"/>
  <c r="H80" i="4261"/>
  <c r="I80" i="4261"/>
  <c r="J80" i="4261"/>
  <c r="K80" i="4261"/>
  <c r="L80" i="4261"/>
  <c r="M80" i="4261"/>
  <c r="N80" i="4261"/>
  <c r="O80" i="4261"/>
  <c r="P80" i="4261"/>
  <c r="Q80" i="4261"/>
  <c r="R80" i="4261"/>
  <c r="S80" i="4261"/>
  <c r="T80" i="4261"/>
  <c r="U80" i="4261"/>
  <c r="V80" i="4261"/>
  <c r="W80" i="4261"/>
  <c r="X80" i="4261"/>
  <c r="Y80" i="4261"/>
  <c r="Z80" i="4261"/>
  <c r="AA80" i="4261"/>
  <c r="AB80" i="4261"/>
  <c r="AC80" i="4261"/>
  <c r="AD80" i="4261"/>
  <c r="AE80" i="4261"/>
  <c r="AF80" i="4261"/>
  <c r="AG80" i="4261"/>
  <c r="AH80" i="4261"/>
  <c r="AI80" i="4261"/>
  <c r="AJ80" i="4261"/>
  <c r="AK80" i="4261"/>
  <c r="AL80" i="4261"/>
  <c r="AM80" i="4261"/>
  <c r="AN80" i="4261"/>
  <c r="AO80" i="4261"/>
  <c r="AP80" i="4261"/>
  <c r="AQ80" i="4261"/>
  <c r="AR80" i="4261"/>
  <c r="AS80" i="4261"/>
  <c r="AT80" i="4261"/>
  <c r="AU80" i="4261"/>
  <c r="AV80" i="4261"/>
  <c r="AW80" i="4261"/>
  <c r="AX80" i="4261"/>
  <c r="AY80" i="4261"/>
  <c r="AZ80" i="4261"/>
  <c r="BA80" i="4261"/>
  <c r="BB80" i="4261"/>
  <c r="BC80" i="4261"/>
  <c r="BD80" i="4261"/>
  <c r="A81" i="4261"/>
  <c r="B81" i="4261"/>
  <c r="C81" i="4261"/>
  <c r="D81" i="4261"/>
  <c r="E81" i="4261"/>
  <c r="F81" i="4261"/>
  <c r="G81" i="4261"/>
  <c r="H81" i="4261"/>
  <c r="I81" i="4261"/>
  <c r="J81" i="4261"/>
  <c r="K81" i="4261"/>
  <c r="L81" i="4261"/>
  <c r="M81" i="4261"/>
  <c r="N81" i="4261"/>
  <c r="O81" i="4261"/>
  <c r="P81" i="4261"/>
  <c r="Q81" i="4261"/>
  <c r="R81" i="4261"/>
  <c r="S81" i="4261"/>
  <c r="T81" i="4261"/>
  <c r="U81" i="4261"/>
  <c r="V81" i="4261"/>
  <c r="W81" i="4261"/>
  <c r="X81" i="4261"/>
  <c r="Y81" i="4261"/>
  <c r="Z81" i="4261"/>
  <c r="AA81" i="4261"/>
  <c r="AB81" i="4261"/>
  <c r="AC81" i="4261"/>
  <c r="AD81" i="4261"/>
  <c r="AE81" i="4261"/>
  <c r="AF81" i="4261"/>
  <c r="AG81" i="4261"/>
  <c r="AH81" i="4261"/>
  <c r="AI81" i="4261"/>
  <c r="AJ81" i="4261"/>
  <c r="AK81" i="4261"/>
  <c r="AL81" i="4261"/>
  <c r="AM81" i="4261"/>
  <c r="AN81" i="4261"/>
  <c r="AO81" i="4261"/>
  <c r="AP81" i="4261"/>
  <c r="AQ81" i="4261"/>
  <c r="AR81" i="4261"/>
  <c r="AS81" i="4261"/>
  <c r="AT81" i="4261"/>
  <c r="AU81" i="4261"/>
  <c r="AV81" i="4261"/>
  <c r="AW81" i="4261"/>
  <c r="AX81" i="4261"/>
  <c r="AY81" i="4261"/>
  <c r="AZ81" i="4261"/>
  <c r="BA81" i="4261"/>
  <c r="BB81" i="4261"/>
  <c r="BC81" i="4261"/>
  <c r="BD81" i="4261"/>
  <c r="A82" i="4261"/>
  <c r="B82" i="4261"/>
  <c r="C82" i="4261"/>
  <c r="D82" i="4261"/>
  <c r="E82" i="4261"/>
  <c r="F82" i="4261"/>
  <c r="G82" i="4261"/>
  <c r="H82" i="4261"/>
  <c r="I82" i="4261"/>
  <c r="J82" i="4261"/>
  <c r="K82" i="4261"/>
  <c r="L82" i="4261"/>
  <c r="M82" i="4261"/>
  <c r="N82" i="4261"/>
  <c r="O82" i="4261"/>
  <c r="P82" i="4261"/>
  <c r="Q82" i="4261"/>
  <c r="R82" i="4261"/>
  <c r="S82" i="4261"/>
  <c r="T82" i="4261"/>
  <c r="U82" i="4261"/>
  <c r="V82" i="4261"/>
  <c r="W82" i="4261"/>
  <c r="X82" i="4261"/>
  <c r="Y82" i="4261"/>
  <c r="Z82" i="4261"/>
  <c r="AA82" i="4261"/>
  <c r="AB82" i="4261"/>
  <c r="AC82" i="4261"/>
  <c r="AD82" i="4261"/>
  <c r="AE82" i="4261"/>
  <c r="AF82" i="4261"/>
  <c r="AG82" i="4261"/>
  <c r="AH82" i="4261"/>
  <c r="AI82" i="4261"/>
  <c r="AJ82" i="4261"/>
  <c r="AK82" i="4261"/>
  <c r="AL82" i="4261"/>
  <c r="AM82" i="4261"/>
  <c r="AN82" i="4261"/>
  <c r="AO82" i="4261"/>
  <c r="AP82" i="4261"/>
  <c r="AQ82" i="4261"/>
  <c r="AR82" i="4261"/>
  <c r="AS82" i="4261"/>
  <c r="AT82" i="4261"/>
  <c r="AU82" i="4261"/>
  <c r="AV82" i="4261"/>
  <c r="AW82" i="4261"/>
  <c r="AX82" i="4261"/>
  <c r="AY82" i="4261"/>
  <c r="AZ82" i="4261"/>
  <c r="BA82" i="4261"/>
  <c r="BB82" i="4261"/>
  <c r="BC82" i="4261"/>
  <c r="BD82" i="4261"/>
  <c r="A83" i="4261"/>
  <c r="B83" i="4261"/>
  <c r="C83" i="4261"/>
  <c r="D83" i="4261"/>
  <c r="E83" i="4261"/>
  <c r="F83" i="4261"/>
  <c r="G83" i="4261"/>
  <c r="H83" i="4261"/>
  <c r="I83" i="4261"/>
  <c r="J83" i="4261"/>
  <c r="K83" i="4261"/>
  <c r="L83" i="4261"/>
  <c r="M83" i="4261"/>
  <c r="N83" i="4261"/>
  <c r="O83" i="4261"/>
  <c r="P83" i="4261"/>
  <c r="Q83" i="4261"/>
  <c r="R83" i="4261"/>
  <c r="S83" i="4261"/>
  <c r="T83" i="4261"/>
  <c r="U83" i="4261"/>
  <c r="V83" i="4261"/>
  <c r="W83" i="4261"/>
  <c r="X83" i="4261"/>
  <c r="Y83" i="4261"/>
  <c r="Z83" i="4261"/>
  <c r="AA83" i="4261"/>
  <c r="AB83" i="4261"/>
  <c r="AC83" i="4261"/>
  <c r="AD83" i="4261"/>
  <c r="AE83" i="4261"/>
  <c r="AF83" i="4261"/>
  <c r="AG83" i="4261"/>
  <c r="AH83" i="4261"/>
  <c r="AI83" i="4261"/>
  <c r="AJ83" i="4261"/>
  <c r="AK83" i="4261"/>
  <c r="AL83" i="4261"/>
  <c r="AM83" i="4261"/>
  <c r="AN83" i="4261"/>
  <c r="AO83" i="4261"/>
  <c r="AP83" i="4261"/>
  <c r="AQ83" i="4261"/>
  <c r="AR83" i="4261"/>
  <c r="AS83" i="4261"/>
  <c r="AT83" i="4261"/>
  <c r="AU83" i="4261"/>
  <c r="AV83" i="4261"/>
  <c r="AW83" i="4261"/>
  <c r="AX83" i="4261"/>
  <c r="AY83" i="4261"/>
  <c r="AZ83" i="4261"/>
  <c r="BA83" i="4261"/>
  <c r="BB83" i="4261"/>
  <c r="BC83" i="4261"/>
  <c r="BD83" i="4261"/>
  <c r="A84" i="4261"/>
  <c r="B84" i="4261"/>
  <c r="C84" i="4261"/>
  <c r="D84" i="4261"/>
  <c r="E84" i="4261"/>
  <c r="F84" i="4261"/>
  <c r="G84" i="4261"/>
  <c r="H84" i="4261"/>
  <c r="I84" i="4261"/>
  <c r="J84" i="4261"/>
  <c r="K84" i="4261"/>
  <c r="L84" i="4261"/>
  <c r="M84" i="4261"/>
  <c r="N84" i="4261"/>
  <c r="O84" i="4261"/>
  <c r="P84" i="4261"/>
  <c r="Q84" i="4261"/>
  <c r="R84" i="4261"/>
  <c r="S84" i="4261"/>
  <c r="T84" i="4261"/>
  <c r="U84" i="4261"/>
  <c r="V84" i="4261"/>
  <c r="W84" i="4261"/>
  <c r="X84" i="4261"/>
  <c r="Y84" i="4261"/>
  <c r="Z84" i="4261"/>
  <c r="AA84" i="4261"/>
  <c r="AB84" i="4261"/>
  <c r="AC84" i="4261"/>
  <c r="AD84" i="4261"/>
  <c r="AE84" i="4261"/>
  <c r="AF84" i="4261"/>
  <c r="AG84" i="4261"/>
  <c r="AH84" i="4261"/>
  <c r="AI84" i="4261"/>
  <c r="AJ84" i="4261"/>
  <c r="AK84" i="4261"/>
  <c r="AL84" i="4261"/>
  <c r="AM84" i="4261"/>
  <c r="AN84" i="4261"/>
  <c r="AO84" i="4261"/>
  <c r="AP84" i="4261"/>
  <c r="AQ84" i="4261"/>
  <c r="AR84" i="4261"/>
  <c r="AS84" i="4261"/>
  <c r="AT84" i="4261"/>
  <c r="AU84" i="4261"/>
  <c r="AV84" i="4261"/>
  <c r="AW84" i="4261"/>
  <c r="AX84" i="4261"/>
  <c r="AY84" i="4261"/>
  <c r="AZ84" i="4261"/>
  <c r="BA84" i="4261"/>
  <c r="BB84" i="4261"/>
  <c r="BC84" i="4261"/>
  <c r="BD84" i="4261"/>
  <c r="A85" i="4261"/>
  <c r="B85" i="4261"/>
  <c r="C85" i="4261"/>
  <c r="D85" i="4261"/>
  <c r="E85" i="4261"/>
  <c r="F85" i="4261"/>
  <c r="G85" i="4261"/>
  <c r="H85" i="4261"/>
  <c r="I85" i="4261"/>
  <c r="J85" i="4261"/>
  <c r="K85" i="4261"/>
  <c r="L85" i="4261"/>
  <c r="M85" i="4261"/>
  <c r="N85" i="4261"/>
  <c r="O85" i="4261"/>
  <c r="P85" i="4261"/>
  <c r="Q85" i="4261"/>
  <c r="R85" i="4261"/>
  <c r="S85" i="4261"/>
  <c r="T85" i="4261"/>
  <c r="U85" i="4261"/>
  <c r="V85" i="4261"/>
  <c r="W85" i="4261"/>
  <c r="X85" i="4261"/>
  <c r="Y85" i="4261"/>
  <c r="Z85" i="4261"/>
  <c r="AA85" i="4261"/>
  <c r="AB85" i="4261"/>
  <c r="AC85" i="4261"/>
  <c r="AD85" i="4261"/>
  <c r="AE85" i="4261"/>
  <c r="AF85" i="4261"/>
  <c r="AG85" i="4261"/>
  <c r="AH85" i="4261"/>
  <c r="AI85" i="4261"/>
  <c r="AJ85" i="4261"/>
  <c r="AK85" i="4261"/>
  <c r="AL85" i="4261"/>
  <c r="AM85" i="4261"/>
  <c r="AN85" i="4261"/>
  <c r="AO85" i="4261"/>
  <c r="AP85" i="4261"/>
  <c r="AQ85" i="4261"/>
  <c r="AR85" i="4261"/>
  <c r="AS85" i="4261"/>
  <c r="AT85" i="4261"/>
  <c r="AU85" i="4261"/>
  <c r="AV85" i="4261"/>
  <c r="AW85" i="4261"/>
  <c r="AX85" i="4261"/>
  <c r="AY85" i="4261"/>
  <c r="AZ85" i="4261"/>
  <c r="BA85" i="4261"/>
  <c r="BB85" i="4261"/>
  <c r="BC85" i="4261"/>
  <c r="BD85" i="4261"/>
  <c r="A86" i="4261"/>
  <c r="B86" i="4261"/>
  <c r="C86" i="4261"/>
  <c r="D86" i="4261"/>
  <c r="E86" i="4261"/>
  <c r="F86" i="4261"/>
  <c r="G86" i="4261"/>
  <c r="H86" i="4261"/>
  <c r="I86" i="4261"/>
  <c r="J86" i="4261"/>
  <c r="K86" i="4261"/>
  <c r="L86" i="4261"/>
  <c r="M86" i="4261"/>
  <c r="N86" i="4261"/>
  <c r="O86" i="4261"/>
  <c r="P86" i="4261"/>
  <c r="Q86" i="4261"/>
  <c r="R86" i="4261"/>
  <c r="S86" i="4261"/>
  <c r="T86" i="4261"/>
  <c r="U86" i="4261"/>
  <c r="V86" i="4261"/>
  <c r="W86" i="4261"/>
  <c r="X86" i="4261"/>
  <c r="Y86" i="4261"/>
  <c r="Z86" i="4261"/>
  <c r="AA86" i="4261"/>
  <c r="AB86" i="4261"/>
  <c r="AC86" i="4261"/>
  <c r="AD86" i="4261"/>
  <c r="AE86" i="4261"/>
  <c r="AF86" i="4261"/>
  <c r="AG86" i="4261"/>
  <c r="AH86" i="4261"/>
  <c r="AI86" i="4261"/>
  <c r="AJ86" i="4261"/>
  <c r="AK86" i="4261"/>
  <c r="AL86" i="4261"/>
  <c r="AM86" i="4261"/>
  <c r="AN86" i="4261"/>
  <c r="AO86" i="4261"/>
  <c r="AP86" i="4261"/>
  <c r="AQ86" i="4261"/>
  <c r="AR86" i="4261"/>
  <c r="AS86" i="4261"/>
  <c r="AT86" i="4261"/>
  <c r="AU86" i="4261"/>
  <c r="AV86" i="4261"/>
  <c r="AW86" i="4261"/>
  <c r="AX86" i="4261"/>
  <c r="AY86" i="4261"/>
  <c r="AZ86" i="4261"/>
  <c r="BA86" i="4261"/>
  <c r="BB86" i="4261"/>
  <c r="BC86" i="4261"/>
  <c r="BD86" i="4261"/>
  <c r="A87" i="4261"/>
  <c r="B87" i="4261"/>
  <c r="C87" i="4261"/>
  <c r="D87" i="4261"/>
  <c r="E87" i="4261"/>
  <c r="F87" i="4261"/>
  <c r="G87" i="4261"/>
  <c r="H87" i="4261"/>
  <c r="I87" i="4261"/>
  <c r="J87" i="4261"/>
  <c r="K87" i="4261"/>
  <c r="L87" i="4261"/>
  <c r="M87" i="4261"/>
  <c r="N87" i="4261"/>
  <c r="O87" i="4261"/>
  <c r="P87" i="4261"/>
  <c r="Q87" i="4261"/>
  <c r="R87" i="4261"/>
  <c r="S87" i="4261"/>
  <c r="T87" i="4261"/>
  <c r="U87" i="4261"/>
  <c r="V87" i="4261"/>
  <c r="W87" i="4261"/>
  <c r="X87" i="4261"/>
  <c r="Y87" i="4261"/>
  <c r="Z87" i="4261"/>
  <c r="AA87" i="4261"/>
  <c r="AB87" i="4261"/>
  <c r="AC87" i="4261"/>
  <c r="AD87" i="4261"/>
  <c r="AE87" i="4261"/>
  <c r="AF87" i="4261"/>
  <c r="AG87" i="4261"/>
  <c r="AH87" i="4261"/>
  <c r="AI87" i="4261"/>
  <c r="AJ87" i="4261"/>
  <c r="AK87" i="4261"/>
  <c r="AL87" i="4261"/>
  <c r="AM87" i="4261"/>
  <c r="AN87" i="4261"/>
  <c r="AO87" i="4261"/>
  <c r="AP87" i="4261"/>
  <c r="AQ87" i="4261"/>
  <c r="AR87" i="4261"/>
  <c r="AS87" i="4261"/>
  <c r="AT87" i="4261"/>
  <c r="AU87" i="4261"/>
  <c r="AV87" i="4261"/>
  <c r="AW87" i="4261"/>
  <c r="AX87" i="4261"/>
  <c r="AY87" i="4261"/>
  <c r="AZ87" i="4261"/>
  <c r="BA87" i="4261"/>
  <c r="BB87" i="4261"/>
  <c r="BC87" i="4261"/>
  <c r="BD87" i="4261"/>
  <c r="A88" i="4261"/>
  <c r="B88" i="4261"/>
  <c r="C88" i="4261"/>
  <c r="D88" i="4261"/>
  <c r="E88" i="4261"/>
  <c r="F88" i="4261"/>
  <c r="G88" i="4261"/>
  <c r="H88" i="4261"/>
  <c r="I88" i="4261"/>
  <c r="J88" i="4261"/>
  <c r="K88" i="4261"/>
  <c r="L88" i="4261"/>
  <c r="M88" i="4261"/>
  <c r="N88" i="4261"/>
  <c r="O88" i="4261"/>
  <c r="P88" i="4261"/>
  <c r="Q88" i="4261"/>
  <c r="R88" i="4261"/>
  <c r="S88" i="4261"/>
  <c r="T88" i="4261"/>
  <c r="U88" i="4261"/>
  <c r="V88" i="4261"/>
  <c r="W88" i="4261"/>
  <c r="X88" i="4261"/>
  <c r="Y88" i="4261"/>
  <c r="Z88" i="4261"/>
  <c r="AA88" i="4261"/>
  <c r="AB88" i="4261"/>
  <c r="AC88" i="4261"/>
  <c r="AD88" i="4261"/>
  <c r="AE88" i="4261"/>
  <c r="AF88" i="4261"/>
  <c r="AG88" i="4261"/>
  <c r="AH88" i="4261"/>
  <c r="AI88" i="4261"/>
  <c r="AJ88" i="4261"/>
  <c r="AK88" i="4261"/>
  <c r="AL88" i="4261"/>
  <c r="AM88" i="4261"/>
  <c r="AN88" i="4261"/>
  <c r="AO88" i="4261"/>
  <c r="AP88" i="4261"/>
  <c r="AQ88" i="4261"/>
  <c r="AR88" i="4261"/>
  <c r="AS88" i="4261"/>
  <c r="AT88" i="4261"/>
  <c r="AU88" i="4261"/>
  <c r="AV88" i="4261"/>
  <c r="AW88" i="4261"/>
  <c r="AX88" i="4261"/>
  <c r="AY88" i="4261"/>
  <c r="AZ88" i="4261"/>
  <c r="BA88" i="4261"/>
  <c r="BB88" i="4261"/>
  <c r="BC88" i="4261"/>
  <c r="BD88" i="4261"/>
  <c r="A89" i="4261"/>
  <c r="B89" i="4261"/>
  <c r="C89" i="4261"/>
  <c r="D89" i="4261"/>
  <c r="E89" i="4261"/>
  <c r="F89" i="4261"/>
  <c r="G89" i="4261"/>
  <c r="H89" i="4261"/>
  <c r="I89" i="4261"/>
  <c r="J89" i="4261"/>
  <c r="K89" i="4261"/>
  <c r="L89" i="4261"/>
  <c r="M89" i="4261"/>
  <c r="N89" i="4261"/>
  <c r="O89" i="4261"/>
  <c r="P89" i="4261"/>
  <c r="Q89" i="4261"/>
  <c r="R89" i="4261"/>
  <c r="S89" i="4261"/>
  <c r="T89" i="4261"/>
  <c r="U89" i="4261"/>
  <c r="V89" i="4261"/>
  <c r="W89" i="4261"/>
  <c r="X89" i="4261"/>
  <c r="Y89" i="4261"/>
  <c r="Z89" i="4261"/>
  <c r="AA89" i="4261"/>
  <c r="AB89" i="4261"/>
  <c r="AC89" i="4261"/>
  <c r="AD89" i="4261"/>
  <c r="AE89" i="4261"/>
  <c r="AF89" i="4261"/>
  <c r="AG89" i="4261"/>
  <c r="AH89" i="4261"/>
  <c r="AI89" i="4261"/>
  <c r="AJ89" i="4261"/>
  <c r="AK89" i="4261"/>
  <c r="AL89" i="4261"/>
  <c r="AM89" i="4261"/>
  <c r="AN89" i="4261"/>
  <c r="AO89" i="4261"/>
  <c r="AP89" i="4261"/>
  <c r="AQ89" i="4261"/>
  <c r="AR89" i="4261"/>
  <c r="AS89" i="4261"/>
  <c r="AT89" i="4261"/>
  <c r="AU89" i="4261"/>
  <c r="AV89" i="4261"/>
  <c r="AW89" i="4261"/>
  <c r="AX89" i="4261"/>
  <c r="AY89" i="4261"/>
  <c r="AZ89" i="4261"/>
  <c r="BA89" i="4261"/>
  <c r="BB89" i="4261"/>
  <c r="BC89" i="4261"/>
  <c r="BD89" i="4261"/>
  <c r="A90" i="4261"/>
  <c r="B90" i="4261"/>
  <c r="C90" i="4261"/>
  <c r="D90" i="4261"/>
  <c r="E90" i="4261"/>
  <c r="F90" i="4261"/>
  <c r="G90" i="4261"/>
  <c r="H90" i="4261"/>
  <c r="I90" i="4261"/>
  <c r="J90" i="4261"/>
  <c r="K90" i="4261"/>
  <c r="L90" i="4261"/>
  <c r="M90" i="4261"/>
  <c r="N90" i="4261"/>
  <c r="O90" i="4261"/>
  <c r="P90" i="4261"/>
  <c r="Q90" i="4261"/>
  <c r="R90" i="4261"/>
  <c r="S90" i="4261"/>
  <c r="T90" i="4261"/>
  <c r="U90" i="4261"/>
  <c r="V90" i="4261"/>
  <c r="W90" i="4261"/>
  <c r="X90" i="4261"/>
  <c r="Y90" i="4261"/>
  <c r="Z90" i="4261"/>
  <c r="AA90" i="4261"/>
  <c r="AB90" i="4261"/>
  <c r="AC90" i="4261"/>
  <c r="AD90" i="4261"/>
  <c r="AE90" i="4261"/>
  <c r="AF90" i="4261"/>
  <c r="AG90" i="4261"/>
  <c r="AH90" i="4261"/>
  <c r="AI90" i="4261"/>
  <c r="AJ90" i="4261"/>
  <c r="AK90" i="4261"/>
  <c r="AL90" i="4261"/>
  <c r="AM90" i="4261"/>
  <c r="AN90" i="4261"/>
  <c r="AO90" i="4261"/>
  <c r="AP90" i="4261"/>
  <c r="AQ90" i="4261"/>
  <c r="AR90" i="4261"/>
  <c r="AS90" i="4261"/>
  <c r="AT90" i="4261"/>
  <c r="AU90" i="4261"/>
  <c r="AV90" i="4261"/>
  <c r="AW90" i="4261"/>
  <c r="AX90" i="4261"/>
  <c r="AY90" i="4261"/>
  <c r="AZ90" i="4261"/>
  <c r="BA90" i="4261"/>
  <c r="BB90" i="4261"/>
  <c r="BC90" i="4261"/>
  <c r="BD90" i="4261"/>
  <c r="A91" i="4261"/>
  <c r="B91" i="4261"/>
  <c r="C91" i="4261"/>
  <c r="D91" i="4261"/>
  <c r="E91" i="4261"/>
  <c r="F91" i="4261"/>
  <c r="G91" i="4261"/>
  <c r="H91" i="4261"/>
  <c r="I91" i="4261"/>
  <c r="J91" i="4261"/>
  <c r="K91" i="4261"/>
  <c r="L91" i="4261"/>
  <c r="M91" i="4261"/>
  <c r="N91" i="4261"/>
  <c r="O91" i="4261"/>
  <c r="P91" i="4261"/>
  <c r="Q91" i="4261"/>
  <c r="R91" i="4261"/>
  <c r="S91" i="4261"/>
  <c r="T91" i="4261"/>
  <c r="U91" i="4261"/>
  <c r="V91" i="4261"/>
  <c r="W91" i="4261"/>
  <c r="X91" i="4261"/>
  <c r="Y91" i="4261"/>
  <c r="Z91" i="4261"/>
  <c r="AA91" i="4261"/>
  <c r="AB91" i="4261"/>
  <c r="AC91" i="4261"/>
  <c r="AD91" i="4261"/>
  <c r="AE91" i="4261"/>
  <c r="AF91" i="4261"/>
  <c r="AG91" i="4261"/>
  <c r="AH91" i="4261"/>
  <c r="AI91" i="4261"/>
  <c r="AJ91" i="4261"/>
  <c r="AK91" i="4261"/>
  <c r="AL91" i="4261"/>
  <c r="AM91" i="4261"/>
  <c r="AN91" i="4261"/>
  <c r="AO91" i="4261"/>
  <c r="AP91" i="4261"/>
  <c r="AQ91" i="4261"/>
  <c r="AR91" i="4261"/>
  <c r="AS91" i="4261"/>
  <c r="AT91" i="4261"/>
  <c r="AU91" i="4261"/>
  <c r="AV91" i="4261"/>
  <c r="AW91" i="4261"/>
  <c r="AX91" i="4261"/>
  <c r="AY91" i="4261"/>
  <c r="AZ91" i="4261"/>
  <c r="BA91" i="4261"/>
  <c r="BB91" i="4261"/>
  <c r="BC91" i="4261"/>
  <c r="BD91" i="4261"/>
  <c r="A92" i="4261"/>
  <c r="B92" i="4261"/>
  <c r="C92" i="4261"/>
  <c r="D92" i="4261"/>
  <c r="E92" i="4261"/>
  <c r="F92" i="4261"/>
  <c r="G92" i="4261"/>
  <c r="H92" i="4261"/>
  <c r="I92" i="4261"/>
  <c r="J92" i="4261"/>
  <c r="K92" i="4261"/>
  <c r="L92" i="4261"/>
  <c r="M92" i="4261"/>
  <c r="N92" i="4261"/>
  <c r="O92" i="4261"/>
  <c r="P92" i="4261"/>
  <c r="Q92" i="4261"/>
  <c r="R92" i="4261"/>
  <c r="S92" i="4261"/>
  <c r="T92" i="4261"/>
  <c r="U92" i="4261"/>
  <c r="V92" i="4261"/>
  <c r="W92" i="4261"/>
  <c r="X92" i="4261"/>
  <c r="Y92" i="4261"/>
  <c r="Z92" i="4261"/>
  <c r="AA92" i="4261"/>
  <c r="AB92" i="4261"/>
  <c r="AC92" i="4261"/>
  <c r="AD92" i="4261"/>
  <c r="AE92" i="4261"/>
  <c r="AF92" i="4261"/>
  <c r="AG92" i="4261"/>
  <c r="AH92" i="4261"/>
  <c r="AI92" i="4261"/>
  <c r="AJ92" i="4261"/>
  <c r="AK92" i="4261"/>
  <c r="AL92" i="4261"/>
  <c r="AM92" i="4261"/>
  <c r="AN92" i="4261"/>
  <c r="AO92" i="4261"/>
  <c r="AP92" i="4261"/>
  <c r="AQ92" i="4261"/>
  <c r="AR92" i="4261"/>
  <c r="AS92" i="4261"/>
  <c r="AT92" i="4261"/>
  <c r="AU92" i="4261"/>
  <c r="AV92" i="4261"/>
  <c r="AW92" i="4261"/>
  <c r="AX92" i="4261"/>
  <c r="AY92" i="4261"/>
  <c r="AZ92" i="4261"/>
  <c r="BA92" i="4261"/>
  <c r="BB92" i="4261"/>
  <c r="BC92" i="4261"/>
  <c r="BD92" i="4261"/>
  <c r="A93" i="4261"/>
  <c r="B93" i="4261"/>
  <c r="C93" i="4261"/>
  <c r="D93" i="4261"/>
  <c r="E93" i="4261"/>
  <c r="F93" i="4261"/>
  <c r="G93" i="4261"/>
  <c r="H93" i="4261"/>
  <c r="I93" i="4261"/>
  <c r="J93" i="4261"/>
  <c r="K93" i="4261"/>
  <c r="L93" i="4261"/>
  <c r="M93" i="4261"/>
  <c r="N93" i="4261"/>
  <c r="O93" i="4261"/>
  <c r="P93" i="4261"/>
  <c r="Q93" i="4261"/>
  <c r="R93" i="4261"/>
  <c r="S93" i="4261"/>
  <c r="T93" i="4261"/>
  <c r="U93" i="4261"/>
  <c r="V93" i="4261"/>
  <c r="W93" i="4261"/>
  <c r="X93" i="4261"/>
  <c r="Y93" i="4261"/>
  <c r="Z93" i="4261"/>
  <c r="AA93" i="4261"/>
  <c r="AB93" i="4261"/>
  <c r="AC93" i="4261"/>
  <c r="AD93" i="4261"/>
  <c r="AE93" i="4261"/>
  <c r="AF93" i="4261"/>
  <c r="AG93" i="4261"/>
  <c r="AH93" i="4261"/>
  <c r="AI93" i="4261"/>
  <c r="AJ93" i="4261"/>
  <c r="AK93" i="4261"/>
  <c r="AL93" i="4261"/>
  <c r="AM93" i="4261"/>
  <c r="AN93" i="4261"/>
  <c r="AO93" i="4261"/>
  <c r="AP93" i="4261"/>
  <c r="AQ93" i="4261"/>
  <c r="AR93" i="4261"/>
  <c r="AS93" i="4261"/>
  <c r="AT93" i="4261"/>
  <c r="AU93" i="4261"/>
  <c r="AV93" i="4261"/>
  <c r="AW93" i="4261"/>
  <c r="AX93" i="4261"/>
  <c r="AY93" i="4261"/>
  <c r="AZ93" i="4261"/>
  <c r="BA93" i="4261"/>
  <c r="BB93" i="4261"/>
  <c r="BC93" i="4261"/>
  <c r="BD93" i="4261"/>
  <c r="A94" i="4261"/>
  <c r="B94" i="4261"/>
  <c r="C94" i="4261"/>
  <c r="D94" i="4261"/>
  <c r="E94" i="4261"/>
  <c r="F94" i="4261"/>
  <c r="G94" i="4261"/>
  <c r="H94" i="4261"/>
  <c r="I94" i="4261"/>
  <c r="J94" i="4261"/>
  <c r="K94" i="4261"/>
  <c r="L94" i="4261"/>
  <c r="M94" i="4261"/>
  <c r="N94" i="4261"/>
  <c r="O94" i="4261"/>
  <c r="P94" i="4261"/>
  <c r="Q94" i="4261"/>
  <c r="R94" i="4261"/>
  <c r="S94" i="4261"/>
  <c r="T94" i="4261"/>
  <c r="U94" i="4261"/>
  <c r="V94" i="4261"/>
  <c r="W94" i="4261"/>
  <c r="X94" i="4261"/>
  <c r="Y94" i="4261"/>
  <c r="Z94" i="4261"/>
  <c r="AA94" i="4261"/>
  <c r="AB94" i="4261"/>
  <c r="AC94" i="4261"/>
  <c r="AD94" i="4261"/>
  <c r="AE94" i="4261"/>
  <c r="AF94" i="4261"/>
  <c r="AG94" i="4261"/>
  <c r="AH94" i="4261"/>
  <c r="AI94" i="4261"/>
  <c r="AJ94" i="4261"/>
  <c r="AK94" i="4261"/>
  <c r="AL94" i="4261"/>
  <c r="AM94" i="4261"/>
  <c r="AN94" i="4261"/>
  <c r="AO94" i="4261"/>
  <c r="AP94" i="4261"/>
  <c r="AQ94" i="4261"/>
  <c r="AR94" i="4261"/>
  <c r="AS94" i="4261"/>
  <c r="AT94" i="4261"/>
  <c r="AU94" i="4261"/>
  <c r="AV94" i="4261"/>
  <c r="AW94" i="4261"/>
  <c r="AX94" i="4261"/>
  <c r="AY94" i="4261"/>
  <c r="AZ94" i="4261"/>
  <c r="BA94" i="4261"/>
  <c r="BB94" i="4261"/>
  <c r="BC94" i="4261"/>
  <c r="BD94" i="4261"/>
  <c r="A95" i="4261"/>
  <c r="B95" i="4261"/>
  <c r="C95" i="4261"/>
  <c r="D95" i="4261"/>
  <c r="E95" i="4261"/>
  <c r="F95" i="4261"/>
  <c r="G95" i="4261"/>
  <c r="H95" i="4261"/>
  <c r="I95" i="4261"/>
  <c r="J95" i="4261"/>
  <c r="K95" i="4261"/>
  <c r="L95" i="4261"/>
  <c r="M95" i="4261"/>
  <c r="N95" i="4261"/>
  <c r="O95" i="4261"/>
  <c r="P95" i="4261"/>
  <c r="Q95" i="4261"/>
  <c r="R95" i="4261"/>
  <c r="S95" i="4261"/>
  <c r="T95" i="4261"/>
  <c r="U95" i="4261"/>
  <c r="V95" i="4261"/>
  <c r="W95" i="4261"/>
  <c r="X95" i="4261"/>
  <c r="Y95" i="4261"/>
  <c r="Z95" i="4261"/>
  <c r="AA95" i="4261"/>
  <c r="AB95" i="4261"/>
  <c r="AC95" i="4261"/>
  <c r="AD95" i="4261"/>
  <c r="AE95" i="4261"/>
  <c r="AF95" i="4261"/>
  <c r="AG95" i="4261"/>
  <c r="AH95" i="4261"/>
  <c r="AI95" i="4261"/>
  <c r="AJ95" i="4261"/>
  <c r="AK95" i="4261"/>
  <c r="AL95" i="4261"/>
  <c r="AM95" i="4261"/>
  <c r="AN95" i="4261"/>
  <c r="AO95" i="4261"/>
  <c r="AP95" i="4261"/>
  <c r="AQ95" i="4261"/>
  <c r="AR95" i="4261"/>
  <c r="AS95" i="4261"/>
  <c r="AT95" i="4261"/>
  <c r="AU95" i="4261"/>
  <c r="AV95" i="4261"/>
  <c r="AW95" i="4261"/>
  <c r="AX95" i="4261"/>
  <c r="AY95" i="4261"/>
  <c r="AZ95" i="4261"/>
  <c r="BA95" i="4261"/>
  <c r="BB95" i="4261"/>
  <c r="BC95" i="4261"/>
  <c r="BD95" i="4261"/>
  <c r="A96" i="4261"/>
  <c r="B96" i="4261"/>
  <c r="C96" i="4261"/>
  <c r="D96" i="4261"/>
  <c r="E96" i="4261"/>
  <c r="F96" i="4261"/>
  <c r="G96" i="4261"/>
  <c r="H96" i="4261"/>
  <c r="I96" i="4261"/>
  <c r="J96" i="4261"/>
  <c r="K96" i="4261"/>
  <c r="L96" i="4261"/>
  <c r="M96" i="4261"/>
  <c r="N96" i="4261"/>
  <c r="O96" i="4261"/>
  <c r="P96" i="4261"/>
  <c r="Q96" i="4261"/>
  <c r="R96" i="4261"/>
  <c r="S96" i="4261"/>
  <c r="T96" i="4261"/>
  <c r="U96" i="4261"/>
  <c r="V96" i="4261"/>
  <c r="W96" i="4261"/>
  <c r="X96" i="4261"/>
  <c r="Y96" i="4261"/>
  <c r="Z96" i="4261"/>
  <c r="AA96" i="4261"/>
  <c r="AB96" i="4261"/>
  <c r="AC96" i="4261"/>
  <c r="AD96" i="4261"/>
  <c r="AE96" i="4261"/>
  <c r="AF96" i="4261"/>
  <c r="AG96" i="4261"/>
  <c r="AH96" i="4261"/>
  <c r="AI96" i="4261"/>
  <c r="AJ96" i="4261"/>
  <c r="AK96" i="4261"/>
  <c r="AL96" i="4261"/>
  <c r="AM96" i="4261"/>
  <c r="AN96" i="4261"/>
  <c r="AO96" i="4261"/>
  <c r="AP96" i="4261"/>
  <c r="AQ96" i="4261"/>
  <c r="AR96" i="4261"/>
  <c r="AS96" i="4261"/>
  <c r="AT96" i="4261"/>
  <c r="AU96" i="4261"/>
  <c r="AV96" i="4261"/>
  <c r="AW96" i="4261"/>
  <c r="AX96" i="4261"/>
  <c r="AY96" i="4261"/>
  <c r="AZ96" i="4261"/>
  <c r="BA96" i="4261"/>
  <c r="BB96" i="4261"/>
  <c r="BC96" i="4261"/>
  <c r="BD96" i="4261"/>
  <c r="A97" i="4261"/>
  <c r="B97" i="4261"/>
  <c r="C97" i="4261"/>
  <c r="D97" i="4261"/>
  <c r="E97" i="4261"/>
  <c r="F97" i="4261"/>
  <c r="G97" i="4261"/>
  <c r="H97" i="4261"/>
  <c r="I97" i="4261"/>
  <c r="J97" i="4261"/>
  <c r="K97" i="4261"/>
  <c r="L97" i="4261"/>
  <c r="M97" i="4261"/>
  <c r="N97" i="4261"/>
  <c r="O97" i="4261"/>
  <c r="P97" i="4261"/>
  <c r="Q97" i="4261"/>
  <c r="R97" i="4261"/>
  <c r="S97" i="4261"/>
  <c r="T97" i="4261"/>
  <c r="U97" i="4261"/>
  <c r="V97" i="4261"/>
  <c r="W97" i="4261"/>
  <c r="X97" i="4261"/>
  <c r="Y97" i="4261"/>
  <c r="Z97" i="4261"/>
  <c r="AA97" i="4261"/>
  <c r="AB97" i="4261"/>
  <c r="AC97" i="4261"/>
  <c r="AD97" i="4261"/>
  <c r="AE97" i="4261"/>
  <c r="AF97" i="4261"/>
  <c r="AG97" i="4261"/>
  <c r="AH97" i="4261"/>
  <c r="AI97" i="4261"/>
  <c r="AJ97" i="4261"/>
  <c r="AK97" i="4261"/>
  <c r="AL97" i="4261"/>
  <c r="AM97" i="4261"/>
  <c r="AN97" i="4261"/>
  <c r="AO97" i="4261"/>
  <c r="AP97" i="4261"/>
  <c r="AQ97" i="4261"/>
  <c r="AR97" i="4261"/>
  <c r="AS97" i="4261"/>
  <c r="AT97" i="4261"/>
  <c r="AU97" i="4261"/>
  <c r="AV97" i="4261"/>
  <c r="AW97" i="4261"/>
  <c r="AX97" i="4261"/>
  <c r="AY97" i="4261"/>
  <c r="AZ97" i="4261"/>
  <c r="BA97" i="4261"/>
  <c r="BB97" i="4261"/>
  <c r="BC97" i="4261"/>
  <c r="BD97" i="4261"/>
  <c r="A98" i="4261"/>
  <c r="B98" i="4261"/>
  <c r="C98" i="4261"/>
  <c r="D98" i="4261"/>
  <c r="E98" i="4261"/>
  <c r="F98" i="4261"/>
  <c r="G98" i="4261"/>
  <c r="H98" i="4261"/>
  <c r="I98" i="4261"/>
  <c r="J98" i="4261"/>
  <c r="K98" i="4261"/>
  <c r="L98" i="4261"/>
  <c r="M98" i="4261"/>
  <c r="N98" i="4261"/>
  <c r="O98" i="4261"/>
  <c r="P98" i="4261"/>
  <c r="Q98" i="4261"/>
  <c r="R98" i="4261"/>
  <c r="S98" i="4261"/>
  <c r="T98" i="4261"/>
  <c r="U98" i="4261"/>
  <c r="V98" i="4261"/>
  <c r="W98" i="4261"/>
  <c r="X98" i="4261"/>
  <c r="Y98" i="4261"/>
  <c r="Z98" i="4261"/>
  <c r="AA98" i="4261"/>
  <c r="AB98" i="4261"/>
  <c r="AC98" i="4261"/>
  <c r="AD98" i="4261"/>
  <c r="AE98" i="4261"/>
  <c r="AF98" i="4261"/>
  <c r="AG98" i="4261"/>
  <c r="AH98" i="4261"/>
  <c r="AI98" i="4261"/>
  <c r="AJ98" i="4261"/>
  <c r="AK98" i="4261"/>
  <c r="AL98" i="4261"/>
  <c r="AM98" i="4261"/>
  <c r="AN98" i="4261"/>
  <c r="AO98" i="4261"/>
  <c r="AP98" i="4261"/>
  <c r="AQ98" i="4261"/>
  <c r="AR98" i="4261"/>
  <c r="AS98" i="4261"/>
  <c r="AT98" i="4261"/>
  <c r="AU98" i="4261"/>
  <c r="AV98" i="4261"/>
  <c r="AW98" i="4261"/>
  <c r="AX98" i="4261"/>
  <c r="AY98" i="4261"/>
  <c r="AZ98" i="4261"/>
  <c r="BA98" i="4261"/>
  <c r="BB98" i="4261"/>
  <c r="BC98" i="4261"/>
  <c r="BD98" i="4261"/>
  <c r="A99" i="4261"/>
  <c r="B99" i="4261"/>
  <c r="C99" i="4261"/>
  <c r="D99" i="4261"/>
  <c r="E99" i="4261"/>
  <c r="F99" i="4261"/>
  <c r="G99" i="4261"/>
  <c r="H99" i="4261"/>
  <c r="I99" i="4261"/>
  <c r="J99" i="4261"/>
  <c r="K99" i="4261"/>
  <c r="L99" i="4261"/>
  <c r="M99" i="4261"/>
  <c r="N99" i="4261"/>
  <c r="O99" i="4261"/>
  <c r="P99" i="4261"/>
  <c r="Q99" i="4261"/>
  <c r="R99" i="4261"/>
  <c r="S99" i="4261"/>
  <c r="T99" i="4261"/>
  <c r="U99" i="4261"/>
  <c r="V99" i="4261"/>
  <c r="W99" i="4261"/>
  <c r="X99" i="4261"/>
  <c r="Y99" i="4261"/>
  <c r="Z99" i="4261"/>
  <c r="AA99" i="4261"/>
  <c r="AB99" i="4261"/>
  <c r="AC99" i="4261"/>
  <c r="AD99" i="4261"/>
  <c r="AE99" i="4261"/>
  <c r="AF99" i="4261"/>
  <c r="AG99" i="4261"/>
  <c r="AH99" i="4261"/>
  <c r="AI99" i="4261"/>
  <c r="AJ99" i="4261"/>
  <c r="AK99" i="4261"/>
  <c r="AL99" i="4261"/>
  <c r="AM99" i="4261"/>
  <c r="AN99" i="4261"/>
  <c r="AO99" i="4261"/>
  <c r="AP99" i="4261"/>
  <c r="AQ99" i="4261"/>
  <c r="AR99" i="4261"/>
  <c r="AS99" i="4261"/>
  <c r="AT99" i="4261"/>
  <c r="AU99" i="4261"/>
  <c r="AV99" i="4261"/>
  <c r="AW99" i="4261"/>
  <c r="AX99" i="4261"/>
  <c r="AY99" i="4261"/>
  <c r="AZ99" i="4261"/>
  <c r="BA99" i="4261"/>
  <c r="BB99" i="4261"/>
  <c r="BC99" i="4261"/>
  <c r="BD99" i="4261"/>
  <c r="A100" i="4261"/>
  <c r="B100" i="4261"/>
  <c r="C100" i="4261"/>
  <c r="D100" i="4261"/>
  <c r="E100" i="4261"/>
  <c r="F100" i="4261"/>
  <c r="G100" i="4261"/>
  <c r="H100" i="4261"/>
  <c r="I100" i="4261"/>
  <c r="J100" i="4261"/>
  <c r="K100" i="4261"/>
  <c r="L100" i="4261"/>
  <c r="M100" i="4261"/>
  <c r="N100" i="4261"/>
  <c r="O100" i="4261"/>
  <c r="P100" i="4261"/>
  <c r="Q100" i="4261"/>
  <c r="R100" i="4261"/>
  <c r="S100" i="4261"/>
  <c r="T100" i="4261"/>
  <c r="U100" i="4261"/>
  <c r="V100" i="4261"/>
  <c r="W100" i="4261"/>
  <c r="X100" i="4261"/>
  <c r="Y100" i="4261"/>
  <c r="Z100" i="4261"/>
  <c r="AA100" i="4261"/>
  <c r="AB100" i="4261"/>
  <c r="AC100" i="4261"/>
  <c r="AD100" i="4261"/>
  <c r="AE100" i="4261"/>
  <c r="AF100" i="4261"/>
  <c r="AG100" i="4261"/>
  <c r="AH100" i="4261"/>
  <c r="AI100" i="4261"/>
  <c r="AJ100" i="4261"/>
  <c r="AK100" i="4261"/>
  <c r="AL100" i="4261"/>
  <c r="AM100" i="4261"/>
  <c r="AN100" i="4261"/>
  <c r="AO100" i="4261"/>
  <c r="AP100" i="4261"/>
  <c r="AQ100" i="4261"/>
  <c r="AR100" i="4261"/>
  <c r="AS100" i="4261"/>
  <c r="AT100" i="4261"/>
  <c r="AU100" i="4261"/>
  <c r="AV100" i="4261"/>
  <c r="AW100" i="4261"/>
  <c r="AX100" i="4261"/>
  <c r="AY100" i="4261"/>
  <c r="AZ100" i="4261"/>
  <c r="BA100" i="4261"/>
  <c r="BB100" i="4261"/>
  <c r="BC100" i="4261"/>
  <c r="BD100" i="4261"/>
  <c r="A101" i="4261"/>
  <c r="B101" i="4261"/>
  <c r="C101" i="4261"/>
  <c r="D101" i="4261"/>
  <c r="E101" i="4261"/>
  <c r="F101" i="4261"/>
  <c r="G101" i="4261"/>
  <c r="H101" i="4261"/>
  <c r="I101" i="4261"/>
  <c r="J101" i="4261"/>
  <c r="K101" i="4261"/>
  <c r="L101" i="4261"/>
  <c r="M101" i="4261"/>
  <c r="N101" i="4261"/>
  <c r="O101" i="4261"/>
  <c r="P101" i="4261"/>
  <c r="Q101" i="4261"/>
  <c r="R101" i="4261"/>
  <c r="S101" i="4261"/>
  <c r="T101" i="4261"/>
  <c r="U101" i="4261"/>
  <c r="V101" i="4261"/>
  <c r="W101" i="4261"/>
  <c r="X101" i="4261"/>
  <c r="Y101" i="4261"/>
  <c r="Z101" i="4261"/>
  <c r="AA101" i="4261"/>
  <c r="AB101" i="4261"/>
  <c r="AC101" i="4261"/>
  <c r="AD101" i="4261"/>
  <c r="AE101" i="4261"/>
  <c r="AF101" i="4261"/>
  <c r="AG101" i="4261"/>
  <c r="AH101" i="4261"/>
  <c r="AI101" i="4261"/>
  <c r="AJ101" i="4261"/>
  <c r="AK101" i="4261"/>
  <c r="AL101" i="4261"/>
  <c r="AM101" i="4261"/>
  <c r="AN101" i="4261"/>
  <c r="AO101" i="4261"/>
  <c r="AP101" i="4261"/>
  <c r="AQ101" i="4261"/>
  <c r="AR101" i="4261"/>
  <c r="AS101" i="4261"/>
  <c r="AT101" i="4261"/>
  <c r="AU101" i="4261"/>
  <c r="AV101" i="4261"/>
  <c r="AW101" i="4261"/>
  <c r="AX101" i="4261"/>
  <c r="AY101" i="4261"/>
  <c r="AZ101" i="4261"/>
  <c r="BA101" i="4261"/>
  <c r="BB101" i="4261"/>
  <c r="BC101" i="4261"/>
  <c r="BD101" i="4261"/>
  <c r="A102" i="4261"/>
  <c r="B102" i="4261"/>
  <c r="C102" i="4261"/>
  <c r="D102" i="4261"/>
  <c r="E102" i="4261"/>
  <c r="F102" i="4261"/>
  <c r="G102" i="4261"/>
  <c r="H102" i="4261"/>
  <c r="I102" i="4261"/>
  <c r="J102" i="4261"/>
  <c r="K102" i="4261"/>
  <c r="L102" i="4261"/>
  <c r="M102" i="4261"/>
  <c r="N102" i="4261"/>
  <c r="O102" i="4261"/>
  <c r="P102" i="4261"/>
  <c r="Q102" i="4261"/>
  <c r="R102" i="4261"/>
  <c r="S102" i="4261"/>
  <c r="T102" i="4261"/>
  <c r="U102" i="4261"/>
  <c r="V102" i="4261"/>
  <c r="W102" i="4261"/>
  <c r="X102" i="4261"/>
  <c r="Y102" i="4261"/>
  <c r="Z102" i="4261"/>
  <c r="AA102" i="4261"/>
  <c r="AB102" i="4261"/>
  <c r="AC102" i="4261"/>
  <c r="AD102" i="4261"/>
  <c r="AE102" i="4261"/>
  <c r="AF102" i="4261"/>
  <c r="AG102" i="4261"/>
  <c r="AH102" i="4261"/>
  <c r="AI102" i="4261"/>
  <c r="AJ102" i="4261"/>
  <c r="AK102" i="4261"/>
  <c r="AL102" i="4261"/>
  <c r="AM102" i="4261"/>
  <c r="AN102" i="4261"/>
  <c r="AO102" i="4261"/>
  <c r="AP102" i="4261"/>
  <c r="AQ102" i="4261"/>
  <c r="AR102" i="4261"/>
  <c r="AS102" i="4261"/>
  <c r="AT102" i="4261"/>
  <c r="AU102" i="4261"/>
  <c r="AV102" i="4261"/>
  <c r="AW102" i="4261"/>
  <c r="AX102" i="4261"/>
  <c r="AY102" i="4261"/>
  <c r="AZ102" i="4261"/>
  <c r="BA102" i="4261"/>
  <c r="BB102" i="4261"/>
  <c r="BC102" i="4261"/>
  <c r="BD102" i="4261"/>
  <c r="A103" i="4261"/>
  <c r="B103" i="4261"/>
  <c r="C103" i="4261"/>
  <c r="D103" i="4261"/>
  <c r="E103" i="4261"/>
  <c r="F103" i="4261"/>
  <c r="G103" i="4261"/>
  <c r="H103" i="4261"/>
  <c r="I103" i="4261"/>
  <c r="J103" i="4261"/>
  <c r="K103" i="4261"/>
  <c r="L103" i="4261"/>
  <c r="M103" i="4261"/>
  <c r="N103" i="4261"/>
  <c r="O103" i="4261"/>
  <c r="P103" i="4261"/>
  <c r="Q103" i="4261"/>
  <c r="R103" i="4261"/>
  <c r="S103" i="4261"/>
  <c r="T103" i="4261"/>
  <c r="U103" i="4261"/>
  <c r="V103" i="4261"/>
  <c r="W103" i="4261"/>
  <c r="X103" i="4261"/>
  <c r="Y103" i="4261"/>
  <c r="Z103" i="4261"/>
  <c r="AA103" i="4261"/>
  <c r="AB103" i="4261"/>
  <c r="AC103" i="4261"/>
  <c r="AD103" i="4261"/>
  <c r="AE103" i="4261"/>
  <c r="AF103" i="4261"/>
  <c r="AG103" i="4261"/>
  <c r="AH103" i="4261"/>
  <c r="AI103" i="4261"/>
  <c r="AJ103" i="4261"/>
  <c r="AK103" i="4261"/>
  <c r="AL103" i="4261"/>
  <c r="AM103" i="4261"/>
  <c r="AN103" i="4261"/>
  <c r="AO103" i="4261"/>
  <c r="AP103" i="4261"/>
  <c r="AQ103" i="4261"/>
  <c r="AR103" i="4261"/>
  <c r="AS103" i="4261"/>
  <c r="AT103" i="4261"/>
  <c r="AU103" i="4261"/>
  <c r="AV103" i="4261"/>
  <c r="AW103" i="4261"/>
  <c r="AX103" i="4261"/>
  <c r="AY103" i="4261"/>
  <c r="AZ103" i="4261"/>
  <c r="BA103" i="4261"/>
  <c r="BB103" i="4261"/>
  <c r="BC103" i="4261"/>
  <c r="BD103" i="4261"/>
  <c r="A104" i="4261"/>
  <c r="B104" i="4261"/>
  <c r="C104" i="4261"/>
  <c r="D104" i="4261"/>
  <c r="E104" i="4261"/>
  <c r="F104" i="4261"/>
  <c r="G104" i="4261"/>
  <c r="H104" i="4261"/>
  <c r="I104" i="4261"/>
  <c r="J104" i="4261"/>
  <c r="K104" i="4261"/>
  <c r="L104" i="4261"/>
  <c r="M104" i="4261"/>
  <c r="N104" i="4261"/>
  <c r="O104" i="4261"/>
  <c r="P104" i="4261"/>
  <c r="Q104" i="4261"/>
  <c r="R104" i="4261"/>
  <c r="S104" i="4261"/>
  <c r="T104" i="4261"/>
  <c r="U104" i="4261"/>
  <c r="V104" i="4261"/>
  <c r="W104" i="4261"/>
  <c r="X104" i="4261"/>
  <c r="Y104" i="4261"/>
  <c r="Z104" i="4261"/>
  <c r="AA104" i="4261"/>
  <c r="AB104" i="4261"/>
  <c r="AC104" i="4261"/>
  <c r="AD104" i="4261"/>
  <c r="AE104" i="4261"/>
  <c r="AF104" i="4261"/>
  <c r="AG104" i="4261"/>
  <c r="AH104" i="4261"/>
  <c r="AI104" i="4261"/>
  <c r="AJ104" i="4261"/>
  <c r="AK104" i="4261"/>
  <c r="AL104" i="4261"/>
  <c r="AM104" i="4261"/>
  <c r="AN104" i="4261"/>
  <c r="AO104" i="4261"/>
  <c r="AP104" i="4261"/>
  <c r="AQ104" i="4261"/>
  <c r="AR104" i="4261"/>
  <c r="AS104" i="4261"/>
  <c r="AT104" i="4261"/>
  <c r="AU104" i="4261"/>
  <c r="AV104" i="4261"/>
  <c r="AW104" i="4261"/>
  <c r="AX104" i="4261"/>
  <c r="AY104" i="4261"/>
  <c r="AZ104" i="4261"/>
  <c r="BA104" i="4261"/>
  <c r="BB104" i="4261"/>
  <c r="BC104" i="4261"/>
  <c r="BD104" i="4261"/>
  <c r="A105" i="4261"/>
  <c r="B105" i="4261"/>
  <c r="C105" i="4261"/>
  <c r="D105" i="4261"/>
  <c r="E105" i="4261"/>
  <c r="F105" i="4261"/>
  <c r="G105" i="4261"/>
  <c r="H105" i="4261"/>
  <c r="I105" i="4261"/>
  <c r="J105" i="4261"/>
  <c r="K105" i="4261"/>
  <c r="L105" i="4261"/>
  <c r="M105" i="4261"/>
  <c r="N105" i="4261"/>
  <c r="O105" i="4261"/>
  <c r="P105" i="4261"/>
  <c r="Q105" i="4261"/>
  <c r="R105" i="4261"/>
  <c r="S105" i="4261"/>
  <c r="T105" i="4261"/>
  <c r="U105" i="4261"/>
  <c r="V105" i="4261"/>
  <c r="W105" i="4261"/>
  <c r="X105" i="4261"/>
  <c r="Y105" i="4261"/>
  <c r="Z105" i="4261"/>
  <c r="AA105" i="4261"/>
  <c r="AB105" i="4261"/>
  <c r="AC105" i="4261"/>
  <c r="AD105" i="4261"/>
  <c r="AE105" i="4261"/>
  <c r="AF105" i="4261"/>
  <c r="AG105" i="4261"/>
  <c r="AH105" i="4261"/>
  <c r="AI105" i="4261"/>
  <c r="AJ105" i="4261"/>
  <c r="AK105" i="4261"/>
  <c r="AL105" i="4261"/>
  <c r="AM105" i="4261"/>
  <c r="AN105" i="4261"/>
  <c r="AO105" i="4261"/>
  <c r="AP105" i="4261"/>
  <c r="AQ105" i="4261"/>
  <c r="AR105" i="4261"/>
  <c r="AS105" i="4261"/>
  <c r="AT105" i="4261"/>
  <c r="AU105" i="4261"/>
  <c r="AV105" i="4261"/>
  <c r="AW105" i="4261"/>
  <c r="AX105" i="4261"/>
  <c r="AY105" i="4261"/>
  <c r="AZ105" i="4261"/>
  <c r="BA105" i="4261"/>
  <c r="BB105" i="4261"/>
  <c r="BC105" i="4261"/>
  <c r="BD105" i="4261"/>
  <c r="A106" i="4261"/>
  <c r="B106" i="4261"/>
  <c r="C106" i="4261"/>
  <c r="D106" i="4261"/>
  <c r="E106" i="4261"/>
  <c r="F106" i="4261"/>
  <c r="G106" i="4261"/>
  <c r="H106" i="4261"/>
  <c r="I106" i="4261"/>
  <c r="J106" i="4261"/>
  <c r="K106" i="4261"/>
  <c r="L106" i="4261"/>
  <c r="M106" i="4261"/>
  <c r="N106" i="4261"/>
  <c r="O106" i="4261"/>
  <c r="P106" i="4261"/>
  <c r="Q106" i="4261"/>
  <c r="R106" i="4261"/>
  <c r="S106" i="4261"/>
  <c r="T106" i="4261"/>
  <c r="U106" i="4261"/>
  <c r="V106" i="4261"/>
  <c r="W106" i="4261"/>
  <c r="X106" i="4261"/>
  <c r="Y106" i="4261"/>
  <c r="Z106" i="4261"/>
  <c r="AA106" i="4261"/>
  <c r="AB106" i="4261"/>
  <c r="AC106" i="4261"/>
  <c r="AD106" i="4261"/>
  <c r="AE106" i="4261"/>
  <c r="AF106" i="4261"/>
  <c r="AG106" i="4261"/>
  <c r="AH106" i="4261"/>
  <c r="AI106" i="4261"/>
  <c r="AJ106" i="4261"/>
  <c r="AK106" i="4261"/>
  <c r="AL106" i="4261"/>
  <c r="AM106" i="4261"/>
  <c r="AN106" i="4261"/>
  <c r="AO106" i="4261"/>
  <c r="AP106" i="4261"/>
  <c r="AQ106" i="4261"/>
  <c r="AR106" i="4261"/>
  <c r="AS106" i="4261"/>
  <c r="AT106" i="4261"/>
  <c r="AU106" i="4261"/>
  <c r="AV106" i="4261"/>
  <c r="AW106" i="4261"/>
  <c r="AX106" i="4261"/>
  <c r="AY106" i="4261"/>
  <c r="AZ106" i="4261"/>
  <c r="BA106" i="4261"/>
  <c r="BB106" i="4261"/>
  <c r="BC106" i="4261"/>
  <c r="BD106" i="4261"/>
  <c r="A107" i="4261"/>
  <c r="B107" i="4261"/>
  <c r="C107" i="4261"/>
  <c r="D107" i="4261"/>
  <c r="E107" i="4261"/>
  <c r="F107" i="4261"/>
  <c r="G107" i="4261"/>
  <c r="H107" i="4261"/>
  <c r="I107" i="4261"/>
  <c r="J107" i="4261"/>
  <c r="K107" i="4261"/>
  <c r="L107" i="4261"/>
  <c r="M107" i="4261"/>
  <c r="N107" i="4261"/>
  <c r="O107" i="4261"/>
  <c r="P107" i="4261"/>
  <c r="Q107" i="4261"/>
  <c r="R107" i="4261"/>
  <c r="S107" i="4261"/>
  <c r="T107" i="4261"/>
  <c r="U107" i="4261"/>
  <c r="V107" i="4261"/>
  <c r="W107" i="4261"/>
  <c r="X107" i="4261"/>
  <c r="Y107" i="4261"/>
  <c r="Z107" i="4261"/>
  <c r="AA107" i="4261"/>
  <c r="AB107" i="4261"/>
  <c r="AC107" i="4261"/>
  <c r="AD107" i="4261"/>
  <c r="AE107" i="4261"/>
  <c r="AF107" i="4261"/>
  <c r="AG107" i="4261"/>
  <c r="AH107" i="4261"/>
  <c r="AI107" i="4261"/>
  <c r="AJ107" i="4261"/>
  <c r="AK107" i="4261"/>
  <c r="AL107" i="4261"/>
  <c r="AM107" i="4261"/>
  <c r="AN107" i="4261"/>
  <c r="AO107" i="4261"/>
  <c r="AP107" i="4261"/>
  <c r="AQ107" i="4261"/>
  <c r="AR107" i="4261"/>
  <c r="AS107" i="4261"/>
  <c r="AT107" i="4261"/>
  <c r="AU107" i="4261"/>
  <c r="AV107" i="4261"/>
  <c r="AW107" i="4261"/>
  <c r="AX107" i="4261"/>
  <c r="AY107" i="4261"/>
  <c r="AZ107" i="4261"/>
  <c r="BA107" i="4261"/>
  <c r="BB107" i="4261"/>
  <c r="BC107" i="4261"/>
  <c r="BD107" i="4261"/>
  <c r="A108" i="4261"/>
  <c r="B108" i="4261"/>
  <c r="C108" i="4261"/>
  <c r="D108" i="4261"/>
  <c r="E108" i="4261"/>
  <c r="F108" i="4261"/>
  <c r="G108" i="4261"/>
  <c r="H108" i="4261"/>
  <c r="I108" i="4261"/>
  <c r="J108" i="4261"/>
  <c r="K108" i="4261"/>
  <c r="L108" i="4261"/>
  <c r="M108" i="4261"/>
  <c r="N108" i="4261"/>
  <c r="O108" i="4261"/>
  <c r="P108" i="4261"/>
  <c r="Q108" i="4261"/>
  <c r="R108" i="4261"/>
  <c r="S108" i="4261"/>
  <c r="T108" i="4261"/>
  <c r="U108" i="4261"/>
  <c r="V108" i="4261"/>
  <c r="W108" i="4261"/>
  <c r="X108" i="4261"/>
  <c r="Y108" i="4261"/>
  <c r="Z108" i="4261"/>
  <c r="AA108" i="4261"/>
  <c r="AB108" i="4261"/>
  <c r="AC108" i="4261"/>
  <c r="AD108" i="4261"/>
  <c r="AE108" i="4261"/>
  <c r="AF108" i="4261"/>
  <c r="AG108" i="4261"/>
  <c r="AH108" i="4261"/>
  <c r="AI108" i="4261"/>
  <c r="AJ108" i="4261"/>
  <c r="AK108" i="4261"/>
  <c r="AL108" i="4261"/>
  <c r="AM108" i="4261"/>
  <c r="AN108" i="4261"/>
  <c r="AO108" i="4261"/>
  <c r="AP108" i="4261"/>
  <c r="AQ108" i="4261"/>
  <c r="AR108" i="4261"/>
  <c r="AS108" i="4261"/>
  <c r="AT108" i="4261"/>
  <c r="AU108" i="4261"/>
  <c r="AV108" i="4261"/>
  <c r="AW108" i="4261"/>
  <c r="AX108" i="4261"/>
  <c r="AY108" i="4261"/>
  <c r="AZ108" i="4261"/>
  <c r="BA108" i="4261"/>
  <c r="BB108" i="4261"/>
  <c r="BC108" i="4261"/>
  <c r="BD108" i="4261"/>
  <c r="A109" i="4261"/>
  <c r="B109" i="4261"/>
  <c r="C109" i="4261"/>
  <c r="D109" i="4261"/>
  <c r="E109" i="4261"/>
  <c r="F109" i="4261"/>
  <c r="G109" i="4261"/>
  <c r="H109" i="4261"/>
  <c r="I109" i="4261"/>
  <c r="J109" i="4261"/>
  <c r="K109" i="4261"/>
  <c r="L109" i="4261"/>
  <c r="M109" i="4261"/>
  <c r="N109" i="4261"/>
  <c r="O109" i="4261"/>
  <c r="P109" i="4261"/>
  <c r="Q109" i="4261"/>
  <c r="R109" i="4261"/>
  <c r="S109" i="4261"/>
  <c r="T109" i="4261"/>
  <c r="U109" i="4261"/>
  <c r="V109" i="4261"/>
  <c r="W109" i="4261"/>
  <c r="X109" i="4261"/>
  <c r="Y109" i="4261"/>
  <c r="Z109" i="4261"/>
  <c r="AA109" i="4261"/>
  <c r="AB109" i="4261"/>
  <c r="AC109" i="4261"/>
  <c r="AD109" i="4261"/>
  <c r="AE109" i="4261"/>
  <c r="AF109" i="4261"/>
  <c r="AG109" i="4261"/>
  <c r="AH109" i="4261"/>
  <c r="AI109" i="4261"/>
  <c r="AJ109" i="4261"/>
  <c r="AK109" i="4261"/>
  <c r="AL109" i="4261"/>
  <c r="AM109" i="4261"/>
  <c r="AN109" i="4261"/>
  <c r="AO109" i="4261"/>
  <c r="AP109" i="4261"/>
  <c r="AQ109" i="4261"/>
  <c r="AR109" i="4261"/>
  <c r="AS109" i="4261"/>
  <c r="AT109" i="4261"/>
  <c r="AU109" i="4261"/>
  <c r="AV109" i="4261"/>
  <c r="AW109" i="4261"/>
  <c r="AX109" i="4261"/>
  <c r="AY109" i="4261"/>
  <c r="AZ109" i="4261"/>
  <c r="BA109" i="4261"/>
  <c r="BB109" i="4261"/>
  <c r="BC109" i="4261"/>
  <c r="BD109" i="4261"/>
  <c r="A110" i="4261"/>
  <c r="B110" i="4261"/>
  <c r="C110" i="4261"/>
  <c r="D110" i="4261"/>
  <c r="E110" i="4261"/>
  <c r="F110" i="4261"/>
  <c r="G110" i="4261"/>
  <c r="H110" i="4261"/>
  <c r="I110" i="4261"/>
  <c r="J110" i="4261"/>
  <c r="K110" i="4261"/>
  <c r="L110" i="4261"/>
  <c r="M110" i="4261"/>
  <c r="N110" i="4261"/>
  <c r="O110" i="4261"/>
  <c r="P110" i="4261"/>
  <c r="Q110" i="4261"/>
  <c r="R110" i="4261"/>
  <c r="S110" i="4261"/>
  <c r="T110" i="4261"/>
  <c r="U110" i="4261"/>
  <c r="V110" i="4261"/>
  <c r="W110" i="4261"/>
  <c r="X110" i="4261"/>
  <c r="Y110" i="4261"/>
  <c r="Z110" i="4261"/>
  <c r="AA110" i="4261"/>
  <c r="AB110" i="4261"/>
  <c r="AC110" i="4261"/>
  <c r="AD110" i="4261"/>
  <c r="AE110" i="4261"/>
  <c r="AF110" i="4261"/>
  <c r="AG110" i="4261"/>
  <c r="AH110" i="4261"/>
  <c r="AI110" i="4261"/>
  <c r="AJ110" i="4261"/>
  <c r="AK110" i="4261"/>
  <c r="AL110" i="4261"/>
  <c r="AM110" i="4261"/>
  <c r="AN110" i="4261"/>
  <c r="AO110" i="4261"/>
  <c r="AP110" i="4261"/>
  <c r="AQ110" i="4261"/>
  <c r="AR110" i="4261"/>
  <c r="AS110" i="4261"/>
  <c r="AT110" i="4261"/>
  <c r="AU110" i="4261"/>
  <c r="AV110" i="4261"/>
  <c r="AW110" i="4261"/>
  <c r="AX110" i="4261"/>
  <c r="AY110" i="4261"/>
  <c r="AZ110" i="4261"/>
  <c r="BA110" i="4261"/>
  <c r="BB110" i="4261"/>
  <c r="BC110" i="4261"/>
  <c r="BD110" i="4261"/>
  <c r="A111" i="4261"/>
  <c r="B111" i="4261"/>
  <c r="C111" i="4261"/>
  <c r="D111" i="4261"/>
  <c r="E111" i="4261"/>
  <c r="F111" i="4261"/>
  <c r="G111" i="4261"/>
  <c r="H111" i="4261"/>
  <c r="I111" i="4261"/>
  <c r="J111" i="4261"/>
  <c r="K111" i="4261"/>
  <c r="L111" i="4261"/>
  <c r="M111" i="4261"/>
  <c r="N111" i="4261"/>
  <c r="O111" i="4261"/>
  <c r="P111" i="4261"/>
  <c r="Q111" i="4261"/>
  <c r="R111" i="4261"/>
  <c r="S111" i="4261"/>
  <c r="T111" i="4261"/>
  <c r="U111" i="4261"/>
  <c r="V111" i="4261"/>
  <c r="W111" i="4261"/>
  <c r="X111" i="4261"/>
  <c r="Y111" i="4261"/>
  <c r="Z111" i="4261"/>
  <c r="AA111" i="4261"/>
  <c r="AB111" i="4261"/>
  <c r="AC111" i="4261"/>
  <c r="AD111" i="4261"/>
  <c r="AE111" i="4261"/>
  <c r="AF111" i="4261"/>
  <c r="AG111" i="4261"/>
  <c r="AH111" i="4261"/>
  <c r="AI111" i="4261"/>
  <c r="AJ111" i="4261"/>
  <c r="AK111" i="4261"/>
  <c r="AL111" i="4261"/>
  <c r="AM111" i="4261"/>
  <c r="AN111" i="4261"/>
  <c r="AO111" i="4261"/>
  <c r="AP111" i="4261"/>
  <c r="AQ111" i="4261"/>
  <c r="AR111" i="4261"/>
  <c r="AS111" i="4261"/>
  <c r="AT111" i="4261"/>
  <c r="AU111" i="4261"/>
  <c r="AV111" i="4261"/>
  <c r="AW111" i="4261"/>
  <c r="AX111" i="4261"/>
  <c r="AY111" i="4261"/>
  <c r="AZ111" i="4261"/>
  <c r="BA111" i="4261"/>
  <c r="BB111" i="4261"/>
  <c r="BC111" i="4261"/>
  <c r="BD111" i="4261"/>
  <c r="A112" i="4261"/>
  <c r="B112" i="4261"/>
  <c r="C112" i="4261"/>
  <c r="D112" i="4261"/>
  <c r="E112" i="4261"/>
  <c r="F112" i="4261"/>
  <c r="G112" i="4261"/>
  <c r="H112" i="4261"/>
  <c r="I112" i="4261"/>
  <c r="J112" i="4261"/>
  <c r="K112" i="4261"/>
  <c r="L112" i="4261"/>
  <c r="M112" i="4261"/>
  <c r="N112" i="4261"/>
  <c r="O112" i="4261"/>
  <c r="P112" i="4261"/>
  <c r="Q112" i="4261"/>
  <c r="R112" i="4261"/>
  <c r="S112" i="4261"/>
  <c r="T112" i="4261"/>
  <c r="U112" i="4261"/>
  <c r="V112" i="4261"/>
  <c r="W112" i="4261"/>
  <c r="X112" i="4261"/>
  <c r="Y112" i="4261"/>
  <c r="Z112" i="4261"/>
  <c r="AA112" i="4261"/>
  <c r="AB112" i="4261"/>
  <c r="AC112" i="4261"/>
  <c r="AD112" i="4261"/>
  <c r="AE112" i="4261"/>
  <c r="AF112" i="4261"/>
  <c r="AG112" i="4261"/>
  <c r="AH112" i="4261"/>
  <c r="AI112" i="4261"/>
  <c r="AJ112" i="4261"/>
  <c r="AK112" i="4261"/>
  <c r="AL112" i="4261"/>
  <c r="AM112" i="4261"/>
  <c r="AN112" i="4261"/>
  <c r="AO112" i="4261"/>
  <c r="AP112" i="4261"/>
  <c r="AQ112" i="4261"/>
  <c r="AR112" i="4261"/>
  <c r="AS112" i="4261"/>
  <c r="AT112" i="4261"/>
  <c r="AU112" i="4261"/>
  <c r="AV112" i="4261"/>
  <c r="AW112" i="4261"/>
  <c r="AX112" i="4261"/>
  <c r="AY112" i="4261"/>
  <c r="AZ112" i="4261"/>
  <c r="BA112" i="4261"/>
  <c r="BB112" i="4261"/>
  <c r="BC112" i="4261"/>
  <c r="BD112" i="4261"/>
  <c r="A113" i="4261"/>
  <c r="B113" i="4261"/>
  <c r="C113" i="4261"/>
  <c r="D113" i="4261"/>
  <c r="E113" i="4261"/>
  <c r="F113" i="4261"/>
  <c r="G113" i="4261"/>
  <c r="H113" i="4261"/>
  <c r="I113" i="4261"/>
  <c r="J113" i="4261"/>
  <c r="K113" i="4261"/>
  <c r="L113" i="4261"/>
  <c r="M113" i="4261"/>
  <c r="N113" i="4261"/>
  <c r="O113" i="4261"/>
  <c r="P113" i="4261"/>
  <c r="Q113" i="4261"/>
  <c r="R113" i="4261"/>
  <c r="S113" i="4261"/>
  <c r="T113" i="4261"/>
  <c r="U113" i="4261"/>
  <c r="V113" i="4261"/>
  <c r="W113" i="4261"/>
  <c r="X113" i="4261"/>
  <c r="Y113" i="4261"/>
  <c r="Z113" i="4261"/>
  <c r="AA113" i="4261"/>
  <c r="AB113" i="4261"/>
  <c r="AC113" i="4261"/>
  <c r="AD113" i="4261"/>
  <c r="AE113" i="4261"/>
  <c r="AF113" i="4261"/>
  <c r="AG113" i="4261"/>
  <c r="AH113" i="4261"/>
  <c r="AI113" i="4261"/>
  <c r="AJ113" i="4261"/>
  <c r="AK113" i="4261"/>
  <c r="AL113" i="4261"/>
  <c r="AM113" i="4261"/>
  <c r="AN113" i="4261"/>
  <c r="AO113" i="4261"/>
  <c r="AP113" i="4261"/>
  <c r="AQ113" i="4261"/>
  <c r="AR113" i="4261"/>
  <c r="AS113" i="4261"/>
  <c r="AT113" i="4261"/>
  <c r="AU113" i="4261"/>
  <c r="AV113" i="4261"/>
  <c r="AW113" i="4261"/>
  <c r="AX113" i="4261"/>
  <c r="AY113" i="4261"/>
  <c r="AZ113" i="4261"/>
  <c r="BA113" i="4261"/>
  <c r="BB113" i="4261"/>
  <c r="BC113" i="4261"/>
  <c r="BD113" i="4261"/>
  <c r="A114" i="4261"/>
  <c r="B114" i="4261"/>
  <c r="C114" i="4261"/>
  <c r="D114" i="4261"/>
  <c r="E114" i="4261"/>
  <c r="F114" i="4261"/>
  <c r="G114" i="4261"/>
  <c r="H114" i="4261"/>
  <c r="I114" i="4261"/>
  <c r="J114" i="4261"/>
  <c r="K114" i="4261"/>
  <c r="L114" i="4261"/>
  <c r="M114" i="4261"/>
  <c r="N114" i="4261"/>
  <c r="O114" i="4261"/>
  <c r="P114" i="4261"/>
  <c r="Q114" i="4261"/>
  <c r="R114" i="4261"/>
  <c r="S114" i="4261"/>
  <c r="T114" i="4261"/>
  <c r="U114" i="4261"/>
  <c r="V114" i="4261"/>
  <c r="W114" i="4261"/>
  <c r="X114" i="4261"/>
  <c r="Y114" i="4261"/>
  <c r="Z114" i="4261"/>
  <c r="AA114" i="4261"/>
  <c r="AB114" i="4261"/>
  <c r="AC114" i="4261"/>
  <c r="AD114" i="4261"/>
  <c r="AE114" i="4261"/>
  <c r="AF114" i="4261"/>
  <c r="AG114" i="4261"/>
  <c r="AH114" i="4261"/>
  <c r="AI114" i="4261"/>
  <c r="AJ114" i="4261"/>
  <c r="AK114" i="4261"/>
  <c r="AL114" i="4261"/>
  <c r="AM114" i="4261"/>
  <c r="AN114" i="4261"/>
  <c r="AO114" i="4261"/>
  <c r="AP114" i="4261"/>
  <c r="AQ114" i="4261"/>
  <c r="AR114" i="4261"/>
  <c r="AS114" i="4261"/>
  <c r="AT114" i="4261"/>
  <c r="AU114" i="4261"/>
  <c r="AV114" i="4261"/>
  <c r="AW114" i="4261"/>
  <c r="AX114" i="4261"/>
  <c r="AY114" i="4261"/>
  <c r="AZ114" i="4261"/>
  <c r="BA114" i="4261"/>
  <c r="BB114" i="4261"/>
  <c r="BC114" i="4261"/>
  <c r="BD114" i="4261"/>
  <c r="A115" i="4261"/>
  <c r="B115" i="4261"/>
  <c r="C115" i="4261"/>
  <c r="D115" i="4261"/>
  <c r="E115" i="4261"/>
  <c r="F115" i="4261"/>
  <c r="G115" i="4261"/>
  <c r="H115" i="4261"/>
  <c r="I115" i="4261"/>
  <c r="J115" i="4261"/>
  <c r="K115" i="4261"/>
  <c r="L115" i="4261"/>
  <c r="M115" i="4261"/>
  <c r="N115" i="4261"/>
  <c r="O115" i="4261"/>
  <c r="P115" i="4261"/>
  <c r="Q115" i="4261"/>
  <c r="R115" i="4261"/>
  <c r="S115" i="4261"/>
  <c r="T115" i="4261"/>
  <c r="U115" i="4261"/>
  <c r="V115" i="4261"/>
  <c r="W115" i="4261"/>
  <c r="X115" i="4261"/>
  <c r="Y115" i="4261"/>
  <c r="Z115" i="4261"/>
  <c r="AA115" i="4261"/>
  <c r="AB115" i="4261"/>
  <c r="AC115" i="4261"/>
  <c r="AD115" i="4261"/>
  <c r="AE115" i="4261"/>
  <c r="AF115" i="4261"/>
  <c r="AG115" i="4261"/>
  <c r="AH115" i="4261"/>
  <c r="AI115" i="4261"/>
  <c r="AJ115" i="4261"/>
  <c r="AK115" i="4261"/>
  <c r="AL115" i="4261"/>
  <c r="AM115" i="4261"/>
  <c r="AN115" i="4261"/>
  <c r="AO115" i="4261"/>
  <c r="AP115" i="4261"/>
  <c r="AQ115" i="4261"/>
  <c r="AR115" i="4261"/>
  <c r="AS115" i="4261"/>
  <c r="AT115" i="4261"/>
  <c r="AU115" i="4261"/>
  <c r="AV115" i="4261"/>
  <c r="AW115" i="4261"/>
  <c r="AX115" i="4261"/>
  <c r="AY115" i="4261"/>
  <c r="AZ115" i="4261"/>
  <c r="BA115" i="4261"/>
  <c r="BB115" i="4261"/>
  <c r="BC115" i="4261"/>
  <c r="BD115" i="4261"/>
  <c r="A116" i="4261"/>
  <c r="B116" i="4261"/>
  <c r="C116" i="4261"/>
  <c r="D116" i="4261"/>
  <c r="E116" i="4261"/>
  <c r="F116" i="4261"/>
  <c r="G116" i="4261"/>
  <c r="H116" i="4261"/>
  <c r="I116" i="4261"/>
  <c r="J116" i="4261"/>
  <c r="K116" i="4261"/>
  <c r="L116" i="4261"/>
  <c r="M116" i="4261"/>
  <c r="N116" i="4261"/>
  <c r="O116" i="4261"/>
  <c r="P116" i="4261"/>
  <c r="Q116" i="4261"/>
  <c r="R116" i="4261"/>
  <c r="S116" i="4261"/>
  <c r="T116" i="4261"/>
  <c r="U116" i="4261"/>
  <c r="V116" i="4261"/>
  <c r="W116" i="4261"/>
  <c r="X116" i="4261"/>
  <c r="Y116" i="4261"/>
  <c r="Z116" i="4261"/>
  <c r="AA116" i="4261"/>
  <c r="AB116" i="4261"/>
  <c r="AC116" i="4261"/>
  <c r="AD116" i="4261"/>
  <c r="AE116" i="4261"/>
  <c r="AF116" i="4261"/>
  <c r="AG116" i="4261"/>
  <c r="AH116" i="4261"/>
  <c r="AI116" i="4261"/>
  <c r="AJ116" i="4261"/>
  <c r="AK116" i="4261"/>
  <c r="AL116" i="4261"/>
  <c r="AM116" i="4261"/>
  <c r="AN116" i="4261"/>
  <c r="AO116" i="4261"/>
  <c r="AP116" i="4261"/>
  <c r="AQ116" i="4261"/>
  <c r="AR116" i="4261"/>
  <c r="AS116" i="4261"/>
  <c r="AT116" i="4261"/>
  <c r="AU116" i="4261"/>
  <c r="AV116" i="4261"/>
  <c r="AW116" i="4261"/>
  <c r="AX116" i="4261"/>
  <c r="AY116" i="4261"/>
  <c r="AZ116" i="4261"/>
  <c r="BA116" i="4261"/>
  <c r="BB116" i="4261"/>
  <c r="BC116" i="4261"/>
  <c r="BD116" i="4261"/>
  <c r="A117" i="4261"/>
  <c r="B117" i="4261"/>
  <c r="C117" i="4261"/>
  <c r="D117" i="4261"/>
  <c r="E117" i="4261"/>
  <c r="F117" i="4261"/>
  <c r="G117" i="4261"/>
  <c r="H117" i="4261"/>
  <c r="I117" i="4261"/>
  <c r="J117" i="4261"/>
  <c r="K117" i="4261"/>
  <c r="L117" i="4261"/>
  <c r="M117" i="4261"/>
  <c r="N117" i="4261"/>
  <c r="O117" i="4261"/>
  <c r="P117" i="4261"/>
  <c r="Q117" i="4261"/>
  <c r="R117" i="4261"/>
  <c r="S117" i="4261"/>
  <c r="T117" i="4261"/>
  <c r="U117" i="4261"/>
  <c r="V117" i="4261"/>
  <c r="W117" i="4261"/>
  <c r="X117" i="4261"/>
  <c r="Y117" i="4261"/>
  <c r="Z117" i="4261"/>
  <c r="AA117" i="4261"/>
  <c r="AB117" i="4261"/>
  <c r="AC117" i="4261"/>
  <c r="AD117" i="4261"/>
  <c r="AE117" i="4261"/>
  <c r="AF117" i="4261"/>
  <c r="AG117" i="4261"/>
  <c r="AH117" i="4261"/>
  <c r="AI117" i="4261"/>
  <c r="AJ117" i="4261"/>
  <c r="AK117" i="4261"/>
  <c r="AL117" i="4261"/>
  <c r="AM117" i="4261"/>
  <c r="AN117" i="4261"/>
  <c r="AO117" i="4261"/>
  <c r="AP117" i="4261"/>
  <c r="AQ117" i="4261"/>
  <c r="AR117" i="4261"/>
  <c r="AS117" i="4261"/>
  <c r="AT117" i="4261"/>
  <c r="AU117" i="4261"/>
  <c r="AV117" i="4261"/>
  <c r="AW117" i="4261"/>
  <c r="AX117" i="4261"/>
  <c r="AY117" i="4261"/>
  <c r="AZ117" i="4261"/>
  <c r="BA117" i="4261"/>
  <c r="BB117" i="4261"/>
  <c r="BC117" i="4261"/>
  <c r="BD117" i="4261"/>
  <c r="A118" i="4261"/>
  <c r="B118" i="4261"/>
  <c r="C118" i="4261"/>
  <c r="D118" i="4261"/>
  <c r="E118" i="4261"/>
  <c r="F118" i="4261"/>
  <c r="G118" i="4261"/>
  <c r="H118" i="4261"/>
  <c r="I118" i="4261"/>
  <c r="J118" i="4261"/>
  <c r="K118" i="4261"/>
  <c r="L118" i="4261"/>
  <c r="M118" i="4261"/>
  <c r="N118" i="4261"/>
  <c r="O118" i="4261"/>
  <c r="P118" i="4261"/>
  <c r="Q118" i="4261"/>
  <c r="R118" i="4261"/>
  <c r="S118" i="4261"/>
  <c r="T118" i="4261"/>
  <c r="U118" i="4261"/>
  <c r="V118" i="4261"/>
  <c r="W118" i="4261"/>
  <c r="X118" i="4261"/>
  <c r="Y118" i="4261"/>
  <c r="Z118" i="4261"/>
  <c r="AA118" i="4261"/>
  <c r="AB118" i="4261"/>
  <c r="AC118" i="4261"/>
  <c r="AD118" i="4261"/>
  <c r="AE118" i="4261"/>
  <c r="AF118" i="4261"/>
  <c r="AG118" i="4261"/>
  <c r="AH118" i="4261"/>
  <c r="AI118" i="4261"/>
  <c r="AJ118" i="4261"/>
  <c r="AK118" i="4261"/>
  <c r="AL118" i="4261"/>
  <c r="AM118" i="4261"/>
  <c r="AN118" i="4261"/>
  <c r="AO118" i="4261"/>
  <c r="AP118" i="4261"/>
  <c r="AQ118" i="4261"/>
  <c r="AR118" i="4261"/>
  <c r="AS118" i="4261"/>
  <c r="AT118" i="4261"/>
  <c r="AU118" i="4261"/>
  <c r="AV118" i="4261"/>
  <c r="AW118" i="4261"/>
  <c r="AX118" i="4261"/>
  <c r="AY118" i="4261"/>
  <c r="AZ118" i="4261"/>
  <c r="BA118" i="4261"/>
  <c r="BB118" i="4261"/>
  <c r="BC118" i="4261"/>
  <c r="BD118" i="4261"/>
  <c r="A119" i="4261"/>
  <c r="B119" i="4261"/>
  <c r="C119" i="4261"/>
  <c r="D119" i="4261"/>
  <c r="E119" i="4261"/>
  <c r="F119" i="4261"/>
  <c r="G119" i="4261"/>
  <c r="H119" i="4261"/>
  <c r="I119" i="4261"/>
  <c r="J119" i="4261"/>
  <c r="K119" i="4261"/>
  <c r="L119" i="4261"/>
  <c r="M119" i="4261"/>
  <c r="N119" i="4261"/>
  <c r="O119" i="4261"/>
  <c r="P119" i="4261"/>
  <c r="Q119" i="4261"/>
  <c r="R119" i="4261"/>
  <c r="S119" i="4261"/>
  <c r="T119" i="4261"/>
  <c r="U119" i="4261"/>
  <c r="V119" i="4261"/>
  <c r="W119" i="4261"/>
  <c r="X119" i="4261"/>
  <c r="Y119" i="4261"/>
  <c r="Z119" i="4261"/>
  <c r="AA119" i="4261"/>
  <c r="AB119" i="4261"/>
  <c r="AC119" i="4261"/>
  <c r="AD119" i="4261"/>
  <c r="AE119" i="4261"/>
  <c r="AF119" i="4261"/>
  <c r="AG119" i="4261"/>
  <c r="AH119" i="4261"/>
  <c r="AI119" i="4261"/>
  <c r="AJ119" i="4261"/>
  <c r="AK119" i="4261"/>
  <c r="AL119" i="4261"/>
  <c r="AM119" i="4261"/>
  <c r="AN119" i="4261"/>
  <c r="AO119" i="4261"/>
  <c r="AP119" i="4261"/>
  <c r="AQ119" i="4261"/>
  <c r="AR119" i="4261"/>
  <c r="AS119" i="4261"/>
  <c r="AT119" i="4261"/>
  <c r="AU119" i="4261"/>
  <c r="AV119" i="4261"/>
  <c r="AW119" i="4261"/>
  <c r="AX119" i="4261"/>
  <c r="AY119" i="4261"/>
  <c r="AZ119" i="4261"/>
  <c r="BA119" i="4261"/>
  <c r="BB119" i="4261"/>
  <c r="BC119" i="4261"/>
  <c r="BD119" i="4261"/>
  <c r="A120" i="4261"/>
  <c r="B120" i="4261"/>
  <c r="C120" i="4261"/>
  <c r="D120" i="4261"/>
  <c r="E120" i="4261"/>
  <c r="F120" i="4261"/>
  <c r="G120" i="4261"/>
  <c r="H120" i="4261"/>
  <c r="I120" i="4261"/>
  <c r="J120" i="4261"/>
  <c r="K120" i="4261"/>
  <c r="L120" i="4261"/>
  <c r="M120" i="4261"/>
  <c r="N120" i="4261"/>
  <c r="O120" i="4261"/>
  <c r="P120" i="4261"/>
  <c r="Q120" i="4261"/>
  <c r="R120" i="4261"/>
  <c r="S120" i="4261"/>
  <c r="T120" i="4261"/>
  <c r="U120" i="4261"/>
  <c r="V120" i="4261"/>
  <c r="W120" i="4261"/>
  <c r="X120" i="4261"/>
  <c r="Y120" i="4261"/>
  <c r="Z120" i="4261"/>
  <c r="AA120" i="4261"/>
  <c r="AB120" i="4261"/>
  <c r="AC120" i="4261"/>
  <c r="AD120" i="4261"/>
  <c r="AE120" i="4261"/>
  <c r="AF120" i="4261"/>
  <c r="AG120" i="4261"/>
  <c r="AH120" i="4261"/>
  <c r="AI120" i="4261"/>
  <c r="AJ120" i="4261"/>
  <c r="AK120" i="4261"/>
  <c r="AL120" i="4261"/>
  <c r="AM120" i="4261"/>
  <c r="AN120" i="4261"/>
  <c r="AO120" i="4261"/>
  <c r="AP120" i="4261"/>
  <c r="AQ120" i="4261"/>
  <c r="AR120" i="4261"/>
  <c r="AS120" i="4261"/>
  <c r="AT120" i="4261"/>
  <c r="AU120" i="4261"/>
  <c r="AV120" i="4261"/>
  <c r="AW120" i="4261"/>
  <c r="AX120" i="4261"/>
  <c r="AY120" i="4261"/>
  <c r="AZ120" i="4261"/>
  <c r="BA120" i="4261"/>
  <c r="BB120" i="4261"/>
  <c r="BC120" i="4261"/>
  <c r="BD120" i="4261"/>
  <c r="A121" i="4261"/>
  <c r="B121" i="4261"/>
  <c r="C121" i="4261"/>
  <c r="D121" i="4261"/>
  <c r="E121" i="4261"/>
  <c r="F121" i="4261"/>
  <c r="G121" i="4261"/>
  <c r="H121" i="4261"/>
  <c r="I121" i="4261"/>
  <c r="J121" i="4261"/>
  <c r="K121" i="4261"/>
  <c r="L121" i="4261"/>
  <c r="M121" i="4261"/>
  <c r="N121" i="4261"/>
  <c r="O121" i="4261"/>
  <c r="P121" i="4261"/>
  <c r="Q121" i="4261"/>
  <c r="R121" i="4261"/>
  <c r="S121" i="4261"/>
  <c r="T121" i="4261"/>
  <c r="U121" i="4261"/>
  <c r="V121" i="4261"/>
  <c r="W121" i="4261"/>
  <c r="X121" i="4261"/>
  <c r="Y121" i="4261"/>
  <c r="Z121" i="4261"/>
  <c r="AA121" i="4261"/>
  <c r="AB121" i="4261"/>
  <c r="AC121" i="4261"/>
  <c r="AD121" i="4261"/>
  <c r="AE121" i="4261"/>
  <c r="AF121" i="4261"/>
  <c r="AG121" i="4261"/>
  <c r="AH121" i="4261"/>
  <c r="AI121" i="4261"/>
  <c r="AJ121" i="4261"/>
  <c r="AK121" i="4261"/>
  <c r="AL121" i="4261"/>
  <c r="AM121" i="4261"/>
  <c r="AN121" i="4261"/>
  <c r="AO121" i="4261"/>
  <c r="AP121" i="4261"/>
  <c r="AQ121" i="4261"/>
  <c r="AR121" i="4261"/>
  <c r="AS121" i="4261"/>
  <c r="AT121" i="4261"/>
  <c r="AU121" i="4261"/>
  <c r="AV121" i="4261"/>
  <c r="AW121" i="4261"/>
  <c r="AX121" i="4261"/>
  <c r="AY121" i="4261"/>
  <c r="AZ121" i="4261"/>
  <c r="BA121" i="4261"/>
  <c r="BB121" i="4261"/>
  <c r="BC121" i="4261"/>
  <c r="BD121" i="4261"/>
  <c r="A122" i="4261"/>
  <c r="B122" i="4261"/>
  <c r="C122" i="4261"/>
  <c r="D122" i="4261"/>
  <c r="E122" i="4261"/>
  <c r="F122" i="4261"/>
  <c r="G122" i="4261"/>
  <c r="H122" i="4261"/>
  <c r="I122" i="4261"/>
  <c r="J122" i="4261"/>
  <c r="K122" i="4261"/>
  <c r="L122" i="4261"/>
  <c r="M122" i="4261"/>
  <c r="N122" i="4261"/>
  <c r="O122" i="4261"/>
  <c r="P122" i="4261"/>
  <c r="Q122" i="4261"/>
  <c r="R122" i="4261"/>
  <c r="S122" i="4261"/>
  <c r="T122" i="4261"/>
  <c r="U122" i="4261"/>
  <c r="V122" i="4261"/>
  <c r="W122" i="4261"/>
  <c r="X122" i="4261"/>
  <c r="Y122" i="4261"/>
  <c r="Z122" i="4261"/>
  <c r="AA122" i="4261"/>
  <c r="AB122" i="4261"/>
  <c r="AC122" i="4261"/>
  <c r="AD122" i="4261"/>
  <c r="AE122" i="4261"/>
  <c r="AF122" i="4261"/>
  <c r="AG122" i="4261"/>
  <c r="AH122" i="4261"/>
  <c r="AI122" i="4261"/>
  <c r="AJ122" i="4261"/>
  <c r="AK122" i="4261"/>
  <c r="AL122" i="4261"/>
  <c r="AM122" i="4261"/>
  <c r="AN122" i="4261"/>
  <c r="AO122" i="4261"/>
  <c r="AP122" i="4261"/>
  <c r="AQ122" i="4261"/>
  <c r="AR122" i="4261"/>
  <c r="AS122" i="4261"/>
  <c r="AT122" i="4261"/>
  <c r="AU122" i="4261"/>
  <c r="AV122" i="4261"/>
  <c r="AW122" i="4261"/>
  <c r="AX122" i="4261"/>
  <c r="AY122" i="4261"/>
  <c r="AZ122" i="4261"/>
  <c r="BA122" i="4261"/>
  <c r="BB122" i="4261"/>
  <c r="BC122" i="4261"/>
  <c r="BD122" i="4261"/>
  <c r="A123" i="4261"/>
  <c r="B123" i="4261"/>
  <c r="C123" i="4261"/>
  <c r="D123" i="4261"/>
  <c r="E123" i="4261"/>
  <c r="F123" i="4261"/>
  <c r="G123" i="4261"/>
  <c r="H123" i="4261"/>
  <c r="I123" i="4261"/>
  <c r="J123" i="4261"/>
  <c r="K123" i="4261"/>
  <c r="L123" i="4261"/>
  <c r="M123" i="4261"/>
  <c r="N123" i="4261"/>
  <c r="O123" i="4261"/>
  <c r="P123" i="4261"/>
  <c r="Q123" i="4261"/>
  <c r="R123" i="4261"/>
  <c r="S123" i="4261"/>
  <c r="T123" i="4261"/>
  <c r="U123" i="4261"/>
  <c r="V123" i="4261"/>
  <c r="W123" i="4261"/>
  <c r="X123" i="4261"/>
  <c r="Y123" i="4261"/>
  <c r="Z123" i="4261"/>
  <c r="AA123" i="4261"/>
  <c r="AB123" i="4261"/>
  <c r="AC123" i="4261"/>
  <c r="AD123" i="4261"/>
  <c r="AE123" i="4261"/>
  <c r="AF123" i="4261"/>
  <c r="AG123" i="4261"/>
  <c r="AH123" i="4261"/>
  <c r="AI123" i="4261"/>
  <c r="AJ123" i="4261"/>
  <c r="AK123" i="4261"/>
  <c r="AL123" i="4261"/>
  <c r="AM123" i="4261"/>
  <c r="AN123" i="4261"/>
  <c r="AO123" i="4261"/>
  <c r="AP123" i="4261"/>
  <c r="AQ123" i="4261"/>
  <c r="AR123" i="4261"/>
  <c r="AS123" i="4261"/>
  <c r="AT123" i="4261"/>
  <c r="AU123" i="4261"/>
  <c r="AV123" i="4261"/>
  <c r="AW123" i="4261"/>
  <c r="AX123" i="4261"/>
  <c r="AY123" i="4261"/>
  <c r="AZ123" i="4261"/>
  <c r="BA123" i="4261"/>
  <c r="BB123" i="4261"/>
  <c r="BC123" i="4261"/>
  <c r="BD123" i="4261"/>
  <c r="A124" i="4261"/>
  <c r="B124" i="4261"/>
  <c r="C124" i="4261"/>
  <c r="D124" i="4261"/>
  <c r="E124" i="4261"/>
  <c r="F124" i="4261"/>
  <c r="G124" i="4261"/>
  <c r="H124" i="4261"/>
  <c r="I124" i="4261"/>
  <c r="J124" i="4261"/>
  <c r="K124" i="4261"/>
  <c r="L124" i="4261"/>
  <c r="M124" i="4261"/>
  <c r="N124" i="4261"/>
  <c r="O124" i="4261"/>
  <c r="P124" i="4261"/>
  <c r="Q124" i="4261"/>
  <c r="R124" i="4261"/>
  <c r="S124" i="4261"/>
  <c r="T124" i="4261"/>
  <c r="U124" i="4261"/>
  <c r="V124" i="4261"/>
  <c r="W124" i="4261"/>
  <c r="X124" i="4261"/>
  <c r="Y124" i="4261"/>
  <c r="Z124" i="4261"/>
  <c r="AA124" i="4261"/>
  <c r="AB124" i="4261"/>
  <c r="AC124" i="4261"/>
  <c r="AD124" i="4261"/>
  <c r="AE124" i="4261"/>
  <c r="AF124" i="4261"/>
  <c r="AG124" i="4261"/>
  <c r="AH124" i="4261"/>
  <c r="AI124" i="4261"/>
  <c r="AJ124" i="4261"/>
  <c r="AK124" i="4261"/>
  <c r="AL124" i="4261"/>
  <c r="AM124" i="4261"/>
  <c r="AN124" i="4261"/>
  <c r="AO124" i="4261"/>
  <c r="AP124" i="4261"/>
  <c r="AQ124" i="4261"/>
  <c r="AR124" i="4261"/>
  <c r="AS124" i="4261"/>
  <c r="AT124" i="4261"/>
  <c r="AU124" i="4261"/>
  <c r="AV124" i="4261"/>
  <c r="AW124" i="4261"/>
  <c r="AX124" i="4261"/>
  <c r="AY124" i="4261"/>
  <c r="AZ124" i="4261"/>
  <c r="BA124" i="4261"/>
  <c r="BB124" i="4261"/>
  <c r="BC124" i="4261"/>
  <c r="BD124" i="4261"/>
  <c r="A125" i="4261"/>
  <c r="B125" i="4261"/>
  <c r="C125" i="4261"/>
  <c r="D125" i="4261"/>
  <c r="E125" i="4261"/>
  <c r="F125" i="4261"/>
  <c r="G125" i="4261"/>
  <c r="H125" i="4261"/>
  <c r="I125" i="4261"/>
  <c r="J125" i="4261"/>
  <c r="K125" i="4261"/>
  <c r="L125" i="4261"/>
  <c r="M125" i="4261"/>
  <c r="N125" i="4261"/>
  <c r="O125" i="4261"/>
  <c r="P125" i="4261"/>
  <c r="Q125" i="4261"/>
  <c r="R125" i="4261"/>
  <c r="S125" i="4261"/>
  <c r="T125" i="4261"/>
  <c r="U125" i="4261"/>
  <c r="V125" i="4261"/>
  <c r="W125" i="4261"/>
  <c r="X125" i="4261"/>
  <c r="Y125" i="4261"/>
  <c r="Z125" i="4261"/>
  <c r="AA125" i="4261"/>
  <c r="AB125" i="4261"/>
  <c r="AC125" i="4261"/>
  <c r="AD125" i="4261"/>
  <c r="AE125" i="4261"/>
  <c r="AF125" i="4261"/>
  <c r="AG125" i="4261"/>
  <c r="AH125" i="4261"/>
  <c r="AI125" i="4261"/>
  <c r="AJ125" i="4261"/>
  <c r="AK125" i="4261"/>
  <c r="AL125" i="4261"/>
  <c r="AM125" i="4261"/>
  <c r="AN125" i="4261"/>
  <c r="AO125" i="4261"/>
  <c r="AP125" i="4261"/>
  <c r="AQ125" i="4261"/>
  <c r="AR125" i="4261"/>
  <c r="AS125" i="4261"/>
  <c r="AT125" i="4261"/>
  <c r="AU125" i="4261"/>
  <c r="AV125" i="4261"/>
  <c r="AW125" i="4261"/>
  <c r="AX125" i="4261"/>
  <c r="AY125" i="4261"/>
  <c r="AZ125" i="4261"/>
  <c r="BA125" i="4261"/>
  <c r="BB125" i="4261"/>
  <c r="BC125" i="4261"/>
  <c r="BD125" i="4261"/>
  <c r="A126" i="4261"/>
  <c r="B126" i="4261"/>
  <c r="C126" i="4261"/>
  <c r="D126" i="4261"/>
  <c r="E126" i="4261"/>
  <c r="F126" i="4261"/>
  <c r="G126" i="4261"/>
  <c r="H126" i="4261"/>
  <c r="I126" i="4261"/>
  <c r="J126" i="4261"/>
  <c r="K126" i="4261"/>
  <c r="L126" i="4261"/>
  <c r="M126" i="4261"/>
  <c r="N126" i="4261"/>
  <c r="O126" i="4261"/>
  <c r="P126" i="4261"/>
  <c r="Q126" i="4261"/>
  <c r="R126" i="4261"/>
  <c r="S126" i="4261"/>
  <c r="T126" i="4261"/>
  <c r="U126" i="4261"/>
  <c r="V126" i="4261"/>
  <c r="W126" i="4261"/>
  <c r="X126" i="4261"/>
  <c r="Y126" i="4261"/>
  <c r="Z126" i="4261"/>
  <c r="AA126" i="4261"/>
  <c r="AB126" i="4261"/>
  <c r="AC126" i="4261"/>
  <c r="AD126" i="4261"/>
  <c r="AE126" i="4261"/>
  <c r="AF126" i="4261"/>
  <c r="AG126" i="4261"/>
  <c r="AH126" i="4261"/>
  <c r="AI126" i="4261"/>
  <c r="AJ126" i="4261"/>
  <c r="AK126" i="4261"/>
  <c r="AL126" i="4261"/>
  <c r="AM126" i="4261"/>
  <c r="AN126" i="4261"/>
  <c r="AO126" i="4261"/>
  <c r="AP126" i="4261"/>
  <c r="AQ126" i="4261"/>
  <c r="AR126" i="4261"/>
  <c r="AS126" i="4261"/>
  <c r="AT126" i="4261"/>
  <c r="AU126" i="4261"/>
  <c r="AV126" i="4261"/>
  <c r="AW126" i="4261"/>
  <c r="AX126" i="4261"/>
  <c r="AY126" i="4261"/>
  <c r="AZ126" i="4261"/>
  <c r="BA126" i="4261"/>
  <c r="BB126" i="4261"/>
  <c r="BC126" i="4261"/>
  <c r="BD126" i="4261"/>
  <c r="A127" i="4261"/>
  <c r="B127" i="4261"/>
  <c r="C127" i="4261"/>
  <c r="D127" i="4261"/>
  <c r="E127" i="4261"/>
  <c r="F127" i="4261"/>
  <c r="G127" i="4261"/>
  <c r="H127" i="4261"/>
  <c r="I127" i="4261"/>
  <c r="J127" i="4261"/>
  <c r="K127" i="4261"/>
  <c r="L127" i="4261"/>
  <c r="M127" i="4261"/>
  <c r="N127" i="4261"/>
  <c r="O127" i="4261"/>
  <c r="P127" i="4261"/>
  <c r="Q127" i="4261"/>
  <c r="R127" i="4261"/>
  <c r="S127" i="4261"/>
  <c r="T127" i="4261"/>
  <c r="U127" i="4261"/>
  <c r="V127" i="4261"/>
  <c r="W127" i="4261"/>
  <c r="X127" i="4261"/>
  <c r="Y127" i="4261"/>
  <c r="Z127" i="4261"/>
  <c r="AA127" i="4261"/>
  <c r="AB127" i="4261"/>
  <c r="AC127" i="4261"/>
  <c r="AD127" i="4261"/>
  <c r="AE127" i="4261"/>
  <c r="AF127" i="4261"/>
  <c r="AG127" i="4261"/>
  <c r="AH127" i="4261"/>
  <c r="AI127" i="4261"/>
  <c r="AJ127" i="4261"/>
  <c r="AK127" i="4261"/>
  <c r="AL127" i="4261"/>
  <c r="AM127" i="4261"/>
  <c r="AN127" i="4261"/>
  <c r="AO127" i="4261"/>
  <c r="AP127" i="4261"/>
  <c r="AQ127" i="4261"/>
  <c r="AR127" i="4261"/>
  <c r="AS127" i="4261"/>
  <c r="AT127" i="4261"/>
  <c r="AU127" i="4261"/>
  <c r="AV127" i="4261"/>
  <c r="AW127" i="4261"/>
  <c r="AX127" i="4261"/>
  <c r="AY127" i="4261"/>
  <c r="AZ127" i="4261"/>
  <c r="BA127" i="4261"/>
  <c r="BB127" i="4261"/>
  <c r="BC127" i="4261"/>
  <c r="BD127" i="4261"/>
  <c r="A128" i="4261"/>
  <c r="B128" i="4261"/>
  <c r="C128" i="4261"/>
  <c r="D128" i="4261"/>
  <c r="E128" i="4261"/>
  <c r="F128" i="4261"/>
  <c r="G128" i="4261"/>
  <c r="H128" i="4261"/>
  <c r="I128" i="4261"/>
  <c r="J128" i="4261"/>
  <c r="K128" i="4261"/>
  <c r="L128" i="4261"/>
  <c r="M128" i="4261"/>
  <c r="N128" i="4261"/>
  <c r="O128" i="4261"/>
  <c r="P128" i="4261"/>
  <c r="Q128" i="4261"/>
  <c r="R128" i="4261"/>
  <c r="S128" i="4261"/>
  <c r="T128" i="4261"/>
  <c r="U128" i="4261"/>
  <c r="V128" i="4261"/>
  <c r="W128" i="4261"/>
  <c r="X128" i="4261"/>
  <c r="Y128" i="4261"/>
  <c r="Z128" i="4261"/>
  <c r="AA128" i="4261"/>
  <c r="AB128" i="4261"/>
  <c r="AC128" i="4261"/>
  <c r="AD128" i="4261"/>
  <c r="AE128" i="4261"/>
  <c r="AF128" i="4261"/>
  <c r="AG128" i="4261"/>
  <c r="AH128" i="4261"/>
  <c r="AI128" i="4261"/>
  <c r="AJ128" i="4261"/>
  <c r="AK128" i="4261"/>
  <c r="AL128" i="4261"/>
  <c r="AM128" i="4261"/>
  <c r="AN128" i="4261"/>
  <c r="AO128" i="4261"/>
  <c r="AP128" i="4261"/>
  <c r="AQ128" i="4261"/>
  <c r="AR128" i="4261"/>
  <c r="AS128" i="4261"/>
  <c r="AT128" i="4261"/>
  <c r="AU128" i="4261"/>
  <c r="AV128" i="4261"/>
  <c r="AW128" i="4261"/>
  <c r="AX128" i="4261"/>
  <c r="AY128" i="4261"/>
  <c r="AZ128" i="4261"/>
  <c r="BA128" i="4261"/>
  <c r="BB128" i="4261"/>
  <c r="BC128" i="4261"/>
  <c r="BD128" i="4261"/>
  <c r="A129" i="4261"/>
  <c r="B129" i="4261"/>
  <c r="C129" i="4261"/>
  <c r="D129" i="4261"/>
  <c r="E129" i="4261"/>
  <c r="F129" i="4261"/>
  <c r="G129" i="4261"/>
  <c r="H129" i="4261"/>
  <c r="I129" i="4261"/>
  <c r="J129" i="4261"/>
  <c r="K129" i="4261"/>
  <c r="L129" i="4261"/>
  <c r="M129" i="4261"/>
  <c r="N129" i="4261"/>
  <c r="O129" i="4261"/>
  <c r="P129" i="4261"/>
  <c r="Q129" i="4261"/>
  <c r="R129" i="4261"/>
  <c r="S129" i="4261"/>
  <c r="T129" i="4261"/>
  <c r="U129" i="4261"/>
  <c r="V129" i="4261"/>
  <c r="W129" i="4261"/>
  <c r="X129" i="4261"/>
  <c r="Y129" i="4261"/>
  <c r="Z129" i="4261"/>
  <c r="AA129" i="4261"/>
  <c r="AB129" i="4261"/>
  <c r="AC129" i="4261"/>
  <c r="AD129" i="4261"/>
  <c r="AE129" i="4261"/>
  <c r="AF129" i="4261"/>
  <c r="AG129" i="4261"/>
  <c r="AH129" i="4261"/>
  <c r="AI129" i="4261"/>
  <c r="AJ129" i="4261"/>
  <c r="AK129" i="4261"/>
  <c r="AL129" i="4261"/>
  <c r="AM129" i="4261"/>
  <c r="AN129" i="4261"/>
  <c r="AO129" i="4261"/>
  <c r="AP129" i="4261"/>
  <c r="AQ129" i="4261"/>
  <c r="AR129" i="4261"/>
  <c r="AS129" i="4261"/>
  <c r="AT129" i="4261"/>
  <c r="AU129" i="4261"/>
  <c r="AV129" i="4261"/>
  <c r="AW129" i="4261"/>
  <c r="AX129" i="4261"/>
  <c r="AY129" i="4261"/>
  <c r="AZ129" i="4261"/>
  <c r="BA129" i="4261"/>
  <c r="BB129" i="4261"/>
  <c r="BC129" i="4261"/>
  <c r="BD129" i="4261"/>
  <c r="A130" i="4261"/>
  <c r="B130" i="4261"/>
  <c r="C130" i="4261"/>
  <c r="D130" i="4261"/>
  <c r="E130" i="4261"/>
  <c r="F130" i="4261"/>
  <c r="G130" i="4261"/>
  <c r="H130" i="4261"/>
  <c r="I130" i="4261"/>
  <c r="J130" i="4261"/>
  <c r="K130" i="4261"/>
  <c r="L130" i="4261"/>
  <c r="M130" i="4261"/>
  <c r="N130" i="4261"/>
  <c r="O130" i="4261"/>
  <c r="P130" i="4261"/>
  <c r="Q130" i="4261"/>
  <c r="R130" i="4261"/>
  <c r="S130" i="4261"/>
  <c r="T130" i="4261"/>
  <c r="U130" i="4261"/>
  <c r="V130" i="4261"/>
  <c r="W130" i="4261"/>
  <c r="X130" i="4261"/>
  <c r="Y130" i="4261"/>
  <c r="Z130" i="4261"/>
  <c r="AA130" i="4261"/>
  <c r="AB130" i="4261"/>
  <c r="AC130" i="4261"/>
  <c r="AD130" i="4261"/>
  <c r="AE130" i="4261"/>
  <c r="AF130" i="4261"/>
  <c r="AG130" i="4261"/>
  <c r="AH130" i="4261"/>
  <c r="AI130" i="4261"/>
  <c r="AJ130" i="4261"/>
  <c r="AK130" i="4261"/>
  <c r="AL130" i="4261"/>
  <c r="AM130" i="4261"/>
  <c r="AN130" i="4261"/>
  <c r="AO130" i="4261"/>
  <c r="AP130" i="4261"/>
  <c r="AQ130" i="4261"/>
  <c r="AR130" i="4261"/>
  <c r="AS130" i="4261"/>
  <c r="AT130" i="4261"/>
  <c r="AU130" i="4261"/>
  <c r="AV130" i="4261"/>
  <c r="AW130" i="4261"/>
  <c r="AX130" i="4261"/>
  <c r="AY130" i="4261"/>
  <c r="AZ130" i="4261"/>
  <c r="BA130" i="4261"/>
  <c r="BB130" i="4261"/>
  <c r="BC130" i="4261"/>
  <c r="BD130" i="4261"/>
  <c r="A131" i="4261"/>
  <c r="B131" i="4261"/>
  <c r="C131" i="4261"/>
  <c r="D131" i="4261"/>
  <c r="E131" i="4261"/>
  <c r="F131" i="4261"/>
  <c r="G131" i="4261"/>
  <c r="H131" i="4261"/>
  <c r="I131" i="4261"/>
  <c r="J131" i="4261"/>
  <c r="K131" i="4261"/>
  <c r="L131" i="4261"/>
  <c r="M131" i="4261"/>
  <c r="N131" i="4261"/>
  <c r="O131" i="4261"/>
  <c r="P131" i="4261"/>
  <c r="Q131" i="4261"/>
  <c r="R131" i="4261"/>
  <c r="S131" i="4261"/>
  <c r="T131" i="4261"/>
  <c r="U131" i="4261"/>
  <c r="V131" i="4261"/>
  <c r="W131" i="4261"/>
  <c r="X131" i="4261"/>
  <c r="Y131" i="4261"/>
  <c r="Z131" i="4261"/>
  <c r="AA131" i="4261"/>
  <c r="AB131" i="4261"/>
  <c r="AC131" i="4261"/>
  <c r="AD131" i="4261"/>
  <c r="AE131" i="4261"/>
  <c r="AF131" i="4261"/>
  <c r="AG131" i="4261"/>
  <c r="AH131" i="4261"/>
  <c r="AI131" i="4261"/>
  <c r="AJ131" i="4261"/>
  <c r="AK131" i="4261"/>
  <c r="AL131" i="4261"/>
  <c r="AM131" i="4261"/>
  <c r="AN131" i="4261"/>
  <c r="AO131" i="4261"/>
  <c r="AP131" i="4261"/>
  <c r="AQ131" i="4261"/>
  <c r="AR131" i="4261"/>
  <c r="AS131" i="4261"/>
  <c r="AT131" i="4261"/>
  <c r="AU131" i="4261"/>
  <c r="AV131" i="4261"/>
  <c r="AW131" i="4261"/>
  <c r="AX131" i="4261"/>
  <c r="AY131" i="4261"/>
  <c r="AZ131" i="4261"/>
  <c r="BA131" i="4261"/>
  <c r="BB131" i="4261"/>
  <c r="BC131" i="4261"/>
  <c r="BD131" i="4261"/>
  <c r="A132" i="4261"/>
  <c r="B132" i="4261"/>
  <c r="C132" i="4261"/>
  <c r="D132" i="4261"/>
  <c r="E132" i="4261"/>
  <c r="F132" i="4261"/>
  <c r="G132" i="4261"/>
  <c r="H132" i="4261"/>
  <c r="I132" i="4261"/>
  <c r="J132" i="4261"/>
  <c r="K132" i="4261"/>
  <c r="L132" i="4261"/>
  <c r="M132" i="4261"/>
  <c r="N132" i="4261"/>
  <c r="O132" i="4261"/>
  <c r="P132" i="4261"/>
  <c r="Q132" i="4261"/>
  <c r="R132" i="4261"/>
  <c r="S132" i="4261"/>
  <c r="T132" i="4261"/>
  <c r="U132" i="4261"/>
  <c r="V132" i="4261"/>
  <c r="W132" i="4261"/>
  <c r="X132" i="4261"/>
  <c r="Y132" i="4261"/>
  <c r="Z132" i="4261"/>
  <c r="AA132" i="4261"/>
  <c r="AB132" i="4261"/>
  <c r="AC132" i="4261"/>
  <c r="AD132" i="4261"/>
  <c r="AE132" i="4261"/>
  <c r="AF132" i="4261"/>
  <c r="AG132" i="4261"/>
  <c r="AH132" i="4261"/>
  <c r="AI132" i="4261"/>
  <c r="AJ132" i="4261"/>
  <c r="AK132" i="4261"/>
  <c r="AL132" i="4261"/>
  <c r="AM132" i="4261"/>
  <c r="AN132" i="4261"/>
  <c r="AO132" i="4261"/>
  <c r="AP132" i="4261"/>
  <c r="AQ132" i="4261"/>
  <c r="AR132" i="4261"/>
  <c r="AS132" i="4261"/>
  <c r="AT132" i="4261"/>
  <c r="AU132" i="4261"/>
  <c r="AV132" i="4261"/>
  <c r="AW132" i="4261"/>
  <c r="AX132" i="4261"/>
  <c r="AY132" i="4261"/>
  <c r="AZ132" i="4261"/>
  <c r="BA132" i="4261"/>
  <c r="BB132" i="4261"/>
  <c r="BC132" i="4261"/>
  <c r="BD132" i="4261"/>
  <c r="A133" i="4261"/>
  <c r="B133" i="4261"/>
  <c r="C133" i="4261"/>
  <c r="D133" i="4261"/>
  <c r="E133" i="4261"/>
  <c r="F133" i="4261"/>
  <c r="G133" i="4261"/>
  <c r="H133" i="4261"/>
  <c r="I133" i="4261"/>
  <c r="J133" i="4261"/>
  <c r="K133" i="4261"/>
  <c r="L133" i="4261"/>
  <c r="M133" i="4261"/>
  <c r="N133" i="4261"/>
  <c r="O133" i="4261"/>
  <c r="P133" i="4261"/>
  <c r="Q133" i="4261"/>
  <c r="R133" i="4261"/>
  <c r="S133" i="4261"/>
  <c r="T133" i="4261"/>
  <c r="U133" i="4261"/>
  <c r="V133" i="4261"/>
  <c r="W133" i="4261"/>
  <c r="X133" i="4261"/>
  <c r="Y133" i="4261"/>
  <c r="Z133" i="4261"/>
  <c r="AA133" i="4261"/>
  <c r="AB133" i="4261"/>
  <c r="AC133" i="4261"/>
  <c r="AD133" i="4261"/>
  <c r="AE133" i="4261"/>
  <c r="AF133" i="4261"/>
  <c r="AG133" i="4261"/>
  <c r="AH133" i="4261"/>
  <c r="AI133" i="4261"/>
  <c r="AJ133" i="4261"/>
  <c r="AK133" i="4261"/>
  <c r="AL133" i="4261"/>
  <c r="AM133" i="4261"/>
  <c r="AN133" i="4261"/>
  <c r="AO133" i="4261"/>
  <c r="AP133" i="4261"/>
  <c r="AQ133" i="4261"/>
  <c r="AR133" i="4261"/>
  <c r="AS133" i="4261"/>
  <c r="AT133" i="4261"/>
  <c r="AU133" i="4261"/>
  <c r="AV133" i="4261"/>
  <c r="AW133" i="4261"/>
  <c r="AX133" i="4261"/>
  <c r="AY133" i="4261"/>
  <c r="AZ133" i="4261"/>
  <c r="BA133" i="4261"/>
  <c r="BB133" i="4261"/>
  <c r="BC133" i="4261"/>
  <c r="BD133" i="4261"/>
  <c r="A134" i="4261"/>
  <c r="B134" i="4261"/>
  <c r="C134" i="4261"/>
  <c r="D134" i="4261"/>
  <c r="E134" i="4261"/>
  <c r="F134" i="4261"/>
  <c r="G134" i="4261"/>
  <c r="H134" i="4261"/>
  <c r="I134" i="4261"/>
  <c r="J134" i="4261"/>
  <c r="K134" i="4261"/>
  <c r="L134" i="4261"/>
  <c r="M134" i="4261"/>
  <c r="N134" i="4261"/>
  <c r="O134" i="4261"/>
  <c r="P134" i="4261"/>
  <c r="Q134" i="4261"/>
  <c r="R134" i="4261"/>
  <c r="S134" i="4261"/>
  <c r="T134" i="4261"/>
  <c r="U134" i="4261"/>
  <c r="V134" i="4261"/>
  <c r="W134" i="4261"/>
  <c r="X134" i="4261"/>
  <c r="Y134" i="4261"/>
  <c r="Z134" i="4261"/>
  <c r="AA134" i="4261"/>
  <c r="AB134" i="4261"/>
  <c r="AC134" i="4261"/>
  <c r="AD134" i="4261"/>
  <c r="AE134" i="4261"/>
  <c r="AF134" i="4261"/>
  <c r="AG134" i="4261"/>
  <c r="AH134" i="4261"/>
  <c r="AI134" i="4261"/>
  <c r="AJ134" i="4261"/>
  <c r="AK134" i="4261"/>
  <c r="AL134" i="4261"/>
  <c r="AM134" i="4261"/>
  <c r="AN134" i="4261"/>
  <c r="AO134" i="4261"/>
  <c r="AP134" i="4261"/>
  <c r="AQ134" i="4261"/>
  <c r="AR134" i="4261"/>
  <c r="AS134" i="4261"/>
  <c r="AT134" i="4261"/>
  <c r="AU134" i="4261"/>
  <c r="AV134" i="4261"/>
  <c r="AW134" i="4261"/>
  <c r="AX134" i="4261"/>
  <c r="AY134" i="4261"/>
  <c r="AZ134" i="4261"/>
  <c r="BA134" i="4261"/>
  <c r="BB134" i="4261"/>
  <c r="BC134" i="4261"/>
  <c r="BD134" i="4261"/>
  <c r="A135" i="4261"/>
  <c r="B135" i="4261"/>
  <c r="C135" i="4261"/>
  <c r="D135" i="4261"/>
  <c r="E135" i="4261"/>
  <c r="F135" i="4261"/>
  <c r="G135" i="4261"/>
  <c r="H135" i="4261"/>
  <c r="I135" i="4261"/>
  <c r="J135" i="4261"/>
  <c r="K135" i="4261"/>
  <c r="L135" i="4261"/>
  <c r="M135" i="4261"/>
  <c r="N135" i="4261"/>
  <c r="O135" i="4261"/>
  <c r="P135" i="4261"/>
  <c r="Q135" i="4261"/>
  <c r="R135" i="4261"/>
  <c r="S135" i="4261"/>
  <c r="T135" i="4261"/>
  <c r="U135" i="4261"/>
  <c r="V135" i="4261"/>
  <c r="W135" i="4261"/>
  <c r="X135" i="4261"/>
  <c r="Y135" i="4261"/>
  <c r="Z135" i="4261"/>
  <c r="AA135" i="4261"/>
  <c r="AB135" i="4261"/>
  <c r="AC135" i="4261"/>
  <c r="AD135" i="4261"/>
  <c r="AE135" i="4261"/>
  <c r="AF135" i="4261"/>
  <c r="AG135" i="4261"/>
  <c r="AH135" i="4261"/>
  <c r="AI135" i="4261"/>
  <c r="AJ135" i="4261"/>
  <c r="AK135" i="4261"/>
  <c r="AL135" i="4261"/>
  <c r="AM135" i="4261"/>
  <c r="AN135" i="4261"/>
  <c r="AO135" i="4261"/>
  <c r="AP135" i="4261"/>
  <c r="AQ135" i="4261"/>
  <c r="AR135" i="4261"/>
  <c r="AS135" i="4261"/>
  <c r="AT135" i="4261"/>
  <c r="AU135" i="4261"/>
  <c r="AV135" i="4261"/>
  <c r="AW135" i="4261"/>
  <c r="AX135" i="4261"/>
  <c r="AY135" i="4261"/>
  <c r="AZ135" i="4261"/>
  <c r="BA135" i="4261"/>
  <c r="BB135" i="4261"/>
  <c r="BC135" i="4261"/>
  <c r="BD135" i="4261"/>
  <c r="A136" i="4261"/>
  <c r="B136" i="4261"/>
  <c r="C136" i="4261"/>
  <c r="D136" i="4261"/>
  <c r="E136" i="4261"/>
  <c r="F136" i="4261"/>
  <c r="G136" i="4261"/>
  <c r="H136" i="4261"/>
  <c r="I136" i="4261"/>
  <c r="J136" i="4261"/>
  <c r="K136" i="4261"/>
  <c r="L136" i="4261"/>
  <c r="M136" i="4261"/>
  <c r="N136" i="4261"/>
  <c r="O136" i="4261"/>
  <c r="P136" i="4261"/>
  <c r="Q136" i="4261"/>
  <c r="R136" i="4261"/>
  <c r="S136" i="4261"/>
  <c r="T136" i="4261"/>
  <c r="U136" i="4261"/>
  <c r="V136" i="4261"/>
  <c r="W136" i="4261"/>
  <c r="X136" i="4261"/>
  <c r="Y136" i="4261"/>
  <c r="Z136" i="4261"/>
  <c r="AA136" i="4261"/>
  <c r="AB136" i="4261"/>
  <c r="AC136" i="4261"/>
  <c r="AD136" i="4261"/>
  <c r="AE136" i="4261"/>
  <c r="AF136" i="4261"/>
  <c r="AG136" i="4261"/>
  <c r="AH136" i="4261"/>
  <c r="AI136" i="4261"/>
  <c r="AJ136" i="4261"/>
  <c r="AK136" i="4261"/>
  <c r="AL136" i="4261"/>
  <c r="AM136" i="4261"/>
  <c r="AN136" i="4261"/>
  <c r="AO136" i="4261"/>
  <c r="AP136" i="4261"/>
  <c r="AQ136" i="4261"/>
  <c r="AR136" i="4261"/>
  <c r="AS136" i="4261"/>
  <c r="AT136" i="4261"/>
  <c r="AU136" i="4261"/>
  <c r="AV136" i="4261"/>
  <c r="AW136" i="4261"/>
  <c r="AX136" i="4261"/>
  <c r="AY136" i="4261"/>
  <c r="AZ136" i="4261"/>
  <c r="BA136" i="4261"/>
  <c r="BB136" i="4261"/>
  <c r="BC136" i="4261"/>
  <c r="BD136" i="4261"/>
  <c r="A137" i="4261"/>
  <c r="B137" i="4261"/>
  <c r="C137" i="4261"/>
  <c r="D137" i="4261"/>
  <c r="E137" i="4261"/>
  <c r="F137" i="4261"/>
  <c r="G137" i="4261"/>
  <c r="H137" i="4261"/>
  <c r="I137" i="4261"/>
  <c r="J137" i="4261"/>
  <c r="K137" i="4261"/>
  <c r="L137" i="4261"/>
  <c r="M137" i="4261"/>
  <c r="N137" i="4261"/>
  <c r="O137" i="4261"/>
  <c r="P137" i="4261"/>
  <c r="Q137" i="4261"/>
  <c r="R137" i="4261"/>
  <c r="S137" i="4261"/>
  <c r="T137" i="4261"/>
  <c r="U137" i="4261"/>
  <c r="V137" i="4261"/>
  <c r="W137" i="4261"/>
  <c r="X137" i="4261"/>
  <c r="Y137" i="4261"/>
  <c r="Z137" i="4261"/>
  <c r="AA137" i="4261"/>
  <c r="AB137" i="4261"/>
  <c r="AC137" i="4261"/>
  <c r="AD137" i="4261"/>
  <c r="AE137" i="4261"/>
  <c r="AF137" i="4261"/>
  <c r="AG137" i="4261"/>
  <c r="AH137" i="4261"/>
  <c r="AI137" i="4261"/>
  <c r="AJ137" i="4261"/>
  <c r="AK137" i="4261"/>
  <c r="AL137" i="4261"/>
  <c r="AM137" i="4261"/>
  <c r="AN137" i="4261"/>
  <c r="AO137" i="4261"/>
  <c r="AP137" i="4261"/>
  <c r="AQ137" i="4261"/>
  <c r="AR137" i="4261"/>
  <c r="AS137" i="4261"/>
  <c r="AT137" i="4261"/>
  <c r="AU137" i="4261"/>
  <c r="AV137" i="4261"/>
  <c r="AW137" i="4261"/>
  <c r="AX137" i="4261"/>
  <c r="AY137" i="4261"/>
  <c r="AZ137" i="4261"/>
  <c r="BA137" i="4261"/>
  <c r="BB137" i="4261"/>
  <c r="BC137" i="4261"/>
  <c r="BD137" i="4261"/>
  <c r="A138" i="4261"/>
  <c r="B138" i="4261"/>
  <c r="C138" i="4261"/>
  <c r="D138" i="4261"/>
  <c r="E138" i="4261"/>
  <c r="F138" i="4261"/>
  <c r="G138" i="4261"/>
  <c r="H138" i="4261"/>
  <c r="I138" i="4261"/>
  <c r="J138" i="4261"/>
  <c r="K138" i="4261"/>
  <c r="L138" i="4261"/>
  <c r="M138" i="4261"/>
  <c r="N138" i="4261"/>
  <c r="O138" i="4261"/>
  <c r="P138" i="4261"/>
  <c r="Q138" i="4261"/>
  <c r="R138" i="4261"/>
  <c r="S138" i="4261"/>
  <c r="T138" i="4261"/>
  <c r="U138" i="4261"/>
  <c r="V138" i="4261"/>
  <c r="W138" i="4261"/>
  <c r="X138" i="4261"/>
  <c r="Y138" i="4261"/>
  <c r="Z138" i="4261"/>
  <c r="AA138" i="4261"/>
  <c r="AB138" i="4261"/>
  <c r="AC138" i="4261"/>
  <c r="AD138" i="4261"/>
  <c r="AE138" i="4261"/>
  <c r="AF138" i="4261"/>
  <c r="AG138" i="4261"/>
  <c r="AH138" i="4261"/>
  <c r="AI138" i="4261"/>
  <c r="AJ138" i="4261"/>
  <c r="AK138" i="4261"/>
  <c r="AL138" i="4261"/>
  <c r="AM138" i="4261"/>
  <c r="AN138" i="4261"/>
  <c r="AO138" i="4261"/>
  <c r="AP138" i="4261"/>
  <c r="AQ138" i="4261"/>
  <c r="AR138" i="4261"/>
  <c r="AS138" i="4261"/>
  <c r="AT138" i="4261"/>
  <c r="AU138" i="4261"/>
  <c r="AV138" i="4261"/>
  <c r="AW138" i="4261"/>
  <c r="AX138" i="4261"/>
  <c r="AY138" i="4261"/>
  <c r="AZ138" i="4261"/>
  <c r="BA138" i="4261"/>
  <c r="BB138" i="4261"/>
  <c r="BC138" i="4261"/>
  <c r="BD138" i="4261"/>
  <c r="A139" i="4261"/>
  <c r="B139" i="4261"/>
  <c r="C139" i="4261"/>
  <c r="D139" i="4261"/>
  <c r="E139" i="4261"/>
  <c r="F139" i="4261"/>
  <c r="G139" i="4261"/>
  <c r="H139" i="4261"/>
  <c r="I139" i="4261"/>
  <c r="J139" i="4261"/>
  <c r="K139" i="4261"/>
  <c r="L139" i="4261"/>
  <c r="M139" i="4261"/>
  <c r="N139" i="4261"/>
  <c r="O139" i="4261"/>
  <c r="P139" i="4261"/>
  <c r="Q139" i="4261"/>
  <c r="R139" i="4261"/>
  <c r="S139" i="4261"/>
  <c r="T139" i="4261"/>
  <c r="U139" i="4261"/>
  <c r="V139" i="4261"/>
  <c r="W139" i="4261"/>
  <c r="X139" i="4261"/>
  <c r="Y139" i="4261"/>
  <c r="Z139" i="4261"/>
  <c r="AA139" i="4261"/>
  <c r="AB139" i="4261"/>
  <c r="AC139" i="4261"/>
  <c r="AD139" i="4261"/>
  <c r="AE139" i="4261"/>
  <c r="AF139" i="4261"/>
  <c r="AG139" i="4261"/>
  <c r="AH139" i="4261"/>
  <c r="AI139" i="4261"/>
  <c r="AJ139" i="4261"/>
  <c r="AK139" i="4261"/>
  <c r="AL139" i="4261"/>
  <c r="AM139" i="4261"/>
  <c r="AN139" i="4261"/>
  <c r="AO139" i="4261"/>
  <c r="AP139" i="4261"/>
  <c r="AQ139" i="4261"/>
  <c r="AR139" i="4261"/>
  <c r="AS139" i="4261"/>
  <c r="AT139" i="4261"/>
  <c r="AU139" i="4261"/>
  <c r="AV139" i="4261"/>
  <c r="AW139" i="4261"/>
  <c r="AX139" i="4261"/>
  <c r="AY139" i="4261"/>
  <c r="AZ139" i="4261"/>
  <c r="BA139" i="4261"/>
  <c r="BB139" i="4261"/>
  <c r="BC139" i="4261"/>
  <c r="BD139" i="4261"/>
  <c r="A140" i="4261"/>
  <c r="B140" i="4261"/>
  <c r="C140" i="4261"/>
  <c r="D140" i="4261"/>
  <c r="E140" i="4261"/>
  <c r="F140" i="4261"/>
  <c r="G140" i="4261"/>
  <c r="H140" i="4261"/>
  <c r="I140" i="4261"/>
  <c r="J140" i="4261"/>
  <c r="K140" i="4261"/>
  <c r="L140" i="4261"/>
  <c r="M140" i="4261"/>
  <c r="N140" i="4261"/>
  <c r="O140" i="4261"/>
  <c r="P140" i="4261"/>
  <c r="Q140" i="4261"/>
  <c r="R140" i="4261"/>
  <c r="S140" i="4261"/>
  <c r="T140" i="4261"/>
  <c r="U140" i="4261"/>
  <c r="V140" i="4261"/>
  <c r="W140" i="4261"/>
  <c r="X140" i="4261"/>
  <c r="Y140" i="4261"/>
  <c r="Z140" i="4261"/>
  <c r="AA140" i="4261"/>
  <c r="AB140" i="4261"/>
  <c r="AC140" i="4261"/>
  <c r="AD140" i="4261"/>
  <c r="AE140" i="4261"/>
  <c r="AF140" i="4261"/>
  <c r="AG140" i="4261"/>
  <c r="AH140" i="4261"/>
  <c r="AI140" i="4261"/>
  <c r="AJ140" i="4261"/>
  <c r="AK140" i="4261"/>
  <c r="AL140" i="4261"/>
  <c r="AM140" i="4261"/>
  <c r="AN140" i="4261"/>
  <c r="AO140" i="4261"/>
  <c r="AP140" i="4261"/>
  <c r="AQ140" i="4261"/>
  <c r="AR140" i="4261"/>
  <c r="AS140" i="4261"/>
  <c r="AT140" i="4261"/>
  <c r="AU140" i="4261"/>
  <c r="AV140" i="4261"/>
  <c r="AW140" i="4261"/>
  <c r="AX140" i="4261"/>
  <c r="AY140" i="4261"/>
  <c r="AZ140" i="4261"/>
  <c r="BA140" i="4261"/>
  <c r="BB140" i="4261"/>
  <c r="BC140" i="4261"/>
  <c r="BD140" i="4261"/>
  <c r="A141" i="4261"/>
  <c r="B141" i="4261"/>
  <c r="C141" i="4261"/>
  <c r="D141" i="4261"/>
  <c r="E141" i="4261"/>
  <c r="F141" i="4261"/>
  <c r="G141" i="4261"/>
  <c r="H141" i="4261"/>
  <c r="I141" i="4261"/>
  <c r="J141" i="4261"/>
  <c r="K141" i="4261"/>
  <c r="L141" i="4261"/>
  <c r="M141" i="4261"/>
  <c r="N141" i="4261"/>
  <c r="O141" i="4261"/>
  <c r="P141" i="4261"/>
  <c r="Q141" i="4261"/>
  <c r="R141" i="4261"/>
  <c r="S141" i="4261"/>
  <c r="T141" i="4261"/>
  <c r="U141" i="4261"/>
  <c r="V141" i="4261"/>
  <c r="W141" i="4261"/>
  <c r="X141" i="4261"/>
  <c r="Y141" i="4261"/>
  <c r="Z141" i="4261"/>
  <c r="AA141" i="4261"/>
  <c r="AB141" i="4261"/>
  <c r="AC141" i="4261"/>
  <c r="AD141" i="4261"/>
  <c r="AE141" i="4261"/>
  <c r="AF141" i="4261"/>
  <c r="AG141" i="4261"/>
  <c r="AH141" i="4261"/>
  <c r="AI141" i="4261"/>
  <c r="AJ141" i="4261"/>
  <c r="AK141" i="4261"/>
  <c r="AL141" i="4261"/>
  <c r="AM141" i="4261"/>
  <c r="AN141" i="4261"/>
  <c r="AO141" i="4261"/>
  <c r="AP141" i="4261"/>
  <c r="AQ141" i="4261"/>
  <c r="AR141" i="4261"/>
  <c r="AS141" i="4261"/>
  <c r="AT141" i="4261"/>
  <c r="AU141" i="4261"/>
  <c r="AV141" i="4261"/>
  <c r="AW141" i="4261"/>
  <c r="AX141" i="4261"/>
  <c r="AY141" i="4261"/>
  <c r="AZ141" i="4261"/>
  <c r="BA141" i="4261"/>
  <c r="BB141" i="4261"/>
  <c r="BC141" i="4261"/>
  <c r="BD141" i="4261"/>
  <c r="A142" i="4261"/>
  <c r="B142" i="4261"/>
  <c r="C142" i="4261"/>
  <c r="D142" i="4261"/>
  <c r="E142" i="4261"/>
  <c r="F142" i="4261"/>
  <c r="G142" i="4261"/>
  <c r="H142" i="4261"/>
  <c r="I142" i="4261"/>
  <c r="J142" i="4261"/>
  <c r="K142" i="4261"/>
  <c r="L142" i="4261"/>
  <c r="M142" i="4261"/>
  <c r="N142" i="4261"/>
  <c r="O142" i="4261"/>
  <c r="P142" i="4261"/>
  <c r="Q142" i="4261"/>
  <c r="R142" i="4261"/>
  <c r="S142" i="4261"/>
  <c r="T142" i="4261"/>
  <c r="U142" i="4261"/>
  <c r="V142" i="4261"/>
  <c r="W142" i="4261"/>
  <c r="X142" i="4261"/>
  <c r="Y142" i="4261"/>
  <c r="Z142" i="4261"/>
  <c r="AA142" i="4261"/>
  <c r="AB142" i="4261"/>
  <c r="AC142" i="4261"/>
  <c r="AD142" i="4261"/>
  <c r="AE142" i="4261"/>
  <c r="AF142" i="4261"/>
  <c r="AG142" i="4261"/>
  <c r="AH142" i="4261"/>
  <c r="AI142" i="4261"/>
  <c r="AJ142" i="4261"/>
  <c r="AK142" i="4261"/>
  <c r="AL142" i="4261"/>
  <c r="AM142" i="4261"/>
  <c r="AN142" i="4261"/>
  <c r="AO142" i="4261"/>
  <c r="AP142" i="4261"/>
  <c r="AQ142" i="4261"/>
  <c r="AR142" i="4261"/>
  <c r="AS142" i="4261"/>
  <c r="AT142" i="4261"/>
  <c r="AU142" i="4261"/>
  <c r="AV142" i="4261"/>
  <c r="AW142" i="4261"/>
  <c r="AX142" i="4261"/>
  <c r="AY142" i="4261"/>
  <c r="AZ142" i="4261"/>
  <c r="BA142" i="4261"/>
  <c r="BB142" i="4261"/>
  <c r="BC142" i="4261"/>
  <c r="BD142" i="4261"/>
  <c r="A143" i="4261"/>
  <c r="B143" i="4261"/>
  <c r="C143" i="4261"/>
  <c r="D143" i="4261"/>
  <c r="E143" i="4261"/>
  <c r="F143" i="4261"/>
  <c r="G143" i="4261"/>
  <c r="H143" i="4261"/>
  <c r="I143" i="4261"/>
  <c r="J143" i="4261"/>
  <c r="K143" i="4261"/>
  <c r="L143" i="4261"/>
  <c r="M143" i="4261"/>
  <c r="N143" i="4261"/>
  <c r="O143" i="4261"/>
  <c r="P143" i="4261"/>
  <c r="Q143" i="4261"/>
  <c r="R143" i="4261"/>
  <c r="S143" i="4261"/>
  <c r="T143" i="4261"/>
  <c r="U143" i="4261"/>
  <c r="V143" i="4261"/>
  <c r="W143" i="4261"/>
  <c r="X143" i="4261"/>
  <c r="Y143" i="4261"/>
  <c r="Z143" i="4261"/>
  <c r="AA143" i="4261"/>
  <c r="AB143" i="4261"/>
  <c r="AC143" i="4261"/>
  <c r="AD143" i="4261"/>
  <c r="AE143" i="4261"/>
  <c r="AF143" i="4261"/>
  <c r="AG143" i="4261"/>
  <c r="AH143" i="4261"/>
  <c r="AI143" i="4261"/>
  <c r="AJ143" i="4261"/>
  <c r="AK143" i="4261"/>
  <c r="AL143" i="4261"/>
  <c r="AM143" i="4261"/>
  <c r="AN143" i="4261"/>
  <c r="AO143" i="4261"/>
  <c r="AP143" i="4261"/>
  <c r="AQ143" i="4261"/>
  <c r="AR143" i="4261"/>
  <c r="AS143" i="4261"/>
  <c r="AT143" i="4261"/>
  <c r="AU143" i="4261"/>
  <c r="AV143" i="4261"/>
  <c r="AW143" i="4261"/>
  <c r="AX143" i="4261"/>
  <c r="AY143" i="4261"/>
  <c r="AZ143" i="4261"/>
  <c r="BA143" i="4261"/>
  <c r="BB143" i="4261"/>
  <c r="BC143" i="4261"/>
  <c r="BD143" i="4261"/>
  <c r="A144" i="4261"/>
  <c r="B144" i="4261"/>
  <c r="C144" i="4261"/>
  <c r="D144" i="4261"/>
  <c r="E144" i="4261"/>
  <c r="F144" i="4261"/>
  <c r="G144" i="4261"/>
  <c r="H144" i="4261"/>
  <c r="I144" i="4261"/>
  <c r="J144" i="4261"/>
  <c r="K144" i="4261"/>
  <c r="L144" i="4261"/>
  <c r="M144" i="4261"/>
  <c r="N144" i="4261"/>
  <c r="O144" i="4261"/>
  <c r="P144" i="4261"/>
  <c r="Q144" i="4261"/>
  <c r="R144" i="4261"/>
  <c r="S144" i="4261"/>
  <c r="T144" i="4261"/>
  <c r="U144" i="4261"/>
  <c r="V144" i="4261"/>
  <c r="W144" i="4261"/>
  <c r="X144" i="4261"/>
  <c r="Y144" i="4261"/>
  <c r="Z144" i="4261"/>
  <c r="AA144" i="4261"/>
  <c r="AB144" i="4261"/>
  <c r="AC144" i="4261"/>
  <c r="AD144" i="4261"/>
  <c r="AE144" i="4261"/>
  <c r="AF144" i="4261"/>
  <c r="AG144" i="4261"/>
  <c r="AH144" i="4261"/>
  <c r="AI144" i="4261"/>
  <c r="AJ144" i="4261"/>
  <c r="AK144" i="4261"/>
  <c r="AL144" i="4261"/>
  <c r="AM144" i="4261"/>
  <c r="AN144" i="4261"/>
  <c r="AO144" i="4261"/>
  <c r="AP144" i="4261"/>
  <c r="AQ144" i="4261"/>
  <c r="AR144" i="4261"/>
  <c r="AS144" i="4261"/>
  <c r="AT144" i="4261"/>
  <c r="AU144" i="4261"/>
  <c r="AV144" i="4261"/>
  <c r="AW144" i="4261"/>
  <c r="AX144" i="4261"/>
  <c r="AY144" i="4261"/>
  <c r="AZ144" i="4261"/>
  <c r="BA144" i="4261"/>
  <c r="BB144" i="4261"/>
  <c r="BC144" i="4261"/>
  <c r="BD144" i="4261"/>
  <c r="A145" i="4261"/>
  <c r="B145" i="4261"/>
  <c r="C145" i="4261"/>
  <c r="D145" i="4261"/>
  <c r="E145" i="4261"/>
  <c r="F145" i="4261"/>
  <c r="G145" i="4261"/>
  <c r="H145" i="4261"/>
  <c r="I145" i="4261"/>
  <c r="J145" i="4261"/>
  <c r="K145" i="4261"/>
  <c r="L145" i="4261"/>
  <c r="M145" i="4261"/>
  <c r="N145" i="4261"/>
  <c r="O145" i="4261"/>
  <c r="P145" i="4261"/>
  <c r="Q145" i="4261"/>
  <c r="R145" i="4261"/>
  <c r="S145" i="4261"/>
  <c r="T145" i="4261"/>
  <c r="U145" i="4261"/>
  <c r="V145" i="4261"/>
  <c r="W145" i="4261"/>
  <c r="X145" i="4261"/>
  <c r="Y145" i="4261"/>
  <c r="Z145" i="4261"/>
  <c r="AA145" i="4261"/>
  <c r="AB145" i="4261"/>
  <c r="AC145" i="4261"/>
  <c r="AD145" i="4261"/>
  <c r="AE145" i="4261"/>
  <c r="AF145" i="4261"/>
  <c r="AG145" i="4261"/>
  <c r="AH145" i="4261"/>
  <c r="AI145" i="4261"/>
  <c r="AJ145" i="4261"/>
  <c r="AK145" i="4261"/>
  <c r="AL145" i="4261"/>
  <c r="AM145" i="4261"/>
  <c r="AN145" i="4261"/>
  <c r="AO145" i="4261"/>
  <c r="AP145" i="4261"/>
  <c r="AQ145" i="4261"/>
  <c r="AR145" i="4261"/>
  <c r="AS145" i="4261"/>
  <c r="AT145" i="4261"/>
  <c r="AU145" i="4261"/>
  <c r="AV145" i="4261"/>
  <c r="AW145" i="4261"/>
  <c r="AX145" i="4261"/>
  <c r="AY145" i="4261"/>
  <c r="AZ145" i="4261"/>
  <c r="BA145" i="4261"/>
  <c r="BB145" i="4261"/>
  <c r="BC145" i="4261"/>
  <c r="BD145" i="4261"/>
  <c r="A146" i="4261"/>
  <c r="B146" i="4261"/>
  <c r="C146" i="4261"/>
  <c r="D146" i="4261"/>
  <c r="E146" i="4261"/>
  <c r="F146" i="4261"/>
  <c r="G146" i="4261"/>
  <c r="H146" i="4261"/>
  <c r="I146" i="4261"/>
  <c r="J146" i="4261"/>
  <c r="K146" i="4261"/>
  <c r="L146" i="4261"/>
  <c r="M146" i="4261"/>
  <c r="N146" i="4261"/>
  <c r="O146" i="4261"/>
  <c r="P146" i="4261"/>
  <c r="Q146" i="4261"/>
  <c r="R146" i="4261"/>
  <c r="S146" i="4261"/>
  <c r="T146" i="4261"/>
  <c r="U146" i="4261"/>
  <c r="V146" i="4261"/>
  <c r="W146" i="4261"/>
  <c r="X146" i="4261"/>
  <c r="Y146" i="4261"/>
  <c r="Z146" i="4261"/>
  <c r="AA146" i="4261"/>
  <c r="AB146" i="4261"/>
  <c r="AC146" i="4261"/>
  <c r="AD146" i="4261"/>
  <c r="AE146" i="4261"/>
  <c r="AF146" i="4261"/>
  <c r="AG146" i="4261"/>
  <c r="AH146" i="4261"/>
  <c r="AI146" i="4261"/>
  <c r="AJ146" i="4261"/>
  <c r="AK146" i="4261"/>
  <c r="AL146" i="4261"/>
  <c r="AM146" i="4261"/>
  <c r="AN146" i="4261"/>
  <c r="AO146" i="4261"/>
  <c r="AP146" i="4261"/>
  <c r="AQ146" i="4261"/>
  <c r="AR146" i="4261"/>
  <c r="AS146" i="4261"/>
  <c r="AT146" i="4261"/>
  <c r="AU146" i="4261"/>
  <c r="AV146" i="4261"/>
  <c r="AW146" i="4261"/>
  <c r="AX146" i="4261"/>
  <c r="AY146" i="4261"/>
  <c r="AZ146" i="4261"/>
  <c r="BA146" i="4261"/>
  <c r="BB146" i="4261"/>
  <c r="BC146" i="4261"/>
  <c r="BD146" i="4261"/>
  <c r="A147" i="4261"/>
  <c r="B147" i="4261"/>
  <c r="C147" i="4261"/>
  <c r="D147" i="4261"/>
  <c r="E147" i="4261"/>
  <c r="F147" i="4261"/>
  <c r="G147" i="4261"/>
  <c r="H147" i="4261"/>
  <c r="I147" i="4261"/>
  <c r="J147" i="4261"/>
  <c r="K147" i="4261"/>
  <c r="L147" i="4261"/>
  <c r="M147" i="4261"/>
  <c r="N147" i="4261"/>
  <c r="O147" i="4261"/>
  <c r="P147" i="4261"/>
  <c r="Q147" i="4261"/>
  <c r="R147" i="4261"/>
  <c r="S147" i="4261"/>
  <c r="T147" i="4261"/>
  <c r="U147" i="4261"/>
  <c r="V147" i="4261"/>
  <c r="W147" i="4261"/>
  <c r="X147" i="4261"/>
  <c r="Y147" i="4261"/>
  <c r="Z147" i="4261"/>
  <c r="AA147" i="4261"/>
  <c r="AB147" i="4261"/>
  <c r="AC147" i="4261"/>
  <c r="AD147" i="4261"/>
  <c r="AE147" i="4261"/>
  <c r="AF147" i="4261"/>
  <c r="AG147" i="4261"/>
  <c r="AH147" i="4261"/>
  <c r="AI147" i="4261"/>
  <c r="AJ147" i="4261"/>
  <c r="AK147" i="4261"/>
  <c r="AL147" i="4261"/>
  <c r="AM147" i="4261"/>
  <c r="AN147" i="4261"/>
  <c r="AO147" i="4261"/>
  <c r="AP147" i="4261"/>
  <c r="AQ147" i="4261"/>
  <c r="AR147" i="4261"/>
  <c r="AS147" i="4261"/>
  <c r="AT147" i="4261"/>
  <c r="AU147" i="4261"/>
  <c r="AV147" i="4261"/>
  <c r="AW147" i="4261"/>
  <c r="AX147" i="4261"/>
  <c r="AY147" i="4261"/>
  <c r="AZ147" i="4261"/>
  <c r="BA147" i="4261"/>
  <c r="BB147" i="4261"/>
  <c r="BC147" i="4261"/>
  <c r="BD147" i="4261"/>
  <c r="A148" i="4261"/>
  <c r="B148" i="4261"/>
  <c r="C148" i="4261"/>
  <c r="D148" i="4261"/>
  <c r="E148" i="4261"/>
  <c r="F148" i="4261"/>
  <c r="G148" i="4261"/>
  <c r="H148" i="4261"/>
  <c r="I148" i="4261"/>
  <c r="J148" i="4261"/>
  <c r="K148" i="4261"/>
  <c r="L148" i="4261"/>
  <c r="M148" i="4261"/>
  <c r="N148" i="4261"/>
  <c r="O148" i="4261"/>
  <c r="P148" i="4261"/>
  <c r="Q148" i="4261"/>
  <c r="R148" i="4261"/>
  <c r="S148" i="4261"/>
  <c r="T148" i="4261"/>
  <c r="U148" i="4261"/>
  <c r="V148" i="4261"/>
  <c r="W148" i="4261"/>
  <c r="X148" i="4261"/>
  <c r="Y148" i="4261"/>
  <c r="Z148" i="4261"/>
  <c r="AA148" i="4261"/>
  <c r="AB148" i="4261"/>
  <c r="AC148" i="4261"/>
  <c r="AD148" i="4261"/>
  <c r="AE148" i="4261"/>
  <c r="AF148" i="4261"/>
  <c r="AG148" i="4261"/>
  <c r="AH148" i="4261"/>
  <c r="AI148" i="4261"/>
  <c r="AJ148" i="4261"/>
  <c r="AK148" i="4261"/>
  <c r="AL148" i="4261"/>
  <c r="AM148" i="4261"/>
  <c r="AN148" i="4261"/>
  <c r="AO148" i="4261"/>
  <c r="AP148" i="4261"/>
  <c r="AQ148" i="4261"/>
  <c r="AR148" i="4261"/>
  <c r="AS148" i="4261"/>
  <c r="AT148" i="4261"/>
  <c r="AU148" i="4261"/>
  <c r="AV148" i="4261"/>
  <c r="AW148" i="4261"/>
  <c r="AX148" i="4261"/>
  <c r="AY148" i="4261"/>
  <c r="AZ148" i="4261"/>
  <c r="BA148" i="4261"/>
  <c r="BB148" i="4261"/>
  <c r="BC148" i="4261"/>
  <c r="BD148" i="4261"/>
  <c r="A149" i="4261"/>
  <c r="B149" i="4261"/>
  <c r="C149" i="4261"/>
  <c r="D149" i="4261"/>
  <c r="E149" i="4261"/>
  <c r="F149" i="4261"/>
  <c r="G149" i="4261"/>
  <c r="H149" i="4261"/>
  <c r="I149" i="4261"/>
  <c r="J149" i="4261"/>
  <c r="K149" i="4261"/>
  <c r="L149" i="4261"/>
  <c r="M149" i="4261"/>
  <c r="N149" i="4261"/>
  <c r="O149" i="4261"/>
  <c r="P149" i="4261"/>
  <c r="Q149" i="4261"/>
  <c r="R149" i="4261"/>
  <c r="S149" i="4261"/>
  <c r="T149" i="4261"/>
  <c r="U149" i="4261"/>
  <c r="V149" i="4261"/>
  <c r="W149" i="4261"/>
  <c r="X149" i="4261"/>
  <c r="Y149" i="4261"/>
  <c r="Z149" i="4261"/>
  <c r="AA149" i="4261"/>
  <c r="AB149" i="4261"/>
  <c r="AC149" i="4261"/>
  <c r="AD149" i="4261"/>
  <c r="AE149" i="4261"/>
  <c r="AF149" i="4261"/>
  <c r="AG149" i="4261"/>
  <c r="AH149" i="4261"/>
  <c r="AI149" i="4261"/>
  <c r="AJ149" i="4261"/>
  <c r="AK149" i="4261"/>
  <c r="AL149" i="4261"/>
  <c r="AM149" i="4261"/>
  <c r="AN149" i="4261"/>
  <c r="AO149" i="4261"/>
  <c r="AP149" i="4261"/>
  <c r="AQ149" i="4261"/>
  <c r="AR149" i="4261"/>
  <c r="AS149" i="4261"/>
  <c r="AT149" i="4261"/>
  <c r="AU149" i="4261"/>
  <c r="AV149" i="4261"/>
  <c r="AW149" i="4261"/>
  <c r="AX149" i="4261"/>
  <c r="AY149" i="4261"/>
  <c r="AZ149" i="4261"/>
  <c r="BA149" i="4261"/>
  <c r="BB149" i="4261"/>
  <c r="BC149" i="4261"/>
  <c r="BD149" i="4261"/>
  <c r="A150" i="4261"/>
  <c r="B150" i="4261"/>
  <c r="C150" i="4261"/>
  <c r="D150" i="4261"/>
  <c r="E150" i="4261"/>
  <c r="F150" i="4261"/>
  <c r="G150" i="4261"/>
  <c r="H150" i="4261"/>
  <c r="I150" i="4261"/>
  <c r="J150" i="4261"/>
  <c r="K150" i="4261"/>
  <c r="L150" i="4261"/>
  <c r="M150" i="4261"/>
  <c r="N150" i="4261"/>
  <c r="O150" i="4261"/>
  <c r="P150" i="4261"/>
  <c r="Q150" i="4261"/>
  <c r="R150" i="4261"/>
  <c r="S150" i="4261"/>
  <c r="T150" i="4261"/>
  <c r="U150" i="4261"/>
  <c r="V150" i="4261"/>
  <c r="W150" i="4261"/>
  <c r="X150" i="4261"/>
  <c r="Y150" i="4261"/>
  <c r="Z150" i="4261"/>
  <c r="AA150" i="4261"/>
  <c r="AB150" i="4261"/>
  <c r="AC150" i="4261"/>
  <c r="AD150" i="4261"/>
  <c r="AE150" i="4261"/>
  <c r="AF150" i="4261"/>
  <c r="AG150" i="4261"/>
  <c r="AH150" i="4261"/>
  <c r="AI150" i="4261"/>
  <c r="AJ150" i="4261"/>
  <c r="AK150" i="4261"/>
  <c r="AL150" i="4261"/>
  <c r="AM150" i="4261"/>
  <c r="AN150" i="4261"/>
  <c r="AO150" i="4261"/>
  <c r="AP150" i="4261"/>
  <c r="AQ150" i="4261"/>
  <c r="AR150" i="4261"/>
  <c r="AS150" i="4261"/>
  <c r="AT150" i="4261"/>
  <c r="AU150" i="4261"/>
  <c r="AV150" i="4261"/>
  <c r="AW150" i="4261"/>
  <c r="AX150" i="4261"/>
  <c r="AY150" i="4261"/>
  <c r="AZ150" i="4261"/>
  <c r="BA150" i="4261"/>
  <c r="BB150" i="4261"/>
  <c r="BC150" i="4261"/>
  <c r="BD150" i="4261"/>
  <c r="A151" i="4261"/>
  <c r="B151" i="4261"/>
  <c r="C151" i="4261"/>
  <c r="D151" i="4261"/>
  <c r="E151" i="4261"/>
  <c r="F151" i="4261"/>
  <c r="G151" i="4261"/>
  <c r="H151" i="4261"/>
  <c r="I151" i="4261"/>
  <c r="J151" i="4261"/>
  <c r="K151" i="4261"/>
  <c r="L151" i="4261"/>
  <c r="M151" i="4261"/>
  <c r="N151" i="4261"/>
  <c r="O151" i="4261"/>
  <c r="P151" i="4261"/>
  <c r="Q151" i="4261"/>
  <c r="R151" i="4261"/>
  <c r="S151" i="4261"/>
  <c r="T151" i="4261"/>
  <c r="U151" i="4261"/>
  <c r="V151" i="4261"/>
  <c r="W151" i="4261"/>
  <c r="X151" i="4261"/>
  <c r="Y151" i="4261"/>
  <c r="Z151" i="4261"/>
  <c r="AA151" i="4261"/>
  <c r="AB151" i="4261"/>
  <c r="AC151" i="4261"/>
  <c r="AD151" i="4261"/>
  <c r="AE151" i="4261"/>
  <c r="AF151" i="4261"/>
  <c r="AG151" i="4261"/>
  <c r="AH151" i="4261"/>
  <c r="AI151" i="4261"/>
  <c r="AJ151" i="4261"/>
  <c r="AK151" i="4261"/>
  <c r="AL151" i="4261"/>
  <c r="AM151" i="4261"/>
  <c r="AN151" i="4261"/>
  <c r="AO151" i="4261"/>
  <c r="AP151" i="4261"/>
  <c r="AQ151" i="4261"/>
  <c r="AR151" i="4261"/>
  <c r="AS151" i="4261"/>
  <c r="AT151" i="4261"/>
  <c r="AU151" i="4261"/>
  <c r="AV151" i="4261"/>
  <c r="AW151" i="4261"/>
  <c r="AX151" i="4261"/>
  <c r="AY151" i="4261"/>
  <c r="AZ151" i="4261"/>
  <c r="BA151" i="4261"/>
  <c r="BB151" i="4261"/>
  <c r="BC151" i="4261"/>
  <c r="BD151" i="4261"/>
  <c r="A152" i="4261"/>
  <c r="B152" i="4261"/>
  <c r="C152" i="4261"/>
  <c r="D152" i="4261"/>
  <c r="E152" i="4261"/>
  <c r="F152" i="4261"/>
  <c r="G152" i="4261"/>
  <c r="H152" i="4261"/>
  <c r="I152" i="4261"/>
  <c r="J152" i="4261"/>
  <c r="K152" i="4261"/>
  <c r="L152" i="4261"/>
  <c r="M152" i="4261"/>
  <c r="N152" i="4261"/>
  <c r="O152" i="4261"/>
  <c r="P152" i="4261"/>
  <c r="Q152" i="4261"/>
  <c r="R152" i="4261"/>
  <c r="S152" i="4261"/>
  <c r="T152" i="4261"/>
  <c r="U152" i="4261"/>
  <c r="V152" i="4261"/>
  <c r="W152" i="4261"/>
  <c r="X152" i="4261"/>
  <c r="Y152" i="4261"/>
  <c r="Z152" i="4261"/>
  <c r="AA152" i="4261"/>
  <c r="AB152" i="4261"/>
  <c r="AC152" i="4261"/>
  <c r="AD152" i="4261"/>
  <c r="AE152" i="4261"/>
  <c r="AF152" i="4261"/>
  <c r="AG152" i="4261"/>
  <c r="AH152" i="4261"/>
  <c r="AI152" i="4261"/>
  <c r="AJ152" i="4261"/>
  <c r="AK152" i="4261"/>
  <c r="AL152" i="4261"/>
  <c r="AM152" i="4261"/>
  <c r="AN152" i="4261"/>
  <c r="AO152" i="4261"/>
  <c r="AP152" i="4261"/>
  <c r="AQ152" i="4261"/>
  <c r="AR152" i="4261"/>
  <c r="AS152" i="4261"/>
  <c r="AT152" i="4261"/>
  <c r="AU152" i="4261"/>
  <c r="AV152" i="4261"/>
  <c r="AW152" i="4261"/>
  <c r="AX152" i="4261"/>
  <c r="AY152" i="4261"/>
  <c r="AZ152" i="4261"/>
  <c r="BA152" i="4261"/>
  <c r="BB152" i="4261"/>
  <c r="BC152" i="4261"/>
  <c r="BD152" i="4261"/>
  <c r="A153" i="4261"/>
  <c r="B153" i="4261"/>
  <c r="C153" i="4261"/>
  <c r="D153" i="4261"/>
  <c r="E153" i="4261"/>
  <c r="F153" i="4261"/>
  <c r="G153" i="4261"/>
  <c r="H153" i="4261"/>
  <c r="I153" i="4261"/>
  <c r="J153" i="4261"/>
  <c r="K153" i="4261"/>
  <c r="L153" i="4261"/>
  <c r="M153" i="4261"/>
  <c r="N153" i="4261"/>
  <c r="O153" i="4261"/>
  <c r="P153" i="4261"/>
  <c r="Q153" i="4261"/>
  <c r="R153" i="4261"/>
  <c r="S153" i="4261"/>
  <c r="T153" i="4261"/>
  <c r="U153" i="4261"/>
  <c r="V153" i="4261"/>
  <c r="W153" i="4261"/>
  <c r="X153" i="4261"/>
  <c r="Y153" i="4261"/>
  <c r="Z153" i="4261"/>
  <c r="AA153" i="4261"/>
  <c r="AB153" i="4261"/>
  <c r="AC153" i="4261"/>
  <c r="AD153" i="4261"/>
  <c r="AE153" i="4261"/>
  <c r="AF153" i="4261"/>
  <c r="AG153" i="4261"/>
  <c r="AH153" i="4261"/>
  <c r="AI153" i="4261"/>
  <c r="AJ153" i="4261"/>
  <c r="AK153" i="4261"/>
  <c r="AL153" i="4261"/>
  <c r="AM153" i="4261"/>
  <c r="AN153" i="4261"/>
  <c r="AO153" i="4261"/>
  <c r="AP153" i="4261"/>
  <c r="AQ153" i="4261"/>
  <c r="AR153" i="4261"/>
  <c r="AS153" i="4261"/>
  <c r="AT153" i="4261"/>
  <c r="AU153" i="4261"/>
  <c r="AV153" i="4261"/>
  <c r="AW153" i="4261"/>
  <c r="AX153" i="4261"/>
  <c r="AY153" i="4261"/>
  <c r="AZ153" i="4261"/>
  <c r="BA153" i="4261"/>
  <c r="BB153" i="4261"/>
  <c r="BC153" i="4261"/>
  <c r="BD153" i="4261"/>
  <c r="A154" i="4261"/>
  <c r="B154" i="4261"/>
  <c r="C154" i="4261"/>
  <c r="D154" i="4261"/>
  <c r="E154" i="4261"/>
  <c r="F154" i="4261"/>
  <c r="G154" i="4261"/>
  <c r="H154" i="4261"/>
  <c r="I154" i="4261"/>
  <c r="J154" i="4261"/>
  <c r="K154" i="4261"/>
  <c r="L154" i="4261"/>
  <c r="M154" i="4261"/>
  <c r="N154" i="4261"/>
  <c r="O154" i="4261"/>
  <c r="P154" i="4261"/>
  <c r="Q154" i="4261"/>
  <c r="R154" i="4261"/>
  <c r="S154" i="4261"/>
  <c r="T154" i="4261"/>
  <c r="U154" i="4261"/>
  <c r="V154" i="4261"/>
  <c r="W154" i="4261"/>
  <c r="X154" i="4261"/>
  <c r="Y154" i="4261"/>
  <c r="Z154" i="4261"/>
  <c r="AA154" i="4261"/>
  <c r="AB154" i="4261"/>
  <c r="AC154" i="4261"/>
  <c r="AD154" i="4261"/>
  <c r="AE154" i="4261"/>
  <c r="AF154" i="4261"/>
  <c r="AG154" i="4261"/>
  <c r="AH154" i="4261"/>
  <c r="AI154" i="4261"/>
  <c r="AJ154" i="4261"/>
  <c r="AK154" i="4261"/>
  <c r="AL154" i="4261"/>
  <c r="AM154" i="4261"/>
  <c r="AN154" i="4261"/>
  <c r="AO154" i="4261"/>
  <c r="AP154" i="4261"/>
  <c r="AQ154" i="4261"/>
  <c r="AR154" i="4261"/>
  <c r="AS154" i="4261"/>
  <c r="AT154" i="4261"/>
  <c r="AU154" i="4261"/>
  <c r="AV154" i="4261"/>
  <c r="AW154" i="4261"/>
  <c r="AX154" i="4261"/>
  <c r="AY154" i="4261"/>
  <c r="AZ154" i="4261"/>
  <c r="BA154" i="4261"/>
  <c r="BB154" i="4261"/>
  <c r="BC154" i="4261"/>
  <c r="BD154" i="4261"/>
  <c r="A155" i="4261"/>
  <c r="B155" i="4261"/>
  <c r="C155" i="4261"/>
  <c r="D155" i="4261"/>
  <c r="E155" i="4261"/>
  <c r="F155" i="4261"/>
  <c r="G155" i="4261"/>
  <c r="H155" i="4261"/>
  <c r="I155" i="4261"/>
  <c r="J155" i="4261"/>
  <c r="K155" i="4261"/>
  <c r="L155" i="4261"/>
  <c r="M155" i="4261"/>
  <c r="N155" i="4261"/>
  <c r="O155" i="4261"/>
  <c r="P155" i="4261"/>
  <c r="Q155" i="4261"/>
  <c r="R155" i="4261"/>
  <c r="S155" i="4261"/>
  <c r="T155" i="4261"/>
  <c r="U155" i="4261"/>
  <c r="V155" i="4261"/>
  <c r="W155" i="4261"/>
  <c r="X155" i="4261"/>
  <c r="Y155" i="4261"/>
  <c r="Z155" i="4261"/>
  <c r="AA155" i="4261"/>
  <c r="AB155" i="4261"/>
  <c r="AC155" i="4261"/>
  <c r="AD155" i="4261"/>
  <c r="AE155" i="4261"/>
  <c r="AF155" i="4261"/>
  <c r="AG155" i="4261"/>
  <c r="AH155" i="4261"/>
  <c r="AI155" i="4261"/>
  <c r="AJ155" i="4261"/>
  <c r="AK155" i="4261"/>
  <c r="AL155" i="4261"/>
  <c r="AM155" i="4261"/>
  <c r="AN155" i="4261"/>
  <c r="AO155" i="4261"/>
  <c r="AP155" i="4261"/>
  <c r="AQ155" i="4261"/>
  <c r="AR155" i="4261"/>
  <c r="AS155" i="4261"/>
  <c r="AT155" i="4261"/>
  <c r="AU155" i="4261"/>
  <c r="AV155" i="4261"/>
  <c r="AW155" i="4261"/>
  <c r="AX155" i="4261"/>
  <c r="AY155" i="4261"/>
  <c r="AZ155" i="4261"/>
  <c r="BA155" i="4261"/>
  <c r="BB155" i="4261"/>
  <c r="BC155" i="4261"/>
  <c r="BD155" i="4261"/>
  <c r="A156" i="4261"/>
  <c r="B156" i="4261"/>
  <c r="C156" i="4261"/>
  <c r="D156" i="4261"/>
  <c r="E156" i="4261"/>
  <c r="F156" i="4261"/>
  <c r="G156" i="4261"/>
  <c r="H156" i="4261"/>
  <c r="I156" i="4261"/>
  <c r="J156" i="4261"/>
  <c r="K156" i="4261"/>
  <c r="L156" i="4261"/>
  <c r="M156" i="4261"/>
  <c r="N156" i="4261"/>
  <c r="O156" i="4261"/>
  <c r="P156" i="4261"/>
  <c r="Q156" i="4261"/>
  <c r="R156" i="4261"/>
  <c r="S156" i="4261"/>
  <c r="T156" i="4261"/>
  <c r="U156" i="4261"/>
  <c r="V156" i="4261"/>
  <c r="W156" i="4261"/>
  <c r="X156" i="4261"/>
  <c r="Y156" i="4261"/>
  <c r="Z156" i="4261"/>
  <c r="AA156" i="4261"/>
  <c r="AB156" i="4261"/>
  <c r="AC156" i="4261"/>
  <c r="AD156" i="4261"/>
  <c r="AE156" i="4261"/>
  <c r="AF156" i="4261"/>
  <c r="AG156" i="4261"/>
  <c r="AH156" i="4261"/>
  <c r="AI156" i="4261"/>
  <c r="AJ156" i="4261"/>
  <c r="AK156" i="4261"/>
  <c r="AL156" i="4261"/>
  <c r="AM156" i="4261"/>
  <c r="AN156" i="4261"/>
  <c r="AO156" i="4261"/>
  <c r="AP156" i="4261"/>
  <c r="AQ156" i="4261"/>
  <c r="AR156" i="4261"/>
  <c r="AS156" i="4261"/>
  <c r="AT156" i="4261"/>
  <c r="AU156" i="4261"/>
  <c r="AV156" i="4261"/>
  <c r="AW156" i="4261"/>
  <c r="AX156" i="4261"/>
  <c r="AY156" i="4261"/>
  <c r="AZ156" i="4261"/>
  <c r="BA156" i="4261"/>
  <c r="BB156" i="4261"/>
  <c r="BC156" i="4261"/>
  <c r="BD156" i="4261"/>
  <c r="A157" i="4261"/>
  <c r="B157" i="4261"/>
  <c r="C157" i="4261"/>
  <c r="D157" i="4261"/>
  <c r="E157" i="4261"/>
  <c r="F157" i="4261"/>
  <c r="G157" i="4261"/>
  <c r="H157" i="4261"/>
  <c r="I157" i="4261"/>
  <c r="J157" i="4261"/>
  <c r="K157" i="4261"/>
  <c r="L157" i="4261"/>
  <c r="M157" i="4261"/>
  <c r="N157" i="4261"/>
  <c r="O157" i="4261"/>
  <c r="P157" i="4261"/>
  <c r="Q157" i="4261"/>
  <c r="R157" i="4261"/>
  <c r="S157" i="4261"/>
  <c r="T157" i="4261"/>
  <c r="U157" i="4261"/>
  <c r="V157" i="4261"/>
  <c r="W157" i="4261"/>
  <c r="X157" i="4261"/>
  <c r="Y157" i="4261"/>
  <c r="Z157" i="4261"/>
  <c r="AA157" i="4261"/>
  <c r="AB157" i="4261"/>
  <c r="AC157" i="4261"/>
  <c r="AD157" i="4261"/>
  <c r="AE157" i="4261"/>
  <c r="AF157" i="4261"/>
  <c r="AG157" i="4261"/>
  <c r="AH157" i="4261"/>
  <c r="AI157" i="4261"/>
  <c r="AJ157" i="4261"/>
  <c r="AK157" i="4261"/>
  <c r="AL157" i="4261"/>
  <c r="AM157" i="4261"/>
  <c r="AN157" i="4261"/>
  <c r="AO157" i="4261"/>
  <c r="AP157" i="4261"/>
  <c r="AQ157" i="4261"/>
  <c r="AR157" i="4261"/>
  <c r="AS157" i="4261"/>
  <c r="AT157" i="4261"/>
  <c r="AU157" i="4261"/>
  <c r="AV157" i="4261"/>
  <c r="AW157" i="4261"/>
  <c r="AX157" i="4261"/>
  <c r="AY157" i="4261"/>
  <c r="AZ157" i="4261"/>
  <c r="BA157" i="4261"/>
  <c r="BB157" i="4261"/>
  <c r="BC157" i="4261"/>
  <c r="BD157" i="4261"/>
  <c r="A158" i="4261"/>
  <c r="B158" i="4261"/>
  <c r="C158" i="4261"/>
  <c r="D158" i="4261"/>
  <c r="E158" i="4261"/>
  <c r="F158" i="4261"/>
  <c r="G158" i="4261"/>
  <c r="H158" i="4261"/>
  <c r="I158" i="4261"/>
  <c r="J158" i="4261"/>
  <c r="K158" i="4261"/>
  <c r="L158" i="4261"/>
  <c r="M158" i="4261"/>
  <c r="N158" i="4261"/>
  <c r="O158" i="4261"/>
  <c r="P158" i="4261"/>
  <c r="Q158" i="4261"/>
  <c r="R158" i="4261"/>
  <c r="S158" i="4261"/>
  <c r="T158" i="4261"/>
  <c r="U158" i="4261"/>
  <c r="V158" i="4261"/>
  <c r="W158" i="4261"/>
  <c r="X158" i="4261"/>
  <c r="Y158" i="4261"/>
  <c r="Z158" i="4261"/>
  <c r="AA158" i="4261"/>
  <c r="AB158" i="4261"/>
  <c r="AC158" i="4261"/>
  <c r="AD158" i="4261"/>
  <c r="AE158" i="4261"/>
  <c r="AF158" i="4261"/>
  <c r="AG158" i="4261"/>
  <c r="AH158" i="4261"/>
  <c r="AI158" i="4261"/>
  <c r="AJ158" i="4261"/>
  <c r="AK158" i="4261"/>
  <c r="AL158" i="4261"/>
  <c r="AM158" i="4261"/>
  <c r="AN158" i="4261"/>
  <c r="AO158" i="4261"/>
  <c r="AP158" i="4261"/>
  <c r="AQ158" i="4261"/>
  <c r="AR158" i="4261"/>
  <c r="AS158" i="4261"/>
  <c r="AT158" i="4261"/>
  <c r="AU158" i="4261"/>
  <c r="AV158" i="4261"/>
  <c r="AW158" i="4261"/>
  <c r="AX158" i="4261"/>
  <c r="AY158" i="4261"/>
  <c r="AZ158" i="4261"/>
  <c r="BA158" i="4261"/>
  <c r="BB158" i="4261"/>
  <c r="BC158" i="4261"/>
  <c r="BD158" i="4261"/>
  <c r="A159" i="4261"/>
  <c r="B159" i="4261"/>
  <c r="C159" i="4261"/>
  <c r="D159" i="4261"/>
  <c r="E159" i="4261"/>
  <c r="F159" i="4261"/>
  <c r="G159" i="4261"/>
  <c r="H159" i="4261"/>
  <c r="I159" i="4261"/>
  <c r="J159" i="4261"/>
  <c r="K159" i="4261"/>
  <c r="L159" i="4261"/>
  <c r="M159" i="4261"/>
  <c r="N159" i="4261"/>
  <c r="O159" i="4261"/>
  <c r="P159" i="4261"/>
  <c r="Q159" i="4261"/>
  <c r="R159" i="4261"/>
  <c r="S159" i="4261"/>
  <c r="T159" i="4261"/>
  <c r="U159" i="4261"/>
  <c r="V159" i="4261"/>
  <c r="W159" i="4261"/>
  <c r="X159" i="4261"/>
  <c r="Y159" i="4261"/>
  <c r="Z159" i="4261"/>
  <c r="AA159" i="4261"/>
  <c r="AB159" i="4261"/>
  <c r="AC159" i="4261"/>
  <c r="AD159" i="4261"/>
  <c r="AE159" i="4261"/>
  <c r="AF159" i="4261"/>
  <c r="AG159" i="4261"/>
  <c r="AH159" i="4261"/>
  <c r="AI159" i="4261"/>
  <c r="AJ159" i="4261"/>
  <c r="AK159" i="4261"/>
  <c r="AL159" i="4261"/>
  <c r="AM159" i="4261"/>
  <c r="AN159" i="4261"/>
  <c r="AO159" i="4261"/>
  <c r="AP159" i="4261"/>
  <c r="AQ159" i="4261"/>
  <c r="AR159" i="4261"/>
  <c r="AS159" i="4261"/>
  <c r="AT159" i="4261"/>
  <c r="AU159" i="4261"/>
  <c r="AV159" i="4261"/>
  <c r="AW159" i="4261"/>
  <c r="AX159" i="4261"/>
  <c r="AY159" i="4261"/>
  <c r="AZ159" i="4261"/>
  <c r="BA159" i="4261"/>
  <c r="BB159" i="4261"/>
  <c r="BC159" i="4261"/>
  <c r="BD159" i="4261"/>
  <c r="A160" i="4261"/>
  <c r="B160" i="4261"/>
  <c r="C160" i="4261"/>
  <c r="D160" i="4261"/>
  <c r="E160" i="4261"/>
  <c r="F160" i="4261"/>
  <c r="G160" i="4261"/>
  <c r="H160" i="4261"/>
  <c r="I160" i="4261"/>
  <c r="J160" i="4261"/>
  <c r="K160" i="4261"/>
  <c r="L160" i="4261"/>
  <c r="M160" i="4261"/>
  <c r="N160" i="4261"/>
  <c r="O160" i="4261"/>
  <c r="P160" i="4261"/>
  <c r="Q160" i="4261"/>
  <c r="R160" i="4261"/>
  <c r="S160" i="4261"/>
  <c r="T160" i="4261"/>
  <c r="U160" i="4261"/>
  <c r="V160" i="4261"/>
  <c r="W160" i="4261"/>
  <c r="X160" i="4261"/>
  <c r="Y160" i="4261"/>
  <c r="Z160" i="4261"/>
  <c r="AA160" i="4261"/>
  <c r="AB160" i="4261"/>
  <c r="AC160" i="4261"/>
  <c r="AD160" i="4261"/>
  <c r="AE160" i="4261"/>
  <c r="AF160" i="4261"/>
  <c r="AG160" i="4261"/>
  <c r="AH160" i="4261"/>
  <c r="AI160" i="4261"/>
  <c r="AJ160" i="4261"/>
  <c r="AK160" i="4261"/>
  <c r="AL160" i="4261"/>
  <c r="AM160" i="4261"/>
  <c r="AN160" i="4261"/>
  <c r="AO160" i="4261"/>
  <c r="AP160" i="4261"/>
  <c r="AQ160" i="4261"/>
  <c r="AR160" i="4261"/>
  <c r="AS160" i="4261"/>
  <c r="AT160" i="4261"/>
  <c r="AU160" i="4261"/>
  <c r="AV160" i="4261"/>
  <c r="AW160" i="4261"/>
  <c r="AX160" i="4261"/>
  <c r="AY160" i="4261"/>
  <c r="AZ160" i="4261"/>
  <c r="BA160" i="4261"/>
  <c r="BB160" i="4261"/>
  <c r="BC160" i="4261"/>
  <c r="BD160" i="4261"/>
  <c r="A161" i="4261"/>
  <c r="B161" i="4261"/>
  <c r="C161" i="4261"/>
  <c r="D161" i="4261"/>
  <c r="E161" i="4261"/>
  <c r="F161" i="4261"/>
  <c r="G161" i="4261"/>
  <c r="H161" i="4261"/>
  <c r="I161" i="4261"/>
  <c r="J161" i="4261"/>
  <c r="K161" i="4261"/>
  <c r="L161" i="4261"/>
  <c r="M161" i="4261"/>
  <c r="N161" i="4261"/>
  <c r="O161" i="4261"/>
  <c r="P161" i="4261"/>
  <c r="Q161" i="4261"/>
  <c r="R161" i="4261"/>
  <c r="S161" i="4261"/>
  <c r="T161" i="4261"/>
  <c r="U161" i="4261"/>
  <c r="V161" i="4261"/>
  <c r="W161" i="4261"/>
  <c r="X161" i="4261"/>
  <c r="Y161" i="4261"/>
  <c r="Z161" i="4261"/>
  <c r="AA161" i="4261"/>
  <c r="AB161" i="4261"/>
  <c r="AC161" i="4261"/>
  <c r="AD161" i="4261"/>
  <c r="AE161" i="4261"/>
  <c r="AF161" i="4261"/>
  <c r="AG161" i="4261"/>
  <c r="AH161" i="4261"/>
  <c r="AI161" i="4261"/>
  <c r="AJ161" i="4261"/>
  <c r="AK161" i="4261"/>
  <c r="AL161" i="4261"/>
  <c r="AM161" i="4261"/>
  <c r="AN161" i="4261"/>
  <c r="AO161" i="4261"/>
  <c r="AP161" i="4261"/>
  <c r="AQ161" i="4261"/>
  <c r="AR161" i="4261"/>
  <c r="AS161" i="4261"/>
  <c r="AT161" i="4261"/>
  <c r="AU161" i="4261"/>
  <c r="AV161" i="4261"/>
  <c r="AW161" i="4261"/>
  <c r="AX161" i="4261"/>
  <c r="AY161" i="4261"/>
  <c r="AZ161" i="4261"/>
  <c r="BA161" i="4261"/>
  <c r="BB161" i="4261"/>
  <c r="BC161" i="4261"/>
  <c r="BD161" i="4261"/>
  <c r="A162" i="4261"/>
  <c r="B162" i="4261"/>
  <c r="C162" i="4261"/>
  <c r="D162" i="4261"/>
  <c r="E162" i="4261"/>
  <c r="F162" i="4261"/>
  <c r="G162" i="4261"/>
  <c r="H162" i="4261"/>
  <c r="I162" i="4261"/>
  <c r="J162" i="4261"/>
  <c r="K162" i="4261"/>
  <c r="L162" i="4261"/>
  <c r="M162" i="4261"/>
  <c r="N162" i="4261"/>
  <c r="O162" i="4261"/>
  <c r="P162" i="4261"/>
  <c r="Q162" i="4261"/>
  <c r="R162" i="4261"/>
  <c r="S162" i="4261"/>
  <c r="T162" i="4261"/>
  <c r="U162" i="4261"/>
  <c r="V162" i="4261"/>
  <c r="W162" i="4261"/>
  <c r="X162" i="4261"/>
  <c r="Y162" i="4261"/>
  <c r="Z162" i="4261"/>
  <c r="AA162" i="4261"/>
  <c r="AB162" i="4261"/>
  <c r="AC162" i="4261"/>
  <c r="AD162" i="4261"/>
  <c r="AE162" i="4261"/>
  <c r="AF162" i="4261"/>
  <c r="AG162" i="4261"/>
  <c r="AH162" i="4261"/>
  <c r="AI162" i="4261"/>
  <c r="AJ162" i="4261"/>
  <c r="AK162" i="4261"/>
  <c r="AL162" i="4261"/>
  <c r="AM162" i="4261"/>
  <c r="AN162" i="4261"/>
  <c r="AO162" i="4261"/>
  <c r="AP162" i="4261"/>
  <c r="AQ162" i="4261"/>
  <c r="AR162" i="4261"/>
  <c r="AS162" i="4261"/>
  <c r="AT162" i="4261"/>
  <c r="AU162" i="4261"/>
  <c r="AV162" i="4261"/>
  <c r="AW162" i="4261"/>
  <c r="AX162" i="4261"/>
  <c r="AY162" i="4261"/>
  <c r="AZ162" i="4261"/>
  <c r="BA162" i="4261"/>
  <c r="BB162" i="4261"/>
  <c r="BC162" i="4261"/>
  <c r="BD162" i="4261"/>
  <c r="A163" i="4261"/>
  <c r="B163" i="4261"/>
  <c r="C163" i="4261"/>
  <c r="D163" i="4261"/>
  <c r="E163" i="4261"/>
  <c r="F163" i="4261"/>
  <c r="G163" i="4261"/>
  <c r="H163" i="4261"/>
  <c r="I163" i="4261"/>
  <c r="J163" i="4261"/>
  <c r="K163" i="4261"/>
  <c r="L163" i="4261"/>
  <c r="M163" i="4261"/>
  <c r="N163" i="4261"/>
  <c r="O163" i="4261"/>
  <c r="P163" i="4261"/>
  <c r="Q163" i="4261"/>
  <c r="R163" i="4261"/>
  <c r="S163" i="4261"/>
  <c r="T163" i="4261"/>
  <c r="U163" i="4261"/>
  <c r="V163" i="4261"/>
  <c r="W163" i="4261"/>
  <c r="X163" i="4261"/>
  <c r="Y163" i="4261"/>
  <c r="Z163" i="4261"/>
  <c r="AA163" i="4261"/>
  <c r="AB163" i="4261"/>
  <c r="AC163" i="4261"/>
  <c r="AD163" i="4261"/>
  <c r="AE163" i="4261"/>
  <c r="AF163" i="4261"/>
  <c r="AG163" i="4261"/>
  <c r="AH163" i="4261"/>
  <c r="AI163" i="4261"/>
  <c r="AJ163" i="4261"/>
  <c r="AK163" i="4261"/>
  <c r="AL163" i="4261"/>
  <c r="AM163" i="4261"/>
  <c r="AN163" i="4261"/>
  <c r="AO163" i="4261"/>
  <c r="AP163" i="4261"/>
  <c r="AQ163" i="4261"/>
  <c r="AR163" i="4261"/>
  <c r="AS163" i="4261"/>
  <c r="AT163" i="4261"/>
  <c r="AU163" i="4261"/>
  <c r="AV163" i="4261"/>
  <c r="AW163" i="4261"/>
  <c r="AX163" i="4261"/>
  <c r="AY163" i="4261"/>
  <c r="AZ163" i="4261"/>
  <c r="BA163" i="4261"/>
  <c r="BB163" i="4261"/>
  <c r="BC163" i="4261"/>
  <c r="BD163" i="4261"/>
  <c r="A164" i="4261"/>
  <c r="B164" i="4261"/>
  <c r="C164" i="4261"/>
  <c r="D164" i="4261"/>
  <c r="E164" i="4261"/>
  <c r="F164" i="4261"/>
  <c r="G164" i="4261"/>
  <c r="H164" i="4261"/>
  <c r="I164" i="4261"/>
  <c r="J164" i="4261"/>
  <c r="K164" i="4261"/>
  <c r="L164" i="4261"/>
  <c r="M164" i="4261"/>
  <c r="N164" i="4261"/>
  <c r="O164" i="4261"/>
  <c r="P164" i="4261"/>
  <c r="Q164" i="4261"/>
  <c r="R164" i="4261"/>
  <c r="S164" i="4261"/>
  <c r="T164" i="4261"/>
  <c r="U164" i="4261"/>
  <c r="V164" i="4261"/>
  <c r="W164" i="4261"/>
  <c r="X164" i="4261"/>
  <c r="Y164" i="4261"/>
  <c r="Z164" i="4261"/>
  <c r="AA164" i="4261"/>
  <c r="AB164" i="4261"/>
  <c r="AC164" i="4261"/>
  <c r="AD164" i="4261"/>
  <c r="AE164" i="4261"/>
  <c r="AF164" i="4261"/>
  <c r="AG164" i="4261"/>
  <c r="AH164" i="4261"/>
  <c r="AI164" i="4261"/>
  <c r="AJ164" i="4261"/>
  <c r="AK164" i="4261"/>
  <c r="AL164" i="4261"/>
  <c r="AM164" i="4261"/>
  <c r="AN164" i="4261"/>
  <c r="AO164" i="4261"/>
  <c r="AP164" i="4261"/>
  <c r="AQ164" i="4261"/>
  <c r="AR164" i="4261"/>
  <c r="AS164" i="4261"/>
  <c r="AT164" i="4261"/>
  <c r="AU164" i="4261"/>
  <c r="AV164" i="4261"/>
  <c r="AW164" i="4261"/>
  <c r="AX164" i="4261"/>
  <c r="AY164" i="4261"/>
  <c r="AZ164" i="4261"/>
  <c r="BA164" i="4261"/>
  <c r="BB164" i="4261"/>
  <c r="BC164" i="4261"/>
  <c r="BD164" i="4261"/>
  <c r="A165" i="4261"/>
  <c r="B165" i="4261"/>
  <c r="C165" i="4261"/>
  <c r="D165" i="4261"/>
  <c r="E165" i="4261"/>
  <c r="F165" i="4261"/>
  <c r="G165" i="4261"/>
  <c r="H165" i="4261"/>
  <c r="I165" i="4261"/>
  <c r="J165" i="4261"/>
  <c r="K165" i="4261"/>
  <c r="L165" i="4261"/>
  <c r="M165" i="4261"/>
  <c r="N165" i="4261"/>
  <c r="O165" i="4261"/>
  <c r="P165" i="4261"/>
  <c r="Q165" i="4261"/>
  <c r="R165" i="4261"/>
  <c r="S165" i="4261"/>
  <c r="T165" i="4261"/>
  <c r="U165" i="4261"/>
  <c r="V165" i="4261"/>
  <c r="W165" i="4261"/>
  <c r="X165" i="4261"/>
  <c r="Y165" i="4261"/>
  <c r="Z165" i="4261"/>
  <c r="AA165" i="4261"/>
  <c r="AB165" i="4261"/>
  <c r="AC165" i="4261"/>
  <c r="AD165" i="4261"/>
  <c r="AE165" i="4261"/>
  <c r="AF165" i="4261"/>
  <c r="AG165" i="4261"/>
  <c r="AH165" i="4261"/>
  <c r="AI165" i="4261"/>
  <c r="AJ165" i="4261"/>
  <c r="AK165" i="4261"/>
  <c r="AL165" i="4261"/>
  <c r="AM165" i="4261"/>
  <c r="AN165" i="4261"/>
  <c r="AO165" i="4261"/>
  <c r="AP165" i="4261"/>
  <c r="AQ165" i="4261"/>
  <c r="AR165" i="4261"/>
  <c r="AS165" i="4261"/>
  <c r="AT165" i="4261"/>
  <c r="AU165" i="4261"/>
  <c r="AV165" i="4261"/>
  <c r="AW165" i="4261"/>
  <c r="AX165" i="4261"/>
  <c r="AY165" i="4261"/>
  <c r="AZ165" i="4261"/>
  <c r="BA165" i="4261"/>
  <c r="BB165" i="4261"/>
  <c r="BC165" i="4261"/>
  <c r="BD165" i="4261"/>
  <c r="A166" i="4261"/>
  <c r="B166" i="4261"/>
  <c r="C166" i="4261"/>
  <c r="D166" i="4261"/>
  <c r="E166" i="4261"/>
  <c r="F166" i="4261"/>
  <c r="G166" i="4261"/>
  <c r="H166" i="4261"/>
  <c r="I166" i="4261"/>
  <c r="J166" i="4261"/>
  <c r="K166" i="4261"/>
  <c r="L166" i="4261"/>
  <c r="M166" i="4261"/>
  <c r="N166" i="4261"/>
  <c r="O166" i="4261"/>
  <c r="P166" i="4261"/>
  <c r="Q166" i="4261"/>
  <c r="R166" i="4261"/>
  <c r="S166" i="4261"/>
  <c r="T166" i="4261"/>
  <c r="U166" i="4261"/>
  <c r="V166" i="4261"/>
  <c r="W166" i="4261"/>
  <c r="X166" i="4261"/>
  <c r="Y166" i="4261"/>
  <c r="Z166" i="4261"/>
  <c r="AA166" i="4261"/>
  <c r="AB166" i="4261"/>
  <c r="AC166" i="4261"/>
  <c r="AD166" i="4261"/>
  <c r="AE166" i="4261"/>
  <c r="AF166" i="4261"/>
  <c r="AG166" i="4261"/>
  <c r="AH166" i="4261"/>
  <c r="AI166" i="4261"/>
  <c r="AJ166" i="4261"/>
  <c r="AK166" i="4261"/>
  <c r="AL166" i="4261"/>
  <c r="AM166" i="4261"/>
  <c r="AN166" i="4261"/>
  <c r="AO166" i="4261"/>
  <c r="AP166" i="4261"/>
  <c r="AQ166" i="4261"/>
  <c r="AR166" i="4261"/>
  <c r="AS166" i="4261"/>
  <c r="AT166" i="4261"/>
  <c r="AU166" i="4261"/>
  <c r="AV166" i="4261"/>
  <c r="AW166" i="4261"/>
  <c r="AX166" i="4261"/>
  <c r="AY166" i="4261"/>
  <c r="AZ166" i="4261"/>
  <c r="BA166" i="4261"/>
  <c r="BB166" i="4261"/>
  <c r="BC166" i="4261"/>
  <c r="BD166" i="4261"/>
  <c r="A167" i="4261"/>
  <c r="B167" i="4261"/>
  <c r="C167" i="4261"/>
  <c r="D167" i="4261"/>
  <c r="E167" i="4261"/>
  <c r="F167" i="4261"/>
  <c r="G167" i="4261"/>
  <c r="H167" i="4261"/>
  <c r="I167" i="4261"/>
  <c r="J167" i="4261"/>
  <c r="K167" i="4261"/>
  <c r="L167" i="4261"/>
  <c r="M167" i="4261"/>
  <c r="N167" i="4261"/>
  <c r="O167" i="4261"/>
  <c r="P167" i="4261"/>
  <c r="Q167" i="4261"/>
  <c r="R167" i="4261"/>
  <c r="S167" i="4261"/>
  <c r="T167" i="4261"/>
  <c r="U167" i="4261"/>
  <c r="V167" i="4261"/>
  <c r="W167" i="4261"/>
  <c r="X167" i="4261"/>
  <c r="Y167" i="4261"/>
  <c r="Z167" i="4261"/>
  <c r="AA167" i="4261"/>
  <c r="AB167" i="4261"/>
  <c r="AC167" i="4261"/>
  <c r="AD167" i="4261"/>
  <c r="AE167" i="4261"/>
  <c r="AF167" i="4261"/>
  <c r="AG167" i="4261"/>
  <c r="AH167" i="4261"/>
  <c r="AI167" i="4261"/>
  <c r="AJ167" i="4261"/>
  <c r="AK167" i="4261"/>
  <c r="AL167" i="4261"/>
  <c r="AM167" i="4261"/>
  <c r="AN167" i="4261"/>
  <c r="AO167" i="4261"/>
  <c r="AP167" i="4261"/>
  <c r="AQ167" i="4261"/>
  <c r="AR167" i="4261"/>
  <c r="AS167" i="4261"/>
  <c r="AT167" i="4261"/>
  <c r="AU167" i="4261"/>
  <c r="AV167" i="4261"/>
  <c r="AW167" i="4261"/>
  <c r="AX167" i="4261"/>
  <c r="AY167" i="4261"/>
  <c r="AZ167" i="4261"/>
  <c r="BA167" i="4261"/>
  <c r="BB167" i="4261"/>
  <c r="BC167" i="4261"/>
  <c r="BD167" i="4261"/>
  <c r="A168" i="4261"/>
  <c r="B168" i="4261"/>
  <c r="C168" i="4261"/>
  <c r="D168" i="4261"/>
  <c r="E168" i="4261"/>
  <c r="F168" i="4261"/>
  <c r="G168" i="4261"/>
  <c r="H168" i="4261"/>
  <c r="I168" i="4261"/>
  <c r="J168" i="4261"/>
  <c r="K168" i="4261"/>
  <c r="L168" i="4261"/>
  <c r="M168" i="4261"/>
  <c r="N168" i="4261"/>
  <c r="O168" i="4261"/>
  <c r="P168" i="4261"/>
  <c r="Q168" i="4261"/>
  <c r="R168" i="4261"/>
  <c r="S168" i="4261"/>
  <c r="T168" i="4261"/>
  <c r="U168" i="4261"/>
  <c r="V168" i="4261"/>
  <c r="W168" i="4261"/>
  <c r="X168" i="4261"/>
  <c r="Y168" i="4261"/>
  <c r="Z168" i="4261"/>
  <c r="AA168" i="4261"/>
  <c r="AB168" i="4261"/>
  <c r="AC168" i="4261"/>
  <c r="AD168" i="4261"/>
  <c r="AE168" i="4261"/>
  <c r="AF168" i="4261"/>
  <c r="AG168" i="4261"/>
  <c r="AH168" i="4261"/>
  <c r="AI168" i="4261"/>
  <c r="AJ168" i="4261"/>
  <c r="AK168" i="4261"/>
  <c r="AL168" i="4261"/>
  <c r="AM168" i="4261"/>
  <c r="AN168" i="4261"/>
  <c r="AO168" i="4261"/>
  <c r="AP168" i="4261"/>
  <c r="AQ168" i="4261"/>
  <c r="AR168" i="4261"/>
  <c r="AS168" i="4261"/>
  <c r="AT168" i="4261"/>
  <c r="AU168" i="4261"/>
  <c r="AV168" i="4261"/>
  <c r="AW168" i="4261"/>
  <c r="AX168" i="4261"/>
  <c r="AY168" i="4261"/>
  <c r="AZ168" i="4261"/>
  <c r="BA168" i="4261"/>
  <c r="BB168" i="4261"/>
  <c r="BC168" i="4261"/>
  <c r="BD168" i="4261"/>
  <c r="A169" i="4261"/>
  <c r="B169" i="4261"/>
  <c r="C169" i="4261"/>
  <c r="D169" i="4261"/>
  <c r="E169" i="4261"/>
  <c r="F169" i="4261"/>
  <c r="G169" i="4261"/>
  <c r="H169" i="4261"/>
  <c r="I169" i="4261"/>
  <c r="J169" i="4261"/>
  <c r="K169" i="4261"/>
  <c r="L169" i="4261"/>
  <c r="M169" i="4261"/>
  <c r="N169" i="4261"/>
  <c r="O169" i="4261"/>
  <c r="P169" i="4261"/>
  <c r="Q169" i="4261"/>
  <c r="R169" i="4261"/>
  <c r="S169" i="4261"/>
  <c r="T169" i="4261"/>
  <c r="U169" i="4261"/>
  <c r="V169" i="4261"/>
  <c r="W169" i="4261"/>
  <c r="X169" i="4261"/>
  <c r="Y169" i="4261"/>
  <c r="Z169" i="4261"/>
  <c r="AA169" i="4261"/>
  <c r="AB169" i="4261"/>
  <c r="AC169" i="4261"/>
  <c r="AD169" i="4261"/>
  <c r="AE169" i="4261"/>
  <c r="AF169" i="4261"/>
  <c r="AG169" i="4261"/>
  <c r="AH169" i="4261"/>
  <c r="AI169" i="4261"/>
  <c r="AJ169" i="4261"/>
  <c r="AK169" i="4261"/>
  <c r="AL169" i="4261"/>
  <c r="AM169" i="4261"/>
  <c r="AN169" i="4261"/>
  <c r="AO169" i="4261"/>
  <c r="AP169" i="4261"/>
  <c r="AQ169" i="4261"/>
  <c r="AR169" i="4261"/>
  <c r="AS169" i="4261"/>
  <c r="AT169" i="4261"/>
  <c r="AU169" i="4261"/>
  <c r="AV169" i="4261"/>
  <c r="AW169" i="4261"/>
  <c r="AX169" i="4261"/>
  <c r="AY169" i="4261"/>
  <c r="AZ169" i="4261"/>
  <c r="BA169" i="4261"/>
  <c r="BB169" i="4261"/>
  <c r="BC169" i="4261"/>
  <c r="BD169" i="4261"/>
  <c r="A170" i="4261"/>
  <c r="B170" i="4261"/>
  <c r="C170" i="4261"/>
  <c r="D170" i="4261"/>
  <c r="E170" i="4261"/>
  <c r="F170" i="4261"/>
  <c r="G170" i="4261"/>
  <c r="H170" i="4261"/>
  <c r="I170" i="4261"/>
  <c r="J170" i="4261"/>
  <c r="K170" i="4261"/>
  <c r="L170" i="4261"/>
  <c r="M170" i="4261"/>
  <c r="N170" i="4261"/>
  <c r="O170" i="4261"/>
  <c r="P170" i="4261"/>
  <c r="Q170" i="4261"/>
  <c r="R170" i="4261"/>
  <c r="S170" i="4261"/>
  <c r="T170" i="4261"/>
  <c r="U170" i="4261"/>
  <c r="V170" i="4261"/>
  <c r="W170" i="4261"/>
  <c r="X170" i="4261"/>
  <c r="Y170" i="4261"/>
  <c r="Z170" i="4261"/>
  <c r="AA170" i="4261"/>
  <c r="AB170" i="4261"/>
  <c r="AC170" i="4261"/>
  <c r="AD170" i="4261"/>
  <c r="AE170" i="4261"/>
  <c r="AF170" i="4261"/>
  <c r="AG170" i="4261"/>
  <c r="AH170" i="4261"/>
  <c r="AI170" i="4261"/>
  <c r="AJ170" i="4261"/>
  <c r="AK170" i="4261"/>
  <c r="AL170" i="4261"/>
  <c r="AM170" i="4261"/>
  <c r="AN170" i="4261"/>
  <c r="AO170" i="4261"/>
  <c r="AP170" i="4261"/>
  <c r="AQ170" i="4261"/>
  <c r="AR170" i="4261"/>
  <c r="AS170" i="4261"/>
  <c r="AT170" i="4261"/>
  <c r="AU170" i="4261"/>
  <c r="AV170" i="4261"/>
  <c r="AW170" i="4261"/>
  <c r="AX170" i="4261"/>
  <c r="AY170" i="4261"/>
  <c r="AZ170" i="4261"/>
  <c r="BA170" i="4261"/>
  <c r="BB170" i="4261"/>
  <c r="BC170" i="4261"/>
  <c r="BD170" i="4261"/>
  <c r="A171" i="4261"/>
  <c r="B171" i="4261"/>
  <c r="C171" i="4261"/>
  <c r="D171" i="4261"/>
  <c r="E171" i="4261"/>
  <c r="F171" i="4261"/>
  <c r="G171" i="4261"/>
  <c r="H171" i="4261"/>
  <c r="I171" i="4261"/>
  <c r="J171" i="4261"/>
  <c r="K171" i="4261"/>
  <c r="L171" i="4261"/>
  <c r="M171" i="4261"/>
  <c r="N171" i="4261"/>
  <c r="O171" i="4261"/>
  <c r="P171" i="4261"/>
  <c r="Q171" i="4261"/>
  <c r="R171" i="4261"/>
  <c r="S171" i="4261"/>
  <c r="T171" i="4261"/>
  <c r="U171" i="4261"/>
  <c r="V171" i="4261"/>
  <c r="W171" i="4261"/>
  <c r="X171" i="4261"/>
  <c r="Y171" i="4261"/>
  <c r="Z171" i="4261"/>
  <c r="AA171" i="4261"/>
  <c r="AB171" i="4261"/>
  <c r="AC171" i="4261"/>
  <c r="AD171" i="4261"/>
  <c r="AE171" i="4261"/>
  <c r="AF171" i="4261"/>
  <c r="AG171" i="4261"/>
  <c r="AH171" i="4261"/>
  <c r="AI171" i="4261"/>
  <c r="AJ171" i="4261"/>
  <c r="AK171" i="4261"/>
  <c r="AL171" i="4261"/>
  <c r="AM171" i="4261"/>
  <c r="AN171" i="4261"/>
  <c r="AO171" i="4261"/>
  <c r="AP171" i="4261"/>
  <c r="AQ171" i="4261"/>
  <c r="AR171" i="4261"/>
  <c r="AS171" i="4261"/>
  <c r="AT171" i="4261"/>
  <c r="AU171" i="4261"/>
  <c r="AV171" i="4261"/>
  <c r="AW171" i="4261"/>
  <c r="AX171" i="4261"/>
  <c r="AY171" i="4261"/>
  <c r="AZ171" i="4261"/>
  <c r="BA171" i="4261"/>
  <c r="BB171" i="4261"/>
  <c r="BC171" i="4261"/>
  <c r="BD171" i="4261"/>
  <c r="A172" i="4261"/>
  <c r="B172" i="4261"/>
  <c r="C172" i="4261"/>
  <c r="D172" i="4261"/>
  <c r="E172" i="4261"/>
  <c r="F172" i="4261"/>
  <c r="G172" i="4261"/>
  <c r="H172" i="4261"/>
  <c r="I172" i="4261"/>
  <c r="J172" i="4261"/>
  <c r="K172" i="4261"/>
  <c r="L172" i="4261"/>
  <c r="M172" i="4261"/>
  <c r="N172" i="4261"/>
  <c r="O172" i="4261"/>
  <c r="P172" i="4261"/>
  <c r="Q172" i="4261"/>
  <c r="R172" i="4261"/>
  <c r="S172" i="4261"/>
  <c r="T172" i="4261"/>
  <c r="U172" i="4261"/>
  <c r="V172" i="4261"/>
  <c r="W172" i="4261"/>
  <c r="X172" i="4261"/>
  <c r="Y172" i="4261"/>
  <c r="Z172" i="4261"/>
  <c r="AA172" i="4261"/>
  <c r="AB172" i="4261"/>
  <c r="AC172" i="4261"/>
  <c r="AD172" i="4261"/>
  <c r="AE172" i="4261"/>
  <c r="AF172" i="4261"/>
  <c r="AG172" i="4261"/>
  <c r="AH172" i="4261"/>
  <c r="AI172" i="4261"/>
  <c r="AJ172" i="4261"/>
  <c r="AK172" i="4261"/>
  <c r="AL172" i="4261"/>
  <c r="AM172" i="4261"/>
  <c r="AN172" i="4261"/>
  <c r="AO172" i="4261"/>
  <c r="AP172" i="4261"/>
  <c r="AQ172" i="4261"/>
  <c r="AR172" i="4261"/>
  <c r="AS172" i="4261"/>
  <c r="AT172" i="4261"/>
  <c r="AU172" i="4261"/>
  <c r="AV172" i="4261"/>
  <c r="AW172" i="4261"/>
  <c r="AX172" i="4261"/>
  <c r="AY172" i="4261"/>
  <c r="AZ172" i="4261"/>
  <c r="BA172" i="4261"/>
  <c r="BB172" i="4261"/>
  <c r="BC172" i="4261"/>
  <c r="BD172" i="4261"/>
  <c r="A173" i="4261"/>
  <c r="B173" i="4261"/>
  <c r="C173" i="4261"/>
  <c r="D173" i="4261"/>
  <c r="E173" i="4261"/>
  <c r="F173" i="4261"/>
  <c r="G173" i="4261"/>
  <c r="H173" i="4261"/>
  <c r="I173" i="4261"/>
  <c r="J173" i="4261"/>
  <c r="K173" i="4261"/>
  <c r="L173" i="4261"/>
  <c r="M173" i="4261"/>
  <c r="N173" i="4261"/>
  <c r="O173" i="4261"/>
  <c r="P173" i="4261"/>
  <c r="Q173" i="4261"/>
  <c r="R173" i="4261"/>
  <c r="S173" i="4261"/>
  <c r="T173" i="4261"/>
  <c r="U173" i="4261"/>
  <c r="V173" i="4261"/>
  <c r="W173" i="4261"/>
  <c r="X173" i="4261"/>
  <c r="Y173" i="4261"/>
  <c r="Z173" i="4261"/>
  <c r="AA173" i="4261"/>
  <c r="AB173" i="4261"/>
  <c r="AC173" i="4261"/>
  <c r="AD173" i="4261"/>
  <c r="AE173" i="4261"/>
  <c r="AF173" i="4261"/>
  <c r="AG173" i="4261"/>
  <c r="AH173" i="4261"/>
  <c r="AI173" i="4261"/>
  <c r="AJ173" i="4261"/>
  <c r="AK173" i="4261"/>
  <c r="AL173" i="4261"/>
  <c r="AM173" i="4261"/>
  <c r="AN173" i="4261"/>
  <c r="AO173" i="4261"/>
  <c r="AP173" i="4261"/>
  <c r="AQ173" i="4261"/>
  <c r="AR173" i="4261"/>
  <c r="AS173" i="4261"/>
  <c r="AT173" i="4261"/>
  <c r="AU173" i="4261"/>
  <c r="AV173" i="4261"/>
  <c r="AW173" i="4261"/>
  <c r="AX173" i="4261"/>
  <c r="AY173" i="4261"/>
  <c r="AZ173" i="4261"/>
  <c r="BA173" i="4261"/>
  <c r="BB173" i="4261"/>
  <c r="BC173" i="4261"/>
  <c r="BD173" i="4261"/>
  <c r="A174" i="4261"/>
  <c r="B174" i="4261"/>
  <c r="C174" i="4261"/>
  <c r="D174" i="4261"/>
  <c r="E174" i="4261"/>
  <c r="F174" i="4261"/>
  <c r="G174" i="4261"/>
  <c r="H174" i="4261"/>
  <c r="I174" i="4261"/>
  <c r="J174" i="4261"/>
  <c r="K174" i="4261"/>
  <c r="L174" i="4261"/>
  <c r="M174" i="4261"/>
  <c r="N174" i="4261"/>
  <c r="O174" i="4261"/>
  <c r="P174" i="4261"/>
  <c r="Q174" i="4261"/>
  <c r="R174" i="4261"/>
  <c r="S174" i="4261"/>
  <c r="T174" i="4261"/>
  <c r="U174" i="4261"/>
  <c r="V174" i="4261"/>
  <c r="W174" i="4261"/>
  <c r="X174" i="4261"/>
  <c r="Y174" i="4261"/>
  <c r="Z174" i="4261"/>
  <c r="AA174" i="4261"/>
  <c r="AB174" i="4261"/>
  <c r="AC174" i="4261"/>
  <c r="AD174" i="4261"/>
  <c r="AE174" i="4261"/>
  <c r="AF174" i="4261"/>
  <c r="AG174" i="4261"/>
  <c r="AH174" i="4261"/>
  <c r="AI174" i="4261"/>
  <c r="AJ174" i="4261"/>
  <c r="AK174" i="4261"/>
  <c r="AL174" i="4261"/>
  <c r="AM174" i="4261"/>
  <c r="AN174" i="4261"/>
  <c r="AO174" i="4261"/>
  <c r="AP174" i="4261"/>
  <c r="AQ174" i="4261"/>
  <c r="AR174" i="4261"/>
  <c r="AS174" i="4261"/>
  <c r="AT174" i="4261"/>
  <c r="AU174" i="4261"/>
  <c r="AV174" i="4261"/>
  <c r="AW174" i="4261"/>
  <c r="AX174" i="4261"/>
  <c r="AY174" i="4261"/>
  <c r="AZ174" i="4261"/>
  <c r="BA174" i="4261"/>
  <c r="BB174" i="4261"/>
  <c r="BC174" i="4261"/>
  <c r="BD174" i="4261"/>
  <c r="A175" i="4261"/>
  <c r="B175" i="4261"/>
  <c r="C175" i="4261"/>
  <c r="D175" i="4261"/>
  <c r="E175" i="4261"/>
  <c r="F175" i="4261"/>
  <c r="G175" i="4261"/>
  <c r="H175" i="4261"/>
  <c r="I175" i="4261"/>
  <c r="J175" i="4261"/>
  <c r="K175" i="4261"/>
  <c r="L175" i="4261"/>
  <c r="M175" i="4261"/>
  <c r="N175" i="4261"/>
  <c r="O175" i="4261"/>
  <c r="P175" i="4261"/>
  <c r="Q175" i="4261"/>
  <c r="R175" i="4261"/>
  <c r="S175" i="4261"/>
  <c r="T175" i="4261"/>
  <c r="U175" i="4261"/>
  <c r="V175" i="4261"/>
  <c r="W175" i="4261"/>
  <c r="X175" i="4261"/>
  <c r="Y175" i="4261"/>
  <c r="Z175" i="4261"/>
  <c r="AA175" i="4261"/>
  <c r="AB175" i="4261"/>
  <c r="AC175" i="4261"/>
  <c r="AD175" i="4261"/>
  <c r="AE175" i="4261"/>
  <c r="AF175" i="4261"/>
  <c r="AG175" i="4261"/>
  <c r="AH175" i="4261"/>
  <c r="AI175" i="4261"/>
  <c r="AJ175" i="4261"/>
  <c r="AK175" i="4261"/>
  <c r="AL175" i="4261"/>
  <c r="AM175" i="4261"/>
  <c r="AN175" i="4261"/>
  <c r="AO175" i="4261"/>
  <c r="AP175" i="4261"/>
  <c r="AQ175" i="4261"/>
  <c r="AR175" i="4261"/>
  <c r="AS175" i="4261"/>
  <c r="AT175" i="4261"/>
  <c r="AU175" i="4261"/>
  <c r="AV175" i="4261"/>
  <c r="AW175" i="4261"/>
  <c r="AX175" i="4261"/>
  <c r="AY175" i="4261"/>
  <c r="AZ175" i="4261"/>
  <c r="BA175" i="4261"/>
  <c r="BB175" i="4261"/>
  <c r="BC175" i="4261"/>
  <c r="BD175" i="4261"/>
  <c r="A176" i="4261"/>
  <c r="B176" i="4261"/>
  <c r="C176" i="4261"/>
  <c r="D176" i="4261"/>
  <c r="E176" i="4261"/>
  <c r="F176" i="4261"/>
  <c r="G176" i="4261"/>
  <c r="H176" i="4261"/>
  <c r="I176" i="4261"/>
  <c r="J176" i="4261"/>
  <c r="K176" i="4261"/>
  <c r="L176" i="4261"/>
  <c r="M176" i="4261"/>
  <c r="N176" i="4261"/>
  <c r="O176" i="4261"/>
  <c r="P176" i="4261"/>
  <c r="Q176" i="4261"/>
  <c r="R176" i="4261"/>
  <c r="S176" i="4261"/>
  <c r="T176" i="4261"/>
  <c r="U176" i="4261"/>
  <c r="V176" i="4261"/>
  <c r="W176" i="4261"/>
  <c r="X176" i="4261"/>
  <c r="Y176" i="4261"/>
  <c r="Z176" i="4261"/>
  <c r="AA176" i="4261"/>
  <c r="AB176" i="4261"/>
  <c r="AC176" i="4261"/>
  <c r="AD176" i="4261"/>
  <c r="AE176" i="4261"/>
  <c r="AF176" i="4261"/>
  <c r="AG176" i="4261"/>
  <c r="AH176" i="4261"/>
  <c r="AI176" i="4261"/>
  <c r="AJ176" i="4261"/>
  <c r="AK176" i="4261"/>
  <c r="AL176" i="4261"/>
  <c r="AM176" i="4261"/>
  <c r="AN176" i="4261"/>
  <c r="AO176" i="4261"/>
  <c r="AP176" i="4261"/>
  <c r="AQ176" i="4261"/>
  <c r="AR176" i="4261"/>
  <c r="AS176" i="4261"/>
  <c r="AT176" i="4261"/>
  <c r="AU176" i="4261"/>
  <c r="AV176" i="4261"/>
  <c r="AW176" i="4261"/>
  <c r="AX176" i="4261"/>
  <c r="AY176" i="4261"/>
  <c r="AZ176" i="4261"/>
  <c r="BA176" i="4261"/>
  <c r="BB176" i="4261"/>
  <c r="BC176" i="4261"/>
  <c r="BD176" i="4261"/>
  <c r="A177" i="4261"/>
  <c r="B177" i="4261"/>
  <c r="C177" i="4261"/>
  <c r="D177" i="4261"/>
  <c r="E177" i="4261"/>
  <c r="F177" i="4261"/>
  <c r="G177" i="4261"/>
  <c r="H177" i="4261"/>
  <c r="I177" i="4261"/>
  <c r="J177" i="4261"/>
  <c r="K177" i="4261"/>
  <c r="L177" i="4261"/>
  <c r="M177" i="4261"/>
  <c r="N177" i="4261"/>
  <c r="O177" i="4261"/>
  <c r="P177" i="4261"/>
  <c r="Q177" i="4261"/>
  <c r="R177" i="4261"/>
  <c r="S177" i="4261"/>
  <c r="T177" i="4261"/>
  <c r="U177" i="4261"/>
  <c r="V177" i="4261"/>
  <c r="W177" i="4261"/>
  <c r="X177" i="4261"/>
  <c r="Y177" i="4261"/>
  <c r="Z177" i="4261"/>
  <c r="AA177" i="4261"/>
  <c r="AB177" i="4261"/>
  <c r="AC177" i="4261"/>
  <c r="AD177" i="4261"/>
  <c r="AE177" i="4261"/>
  <c r="AF177" i="4261"/>
  <c r="AG177" i="4261"/>
  <c r="AH177" i="4261"/>
  <c r="AI177" i="4261"/>
  <c r="AJ177" i="4261"/>
  <c r="AK177" i="4261"/>
  <c r="AL177" i="4261"/>
  <c r="AM177" i="4261"/>
  <c r="AN177" i="4261"/>
  <c r="AO177" i="4261"/>
  <c r="AP177" i="4261"/>
  <c r="AQ177" i="4261"/>
  <c r="AR177" i="4261"/>
  <c r="AS177" i="4261"/>
  <c r="AT177" i="4261"/>
  <c r="AU177" i="4261"/>
  <c r="AV177" i="4261"/>
  <c r="AW177" i="4261"/>
  <c r="AX177" i="4261"/>
  <c r="AY177" i="4261"/>
  <c r="AZ177" i="4261"/>
  <c r="BA177" i="4261"/>
  <c r="BB177" i="4261"/>
  <c r="BC177" i="4261"/>
  <c r="BD177" i="4261"/>
  <c r="A178" i="4261"/>
  <c r="B178" i="4261"/>
  <c r="C178" i="4261"/>
  <c r="D178" i="4261"/>
  <c r="E178" i="4261"/>
  <c r="F178" i="4261"/>
  <c r="G178" i="4261"/>
  <c r="H178" i="4261"/>
  <c r="I178" i="4261"/>
  <c r="J178" i="4261"/>
  <c r="K178" i="4261"/>
  <c r="L178" i="4261"/>
  <c r="M178" i="4261"/>
  <c r="N178" i="4261"/>
  <c r="O178" i="4261"/>
  <c r="P178" i="4261"/>
  <c r="Q178" i="4261"/>
  <c r="R178" i="4261"/>
  <c r="S178" i="4261"/>
  <c r="T178" i="4261"/>
  <c r="U178" i="4261"/>
  <c r="V178" i="4261"/>
  <c r="W178" i="4261"/>
  <c r="X178" i="4261"/>
  <c r="Y178" i="4261"/>
  <c r="Z178" i="4261"/>
  <c r="AA178" i="4261"/>
  <c r="AB178" i="4261"/>
  <c r="AC178" i="4261"/>
  <c r="AD178" i="4261"/>
  <c r="AE178" i="4261"/>
  <c r="AF178" i="4261"/>
  <c r="AG178" i="4261"/>
  <c r="AH178" i="4261"/>
  <c r="AI178" i="4261"/>
  <c r="AJ178" i="4261"/>
  <c r="AK178" i="4261"/>
  <c r="AL178" i="4261"/>
  <c r="AM178" i="4261"/>
  <c r="AN178" i="4261"/>
  <c r="AO178" i="4261"/>
  <c r="AP178" i="4261"/>
  <c r="AQ178" i="4261"/>
  <c r="AR178" i="4261"/>
  <c r="AS178" i="4261"/>
  <c r="AT178" i="4261"/>
  <c r="AU178" i="4261"/>
  <c r="AV178" i="4261"/>
  <c r="AW178" i="4261"/>
  <c r="AX178" i="4261"/>
  <c r="AY178" i="4261"/>
  <c r="AZ178" i="4261"/>
  <c r="BA178" i="4261"/>
  <c r="BB178" i="4261"/>
  <c r="BC178" i="4261"/>
  <c r="BD178" i="4261"/>
  <c r="A179" i="4261"/>
  <c r="B179" i="4261"/>
  <c r="C179" i="4261"/>
  <c r="D179" i="4261"/>
  <c r="E179" i="4261"/>
  <c r="F179" i="4261"/>
  <c r="G179" i="4261"/>
  <c r="H179" i="4261"/>
  <c r="I179" i="4261"/>
  <c r="J179" i="4261"/>
  <c r="K179" i="4261"/>
  <c r="L179" i="4261"/>
  <c r="M179" i="4261"/>
  <c r="N179" i="4261"/>
  <c r="O179" i="4261"/>
  <c r="P179" i="4261"/>
  <c r="Q179" i="4261"/>
  <c r="R179" i="4261"/>
  <c r="S179" i="4261"/>
  <c r="T179" i="4261"/>
  <c r="U179" i="4261"/>
  <c r="V179" i="4261"/>
  <c r="W179" i="4261"/>
  <c r="X179" i="4261"/>
  <c r="Y179" i="4261"/>
  <c r="Z179" i="4261"/>
  <c r="AA179" i="4261"/>
  <c r="AB179" i="4261"/>
  <c r="AC179" i="4261"/>
  <c r="AD179" i="4261"/>
  <c r="AE179" i="4261"/>
  <c r="AF179" i="4261"/>
  <c r="AG179" i="4261"/>
  <c r="AH179" i="4261"/>
  <c r="AI179" i="4261"/>
  <c r="AJ179" i="4261"/>
  <c r="AK179" i="4261"/>
  <c r="AL179" i="4261"/>
  <c r="AM179" i="4261"/>
  <c r="AN179" i="4261"/>
  <c r="AO179" i="4261"/>
  <c r="AP179" i="4261"/>
  <c r="AQ179" i="4261"/>
  <c r="AR179" i="4261"/>
  <c r="AS179" i="4261"/>
  <c r="AT179" i="4261"/>
  <c r="AU179" i="4261"/>
  <c r="AV179" i="4261"/>
  <c r="AW179" i="4261"/>
  <c r="AX179" i="4261"/>
  <c r="AY179" i="4261"/>
  <c r="AZ179" i="4261"/>
  <c r="BA179" i="4261"/>
  <c r="BB179" i="4261"/>
  <c r="BC179" i="4261"/>
  <c r="BD179" i="4261"/>
  <c r="A180" i="4261"/>
  <c r="B180" i="4261"/>
  <c r="C180" i="4261"/>
  <c r="D180" i="4261"/>
  <c r="E180" i="4261"/>
  <c r="F180" i="4261"/>
  <c r="G180" i="4261"/>
  <c r="H180" i="4261"/>
  <c r="I180" i="4261"/>
  <c r="J180" i="4261"/>
  <c r="K180" i="4261"/>
  <c r="L180" i="4261"/>
  <c r="M180" i="4261"/>
  <c r="N180" i="4261"/>
  <c r="O180" i="4261"/>
  <c r="P180" i="4261"/>
  <c r="Q180" i="4261"/>
  <c r="R180" i="4261"/>
  <c r="S180" i="4261"/>
  <c r="T180" i="4261"/>
  <c r="U180" i="4261"/>
  <c r="V180" i="4261"/>
  <c r="W180" i="4261"/>
  <c r="X180" i="4261"/>
  <c r="Y180" i="4261"/>
  <c r="Z180" i="4261"/>
  <c r="AA180" i="4261"/>
  <c r="AB180" i="4261"/>
  <c r="AC180" i="4261"/>
  <c r="AD180" i="4261"/>
  <c r="AE180" i="4261"/>
  <c r="AF180" i="4261"/>
  <c r="AG180" i="4261"/>
  <c r="AH180" i="4261"/>
  <c r="AI180" i="4261"/>
  <c r="AJ180" i="4261"/>
  <c r="AK180" i="4261"/>
  <c r="AL180" i="4261"/>
  <c r="AM180" i="4261"/>
  <c r="AN180" i="4261"/>
  <c r="AO180" i="4261"/>
  <c r="AP180" i="4261"/>
  <c r="AQ180" i="4261"/>
  <c r="AR180" i="4261"/>
  <c r="AS180" i="4261"/>
  <c r="AT180" i="4261"/>
  <c r="AU180" i="4261"/>
  <c r="AV180" i="4261"/>
  <c r="AW180" i="4261"/>
  <c r="AX180" i="4261"/>
  <c r="AY180" i="4261"/>
  <c r="AZ180" i="4261"/>
  <c r="BA180" i="4261"/>
  <c r="BB180" i="4261"/>
  <c r="BC180" i="4261"/>
  <c r="BD180" i="4261"/>
  <c r="A181" i="4261"/>
  <c r="B181" i="4261"/>
  <c r="C181" i="4261"/>
  <c r="D181" i="4261"/>
  <c r="E181" i="4261"/>
  <c r="F181" i="4261"/>
  <c r="G181" i="4261"/>
  <c r="H181" i="4261"/>
  <c r="I181" i="4261"/>
  <c r="J181" i="4261"/>
  <c r="K181" i="4261"/>
  <c r="L181" i="4261"/>
  <c r="M181" i="4261"/>
  <c r="N181" i="4261"/>
  <c r="O181" i="4261"/>
  <c r="P181" i="4261"/>
  <c r="Q181" i="4261"/>
  <c r="R181" i="4261"/>
  <c r="S181" i="4261"/>
  <c r="T181" i="4261"/>
  <c r="U181" i="4261"/>
  <c r="V181" i="4261"/>
  <c r="W181" i="4261"/>
  <c r="X181" i="4261"/>
  <c r="Y181" i="4261"/>
  <c r="Z181" i="4261"/>
  <c r="AA181" i="4261"/>
  <c r="AB181" i="4261"/>
  <c r="AC181" i="4261"/>
  <c r="AD181" i="4261"/>
  <c r="AE181" i="4261"/>
  <c r="AF181" i="4261"/>
  <c r="AG181" i="4261"/>
  <c r="AH181" i="4261"/>
  <c r="AI181" i="4261"/>
  <c r="AJ181" i="4261"/>
  <c r="AK181" i="4261"/>
  <c r="AL181" i="4261"/>
  <c r="AM181" i="4261"/>
  <c r="AN181" i="4261"/>
  <c r="AO181" i="4261"/>
  <c r="AP181" i="4261"/>
  <c r="AQ181" i="4261"/>
  <c r="AR181" i="4261"/>
  <c r="AS181" i="4261"/>
  <c r="AT181" i="4261"/>
  <c r="AU181" i="4261"/>
  <c r="AV181" i="4261"/>
  <c r="AW181" i="4261"/>
  <c r="AX181" i="4261"/>
  <c r="AY181" i="4261"/>
  <c r="AZ181" i="4261"/>
  <c r="BA181" i="4261"/>
  <c r="BB181" i="4261"/>
  <c r="BC181" i="4261"/>
  <c r="BD181" i="4261"/>
  <c r="A182" i="4261"/>
  <c r="B182" i="4261"/>
  <c r="C182" i="4261"/>
  <c r="D182" i="4261"/>
  <c r="E182" i="4261"/>
  <c r="F182" i="4261"/>
  <c r="G182" i="4261"/>
  <c r="H182" i="4261"/>
  <c r="I182" i="4261"/>
  <c r="J182" i="4261"/>
  <c r="K182" i="4261"/>
  <c r="L182" i="4261"/>
  <c r="M182" i="4261"/>
  <c r="N182" i="4261"/>
  <c r="O182" i="4261"/>
  <c r="P182" i="4261"/>
  <c r="Q182" i="4261"/>
  <c r="R182" i="4261"/>
  <c r="S182" i="4261"/>
  <c r="T182" i="4261"/>
  <c r="U182" i="4261"/>
  <c r="V182" i="4261"/>
  <c r="W182" i="4261"/>
  <c r="X182" i="4261"/>
  <c r="Y182" i="4261"/>
  <c r="Z182" i="4261"/>
  <c r="AA182" i="4261"/>
  <c r="AB182" i="4261"/>
  <c r="AC182" i="4261"/>
  <c r="AD182" i="4261"/>
  <c r="AE182" i="4261"/>
  <c r="AF182" i="4261"/>
  <c r="AG182" i="4261"/>
  <c r="AH182" i="4261"/>
  <c r="AI182" i="4261"/>
  <c r="AJ182" i="4261"/>
  <c r="AK182" i="4261"/>
  <c r="AL182" i="4261"/>
  <c r="AM182" i="4261"/>
  <c r="AN182" i="4261"/>
  <c r="AO182" i="4261"/>
  <c r="AP182" i="4261"/>
  <c r="AQ182" i="4261"/>
  <c r="AR182" i="4261"/>
  <c r="AS182" i="4261"/>
  <c r="AT182" i="4261"/>
  <c r="AU182" i="4261"/>
  <c r="AV182" i="4261"/>
  <c r="AW182" i="4261"/>
  <c r="AX182" i="4261"/>
  <c r="AY182" i="4261"/>
  <c r="AZ182" i="4261"/>
  <c r="BA182" i="4261"/>
  <c r="BB182" i="4261"/>
  <c r="BC182" i="4261"/>
  <c r="BD182" i="4261"/>
  <c r="A183" i="4261"/>
  <c r="B183" i="4261"/>
  <c r="C183" i="4261"/>
  <c r="D183" i="4261"/>
  <c r="E183" i="4261"/>
  <c r="F183" i="4261"/>
  <c r="G183" i="4261"/>
  <c r="H183" i="4261"/>
  <c r="I183" i="4261"/>
  <c r="J183" i="4261"/>
  <c r="K183" i="4261"/>
  <c r="L183" i="4261"/>
  <c r="M183" i="4261"/>
  <c r="N183" i="4261"/>
  <c r="O183" i="4261"/>
  <c r="P183" i="4261"/>
  <c r="Q183" i="4261"/>
  <c r="R183" i="4261"/>
  <c r="S183" i="4261"/>
  <c r="T183" i="4261"/>
  <c r="U183" i="4261"/>
  <c r="V183" i="4261"/>
  <c r="W183" i="4261"/>
  <c r="X183" i="4261"/>
  <c r="Y183" i="4261"/>
  <c r="Z183" i="4261"/>
  <c r="AA183" i="4261"/>
  <c r="AB183" i="4261"/>
  <c r="AC183" i="4261"/>
  <c r="AD183" i="4261"/>
  <c r="AE183" i="4261"/>
  <c r="AF183" i="4261"/>
  <c r="AG183" i="4261"/>
  <c r="AH183" i="4261"/>
  <c r="AI183" i="4261"/>
  <c r="AJ183" i="4261"/>
  <c r="AK183" i="4261"/>
  <c r="AL183" i="4261"/>
  <c r="AM183" i="4261"/>
  <c r="AN183" i="4261"/>
  <c r="AO183" i="4261"/>
  <c r="AP183" i="4261"/>
  <c r="AQ183" i="4261"/>
  <c r="AR183" i="4261"/>
  <c r="AS183" i="4261"/>
  <c r="AT183" i="4261"/>
  <c r="AU183" i="4261"/>
  <c r="AV183" i="4261"/>
  <c r="AW183" i="4261"/>
  <c r="AX183" i="4261"/>
  <c r="AY183" i="4261"/>
  <c r="AZ183" i="4261"/>
  <c r="BA183" i="4261"/>
  <c r="BB183" i="4261"/>
  <c r="BC183" i="4261"/>
  <c r="BD183" i="4261"/>
  <c r="A184" i="4261"/>
  <c r="B184" i="4261"/>
  <c r="C184" i="4261"/>
  <c r="D184" i="4261"/>
  <c r="E184" i="4261"/>
  <c r="F184" i="4261"/>
  <c r="G184" i="4261"/>
  <c r="H184" i="4261"/>
  <c r="I184" i="4261"/>
  <c r="J184" i="4261"/>
  <c r="K184" i="4261"/>
  <c r="L184" i="4261"/>
  <c r="M184" i="4261"/>
  <c r="N184" i="4261"/>
  <c r="O184" i="4261"/>
  <c r="P184" i="4261"/>
  <c r="Q184" i="4261"/>
  <c r="R184" i="4261"/>
  <c r="S184" i="4261"/>
  <c r="T184" i="4261"/>
  <c r="U184" i="4261"/>
  <c r="V184" i="4261"/>
  <c r="W184" i="4261"/>
  <c r="X184" i="4261"/>
  <c r="Y184" i="4261"/>
  <c r="Z184" i="4261"/>
  <c r="AA184" i="4261"/>
  <c r="AB184" i="4261"/>
  <c r="AC184" i="4261"/>
  <c r="AD184" i="4261"/>
  <c r="AE184" i="4261"/>
  <c r="AF184" i="4261"/>
  <c r="AG184" i="4261"/>
  <c r="AH184" i="4261"/>
  <c r="AI184" i="4261"/>
  <c r="AJ184" i="4261"/>
  <c r="AK184" i="4261"/>
  <c r="AL184" i="4261"/>
  <c r="AM184" i="4261"/>
  <c r="AN184" i="4261"/>
  <c r="AO184" i="4261"/>
  <c r="AP184" i="4261"/>
  <c r="AQ184" i="4261"/>
  <c r="AR184" i="4261"/>
  <c r="AS184" i="4261"/>
  <c r="AT184" i="4261"/>
  <c r="AU184" i="4261"/>
  <c r="AV184" i="4261"/>
  <c r="AW184" i="4261"/>
  <c r="AX184" i="4261"/>
  <c r="AY184" i="4261"/>
  <c r="AZ184" i="4261"/>
  <c r="BA184" i="4261"/>
  <c r="BB184" i="4261"/>
  <c r="BC184" i="4261"/>
  <c r="BD184" i="4261"/>
  <c r="A185" i="4261"/>
  <c r="B185" i="4261"/>
  <c r="C185" i="4261"/>
  <c r="D185" i="4261"/>
  <c r="E185" i="4261"/>
  <c r="F185" i="4261"/>
  <c r="G185" i="4261"/>
  <c r="H185" i="4261"/>
  <c r="I185" i="4261"/>
  <c r="J185" i="4261"/>
  <c r="K185" i="4261"/>
  <c r="L185" i="4261"/>
  <c r="M185" i="4261"/>
  <c r="N185" i="4261"/>
  <c r="O185" i="4261"/>
  <c r="P185" i="4261"/>
  <c r="Q185" i="4261"/>
  <c r="R185" i="4261"/>
  <c r="S185" i="4261"/>
  <c r="T185" i="4261"/>
  <c r="U185" i="4261"/>
  <c r="V185" i="4261"/>
  <c r="W185" i="4261"/>
  <c r="X185" i="4261"/>
  <c r="Y185" i="4261"/>
  <c r="Z185" i="4261"/>
  <c r="AA185" i="4261"/>
  <c r="AB185" i="4261"/>
  <c r="AC185" i="4261"/>
  <c r="AD185" i="4261"/>
  <c r="AE185" i="4261"/>
  <c r="AF185" i="4261"/>
  <c r="AG185" i="4261"/>
  <c r="AH185" i="4261"/>
  <c r="AI185" i="4261"/>
  <c r="AJ185" i="4261"/>
  <c r="AK185" i="4261"/>
  <c r="AL185" i="4261"/>
  <c r="AM185" i="4261"/>
  <c r="AN185" i="4261"/>
  <c r="AO185" i="4261"/>
  <c r="AP185" i="4261"/>
  <c r="AQ185" i="4261"/>
  <c r="AR185" i="4261"/>
  <c r="AS185" i="4261"/>
  <c r="AT185" i="4261"/>
  <c r="AU185" i="4261"/>
  <c r="AV185" i="4261"/>
  <c r="AW185" i="4261"/>
  <c r="AX185" i="4261"/>
  <c r="AY185" i="4261"/>
  <c r="AZ185" i="4261"/>
  <c r="BA185" i="4261"/>
  <c r="BB185" i="4261"/>
  <c r="BC185" i="4261"/>
  <c r="BD185" i="4261"/>
  <c r="A186" i="4261"/>
  <c r="B186" i="4261"/>
  <c r="C186" i="4261"/>
  <c r="D186" i="4261"/>
  <c r="E186" i="4261"/>
  <c r="F186" i="4261"/>
  <c r="G186" i="4261"/>
  <c r="H186" i="4261"/>
  <c r="I186" i="4261"/>
  <c r="J186" i="4261"/>
  <c r="K186" i="4261"/>
  <c r="L186" i="4261"/>
  <c r="M186" i="4261"/>
  <c r="N186" i="4261"/>
  <c r="O186" i="4261"/>
  <c r="P186" i="4261"/>
  <c r="Q186" i="4261"/>
  <c r="R186" i="4261"/>
  <c r="S186" i="4261"/>
  <c r="T186" i="4261"/>
  <c r="U186" i="4261"/>
  <c r="V186" i="4261"/>
  <c r="W186" i="4261"/>
  <c r="X186" i="4261"/>
  <c r="Y186" i="4261"/>
  <c r="Z186" i="4261"/>
  <c r="AA186" i="4261"/>
  <c r="AB186" i="4261"/>
  <c r="AC186" i="4261"/>
  <c r="AD186" i="4261"/>
  <c r="AE186" i="4261"/>
  <c r="AF186" i="4261"/>
  <c r="AG186" i="4261"/>
  <c r="AH186" i="4261"/>
  <c r="AI186" i="4261"/>
  <c r="AJ186" i="4261"/>
  <c r="AK186" i="4261"/>
  <c r="AL186" i="4261"/>
  <c r="AM186" i="4261"/>
  <c r="AN186" i="4261"/>
  <c r="AO186" i="4261"/>
  <c r="AP186" i="4261"/>
  <c r="AQ186" i="4261"/>
  <c r="AR186" i="4261"/>
  <c r="AS186" i="4261"/>
  <c r="AT186" i="4261"/>
  <c r="AU186" i="4261"/>
  <c r="AV186" i="4261"/>
  <c r="AW186" i="4261"/>
  <c r="AX186" i="4261"/>
  <c r="AY186" i="4261"/>
  <c r="AZ186" i="4261"/>
  <c r="BA186" i="4261"/>
  <c r="BB186" i="4261"/>
  <c r="BC186" i="4261"/>
  <c r="BD186" i="4261"/>
  <c r="A187" i="4261"/>
  <c r="B187" i="4261"/>
  <c r="C187" i="4261"/>
  <c r="D187" i="4261"/>
  <c r="E187" i="4261"/>
  <c r="F187" i="4261"/>
  <c r="G187" i="4261"/>
  <c r="H187" i="4261"/>
  <c r="I187" i="4261"/>
  <c r="J187" i="4261"/>
  <c r="K187" i="4261"/>
  <c r="L187" i="4261"/>
  <c r="M187" i="4261"/>
  <c r="N187" i="4261"/>
  <c r="O187" i="4261"/>
  <c r="P187" i="4261"/>
  <c r="Q187" i="4261"/>
  <c r="R187" i="4261"/>
  <c r="S187" i="4261"/>
  <c r="T187" i="4261"/>
  <c r="U187" i="4261"/>
  <c r="V187" i="4261"/>
  <c r="W187" i="4261"/>
  <c r="X187" i="4261"/>
  <c r="Y187" i="4261"/>
  <c r="Z187" i="4261"/>
  <c r="AA187" i="4261"/>
  <c r="AB187" i="4261"/>
  <c r="AC187" i="4261"/>
  <c r="AD187" i="4261"/>
  <c r="AE187" i="4261"/>
  <c r="AF187" i="4261"/>
  <c r="AG187" i="4261"/>
  <c r="AH187" i="4261"/>
  <c r="AI187" i="4261"/>
  <c r="AJ187" i="4261"/>
  <c r="AK187" i="4261"/>
  <c r="AL187" i="4261"/>
  <c r="AM187" i="4261"/>
  <c r="AN187" i="4261"/>
  <c r="AO187" i="4261"/>
  <c r="AP187" i="4261"/>
  <c r="AQ187" i="4261"/>
  <c r="AR187" i="4261"/>
  <c r="AS187" i="4261"/>
  <c r="AT187" i="4261"/>
  <c r="AU187" i="4261"/>
  <c r="AV187" i="4261"/>
  <c r="AW187" i="4261"/>
  <c r="AX187" i="4261"/>
  <c r="AY187" i="4261"/>
  <c r="AZ187" i="4261"/>
  <c r="BA187" i="4261"/>
  <c r="BB187" i="4261"/>
  <c r="BC187" i="4261"/>
  <c r="BD187" i="4261"/>
  <c r="A188" i="4261"/>
  <c r="B188" i="4261"/>
  <c r="C188" i="4261"/>
  <c r="D188" i="4261"/>
  <c r="E188" i="4261"/>
  <c r="F188" i="4261"/>
  <c r="G188" i="4261"/>
  <c r="H188" i="4261"/>
  <c r="I188" i="4261"/>
  <c r="J188" i="4261"/>
  <c r="K188" i="4261"/>
  <c r="L188" i="4261"/>
  <c r="M188" i="4261"/>
  <c r="N188" i="4261"/>
  <c r="O188" i="4261"/>
  <c r="P188" i="4261"/>
  <c r="Q188" i="4261"/>
  <c r="R188" i="4261"/>
  <c r="S188" i="4261"/>
  <c r="T188" i="4261"/>
  <c r="U188" i="4261"/>
  <c r="V188" i="4261"/>
  <c r="W188" i="4261"/>
  <c r="X188" i="4261"/>
  <c r="Y188" i="4261"/>
  <c r="Z188" i="4261"/>
  <c r="AA188" i="4261"/>
  <c r="AB188" i="4261"/>
  <c r="AC188" i="4261"/>
  <c r="AD188" i="4261"/>
  <c r="AE188" i="4261"/>
  <c r="AF188" i="4261"/>
  <c r="AG188" i="4261"/>
  <c r="AH188" i="4261"/>
  <c r="AI188" i="4261"/>
  <c r="AJ188" i="4261"/>
  <c r="AK188" i="4261"/>
  <c r="AL188" i="4261"/>
  <c r="AM188" i="4261"/>
  <c r="AN188" i="4261"/>
  <c r="AO188" i="4261"/>
  <c r="AP188" i="4261"/>
  <c r="AQ188" i="4261"/>
  <c r="AR188" i="4261"/>
  <c r="AS188" i="4261"/>
  <c r="AT188" i="4261"/>
  <c r="AU188" i="4261"/>
  <c r="AV188" i="4261"/>
  <c r="AW188" i="4261"/>
  <c r="AX188" i="4261"/>
  <c r="AY188" i="4261"/>
  <c r="AZ188" i="4261"/>
  <c r="BA188" i="4261"/>
  <c r="BB188" i="4261"/>
  <c r="BC188" i="4261"/>
  <c r="BD188" i="4261"/>
  <c r="A189" i="4261"/>
  <c r="B189" i="4261"/>
  <c r="C189" i="4261"/>
  <c r="D189" i="4261"/>
  <c r="E189" i="4261"/>
  <c r="F189" i="4261"/>
  <c r="G189" i="4261"/>
  <c r="H189" i="4261"/>
  <c r="I189" i="4261"/>
  <c r="J189" i="4261"/>
  <c r="K189" i="4261"/>
  <c r="L189" i="4261"/>
  <c r="M189" i="4261"/>
  <c r="N189" i="4261"/>
  <c r="O189" i="4261"/>
  <c r="P189" i="4261"/>
  <c r="Q189" i="4261"/>
  <c r="R189" i="4261"/>
  <c r="S189" i="4261"/>
  <c r="T189" i="4261"/>
  <c r="U189" i="4261"/>
  <c r="V189" i="4261"/>
  <c r="W189" i="4261"/>
  <c r="X189" i="4261"/>
  <c r="Y189" i="4261"/>
  <c r="Z189" i="4261"/>
  <c r="AA189" i="4261"/>
  <c r="AB189" i="4261"/>
  <c r="AC189" i="4261"/>
  <c r="AD189" i="4261"/>
  <c r="AE189" i="4261"/>
  <c r="AF189" i="4261"/>
  <c r="AG189" i="4261"/>
  <c r="AH189" i="4261"/>
  <c r="AI189" i="4261"/>
  <c r="AJ189" i="4261"/>
  <c r="AK189" i="4261"/>
  <c r="AL189" i="4261"/>
  <c r="AM189" i="4261"/>
  <c r="AN189" i="4261"/>
  <c r="AO189" i="4261"/>
  <c r="AP189" i="4261"/>
  <c r="AQ189" i="4261"/>
  <c r="AR189" i="4261"/>
  <c r="AS189" i="4261"/>
  <c r="AT189" i="4261"/>
  <c r="AU189" i="4261"/>
  <c r="AV189" i="4261"/>
  <c r="AW189" i="4261"/>
  <c r="AX189" i="4261"/>
  <c r="AY189" i="4261"/>
  <c r="AZ189" i="4261"/>
  <c r="BA189" i="4261"/>
  <c r="BB189" i="4261"/>
  <c r="BC189" i="4261"/>
  <c r="BD189" i="4261"/>
  <c r="A190" i="4261"/>
  <c r="B190" i="4261"/>
  <c r="C190" i="4261"/>
  <c r="D190" i="4261"/>
  <c r="E190" i="4261"/>
  <c r="F190" i="4261"/>
  <c r="G190" i="4261"/>
  <c r="H190" i="4261"/>
  <c r="I190" i="4261"/>
  <c r="J190" i="4261"/>
  <c r="K190" i="4261"/>
  <c r="L190" i="4261"/>
  <c r="M190" i="4261"/>
  <c r="N190" i="4261"/>
  <c r="O190" i="4261"/>
  <c r="P190" i="4261"/>
  <c r="Q190" i="4261"/>
  <c r="R190" i="4261"/>
  <c r="S190" i="4261"/>
  <c r="T190" i="4261"/>
  <c r="U190" i="4261"/>
  <c r="V190" i="4261"/>
  <c r="W190" i="4261"/>
  <c r="X190" i="4261"/>
  <c r="Y190" i="4261"/>
  <c r="Z190" i="4261"/>
  <c r="AA190" i="4261"/>
  <c r="AB190" i="4261"/>
  <c r="AC190" i="4261"/>
  <c r="AD190" i="4261"/>
  <c r="AE190" i="4261"/>
  <c r="AF190" i="4261"/>
  <c r="AG190" i="4261"/>
  <c r="AH190" i="4261"/>
  <c r="AI190" i="4261"/>
  <c r="AJ190" i="4261"/>
  <c r="AK190" i="4261"/>
  <c r="AL190" i="4261"/>
  <c r="AM190" i="4261"/>
  <c r="AN190" i="4261"/>
  <c r="AO190" i="4261"/>
  <c r="AP190" i="4261"/>
  <c r="AQ190" i="4261"/>
  <c r="AR190" i="4261"/>
  <c r="AS190" i="4261"/>
  <c r="AT190" i="4261"/>
  <c r="AU190" i="4261"/>
  <c r="AV190" i="4261"/>
  <c r="AW190" i="4261"/>
  <c r="AX190" i="4261"/>
  <c r="AY190" i="4261"/>
  <c r="AZ190" i="4261"/>
  <c r="BA190" i="4261"/>
  <c r="BB190" i="4261"/>
  <c r="BC190" i="4261"/>
  <c r="BD190" i="4261"/>
  <c r="A191" i="4261"/>
  <c r="B191" i="4261"/>
  <c r="C191" i="4261"/>
  <c r="D191" i="4261"/>
  <c r="E191" i="4261"/>
  <c r="F191" i="4261"/>
  <c r="G191" i="4261"/>
  <c r="H191" i="4261"/>
  <c r="I191" i="4261"/>
  <c r="J191" i="4261"/>
  <c r="K191" i="4261"/>
  <c r="L191" i="4261"/>
  <c r="M191" i="4261"/>
  <c r="N191" i="4261"/>
  <c r="O191" i="4261"/>
  <c r="P191" i="4261"/>
  <c r="Q191" i="4261"/>
  <c r="R191" i="4261"/>
  <c r="S191" i="4261"/>
  <c r="T191" i="4261"/>
  <c r="U191" i="4261"/>
  <c r="V191" i="4261"/>
  <c r="W191" i="4261"/>
  <c r="X191" i="4261"/>
  <c r="Y191" i="4261"/>
  <c r="Z191" i="4261"/>
  <c r="AA191" i="4261"/>
  <c r="AB191" i="4261"/>
  <c r="AC191" i="4261"/>
  <c r="AD191" i="4261"/>
  <c r="AE191" i="4261"/>
  <c r="AF191" i="4261"/>
  <c r="AG191" i="4261"/>
  <c r="AH191" i="4261"/>
  <c r="AI191" i="4261"/>
  <c r="AJ191" i="4261"/>
  <c r="AK191" i="4261"/>
  <c r="AL191" i="4261"/>
  <c r="AM191" i="4261"/>
  <c r="AN191" i="4261"/>
  <c r="AO191" i="4261"/>
  <c r="AP191" i="4261"/>
  <c r="AQ191" i="4261"/>
  <c r="AR191" i="4261"/>
  <c r="AS191" i="4261"/>
  <c r="AT191" i="4261"/>
  <c r="AU191" i="4261"/>
  <c r="AV191" i="4261"/>
  <c r="AW191" i="4261"/>
  <c r="AX191" i="4261"/>
  <c r="AY191" i="4261"/>
  <c r="AZ191" i="4261"/>
  <c r="BA191" i="4261"/>
  <c r="BB191" i="4261"/>
  <c r="BC191" i="4261"/>
  <c r="BD191" i="4261"/>
  <c r="A192" i="4261"/>
  <c r="B192" i="4261"/>
  <c r="C192" i="4261"/>
  <c r="D192" i="4261"/>
  <c r="E192" i="4261"/>
  <c r="F192" i="4261"/>
  <c r="G192" i="4261"/>
  <c r="H192" i="4261"/>
  <c r="I192" i="4261"/>
  <c r="J192" i="4261"/>
  <c r="K192" i="4261"/>
  <c r="L192" i="4261"/>
  <c r="M192" i="4261"/>
  <c r="N192" i="4261"/>
  <c r="O192" i="4261"/>
  <c r="P192" i="4261"/>
  <c r="Q192" i="4261"/>
  <c r="R192" i="4261"/>
  <c r="S192" i="4261"/>
  <c r="T192" i="4261"/>
  <c r="U192" i="4261"/>
  <c r="V192" i="4261"/>
  <c r="W192" i="4261"/>
  <c r="X192" i="4261"/>
  <c r="Y192" i="4261"/>
  <c r="Z192" i="4261"/>
  <c r="AA192" i="4261"/>
  <c r="AB192" i="4261"/>
  <c r="AC192" i="4261"/>
  <c r="AD192" i="4261"/>
  <c r="AE192" i="4261"/>
  <c r="AF192" i="4261"/>
  <c r="AG192" i="4261"/>
  <c r="AH192" i="4261"/>
  <c r="AI192" i="4261"/>
  <c r="AJ192" i="4261"/>
  <c r="AK192" i="4261"/>
  <c r="AL192" i="4261"/>
  <c r="AM192" i="4261"/>
  <c r="AN192" i="4261"/>
  <c r="AO192" i="4261"/>
  <c r="AP192" i="4261"/>
  <c r="AQ192" i="4261"/>
  <c r="AR192" i="4261"/>
  <c r="AS192" i="4261"/>
  <c r="AT192" i="4261"/>
  <c r="AU192" i="4261"/>
  <c r="AV192" i="4261"/>
  <c r="AW192" i="4261"/>
  <c r="AX192" i="4261"/>
  <c r="AY192" i="4261"/>
  <c r="AZ192" i="4261"/>
  <c r="BA192" i="4261"/>
  <c r="BB192" i="4261"/>
  <c r="BC192" i="4261"/>
  <c r="BD192" i="4261"/>
  <c r="A193" i="4261"/>
  <c r="B193" i="4261"/>
  <c r="C193" i="4261"/>
  <c r="D193" i="4261"/>
  <c r="E193" i="4261"/>
  <c r="F193" i="4261"/>
  <c r="G193" i="4261"/>
  <c r="H193" i="4261"/>
  <c r="I193" i="4261"/>
  <c r="J193" i="4261"/>
  <c r="K193" i="4261"/>
  <c r="L193" i="4261"/>
  <c r="M193" i="4261"/>
  <c r="N193" i="4261"/>
  <c r="O193" i="4261"/>
  <c r="P193" i="4261"/>
  <c r="Q193" i="4261"/>
  <c r="R193" i="4261"/>
  <c r="S193" i="4261"/>
  <c r="T193" i="4261"/>
  <c r="U193" i="4261"/>
  <c r="V193" i="4261"/>
  <c r="W193" i="4261"/>
  <c r="X193" i="4261"/>
  <c r="Y193" i="4261"/>
  <c r="Z193" i="4261"/>
  <c r="AA193" i="4261"/>
  <c r="AB193" i="4261"/>
  <c r="AC193" i="4261"/>
  <c r="AD193" i="4261"/>
  <c r="AE193" i="4261"/>
  <c r="AF193" i="4261"/>
  <c r="AG193" i="4261"/>
  <c r="AH193" i="4261"/>
  <c r="AI193" i="4261"/>
  <c r="AJ193" i="4261"/>
  <c r="AK193" i="4261"/>
  <c r="AL193" i="4261"/>
  <c r="AM193" i="4261"/>
  <c r="AN193" i="4261"/>
  <c r="AO193" i="4261"/>
  <c r="AP193" i="4261"/>
  <c r="AQ193" i="4261"/>
  <c r="AR193" i="4261"/>
  <c r="AS193" i="4261"/>
  <c r="AT193" i="4261"/>
  <c r="AU193" i="4261"/>
  <c r="AV193" i="4261"/>
  <c r="AW193" i="4261"/>
  <c r="AX193" i="4261"/>
  <c r="AY193" i="4261"/>
  <c r="AZ193" i="4261"/>
  <c r="BA193" i="4261"/>
  <c r="BB193" i="4261"/>
  <c r="BC193" i="4261"/>
  <c r="BD193" i="4261"/>
  <c r="A194" i="4261"/>
  <c r="B194" i="4261"/>
  <c r="C194" i="4261"/>
  <c r="D194" i="4261"/>
  <c r="E194" i="4261"/>
  <c r="F194" i="4261"/>
  <c r="G194" i="4261"/>
  <c r="H194" i="4261"/>
  <c r="I194" i="4261"/>
  <c r="J194" i="4261"/>
  <c r="K194" i="4261"/>
  <c r="L194" i="4261"/>
  <c r="M194" i="4261"/>
  <c r="N194" i="4261"/>
  <c r="O194" i="4261"/>
  <c r="P194" i="4261"/>
  <c r="Q194" i="4261"/>
  <c r="R194" i="4261"/>
  <c r="S194" i="4261"/>
  <c r="T194" i="4261"/>
  <c r="U194" i="4261"/>
  <c r="V194" i="4261"/>
  <c r="W194" i="4261"/>
  <c r="X194" i="4261"/>
  <c r="Y194" i="4261"/>
  <c r="Z194" i="4261"/>
  <c r="AA194" i="4261"/>
  <c r="AB194" i="4261"/>
  <c r="AC194" i="4261"/>
  <c r="AD194" i="4261"/>
  <c r="AE194" i="4261"/>
  <c r="AF194" i="4261"/>
  <c r="AG194" i="4261"/>
  <c r="AH194" i="4261"/>
  <c r="AI194" i="4261"/>
  <c r="AJ194" i="4261"/>
  <c r="AK194" i="4261"/>
  <c r="AL194" i="4261"/>
  <c r="AM194" i="4261"/>
  <c r="AN194" i="4261"/>
  <c r="AO194" i="4261"/>
  <c r="AP194" i="4261"/>
  <c r="AQ194" i="4261"/>
  <c r="AR194" i="4261"/>
  <c r="AS194" i="4261"/>
  <c r="AT194" i="4261"/>
  <c r="AU194" i="4261"/>
  <c r="AV194" i="4261"/>
  <c r="AW194" i="4261"/>
  <c r="AX194" i="4261"/>
  <c r="AY194" i="4261"/>
  <c r="AZ194" i="4261"/>
  <c r="BA194" i="4261"/>
  <c r="BB194" i="4261"/>
  <c r="BC194" i="4261"/>
  <c r="BD194" i="4261"/>
  <c r="A195" i="4261"/>
  <c r="B195" i="4261"/>
  <c r="C195" i="4261"/>
  <c r="D195" i="4261"/>
  <c r="E195" i="4261"/>
  <c r="F195" i="4261"/>
  <c r="G195" i="4261"/>
  <c r="H195" i="4261"/>
  <c r="I195" i="4261"/>
  <c r="J195" i="4261"/>
  <c r="K195" i="4261"/>
  <c r="L195" i="4261"/>
  <c r="M195" i="4261"/>
  <c r="N195" i="4261"/>
  <c r="O195" i="4261"/>
  <c r="P195" i="4261"/>
  <c r="Q195" i="4261"/>
  <c r="R195" i="4261"/>
  <c r="S195" i="4261"/>
  <c r="T195" i="4261"/>
  <c r="U195" i="4261"/>
  <c r="V195" i="4261"/>
  <c r="W195" i="4261"/>
  <c r="X195" i="4261"/>
  <c r="Y195" i="4261"/>
  <c r="Z195" i="4261"/>
  <c r="AA195" i="4261"/>
  <c r="AB195" i="4261"/>
  <c r="AC195" i="4261"/>
  <c r="AD195" i="4261"/>
  <c r="AE195" i="4261"/>
  <c r="AF195" i="4261"/>
  <c r="AG195" i="4261"/>
  <c r="AH195" i="4261"/>
  <c r="AI195" i="4261"/>
  <c r="AJ195" i="4261"/>
  <c r="AK195" i="4261"/>
  <c r="AL195" i="4261"/>
  <c r="AM195" i="4261"/>
  <c r="AN195" i="4261"/>
  <c r="AO195" i="4261"/>
  <c r="AP195" i="4261"/>
  <c r="AQ195" i="4261"/>
  <c r="AR195" i="4261"/>
  <c r="AS195" i="4261"/>
  <c r="AT195" i="4261"/>
  <c r="AU195" i="4261"/>
  <c r="AV195" i="4261"/>
  <c r="AW195" i="4261"/>
  <c r="AX195" i="4261"/>
  <c r="AY195" i="4261"/>
  <c r="AZ195" i="4261"/>
  <c r="BA195" i="4261"/>
  <c r="BB195" i="4261"/>
  <c r="BC195" i="4261"/>
  <c r="BD195" i="4261"/>
  <c r="A196" i="4261"/>
  <c r="B196" i="4261"/>
  <c r="C196" i="4261"/>
  <c r="D196" i="4261"/>
  <c r="E196" i="4261"/>
  <c r="F196" i="4261"/>
  <c r="G196" i="4261"/>
  <c r="H196" i="4261"/>
  <c r="I196" i="4261"/>
  <c r="J196" i="4261"/>
  <c r="K196" i="4261"/>
  <c r="L196" i="4261"/>
  <c r="M196" i="4261"/>
  <c r="N196" i="4261"/>
  <c r="O196" i="4261"/>
  <c r="P196" i="4261"/>
  <c r="Q196" i="4261"/>
  <c r="R196" i="4261"/>
  <c r="S196" i="4261"/>
  <c r="T196" i="4261"/>
  <c r="U196" i="4261"/>
  <c r="V196" i="4261"/>
  <c r="W196" i="4261"/>
  <c r="X196" i="4261"/>
  <c r="Y196" i="4261"/>
  <c r="Z196" i="4261"/>
  <c r="AA196" i="4261"/>
  <c r="AB196" i="4261"/>
  <c r="AC196" i="4261"/>
  <c r="AD196" i="4261"/>
  <c r="AE196" i="4261"/>
  <c r="AF196" i="4261"/>
  <c r="AG196" i="4261"/>
  <c r="AH196" i="4261"/>
  <c r="AI196" i="4261"/>
  <c r="AJ196" i="4261"/>
  <c r="AK196" i="4261"/>
  <c r="AL196" i="4261"/>
  <c r="AM196" i="4261"/>
  <c r="AN196" i="4261"/>
  <c r="AO196" i="4261"/>
  <c r="AP196" i="4261"/>
  <c r="AQ196" i="4261"/>
  <c r="AR196" i="4261"/>
  <c r="AS196" i="4261"/>
  <c r="AT196" i="4261"/>
  <c r="AU196" i="4261"/>
  <c r="AV196" i="4261"/>
  <c r="AW196" i="4261"/>
  <c r="AX196" i="4261"/>
  <c r="AY196" i="4261"/>
  <c r="AZ196" i="4261"/>
  <c r="BA196" i="4261"/>
  <c r="BB196" i="4261"/>
  <c r="BC196" i="4261"/>
  <c r="BD196" i="4261"/>
  <c r="A197" i="4261"/>
  <c r="B197" i="4261"/>
  <c r="C197" i="4261"/>
  <c r="D197" i="4261"/>
  <c r="E197" i="4261"/>
  <c r="F197" i="4261"/>
  <c r="G197" i="4261"/>
  <c r="H197" i="4261"/>
  <c r="I197" i="4261"/>
  <c r="J197" i="4261"/>
  <c r="K197" i="4261"/>
  <c r="L197" i="4261"/>
  <c r="M197" i="4261"/>
  <c r="N197" i="4261"/>
  <c r="O197" i="4261"/>
  <c r="P197" i="4261"/>
  <c r="Q197" i="4261"/>
  <c r="R197" i="4261"/>
  <c r="S197" i="4261"/>
  <c r="T197" i="4261"/>
  <c r="U197" i="4261"/>
  <c r="V197" i="4261"/>
  <c r="W197" i="4261"/>
  <c r="X197" i="4261"/>
  <c r="Y197" i="4261"/>
  <c r="Z197" i="4261"/>
  <c r="AA197" i="4261"/>
  <c r="AB197" i="4261"/>
  <c r="AC197" i="4261"/>
  <c r="AD197" i="4261"/>
  <c r="AE197" i="4261"/>
  <c r="AF197" i="4261"/>
  <c r="AG197" i="4261"/>
  <c r="AH197" i="4261"/>
  <c r="AI197" i="4261"/>
  <c r="AJ197" i="4261"/>
  <c r="AK197" i="4261"/>
  <c r="AL197" i="4261"/>
  <c r="AM197" i="4261"/>
  <c r="AN197" i="4261"/>
  <c r="AO197" i="4261"/>
  <c r="AP197" i="4261"/>
  <c r="AQ197" i="4261"/>
  <c r="AR197" i="4261"/>
  <c r="AS197" i="4261"/>
  <c r="AT197" i="4261"/>
  <c r="AU197" i="4261"/>
  <c r="AV197" i="4261"/>
  <c r="AW197" i="4261"/>
  <c r="AX197" i="4261"/>
  <c r="AY197" i="4261"/>
  <c r="AZ197" i="4261"/>
  <c r="BA197" i="4261"/>
  <c r="BB197" i="4261"/>
  <c r="BC197" i="4261"/>
  <c r="BD197" i="4261"/>
  <c r="A198" i="4261"/>
  <c r="B198" i="4261"/>
  <c r="C198" i="4261"/>
  <c r="D198" i="4261"/>
  <c r="E198" i="4261"/>
  <c r="F198" i="4261"/>
  <c r="G198" i="4261"/>
  <c r="H198" i="4261"/>
  <c r="I198" i="4261"/>
  <c r="J198" i="4261"/>
  <c r="K198" i="4261"/>
  <c r="L198" i="4261"/>
  <c r="M198" i="4261"/>
  <c r="N198" i="4261"/>
  <c r="O198" i="4261"/>
  <c r="P198" i="4261"/>
  <c r="Q198" i="4261"/>
  <c r="R198" i="4261"/>
  <c r="S198" i="4261"/>
  <c r="T198" i="4261"/>
  <c r="U198" i="4261"/>
  <c r="V198" i="4261"/>
  <c r="W198" i="4261"/>
  <c r="X198" i="4261"/>
  <c r="Y198" i="4261"/>
  <c r="Z198" i="4261"/>
  <c r="AA198" i="4261"/>
  <c r="AB198" i="4261"/>
  <c r="AC198" i="4261"/>
  <c r="AD198" i="4261"/>
  <c r="AE198" i="4261"/>
  <c r="AF198" i="4261"/>
  <c r="AG198" i="4261"/>
  <c r="AH198" i="4261"/>
  <c r="AI198" i="4261"/>
  <c r="AJ198" i="4261"/>
  <c r="AK198" i="4261"/>
  <c r="AL198" i="4261"/>
  <c r="AM198" i="4261"/>
  <c r="AN198" i="4261"/>
  <c r="AO198" i="4261"/>
  <c r="AP198" i="4261"/>
  <c r="AQ198" i="4261"/>
  <c r="AR198" i="4261"/>
  <c r="AS198" i="4261"/>
  <c r="AT198" i="4261"/>
  <c r="AU198" i="4261"/>
  <c r="AV198" i="4261"/>
  <c r="AW198" i="4261"/>
  <c r="AX198" i="4261"/>
  <c r="AY198" i="4261"/>
  <c r="AZ198" i="4261"/>
  <c r="BA198" i="4261"/>
  <c r="BB198" i="4261"/>
  <c r="BC198" i="4261"/>
  <c r="BD198" i="4261"/>
  <c r="A199" i="4261"/>
  <c r="B199" i="4261"/>
  <c r="C199" i="4261"/>
  <c r="D199" i="4261"/>
  <c r="E199" i="4261"/>
  <c r="F199" i="4261"/>
  <c r="G199" i="4261"/>
  <c r="H199" i="4261"/>
  <c r="I199" i="4261"/>
  <c r="J199" i="4261"/>
  <c r="K199" i="4261"/>
  <c r="L199" i="4261"/>
  <c r="M199" i="4261"/>
  <c r="N199" i="4261"/>
  <c r="O199" i="4261"/>
  <c r="P199" i="4261"/>
  <c r="Q199" i="4261"/>
  <c r="R199" i="4261"/>
  <c r="S199" i="4261"/>
  <c r="T199" i="4261"/>
  <c r="U199" i="4261"/>
  <c r="V199" i="4261"/>
  <c r="W199" i="4261"/>
  <c r="X199" i="4261"/>
  <c r="Y199" i="4261"/>
  <c r="Z199" i="4261"/>
  <c r="AA199" i="4261"/>
  <c r="AB199" i="4261"/>
  <c r="AC199" i="4261"/>
  <c r="AD199" i="4261"/>
  <c r="AE199" i="4261"/>
  <c r="AF199" i="4261"/>
  <c r="AG199" i="4261"/>
  <c r="AH199" i="4261"/>
  <c r="AI199" i="4261"/>
  <c r="AJ199" i="4261"/>
  <c r="AK199" i="4261"/>
  <c r="AL199" i="4261"/>
  <c r="AM199" i="4261"/>
  <c r="AN199" i="4261"/>
  <c r="AO199" i="4261"/>
  <c r="AP199" i="4261"/>
  <c r="AQ199" i="4261"/>
  <c r="AR199" i="4261"/>
  <c r="AS199" i="4261"/>
  <c r="AT199" i="4261"/>
  <c r="AU199" i="4261"/>
  <c r="AV199" i="4261"/>
  <c r="AW199" i="4261"/>
  <c r="AX199" i="4261"/>
  <c r="AY199" i="4261"/>
  <c r="AZ199" i="4261"/>
  <c r="BA199" i="4261"/>
  <c r="BB199" i="4261"/>
  <c r="BC199" i="4261"/>
  <c r="BD199" i="4261"/>
  <c r="A200" i="4261"/>
  <c r="B200" i="4261"/>
  <c r="C200" i="4261"/>
  <c r="D200" i="4261"/>
  <c r="E200" i="4261"/>
  <c r="F200" i="4261"/>
  <c r="G200" i="4261"/>
  <c r="H200" i="4261"/>
  <c r="I200" i="4261"/>
  <c r="J200" i="4261"/>
  <c r="K200" i="4261"/>
  <c r="L200" i="4261"/>
  <c r="M200" i="4261"/>
  <c r="N200" i="4261"/>
  <c r="O200" i="4261"/>
  <c r="P200" i="4261"/>
  <c r="Q200" i="4261"/>
  <c r="R200" i="4261"/>
  <c r="S200" i="4261"/>
  <c r="T200" i="4261"/>
  <c r="U200" i="4261"/>
  <c r="V200" i="4261"/>
  <c r="W200" i="4261"/>
  <c r="X200" i="4261"/>
  <c r="Y200" i="4261"/>
  <c r="Z200" i="4261"/>
  <c r="AA200" i="4261"/>
  <c r="AB200" i="4261"/>
  <c r="AC200" i="4261"/>
  <c r="AD200" i="4261"/>
  <c r="AE200" i="4261"/>
  <c r="AF200" i="4261"/>
  <c r="AG200" i="4261"/>
  <c r="AH200" i="4261"/>
  <c r="AI200" i="4261"/>
  <c r="AJ200" i="4261"/>
  <c r="AK200" i="4261"/>
  <c r="AL200" i="4261"/>
  <c r="AM200" i="4261"/>
  <c r="AN200" i="4261"/>
  <c r="AO200" i="4261"/>
  <c r="AP200" i="4261"/>
  <c r="AQ200" i="4261"/>
  <c r="AR200" i="4261"/>
  <c r="AS200" i="4261"/>
  <c r="AT200" i="4261"/>
  <c r="AU200" i="4261"/>
  <c r="AV200" i="4261"/>
  <c r="AW200" i="4261"/>
  <c r="AX200" i="4261"/>
  <c r="AY200" i="4261"/>
  <c r="AZ200" i="4261"/>
  <c r="BA200" i="4261"/>
  <c r="BB200" i="4261"/>
  <c r="BC200" i="4261"/>
  <c r="BD200" i="4261"/>
  <c r="A201" i="4261"/>
  <c r="B201" i="4261"/>
  <c r="C201" i="4261"/>
  <c r="D201" i="4261"/>
  <c r="E201" i="4261"/>
  <c r="F201" i="4261"/>
  <c r="G201" i="4261"/>
  <c r="H201" i="4261"/>
  <c r="I201" i="4261"/>
  <c r="J201" i="4261"/>
  <c r="K201" i="4261"/>
  <c r="L201" i="4261"/>
  <c r="M201" i="4261"/>
  <c r="N201" i="4261"/>
  <c r="O201" i="4261"/>
  <c r="P201" i="4261"/>
  <c r="Q201" i="4261"/>
  <c r="R201" i="4261"/>
  <c r="S201" i="4261"/>
  <c r="T201" i="4261"/>
  <c r="U201" i="4261"/>
  <c r="V201" i="4261"/>
  <c r="W201" i="4261"/>
  <c r="X201" i="4261"/>
  <c r="Y201" i="4261"/>
  <c r="Z201" i="4261"/>
  <c r="AA201" i="4261"/>
  <c r="AB201" i="4261"/>
  <c r="AC201" i="4261"/>
  <c r="AD201" i="4261"/>
  <c r="AE201" i="4261"/>
  <c r="AF201" i="4261"/>
  <c r="AG201" i="4261"/>
  <c r="AH201" i="4261"/>
  <c r="AI201" i="4261"/>
  <c r="AJ201" i="4261"/>
  <c r="AK201" i="4261"/>
  <c r="AL201" i="4261"/>
  <c r="AM201" i="4261"/>
  <c r="AN201" i="4261"/>
  <c r="AO201" i="4261"/>
  <c r="AP201" i="4261"/>
  <c r="AQ201" i="4261"/>
  <c r="AR201" i="4261"/>
  <c r="AS201" i="4261"/>
  <c r="AT201" i="4261"/>
  <c r="AU201" i="4261"/>
  <c r="AV201" i="4261"/>
  <c r="AW201" i="4261"/>
  <c r="AX201" i="4261"/>
  <c r="AY201" i="4261"/>
  <c r="AZ201" i="4261"/>
  <c r="BA201" i="4261"/>
  <c r="BB201" i="4261"/>
  <c r="BC201" i="4261"/>
  <c r="BD201" i="4261"/>
  <c r="A202" i="4261"/>
  <c r="B202" i="4261"/>
  <c r="C202" i="4261"/>
  <c r="D202" i="4261"/>
  <c r="E202" i="4261"/>
  <c r="F202" i="4261"/>
  <c r="G202" i="4261"/>
  <c r="H202" i="4261"/>
  <c r="I202" i="4261"/>
  <c r="J202" i="4261"/>
  <c r="K202" i="4261"/>
  <c r="L202" i="4261"/>
  <c r="M202" i="4261"/>
  <c r="N202" i="4261"/>
  <c r="O202" i="4261"/>
  <c r="P202" i="4261"/>
  <c r="Q202" i="4261"/>
  <c r="R202" i="4261"/>
  <c r="S202" i="4261"/>
  <c r="T202" i="4261"/>
  <c r="U202" i="4261"/>
  <c r="V202" i="4261"/>
  <c r="W202" i="4261"/>
  <c r="X202" i="4261"/>
  <c r="Y202" i="4261"/>
  <c r="Z202" i="4261"/>
  <c r="AA202" i="4261"/>
  <c r="AB202" i="4261"/>
  <c r="AC202" i="4261"/>
  <c r="AD202" i="4261"/>
  <c r="AE202" i="4261"/>
  <c r="AF202" i="4261"/>
  <c r="AG202" i="4261"/>
  <c r="AH202" i="4261"/>
  <c r="AI202" i="4261"/>
  <c r="AJ202" i="4261"/>
  <c r="AK202" i="4261"/>
  <c r="AL202" i="4261"/>
  <c r="AM202" i="4261"/>
  <c r="AN202" i="4261"/>
  <c r="AO202" i="4261"/>
  <c r="AP202" i="4261"/>
  <c r="AQ202" i="4261"/>
  <c r="AR202" i="4261"/>
  <c r="AS202" i="4261"/>
  <c r="AT202" i="4261"/>
  <c r="AU202" i="4261"/>
  <c r="AV202" i="4261"/>
  <c r="AW202" i="4261"/>
  <c r="AX202" i="4261"/>
  <c r="AY202" i="4261"/>
  <c r="AZ202" i="4261"/>
  <c r="BA202" i="4261"/>
  <c r="BB202" i="4261"/>
  <c r="BC202" i="4261"/>
  <c r="BD202" i="4261"/>
  <c r="A203" i="4261"/>
  <c r="B203" i="4261"/>
  <c r="C203" i="4261"/>
  <c r="D203" i="4261"/>
  <c r="E203" i="4261"/>
  <c r="F203" i="4261"/>
  <c r="G203" i="4261"/>
  <c r="H203" i="4261"/>
  <c r="I203" i="4261"/>
  <c r="J203" i="4261"/>
  <c r="K203" i="4261"/>
  <c r="L203" i="4261"/>
  <c r="M203" i="4261"/>
  <c r="N203" i="4261"/>
  <c r="O203" i="4261"/>
  <c r="P203" i="4261"/>
  <c r="Q203" i="4261"/>
  <c r="R203" i="4261"/>
  <c r="S203" i="4261"/>
  <c r="T203" i="4261"/>
  <c r="U203" i="4261"/>
  <c r="V203" i="4261"/>
  <c r="W203" i="4261"/>
  <c r="X203" i="4261"/>
  <c r="Y203" i="4261"/>
  <c r="Z203" i="4261"/>
  <c r="AA203" i="4261"/>
  <c r="AB203" i="4261"/>
  <c r="AC203" i="4261"/>
  <c r="AD203" i="4261"/>
  <c r="AE203" i="4261"/>
  <c r="AF203" i="4261"/>
  <c r="AG203" i="4261"/>
  <c r="AH203" i="4261"/>
  <c r="AI203" i="4261"/>
  <c r="AJ203" i="4261"/>
  <c r="AK203" i="4261"/>
  <c r="AL203" i="4261"/>
  <c r="AM203" i="4261"/>
  <c r="AN203" i="4261"/>
  <c r="AO203" i="4261"/>
  <c r="AP203" i="4261"/>
  <c r="AQ203" i="4261"/>
  <c r="AR203" i="4261"/>
  <c r="AS203" i="4261"/>
  <c r="AT203" i="4261"/>
  <c r="AU203" i="4261"/>
  <c r="AV203" i="4261"/>
  <c r="AW203" i="4261"/>
  <c r="AX203" i="4261"/>
  <c r="AY203" i="4261"/>
  <c r="AZ203" i="4261"/>
  <c r="BA203" i="4261"/>
  <c r="BB203" i="4261"/>
  <c r="BC203" i="4261"/>
  <c r="BD203" i="4261"/>
  <c r="A204" i="4261"/>
  <c r="B204" i="4261"/>
  <c r="C204" i="4261"/>
  <c r="D204" i="4261"/>
  <c r="E204" i="4261"/>
  <c r="F204" i="4261"/>
  <c r="G204" i="4261"/>
  <c r="H204" i="4261"/>
  <c r="I204" i="4261"/>
  <c r="J204" i="4261"/>
  <c r="K204" i="4261"/>
  <c r="L204" i="4261"/>
  <c r="M204" i="4261"/>
  <c r="N204" i="4261"/>
  <c r="O204" i="4261"/>
  <c r="P204" i="4261"/>
  <c r="Q204" i="4261"/>
  <c r="R204" i="4261"/>
  <c r="S204" i="4261"/>
  <c r="T204" i="4261"/>
  <c r="U204" i="4261"/>
  <c r="V204" i="4261"/>
  <c r="W204" i="4261"/>
  <c r="X204" i="4261"/>
  <c r="Y204" i="4261"/>
  <c r="Z204" i="4261"/>
  <c r="AA204" i="4261"/>
  <c r="AB204" i="4261"/>
  <c r="AC204" i="4261"/>
  <c r="AD204" i="4261"/>
  <c r="AE204" i="4261"/>
  <c r="AF204" i="4261"/>
  <c r="AG204" i="4261"/>
  <c r="AH204" i="4261"/>
  <c r="AI204" i="4261"/>
  <c r="AJ204" i="4261"/>
  <c r="AK204" i="4261"/>
  <c r="AL204" i="4261"/>
  <c r="AM204" i="4261"/>
  <c r="AN204" i="4261"/>
  <c r="AO204" i="4261"/>
  <c r="AP204" i="4261"/>
  <c r="AQ204" i="4261"/>
  <c r="AR204" i="4261"/>
  <c r="AS204" i="4261"/>
  <c r="AT204" i="4261"/>
  <c r="AU204" i="4261"/>
  <c r="AV204" i="4261"/>
  <c r="AW204" i="4261"/>
  <c r="AX204" i="4261"/>
  <c r="AY204" i="4261"/>
  <c r="AZ204" i="4261"/>
  <c r="BA204" i="4261"/>
  <c r="BB204" i="4261"/>
  <c r="BC204" i="4261"/>
  <c r="BD204" i="4261"/>
  <c r="A205" i="4261"/>
  <c r="B205" i="4261"/>
  <c r="C205" i="4261"/>
  <c r="D205" i="4261"/>
  <c r="E205" i="4261"/>
  <c r="F205" i="4261"/>
  <c r="G205" i="4261"/>
  <c r="H205" i="4261"/>
  <c r="I205" i="4261"/>
  <c r="J205" i="4261"/>
  <c r="K205" i="4261"/>
  <c r="L205" i="4261"/>
  <c r="M205" i="4261"/>
  <c r="N205" i="4261"/>
  <c r="O205" i="4261"/>
  <c r="P205" i="4261"/>
  <c r="Q205" i="4261"/>
  <c r="R205" i="4261"/>
  <c r="S205" i="4261"/>
  <c r="T205" i="4261"/>
  <c r="U205" i="4261"/>
  <c r="V205" i="4261"/>
  <c r="W205" i="4261"/>
  <c r="X205" i="4261"/>
  <c r="Y205" i="4261"/>
  <c r="Z205" i="4261"/>
  <c r="AA205" i="4261"/>
  <c r="AB205" i="4261"/>
  <c r="AC205" i="4261"/>
  <c r="AD205" i="4261"/>
  <c r="AE205" i="4261"/>
  <c r="AF205" i="4261"/>
  <c r="AG205" i="4261"/>
  <c r="AH205" i="4261"/>
  <c r="AI205" i="4261"/>
  <c r="AJ205" i="4261"/>
  <c r="AK205" i="4261"/>
  <c r="AL205" i="4261"/>
  <c r="AM205" i="4261"/>
  <c r="AN205" i="4261"/>
  <c r="AO205" i="4261"/>
  <c r="AP205" i="4261"/>
  <c r="AQ205" i="4261"/>
  <c r="AR205" i="4261"/>
  <c r="AS205" i="4261"/>
  <c r="AT205" i="4261"/>
  <c r="AU205" i="4261"/>
  <c r="AV205" i="4261"/>
  <c r="AW205" i="4261"/>
  <c r="AX205" i="4261"/>
  <c r="AY205" i="4261"/>
  <c r="AZ205" i="4261"/>
  <c r="BA205" i="4261"/>
  <c r="BB205" i="4261"/>
  <c r="BC205" i="4261"/>
  <c r="BD205" i="4261"/>
  <c r="A206" i="4261"/>
  <c r="B206" i="4261"/>
  <c r="C206" i="4261"/>
  <c r="D206" i="4261"/>
  <c r="E206" i="4261"/>
  <c r="F206" i="4261"/>
  <c r="G206" i="4261"/>
  <c r="H206" i="4261"/>
  <c r="I206" i="4261"/>
  <c r="J206" i="4261"/>
  <c r="K206" i="4261"/>
  <c r="L206" i="4261"/>
  <c r="M206" i="4261"/>
  <c r="N206" i="4261"/>
  <c r="O206" i="4261"/>
  <c r="P206" i="4261"/>
  <c r="Q206" i="4261"/>
  <c r="R206" i="4261"/>
  <c r="S206" i="4261"/>
  <c r="T206" i="4261"/>
  <c r="U206" i="4261"/>
  <c r="V206" i="4261"/>
  <c r="W206" i="4261"/>
  <c r="X206" i="4261"/>
  <c r="Y206" i="4261"/>
  <c r="Z206" i="4261"/>
  <c r="AA206" i="4261"/>
  <c r="AB206" i="4261"/>
  <c r="AC206" i="4261"/>
  <c r="AD206" i="4261"/>
  <c r="AE206" i="4261"/>
  <c r="AF206" i="4261"/>
  <c r="AG206" i="4261"/>
  <c r="AH206" i="4261"/>
  <c r="AI206" i="4261"/>
  <c r="AJ206" i="4261"/>
  <c r="AK206" i="4261"/>
  <c r="AL206" i="4261"/>
  <c r="AM206" i="4261"/>
  <c r="AN206" i="4261"/>
  <c r="AO206" i="4261"/>
  <c r="AP206" i="4261"/>
  <c r="AQ206" i="4261"/>
  <c r="AR206" i="4261"/>
  <c r="AS206" i="4261"/>
  <c r="AT206" i="4261"/>
  <c r="AU206" i="4261"/>
  <c r="AV206" i="4261"/>
  <c r="AW206" i="4261"/>
  <c r="AX206" i="4261"/>
  <c r="AY206" i="4261"/>
  <c r="AZ206" i="4261"/>
  <c r="BA206" i="4261"/>
  <c r="BB206" i="4261"/>
  <c r="BC206" i="4261"/>
  <c r="BD206" i="4261"/>
  <c r="A207" i="4261"/>
  <c r="B207" i="4261"/>
  <c r="C207" i="4261"/>
  <c r="D207" i="4261"/>
  <c r="E207" i="4261"/>
  <c r="F207" i="4261"/>
  <c r="G207" i="4261"/>
  <c r="H207" i="4261"/>
  <c r="I207" i="4261"/>
  <c r="J207" i="4261"/>
  <c r="K207" i="4261"/>
  <c r="L207" i="4261"/>
  <c r="M207" i="4261"/>
  <c r="N207" i="4261"/>
  <c r="O207" i="4261"/>
  <c r="P207" i="4261"/>
  <c r="Q207" i="4261"/>
  <c r="R207" i="4261"/>
  <c r="S207" i="4261"/>
  <c r="T207" i="4261"/>
  <c r="U207" i="4261"/>
  <c r="V207" i="4261"/>
  <c r="W207" i="4261"/>
  <c r="X207" i="4261"/>
  <c r="Y207" i="4261"/>
  <c r="Z207" i="4261"/>
  <c r="AA207" i="4261"/>
  <c r="AB207" i="4261"/>
  <c r="AC207" i="4261"/>
  <c r="AD207" i="4261"/>
  <c r="AE207" i="4261"/>
  <c r="AF207" i="4261"/>
  <c r="AG207" i="4261"/>
  <c r="AH207" i="4261"/>
  <c r="AI207" i="4261"/>
  <c r="AJ207" i="4261"/>
  <c r="AK207" i="4261"/>
  <c r="AL207" i="4261"/>
  <c r="AM207" i="4261"/>
  <c r="AN207" i="4261"/>
  <c r="AO207" i="4261"/>
  <c r="AP207" i="4261"/>
  <c r="AQ207" i="4261"/>
  <c r="AR207" i="4261"/>
  <c r="AS207" i="4261"/>
  <c r="AT207" i="4261"/>
  <c r="AU207" i="4261"/>
  <c r="AV207" i="4261"/>
  <c r="AW207" i="4261"/>
  <c r="AX207" i="4261"/>
  <c r="AY207" i="4261"/>
  <c r="AZ207" i="4261"/>
  <c r="BA207" i="4261"/>
  <c r="BB207" i="4261"/>
  <c r="BC207" i="4261"/>
  <c r="BD207" i="4261"/>
  <c r="A208" i="4261"/>
  <c r="B208" i="4261"/>
  <c r="C208" i="4261"/>
  <c r="D208" i="4261"/>
  <c r="E208" i="4261"/>
  <c r="F208" i="4261"/>
  <c r="G208" i="4261"/>
  <c r="H208" i="4261"/>
  <c r="I208" i="4261"/>
  <c r="J208" i="4261"/>
  <c r="K208" i="4261"/>
  <c r="L208" i="4261"/>
  <c r="M208" i="4261"/>
  <c r="N208" i="4261"/>
  <c r="O208" i="4261"/>
  <c r="P208" i="4261"/>
  <c r="Q208" i="4261"/>
  <c r="R208" i="4261"/>
  <c r="S208" i="4261"/>
  <c r="T208" i="4261"/>
  <c r="U208" i="4261"/>
  <c r="V208" i="4261"/>
  <c r="W208" i="4261"/>
  <c r="X208" i="4261"/>
  <c r="Y208" i="4261"/>
  <c r="Z208" i="4261"/>
  <c r="AA208" i="4261"/>
  <c r="AB208" i="4261"/>
  <c r="AC208" i="4261"/>
  <c r="AD208" i="4261"/>
  <c r="AE208" i="4261"/>
  <c r="AF208" i="4261"/>
  <c r="AG208" i="4261"/>
  <c r="AH208" i="4261"/>
  <c r="AI208" i="4261"/>
  <c r="AJ208" i="4261"/>
  <c r="AK208" i="4261"/>
  <c r="AL208" i="4261"/>
  <c r="AM208" i="4261"/>
  <c r="AN208" i="4261"/>
  <c r="AO208" i="4261"/>
  <c r="AP208" i="4261"/>
  <c r="AQ208" i="4261"/>
  <c r="AR208" i="4261"/>
  <c r="AS208" i="4261"/>
  <c r="AT208" i="4261"/>
  <c r="AU208" i="4261"/>
  <c r="AV208" i="4261"/>
  <c r="AW208" i="4261"/>
  <c r="AX208" i="4261"/>
  <c r="AY208" i="4261"/>
  <c r="AZ208" i="4261"/>
  <c r="BA208" i="4261"/>
  <c r="BB208" i="4261"/>
  <c r="BC208" i="4261"/>
  <c r="BD208" i="4261"/>
  <c r="A209" i="4261"/>
  <c r="B209" i="4261"/>
  <c r="C209" i="4261"/>
  <c r="D209" i="4261"/>
  <c r="E209" i="4261"/>
  <c r="F209" i="4261"/>
  <c r="G209" i="4261"/>
  <c r="H209" i="4261"/>
  <c r="I209" i="4261"/>
  <c r="J209" i="4261"/>
  <c r="K209" i="4261"/>
  <c r="L209" i="4261"/>
  <c r="M209" i="4261"/>
  <c r="N209" i="4261"/>
  <c r="O209" i="4261"/>
  <c r="P209" i="4261"/>
  <c r="Q209" i="4261"/>
  <c r="R209" i="4261"/>
  <c r="S209" i="4261"/>
  <c r="T209" i="4261"/>
  <c r="U209" i="4261"/>
  <c r="V209" i="4261"/>
  <c r="W209" i="4261"/>
  <c r="X209" i="4261"/>
  <c r="Y209" i="4261"/>
  <c r="Z209" i="4261"/>
  <c r="AA209" i="4261"/>
  <c r="AB209" i="4261"/>
  <c r="AC209" i="4261"/>
  <c r="AD209" i="4261"/>
  <c r="AE209" i="4261"/>
  <c r="AF209" i="4261"/>
  <c r="AG209" i="4261"/>
  <c r="AH209" i="4261"/>
  <c r="AI209" i="4261"/>
  <c r="AJ209" i="4261"/>
  <c r="AK209" i="4261"/>
  <c r="AL209" i="4261"/>
  <c r="AM209" i="4261"/>
  <c r="AN209" i="4261"/>
  <c r="AO209" i="4261"/>
  <c r="AP209" i="4261"/>
  <c r="AQ209" i="4261"/>
  <c r="AR209" i="4261"/>
  <c r="AS209" i="4261"/>
  <c r="AT209" i="4261"/>
  <c r="AU209" i="4261"/>
  <c r="AV209" i="4261"/>
  <c r="AW209" i="4261"/>
  <c r="AX209" i="4261"/>
  <c r="AY209" i="4261"/>
  <c r="AZ209" i="4261"/>
  <c r="BA209" i="4261"/>
  <c r="BB209" i="4261"/>
  <c r="BC209" i="4261"/>
  <c r="BD209" i="4261"/>
  <c r="A210" i="4261"/>
  <c r="B210" i="4261"/>
  <c r="C210" i="4261"/>
  <c r="D210" i="4261"/>
  <c r="E210" i="4261"/>
  <c r="F210" i="4261"/>
  <c r="G210" i="4261"/>
  <c r="H210" i="4261"/>
  <c r="I210" i="4261"/>
  <c r="J210" i="4261"/>
  <c r="K210" i="4261"/>
  <c r="L210" i="4261"/>
  <c r="M210" i="4261"/>
  <c r="N210" i="4261"/>
  <c r="O210" i="4261"/>
  <c r="P210" i="4261"/>
  <c r="Q210" i="4261"/>
  <c r="R210" i="4261"/>
  <c r="S210" i="4261"/>
  <c r="T210" i="4261"/>
  <c r="U210" i="4261"/>
  <c r="V210" i="4261"/>
  <c r="W210" i="4261"/>
  <c r="X210" i="4261"/>
  <c r="Y210" i="4261"/>
  <c r="Z210" i="4261"/>
  <c r="AA210" i="4261"/>
  <c r="AB210" i="4261"/>
  <c r="AC210" i="4261"/>
  <c r="AD210" i="4261"/>
  <c r="AE210" i="4261"/>
  <c r="AF210" i="4261"/>
  <c r="AG210" i="4261"/>
  <c r="AH210" i="4261"/>
  <c r="AI210" i="4261"/>
  <c r="AJ210" i="4261"/>
  <c r="AK210" i="4261"/>
  <c r="AL210" i="4261"/>
  <c r="AM210" i="4261"/>
  <c r="AN210" i="4261"/>
  <c r="AO210" i="4261"/>
  <c r="AP210" i="4261"/>
  <c r="AQ210" i="4261"/>
  <c r="AR210" i="4261"/>
  <c r="AS210" i="4261"/>
  <c r="AT210" i="4261"/>
  <c r="AU210" i="4261"/>
  <c r="AV210" i="4261"/>
  <c r="AW210" i="4261"/>
  <c r="AX210" i="4261"/>
  <c r="AY210" i="4261"/>
  <c r="AZ210" i="4261"/>
  <c r="BA210" i="4261"/>
  <c r="BB210" i="4261"/>
  <c r="BC210" i="4261"/>
  <c r="BD210" i="4261"/>
  <c r="A211" i="4261"/>
  <c r="B211" i="4261"/>
  <c r="C211" i="4261"/>
  <c r="D211" i="4261"/>
  <c r="E211" i="4261"/>
  <c r="F211" i="4261"/>
  <c r="G211" i="4261"/>
  <c r="H211" i="4261"/>
  <c r="I211" i="4261"/>
  <c r="J211" i="4261"/>
  <c r="K211" i="4261"/>
  <c r="L211" i="4261"/>
  <c r="M211" i="4261"/>
  <c r="N211" i="4261"/>
  <c r="O211" i="4261"/>
  <c r="P211" i="4261"/>
  <c r="Q211" i="4261"/>
  <c r="R211" i="4261"/>
  <c r="S211" i="4261"/>
  <c r="T211" i="4261"/>
  <c r="U211" i="4261"/>
  <c r="V211" i="4261"/>
  <c r="W211" i="4261"/>
  <c r="X211" i="4261"/>
  <c r="Y211" i="4261"/>
  <c r="Z211" i="4261"/>
  <c r="AA211" i="4261"/>
  <c r="AB211" i="4261"/>
  <c r="AC211" i="4261"/>
  <c r="AD211" i="4261"/>
  <c r="AE211" i="4261"/>
  <c r="AF211" i="4261"/>
  <c r="AG211" i="4261"/>
  <c r="AH211" i="4261"/>
  <c r="AI211" i="4261"/>
  <c r="AJ211" i="4261"/>
  <c r="AK211" i="4261"/>
  <c r="AL211" i="4261"/>
  <c r="AM211" i="4261"/>
  <c r="AN211" i="4261"/>
  <c r="AO211" i="4261"/>
  <c r="AP211" i="4261"/>
  <c r="AQ211" i="4261"/>
  <c r="AR211" i="4261"/>
  <c r="AS211" i="4261"/>
  <c r="AT211" i="4261"/>
  <c r="AU211" i="4261"/>
  <c r="AV211" i="4261"/>
  <c r="AW211" i="4261"/>
  <c r="AX211" i="4261"/>
  <c r="AY211" i="4261"/>
  <c r="AZ211" i="4261"/>
  <c r="BA211" i="4261"/>
  <c r="BB211" i="4261"/>
  <c r="BC211" i="4261"/>
  <c r="BD211" i="4261"/>
  <c r="A212" i="4261"/>
  <c r="B212" i="4261"/>
  <c r="C212" i="4261"/>
  <c r="D212" i="4261"/>
  <c r="E212" i="4261"/>
  <c r="F212" i="4261"/>
  <c r="G212" i="4261"/>
  <c r="H212" i="4261"/>
  <c r="I212" i="4261"/>
  <c r="J212" i="4261"/>
  <c r="K212" i="4261"/>
  <c r="L212" i="4261"/>
  <c r="M212" i="4261"/>
  <c r="N212" i="4261"/>
  <c r="O212" i="4261"/>
  <c r="P212" i="4261"/>
  <c r="Q212" i="4261"/>
  <c r="R212" i="4261"/>
  <c r="S212" i="4261"/>
  <c r="T212" i="4261"/>
  <c r="U212" i="4261"/>
  <c r="V212" i="4261"/>
  <c r="W212" i="4261"/>
  <c r="X212" i="4261"/>
  <c r="Y212" i="4261"/>
  <c r="Z212" i="4261"/>
  <c r="AA212" i="4261"/>
  <c r="AB212" i="4261"/>
  <c r="AC212" i="4261"/>
  <c r="AD212" i="4261"/>
  <c r="AE212" i="4261"/>
  <c r="AF212" i="4261"/>
  <c r="AG212" i="4261"/>
  <c r="AH212" i="4261"/>
  <c r="AI212" i="4261"/>
  <c r="AJ212" i="4261"/>
  <c r="AK212" i="4261"/>
  <c r="AL212" i="4261"/>
  <c r="AM212" i="4261"/>
  <c r="AN212" i="4261"/>
  <c r="AO212" i="4261"/>
  <c r="AP212" i="4261"/>
  <c r="AQ212" i="4261"/>
  <c r="AR212" i="4261"/>
  <c r="AS212" i="4261"/>
  <c r="AT212" i="4261"/>
  <c r="AU212" i="4261"/>
  <c r="AV212" i="4261"/>
  <c r="AW212" i="4261"/>
  <c r="AX212" i="4261"/>
  <c r="AY212" i="4261"/>
  <c r="AZ212" i="4261"/>
  <c r="BA212" i="4261"/>
  <c r="BB212" i="4261"/>
  <c r="BC212" i="4261"/>
  <c r="BD212" i="4261"/>
  <c r="A213" i="4261"/>
  <c r="B213" i="4261"/>
  <c r="C213" i="4261"/>
  <c r="D213" i="4261"/>
  <c r="E213" i="4261"/>
  <c r="F213" i="4261"/>
  <c r="G213" i="4261"/>
  <c r="H213" i="4261"/>
  <c r="I213" i="4261"/>
  <c r="J213" i="4261"/>
  <c r="K213" i="4261"/>
  <c r="L213" i="4261"/>
  <c r="M213" i="4261"/>
  <c r="N213" i="4261"/>
  <c r="O213" i="4261"/>
  <c r="P213" i="4261"/>
  <c r="Q213" i="4261"/>
  <c r="R213" i="4261"/>
  <c r="S213" i="4261"/>
  <c r="T213" i="4261"/>
  <c r="U213" i="4261"/>
  <c r="V213" i="4261"/>
  <c r="W213" i="4261"/>
  <c r="X213" i="4261"/>
  <c r="Y213" i="4261"/>
  <c r="Z213" i="4261"/>
  <c r="AA213" i="4261"/>
  <c r="AB213" i="4261"/>
  <c r="AC213" i="4261"/>
  <c r="AD213" i="4261"/>
  <c r="AE213" i="4261"/>
  <c r="AF213" i="4261"/>
  <c r="AG213" i="4261"/>
  <c r="AH213" i="4261"/>
  <c r="AI213" i="4261"/>
  <c r="AJ213" i="4261"/>
  <c r="AK213" i="4261"/>
  <c r="AL213" i="4261"/>
  <c r="AM213" i="4261"/>
  <c r="AN213" i="4261"/>
  <c r="AO213" i="4261"/>
  <c r="AP213" i="4261"/>
  <c r="AQ213" i="4261"/>
  <c r="AR213" i="4261"/>
  <c r="AS213" i="4261"/>
  <c r="AT213" i="4261"/>
  <c r="AU213" i="4261"/>
  <c r="AV213" i="4261"/>
  <c r="AW213" i="4261"/>
  <c r="AX213" i="4261"/>
  <c r="AY213" i="4261"/>
  <c r="AZ213" i="4261"/>
  <c r="BA213" i="4261"/>
  <c r="BB213" i="4261"/>
  <c r="BC213" i="4261"/>
  <c r="BD213" i="4261"/>
  <c r="A214" i="4261"/>
  <c r="B214" i="4261"/>
  <c r="C214" i="4261"/>
  <c r="D214" i="4261"/>
  <c r="E214" i="4261"/>
  <c r="F214" i="4261"/>
  <c r="G214" i="4261"/>
  <c r="H214" i="4261"/>
  <c r="I214" i="4261"/>
  <c r="J214" i="4261"/>
  <c r="K214" i="4261"/>
  <c r="L214" i="4261"/>
  <c r="M214" i="4261"/>
  <c r="N214" i="4261"/>
  <c r="O214" i="4261"/>
  <c r="P214" i="4261"/>
  <c r="Q214" i="4261"/>
  <c r="R214" i="4261"/>
  <c r="S214" i="4261"/>
  <c r="T214" i="4261"/>
  <c r="U214" i="4261"/>
  <c r="V214" i="4261"/>
  <c r="W214" i="4261"/>
  <c r="X214" i="4261"/>
  <c r="Y214" i="4261"/>
  <c r="Z214" i="4261"/>
  <c r="AA214" i="4261"/>
  <c r="AB214" i="4261"/>
  <c r="AC214" i="4261"/>
  <c r="AD214" i="4261"/>
  <c r="AE214" i="4261"/>
  <c r="AF214" i="4261"/>
  <c r="AG214" i="4261"/>
  <c r="AH214" i="4261"/>
  <c r="AI214" i="4261"/>
  <c r="AJ214" i="4261"/>
  <c r="AK214" i="4261"/>
  <c r="AL214" i="4261"/>
  <c r="AM214" i="4261"/>
  <c r="AN214" i="4261"/>
  <c r="AO214" i="4261"/>
  <c r="AP214" i="4261"/>
  <c r="AQ214" i="4261"/>
  <c r="AR214" i="4261"/>
  <c r="AS214" i="4261"/>
  <c r="AT214" i="4261"/>
  <c r="AU214" i="4261"/>
  <c r="AV214" i="4261"/>
  <c r="AW214" i="4261"/>
  <c r="AX214" i="4261"/>
  <c r="AY214" i="4261"/>
  <c r="AZ214" i="4261"/>
  <c r="BA214" i="4261"/>
  <c r="BB214" i="4261"/>
  <c r="BC214" i="4261"/>
  <c r="BD214" i="4261"/>
  <c r="A215" i="4261"/>
  <c r="B215" i="4261"/>
  <c r="C215" i="4261"/>
  <c r="D215" i="4261"/>
  <c r="E215" i="4261"/>
  <c r="F215" i="4261"/>
  <c r="G215" i="4261"/>
  <c r="H215" i="4261"/>
  <c r="I215" i="4261"/>
  <c r="J215" i="4261"/>
  <c r="K215" i="4261"/>
  <c r="L215" i="4261"/>
  <c r="M215" i="4261"/>
  <c r="N215" i="4261"/>
  <c r="O215" i="4261"/>
  <c r="P215" i="4261"/>
  <c r="Q215" i="4261"/>
  <c r="R215" i="4261"/>
  <c r="S215" i="4261"/>
  <c r="T215" i="4261"/>
  <c r="U215" i="4261"/>
  <c r="V215" i="4261"/>
  <c r="W215" i="4261"/>
  <c r="X215" i="4261"/>
  <c r="Y215" i="4261"/>
  <c r="Z215" i="4261"/>
  <c r="AA215" i="4261"/>
  <c r="AB215" i="4261"/>
  <c r="AC215" i="4261"/>
  <c r="AD215" i="4261"/>
  <c r="AE215" i="4261"/>
  <c r="AF215" i="4261"/>
  <c r="AG215" i="4261"/>
  <c r="AH215" i="4261"/>
  <c r="AI215" i="4261"/>
  <c r="AJ215" i="4261"/>
  <c r="AK215" i="4261"/>
  <c r="AL215" i="4261"/>
  <c r="AM215" i="4261"/>
  <c r="AN215" i="4261"/>
  <c r="AO215" i="4261"/>
  <c r="AP215" i="4261"/>
  <c r="AQ215" i="4261"/>
  <c r="AR215" i="4261"/>
  <c r="AS215" i="4261"/>
  <c r="AT215" i="4261"/>
  <c r="AU215" i="4261"/>
  <c r="AV215" i="4261"/>
  <c r="AW215" i="4261"/>
  <c r="AX215" i="4261"/>
  <c r="AY215" i="4261"/>
  <c r="AZ215" i="4261"/>
  <c r="BA215" i="4261"/>
  <c r="BB215" i="4261"/>
  <c r="BC215" i="4261"/>
  <c r="BD215" i="4261"/>
  <c r="A216" i="4261"/>
  <c r="B216" i="4261"/>
  <c r="C216" i="4261"/>
  <c r="D216" i="4261"/>
  <c r="E216" i="4261"/>
  <c r="F216" i="4261"/>
  <c r="G216" i="4261"/>
  <c r="H216" i="4261"/>
  <c r="I216" i="4261"/>
  <c r="J216" i="4261"/>
  <c r="K216" i="4261"/>
  <c r="L216" i="4261"/>
  <c r="M216" i="4261"/>
  <c r="N216" i="4261"/>
  <c r="O216" i="4261"/>
  <c r="P216" i="4261"/>
  <c r="Q216" i="4261"/>
  <c r="R216" i="4261"/>
  <c r="S216" i="4261"/>
  <c r="T216" i="4261"/>
  <c r="U216" i="4261"/>
  <c r="V216" i="4261"/>
  <c r="W216" i="4261"/>
  <c r="X216" i="4261"/>
  <c r="Y216" i="4261"/>
  <c r="Z216" i="4261"/>
  <c r="AA216" i="4261"/>
  <c r="AB216" i="4261"/>
  <c r="AC216" i="4261"/>
  <c r="AD216" i="4261"/>
  <c r="AE216" i="4261"/>
  <c r="AF216" i="4261"/>
  <c r="AG216" i="4261"/>
  <c r="AH216" i="4261"/>
  <c r="AI216" i="4261"/>
  <c r="AJ216" i="4261"/>
  <c r="AK216" i="4261"/>
  <c r="AL216" i="4261"/>
  <c r="AM216" i="4261"/>
  <c r="AN216" i="4261"/>
  <c r="AO216" i="4261"/>
  <c r="AP216" i="4261"/>
  <c r="AQ216" i="4261"/>
  <c r="AR216" i="4261"/>
  <c r="AS216" i="4261"/>
  <c r="AT216" i="4261"/>
  <c r="AU216" i="4261"/>
  <c r="AV216" i="4261"/>
  <c r="AW216" i="4261"/>
  <c r="AX216" i="4261"/>
  <c r="AY216" i="4261"/>
  <c r="AZ216" i="4261"/>
  <c r="BA216" i="4261"/>
  <c r="BB216" i="4261"/>
  <c r="BC216" i="4261"/>
  <c r="BD216" i="4261"/>
  <c r="A217" i="4261"/>
  <c r="B217" i="4261"/>
  <c r="C217" i="4261"/>
  <c r="D217" i="4261"/>
  <c r="E217" i="4261"/>
  <c r="F217" i="4261"/>
  <c r="G217" i="4261"/>
  <c r="H217" i="4261"/>
  <c r="I217" i="4261"/>
  <c r="J217" i="4261"/>
  <c r="K217" i="4261"/>
  <c r="L217" i="4261"/>
  <c r="M217" i="4261"/>
  <c r="N217" i="4261"/>
  <c r="O217" i="4261"/>
  <c r="P217" i="4261"/>
  <c r="Q217" i="4261"/>
  <c r="R217" i="4261"/>
  <c r="S217" i="4261"/>
  <c r="T217" i="4261"/>
  <c r="U217" i="4261"/>
  <c r="V217" i="4261"/>
  <c r="W217" i="4261"/>
  <c r="X217" i="4261"/>
  <c r="Y217" i="4261"/>
  <c r="Z217" i="4261"/>
  <c r="AA217" i="4261"/>
  <c r="AB217" i="4261"/>
  <c r="AC217" i="4261"/>
  <c r="AD217" i="4261"/>
  <c r="AE217" i="4261"/>
  <c r="AF217" i="4261"/>
  <c r="AG217" i="4261"/>
  <c r="AH217" i="4261"/>
  <c r="AI217" i="4261"/>
  <c r="AJ217" i="4261"/>
  <c r="AK217" i="4261"/>
  <c r="AL217" i="4261"/>
  <c r="AM217" i="4261"/>
  <c r="AN217" i="4261"/>
  <c r="AO217" i="4261"/>
  <c r="AP217" i="4261"/>
  <c r="AQ217" i="4261"/>
  <c r="AR217" i="4261"/>
  <c r="AS217" i="4261"/>
  <c r="AT217" i="4261"/>
  <c r="AU217" i="4261"/>
  <c r="AV217" i="4261"/>
  <c r="AW217" i="4261"/>
  <c r="AX217" i="4261"/>
  <c r="AY217" i="4261"/>
  <c r="AZ217" i="4261"/>
  <c r="BA217" i="4261"/>
  <c r="BB217" i="4261"/>
  <c r="BC217" i="4261"/>
  <c r="BD217" i="4261"/>
  <c r="A218" i="4261"/>
  <c r="B218" i="4261"/>
  <c r="C218" i="4261"/>
  <c r="D218" i="4261"/>
  <c r="E218" i="4261"/>
  <c r="F218" i="4261"/>
  <c r="G218" i="4261"/>
  <c r="H218" i="4261"/>
  <c r="I218" i="4261"/>
  <c r="J218" i="4261"/>
  <c r="K218" i="4261"/>
  <c r="L218" i="4261"/>
  <c r="M218" i="4261"/>
  <c r="N218" i="4261"/>
  <c r="O218" i="4261"/>
  <c r="P218" i="4261"/>
  <c r="Q218" i="4261"/>
  <c r="R218" i="4261"/>
  <c r="S218" i="4261"/>
  <c r="T218" i="4261"/>
  <c r="U218" i="4261"/>
  <c r="V218" i="4261"/>
  <c r="W218" i="4261"/>
  <c r="X218" i="4261"/>
  <c r="Y218" i="4261"/>
  <c r="Z218" i="4261"/>
  <c r="AA218" i="4261"/>
  <c r="AB218" i="4261"/>
  <c r="AC218" i="4261"/>
  <c r="AD218" i="4261"/>
  <c r="AE218" i="4261"/>
  <c r="AF218" i="4261"/>
  <c r="AG218" i="4261"/>
  <c r="AH218" i="4261"/>
  <c r="AI218" i="4261"/>
  <c r="AJ218" i="4261"/>
  <c r="AK218" i="4261"/>
  <c r="AL218" i="4261"/>
  <c r="AM218" i="4261"/>
  <c r="AN218" i="4261"/>
  <c r="AO218" i="4261"/>
  <c r="AP218" i="4261"/>
  <c r="AQ218" i="4261"/>
  <c r="AR218" i="4261"/>
  <c r="AS218" i="4261"/>
  <c r="AT218" i="4261"/>
  <c r="AU218" i="4261"/>
  <c r="AV218" i="4261"/>
  <c r="AW218" i="4261"/>
  <c r="AX218" i="4261"/>
  <c r="AY218" i="4261"/>
  <c r="AZ218" i="4261"/>
  <c r="BA218" i="4261"/>
  <c r="BB218" i="4261"/>
  <c r="BC218" i="4261"/>
  <c r="BD218" i="4261"/>
  <c r="A219" i="4261"/>
  <c r="B219" i="4261"/>
  <c r="C219" i="4261"/>
  <c r="D219" i="4261"/>
  <c r="E219" i="4261"/>
  <c r="F219" i="4261"/>
  <c r="G219" i="4261"/>
  <c r="H219" i="4261"/>
  <c r="I219" i="4261"/>
  <c r="J219" i="4261"/>
  <c r="K219" i="4261"/>
  <c r="L219" i="4261"/>
  <c r="M219" i="4261"/>
  <c r="N219" i="4261"/>
  <c r="O219" i="4261"/>
  <c r="P219" i="4261"/>
  <c r="Q219" i="4261"/>
  <c r="R219" i="4261"/>
  <c r="S219" i="4261"/>
  <c r="T219" i="4261"/>
  <c r="U219" i="4261"/>
  <c r="V219" i="4261"/>
  <c r="W219" i="4261"/>
  <c r="X219" i="4261"/>
  <c r="Y219" i="4261"/>
  <c r="Z219" i="4261"/>
  <c r="AA219" i="4261"/>
  <c r="AB219" i="4261"/>
  <c r="AC219" i="4261"/>
  <c r="AD219" i="4261"/>
  <c r="AE219" i="4261"/>
  <c r="AF219" i="4261"/>
  <c r="AG219" i="4261"/>
  <c r="AH219" i="4261"/>
  <c r="AI219" i="4261"/>
  <c r="AJ219" i="4261"/>
  <c r="AK219" i="4261"/>
  <c r="AL219" i="4261"/>
  <c r="AM219" i="4261"/>
  <c r="AN219" i="4261"/>
  <c r="AO219" i="4261"/>
  <c r="AP219" i="4261"/>
  <c r="AQ219" i="4261"/>
  <c r="AR219" i="4261"/>
  <c r="AS219" i="4261"/>
  <c r="AT219" i="4261"/>
  <c r="AU219" i="4261"/>
  <c r="AV219" i="4261"/>
  <c r="AW219" i="4261"/>
  <c r="AX219" i="4261"/>
  <c r="AY219" i="4261"/>
  <c r="AZ219" i="4261"/>
  <c r="BA219" i="4261"/>
  <c r="BB219" i="4261"/>
  <c r="BC219" i="4261"/>
  <c r="BD219" i="4261"/>
  <c r="A220" i="4261"/>
  <c r="B220" i="4261"/>
  <c r="C220" i="4261"/>
  <c r="D220" i="4261"/>
  <c r="E220" i="4261"/>
  <c r="F220" i="4261"/>
  <c r="G220" i="4261"/>
  <c r="H220" i="4261"/>
  <c r="I220" i="4261"/>
  <c r="J220" i="4261"/>
  <c r="K220" i="4261"/>
  <c r="L220" i="4261"/>
  <c r="M220" i="4261"/>
  <c r="N220" i="4261"/>
  <c r="O220" i="4261"/>
  <c r="P220" i="4261"/>
  <c r="Q220" i="4261"/>
  <c r="R220" i="4261"/>
  <c r="S220" i="4261"/>
  <c r="T220" i="4261"/>
  <c r="U220" i="4261"/>
  <c r="V220" i="4261"/>
  <c r="W220" i="4261"/>
  <c r="X220" i="4261"/>
  <c r="Y220" i="4261"/>
  <c r="Z220" i="4261"/>
  <c r="AA220" i="4261"/>
  <c r="AB220" i="4261"/>
  <c r="AC220" i="4261"/>
  <c r="AD220" i="4261"/>
  <c r="AE220" i="4261"/>
  <c r="AF220" i="4261"/>
  <c r="AG220" i="4261"/>
  <c r="AH220" i="4261"/>
  <c r="AI220" i="4261"/>
  <c r="AJ220" i="4261"/>
  <c r="AK220" i="4261"/>
  <c r="AL220" i="4261"/>
  <c r="AM220" i="4261"/>
  <c r="AN220" i="4261"/>
  <c r="AO220" i="4261"/>
  <c r="AP220" i="4261"/>
  <c r="AQ220" i="4261"/>
  <c r="AR220" i="4261"/>
  <c r="AS220" i="4261"/>
  <c r="AT220" i="4261"/>
  <c r="AU220" i="4261"/>
  <c r="AV220" i="4261"/>
  <c r="AW220" i="4261"/>
  <c r="AX220" i="4261"/>
  <c r="AY220" i="4261"/>
  <c r="AZ220" i="4261"/>
  <c r="BA220" i="4261"/>
  <c r="BB220" i="4261"/>
  <c r="BC220" i="4261"/>
  <c r="BD220" i="4261"/>
  <c r="A221" i="4261"/>
  <c r="B221" i="4261"/>
  <c r="C221" i="4261"/>
  <c r="D221" i="4261"/>
  <c r="E221" i="4261"/>
  <c r="F221" i="4261"/>
  <c r="G221" i="4261"/>
  <c r="H221" i="4261"/>
  <c r="I221" i="4261"/>
  <c r="J221" i="4261"/>
  <c r="K221" i="4261"/>
  <c r="L221" i="4261"/>
  <c r="M221" i="4261"/>
  <c r="N221" i="4261"/>
  <c r="O221" i="4261"/>
  <c r="P221" i="4261"/>
  <c r="Q221" i="4261"/>
  <c r="R221" i="4261"/>
  <c r="S221" i="4261"/>
  <c r="T221" i="4261"/>
  <c r="U221" i="4261"/>
  <c r="V221" i="4261"/>
  <c r="W221" i="4261"/>
  <c r="X221" i="4261"/>
  <c r="Y221" i="4261"/>
  <c r="Z221" i="4261"/>
  <c r="AA221" i="4261"/>
  <c r="AB221" i="4261"/>
  <c r="AC221" i="4261"/>
  <c r="AD221" i="4261"/>
  <c r="AE221" i="4261"/>
  <c r="AF221" i="4261"/>
  <c r="AG221" i="4261"/>
  <c r="AH221" i="4261"/>
  <c r="AI221" i="4261"/>
  <c r="AJ221" i="4261"/>
  <c r="AK221" i="4261"/>
  <c r="AL221" i="4261"/>
  <c r="AM221" i="4261"/>
  <c r="AN221" i="4261"/>
  <c r="AO221" i="4261"/>
  <c r="AP221" i="4261"/>
  <c r="AQ221" i="4261"/>
  <c r="AR221" i="4261"/>
  <c r="AS221" i="4261"/>
  <c r="AT221" i="4261"/>
  <c r="AU221" i="4261"/>
  <c r="AV221" i="4261"/>
  <c r="AW221" i="4261"/>
  <c r="AX221" i="4261"/>
  <c r="AY221" i="4261"/>
  <c r="AZ221" i="4261"/>
  <c r="BA221" i="4261"/>
  <c r="BB221" i="4261"/>
  <c r="BC221" i="4261"/>
  <c r="BD221" i="4261"/>
  <c r="A222" i="4261"/>
  <c r="B222" i="4261"/>
  <c r="C222" i="4261"/>
  <c r="D222" i="4261"/>
  <c r="E222" i="4261"/>
  <c r="F222" i="4261"/>
  <c r="G222" i="4261"/>
  <c r="H222" i="4261"/>
  <c r="I222" i="4261"/>
  <c r="J222" i="4261"/>
  <c r="K222" i="4261"/>
  <c r="L222" i="4261"/>
  <c r="M222" i="4261"/>
  <c r="N222" i="4261"/>
  <c r="O222" i="4261"/>
  <c r="P222" i="4261"/>
  <c r="Q222" i="4261"/>
  <c r="R222" i="4261"/>
  <c r="S222" i="4261"/>
  <c r="T222" i="4261"/>
  <c r="U222" i="4261"/>
  <c r="V222" i="4261"/>
  <c r="W222" i="4261"/>
  <c r="X222" i="4261"/>
  <c r="Y222" i="4261"/>
  <c r="Z222" i="4261"/>
  <c r="AA222" i="4261"/>
  <c r="AB222" i="4261"/>
  <c r="AC222" i="4261"/>
  <c r="AD222" i="4261"/>
  <c r="AE222" i="4261"/>
  <c r="AF222" i="4261"/>
  <c r="AG222" i="4261"/>
  <c r="AH222" i="4261"/>
  <c r="AI222" i="4261"/>
  <c r="AJ222" i="4261"/>
  <c r="AK222" i="4261"/>
  <c r="AL222" i="4261"/>
  <c r="AM222" i="4261"/>
  <c r="AN222" i="4261"/>
  <c r="AO222" i="4261"/>
  <c r="AP222" i="4261"/>
  <c r="AQ222" i="4261"/>
  <c r="AR222" i="4261"/>
  <c r="AS222" i="4261"/>
  <c r="AT222" i="4261"/>
  <c r="AU222" i="4261"/>
  <c r="AV222" i="4261"/>
  <c r="AW222" i="4261"/>
  <c r="AX222" i="4261"/>
  <c r="AY222" i="4261"/>
  <c r="AZ222" i="4261"/>
  <c r="BA222" i="4261"/>
  <c r="BB222" i="4261"/>
  <c r="BC222" i="4261"/>
  <c r="BD222" i="4261"/>
  <c r="A223" i="4261"/>
  <c r="B223" i="4261"/>
  <c r="C223" i="4261"/>
  <c r="D223" i="4261"/>
  <c r="E223" i="4261"/>
  <c r="F223" i="4261"/>
  <c r="G223" i="4261"/>
  <c r="H223" i="4261"/>
  <c r="I223" i="4261"/>
  <c r="J223" i="4261"/>
  <c r="K223" i="4261"/>
  <c r="L223" i="4261"/>
  <c r="M223" i="4261"/>
  <c r="N223" i="4261"/>
  <c r="O223" i="4261"/>
  <c r="P223" i="4261"/>
  <c r="Q223" i="4261"/>
  <c r="R223" i="4261"/>
  <c r="S223" i="4261"/>
  <c r="T223" i="4261"/>
  <c r="U223" i="4261"/>
  <c r="V223" i="4261"/>
  <c r="W223" i="4261"/>
  <c r="X223" i="4261"/>
  <c r="Y223" i="4261"/>
  <c r="Z223" i="4261"/>
  <c r="AA223" i="4261"/>
  <c r="AB223" i="4261"/>
  <c r="AC223" i="4261"/>
  <c r="AD223" i="4261"/>
  <c r="AE223" i="4261"/>
  <c r="AF223" i="4261"/>
  <c r="AG223" i="4261"/>
  <c r="AH223" i="4261"/>
  <c r="AI223" i="4261"/>
  <c r="AJ223" i="4261"/>
  <c r="AK223" i="4261"/>
  <c r="AL223" i="4261"/>
  <c r="AM223" i="4261"/>
  <c r="AN223" i="4261"/>
  <c r="AO223" i="4261"/>
  <c r="AP223" i="4261"/>
  <c r="AQ223" i="4261"/>
  <c r="AR223" i="4261"/>
  <c r="AS223" i="4261"/>
  <c r="AT223" i="4261"/>
  <c r="AU223" i="4261"/>
  <c r="AV223" i="4261"/>
  <c r="AW223" i="4261"/>
  <c r="AX223" i="4261"/>
  <c r="AY223" i="4261"/>
  <c r="AZ223" i="4261"/>
  <c r="BA223" i="4261"/>
  <c r="BB223" i="4261"/>
  <c r="BC223" i="4261"/>
  <c r="BD223" i="4261"/>
  <c r="A224" i="4261"/>
  <c r="B224" i="4261"/>
  <c r="C224" i="4261"/>
  <c r="D224" i="4261"/>
  <c r="E224" i="4261"/>
  <c r="F224" i="4261"/>
  <c r="G224" i="4261"/>
  <c r="H224" i="4261"/>
  <c r="I224" i="4261"/>
  <c r="J224" i="4261"/>
  <c r="K224" i="4261"/>
  <c r="L224" i="4261"/>
  <c r="M224" i="4261"/>
  <c r="N224" i="4261"/>
  <c r="O224" i="4261"/>
  <c r="P224" i="4261"/>
  <c r="Q224" i="4261"/>
  <c r="R224" i="4261"/>
  <c r="S224" i="4261"/>
  <c r="T224" i="4261"/>
  <c r="U224" i="4261"/>
  <c r="V224" i="4261"/>
  <c r="W224" i="4261"/>
  <c r="X224" i="4261"/>
  <c r="Y224" i="4261"/>
  <c r="Z224" i="4261"/>
  <c r="AA224" i="4261"/>
  <c r="AB224" i="4261"/>
  <c r="AC224" i="4261"/>
  <c r="AD224" i="4261"/>
  <c r="AE224" i="4261"/>
  <c r="AF224" i="4261"/>
  <c r="AG224" i="4261"/>
  <c r="AH224" i="4261"/>
  <c r="AI224" i="4261"/>
  <c r="AJ224" i="4261"/>
  <c r="AK224" i="4261"/>
  <c r="AL224" i="4261"/>
  <c r="AM224" i="4261"/>
  <c r="AN224" i="4261"/>
  <c r="AO224" i="4261"/>
  <c r="AP224" i="4261"/>
  <c r="AQ224" i="4261"/>
  <c r="AR224" i="4261"/>
  <c r="AS224" i="4261"/>
  <c r="AT224" i="4261"/>
  <c r="AU224" i="4261"/>
  <c r="AV224" i="4261"/>
  <c r="AW224" i="4261"/>
  <c r="AX224" i="4261"/>
  <c r="AY224" i="4261"/>
  <c r="AZ224" i="4261"/>
  <c r="BA224" i="4261"/>
  <c r="BB224" i="4261"/>
  <c r="BC224" i="4261"/>
  <c r="BD224" i="4261"/>
  <c r="A225" i="4261"/>
  <c r="B225" i="4261"/>
  <c r="C225" i="4261"/>
  <c r="D225" i="4261"/>
  <c r="E225" i="4261"/>
  <c r="F225" i="4261"/>
  <c r="G225" i="4261"/>
  <c r="H225" i="4261"/>
  <c r="I225" i="4261"/>
  <c r="J225" i="4261"/>
  <c r="K225" i="4261"/>
  <c r="L225" i="4261"/>
  <c r="M225" i="4261"/>
  <c r="N225" i="4261"/>
  <c r="O225" i="4261"/>
  <c r="P225" i="4261"/>
  <c r="Q225" i="4261"/>
  <c r="R225" i="4261"/>
  <c r="S225" i="4261"/>
  <c r="T225" i="4261"/>
  <c r="U225" i="4261"/>
  <c r="V225" i="4261"/>
  <c r="W225" i="4261"/>
  <c r="X225" i="4261"/>
  <c r="Y225" i="4261"/>
  <c r="Z225" i="4261"/>
  <c r="AA225" i="4261"/>
  <c r="AB225" i="4261"/>
  <c r="AC225" i="4261"/>
  <c r="AD225" i="4261"/>
  <c r="AE225" i="4261"/>
  <c r="AF225" i="4261"/>
  <c r="AG225" i="4261"/>
  <c r="AH225" i="4261"/>
  <c r="AI225" i="4261"/>
  <c r="AJ225" i="4261"/>
  <c r="AK225" i="4261"/>
  <c r="AL225" i="4261"/>
  <c r="AM225" i="4261"/>
  <c r="AN225" i="4261"/>
  <c r="AO225" i="4261"/>
  <c r="AP225" i="4261"/>
  <c r="AQ225" i="4261"/>
  <c r="AR225" i="4261"/>
  <c r="AS225" i="4261"/>
  <c r="AT225" i="4261"/>
  <c r="AU225" i="4261"/>
  <c r="AV225" i="4261"/>
  <c r="AW225" i="4261"/>
  <c r="AX225" i="4261"/>
  <c r="AY225" i="4261"/>
  <c r="AZ225" i="4261"/>
  <c r="BA225" i="4261"/>
  <c r="BB225" i="4261"/>
  <c r="BC225" i="4261"/>
  <c r="BD225" i="4261"/>
  <c r="A226" i="4261"/>
  <c r="B226" i="4261"/>
  <c r="C226" i="4261"/>
  <c r="D226" i="4261"/>
  <c r="E226" i="4261"/>
  <c r="F226" i="4261"/>
  <c r="G226" i="4261"/>
  <c r="H226" i="4261"/>
  <c r="I226" i="4261"/>
  <c r="J226" i="4261"/>
  <c r="K226" i="4261"/>
  <c r="L226" i="4261"/>
  <c r="M226" i="4261"/>
  <c r="N226" i="4261"/>
  <c r="O226" i="4261"/>
  <c r="P226" i="4261"/>
  <c r="Q226" i="4261"/>
  <c r="R226" i="4261"/>
  <c r="S226" i="4261"/>
  <c r="T226" i="4261"/>
  <c r="U226" i="4261"/>
  <c r="V226" i="4261"/>
  <c r="W226" i="4261"/>
  <c r="X226" i="4261"/>
  <c r="Y226" i="4261"/>
  <c r="Z226" i="4261"/>
  <c r="AA226" i="4261"/>
  <c r="AB226" i="4261"/>
  <c r="AC226" i="4261"/>
  <c r="AD226" i="4261"/>
  <c r="AE226" i="4261"/>
  <c r="AF226" i="4261"/>
  <c r="AG226" i="4261"/>
  <c r="AH226" i="4261"/>
  <c r="AI226" i="4261"/>
  <c r="AJ226" i="4261"/>
  <c r="AK226" i="4261"/>
  <c r="AL226" i="4261"/>
  <c r="AM226" i="4261"/>
  <c r="AN226" i="4261"/>
  <c r="AO226" i="4261"/>
  <c r="AP226" i="4261"/>
  <c r="AQ226" i="4261"/>
  <c r="AR226" i="4261"/>
  <c r="AS226" i="4261"/>
  <c r="AT226" i="4261"/>
  <c r="AU226" i="4261"/>
  <c r="AV226" i="4261"/>
  <c r="AW226" i="4261"/>
  <c r="AX226" i="4261"/>
  <c r="AY226" i="4261"/>
  <c r="AZ226" i="4261"/>
  <c r="BA226" i="4261"/>
  <c r="BB226" i="4261"/>
  <c r="BC226" i="4261"/>
  <c r="BD226" i="4261"/>
  <c r="A227" i="4261"/>
  <c r="B227" i="4261"/>
  <c r="C227" i="4261"/>
  <c r="D227" i="4261"/>
  <c r="E227" i="4261"/>
  <c r="F227" i="4261"/>
  <c r="G227" i="4261"/>
  <c r="H227" i="4261"/>
  <c r="I227" i="4261"/>
  <c r="J227" i="4261"/>
  <c r="K227" i="4261"/>
  <c r="L227" i="4261"/>
  <c r="M227" i="4261"/>
  <c r="N227" i="4261"/>
  <c r="O227" i="4261"/>
  <c r="P227" i="4261"/>
  <c r="Q227" i="4261"/>
  <c r="R227" i="4261"/>
  <c r="S227" i="4261"/>
  <c r="T227" i="4261"/>
  <c r="U227" i="4261"/>
  <c r="V227" i="4261"/>
  <c r="W227" i="4261"/>
  <c r="X227" i="4261"/>
  <c r="Y227" i="4261"/>
  <c r="Z227" i="4261"/>
  <c r="AA227" i="4261"/>
  <c r="AB227" i="4261"/>
  <c r="AC227" i="4261"/>
  <c r="AD227" i="4261"/>
  <c r="AE227" i="4261"/>
  <c r="AF227" i="4261"/>
  <c r="AG227" i="4261"/>
  <c r="AH227" i="4261"/>
  <c r="AI227" i="4261"/>
  <c r="AJ227" i="4261"/>
  <c r="AK227" i="4261"/>
  <c r="AL227" i="4261"/>
  <c r="AM227" i="4261"/>
  <c r="AN227" i="4261"/>
  <c r="AO227" i="4261"/>
  <c r="AP227" i="4261"/>
  <c r="AQ227" i="4261"/>
  <c r="AR227" i="4261"/>
  <c r="AS227" i="4261"/>
  <c r="AT227" i="4261"/>
  <c r="AU227" i="4261"/>
  <c r="AV227" i="4261"/>
  <c r="AW227" i="4261"/>
  <c r="AX227" i="4261"/>
  <c r="AY227" i="4261"/>
  <c r="AZ227" i="4261"/>
  <c r="BA227" i="4261"/>
  <c r="BB227" i="4261"/>
  <c r="BC227" i="4261"/>
  <c r="BD227" i="4261"/>
  <c r="A228" i="4261"/>
  <c r="B228" i="4261"/>
  <c r="C228" i="4261"/>
  <c r="D228" i="4261"/>
  <c r="E228" i="4261"/>
  <c r="F228" i="4261"/>
  <c r="G228" i="4261"/>
  <c r="H228" i="4261"/>
  <c r="I228" i="4261"/>
  <c r="J228" i="4261"/>
  <c r="K228" i="4261"/>
  <c r="L228" i="4261"/>
  <c r="M228" i="4261"/>
  <c r="N228" i="4261"/>
  <c r="O228" i="4261"/>
  <c r="P228" i="4261"/>
  <c r="Q228" i="4261"/>
  <c r="R228" i="4261"/>
  <c r="S228" i="4261"/>
  <c r="T228" i="4261"/>
  <c r="U228" i="4261"/>
  <c r="V228" i="4261"/>
  <c r="W228" i="4261"/>
  <c r="X228" i="4261"/>
  <c r="Y228" i="4261"/>
  <c r="Z228" i="4261"/>
  <c r="AA228" i="4261"/>
  <c r="AB228" i="4261"/>
  <c r="AC228" i="4261"/>
  <c r="AD228" i="4261"/>
  <c r="AE228" i="4261"/>
  <c r="AF228" i="4261"/>
  <c r="AG228" i="4261"/>
  <c r="AH228" i="4261"/>
  <c r="AI228" i="4261"/>
  <c r="AJ228" i="4261"/>
  <c r="AK228" i="4261"/>
  <c r="AL228" i="4261"/>
  <c r="AM228" i="4261"/>
  <c r="AN228" i="4261"/>
  <c r="AO228" i="4261"/>
  <c r="AP228" i="4261"/>
  <c r="AQ228" i="4261"/>
  <c r="AR228" i="4261"/>
  <c r="AS228" i="4261"/>
  <c r="AT228" i="4261"/>
  <c r="AU228" i="4261"/>
  <c r="AV228" i="4261"/>
  <c r="AW228" i="4261"/>
  <c r="AX228" i="4261"/>
  <c r="AY228" i="4261"/>
  <c r="AZ228" i="4261"/>
  <c r="BA228" i="4261"/>
  <c r="BB228" i="4261"/>
  <c r="BC228" i="4261"/>
  <c r="BD228" i="4261"/>
  <c r="A229" i="4261"/>
  <c r="B229" i="4261"/>
  <c r="C229" i="4261"/>
  <c r="D229" i="4261"/>
  <c r="E229" i="4261"/>
  <c r="F229" i="4261"/>
  <c r="G229" i="4261"/>
  <c r="H229" i="4261"/>
  <c r="I229" i="4261"/>
  <c r="J229" i="4261"/>
  <c r="K229" i="4261"/>
  <c r="L229" i="4261"/>
  <c r="M229" i="4261"/>
  <c r="N229" i="4261"/>
  <c r="O229" i="4261"/>
  <c r="P229" i="4261"/>
  <c r="Q229" i="4261"/>
  <c r="R229" i="4261"/>
  <c r="S229" i="4261"/>
  <c r="T229" i="4261"/>
  <c r="U229" i="4261"/>
  <c r="V229" i="4261"/>
  <c r="W229" i="4261"/>
  <c r="X229" i="4261"/>
  <c r="Y229" i="4261"/>
  <c r="Z229" i="4261"/>
  <c r="AA229" i="4261"/>
  <c r="AB229" i="4261"/>
  <c r="AC229" i="4261"/>
  <c r="AD229" i="4261"/>
  <c r="AE229" i="4261"/>
  <c r="AF229" i="4261"/>
  <c r="AG229" i="4261"/>
  <c r="AH229" i="4261"/>
  <c r="AI229" i="4261"/>
  <c r="AJ229" i="4261"/>
  <c r="AK229" i="4261"/>
  <c r="AL229" i="4261"/>
  <c r="AM229" i="4261"/>
  <c r="AN229" i="4261"/>
  <c r="AO229" i="4261"/>
  <c r="AP229" i="4261"/>
  <c r="AQ229" i="4261"/>
  <c r="AR229" i="4261"/>
  <c r="AS229" i="4261"/>
  <c r="AT229" i="4261"/>
  <c r="AU229" i="4261"/>
  <c r="AV229" i="4261"/>
  <c r="AW229" i="4261"/>
  <c r="AX229" i="4261"/>
  <c r="AY229" i="4261"/>
  <c r="AZ229" i="4261"/>
  <c r="BA229" i="4261"/>
  <c r="BB229" i="4261"/>
  <c r="BC229" i="4261"/>
  <c r="BD229" i="4261"/>
  <c r="A230" i="4261"/>
  <c r="B230" i="4261"/>
  <c r="C230" i="4261"/>
  <c r="D230" i="4261"/>
  <c r="E230" i="4261"/>
  <c r="F230" i="4261"/>
  <c r="G230" i="4261"/>
  <c r="H230" i="4261"/>
  <c r="I230" i="4261"/>
  <c r="J230" i="4261"/>
  <c r="K230" i="4261"/>
  <c r="L230" i="4261"/>
  <c r="M230" i="4261"/>
  <c r="N230" i="4261"/>
  <c r="O230" i="4261"/>
  <c r="P230" i="4261"/>
  <c r="Q230" i="4261"/>
  <c r="R230" i="4261"/>
  <c r="S230" i="4261"/>
  <c r="T230" i="4261"/>
  <c r="U230" i="4261"/>
  <c r="V230" i="4261"/>
  <c r="W230" i="4261"/>
  <c r="X230" i="4261"/>
  <c r="Y230" i="4261"/>
  <c r="Z230" i="4261"/>
  <c r="AA230" i="4261"/>
  <c r="AB230" i="4261"/>
  <c r="AC230" i="4261"/>
  <c r="AD230" i="4261"/>
  <c r="AE230" i="4261"/>
  <c r="AF230" i="4261"/>
  <c r="AG230" i="4261"/>
  <c r="AH230" i="4261"/>
  <c r="AI230" i="4261"/>
  <c r="AJ230" i="4261"/>
  <c r="AK230" i="4261"/>
  <c r="AL230" i="4261"/>
  <c r="AM230" i="4261"/>
  <c r="AN230" i="4261"/>
  <c r="AO230" i="4261"/>
  <c r="AP230" i="4261"/>
  <c r="AQ230" i="4261"/>
  <c r="AR230" i="4261"/>
  <c r="AS230" i="4261"/>
  <c r="AT230" i="4261"/>
  <c r="AU230" i="4261"/>
  <c r="AV230" i="4261"/>
  <c r="AW230" i="4261"/>
  <c r="AX230" i="4261"/>
  <c r="AY230" i="4261"/>
  <c r="AZ230" i="4261"/>
  <c r="BA230" i="4261"/>
  <c r="BB230" i="4261"/>
  <c r="BC230" i="4261"/>
  <c r="BD230" i="4261"/>
  <c r="A231" i="4261"/>
  <c r="B231" i="4261"/>
  <c r="C231" i="4261"/>
  <c r="D231" i="4261"/>
  <c r="E231" i="4261"/>
  <c r="F231" i="4261"/>
  <c r="G231" i="4261"/>
  <c r="H231" i="4261"/>
  <c r="I231" i="4261"/>
  <c r="J231" i="4261"/>
  <c r="K231" i="4261"/>
  <c r="L231" i="4261"/>
  <c r="M231" i="4261"/>
  <c r="N231" i="4261"/>
  <c r="O231" i="4261"/>
  <c r="P231" i="4261"/>
  <c r="Q231" i="4261"/>
  <c r="R231" i="4261"/>
  <c r="S231" i="4261"/>
  <c r="T231" i="4261"/>
  <c r="U231" i="4261"/>
  <c r="V231" i="4261"/>
  <c r="W231" i="4261"/>
  <c r="X231" i="4261"/>
  <c r="Y231" i="4261"/>
  <c r="Z231" i="4261"/>
  <c r="AA231" i="4261"/>
  <c r="AB231" i="4261"/>
  <c r="AC231" i="4261"/>
  <c r="AD231" i="4261"/>
  <c r="AE231" i="4261"/>
  <c r="AF231" i="4261"/>
  <c r="AG231" i="4261"/>
  <c r="AH231" i="4261"/>
  <c r="AI231" i="4261"/>
  <c r="AJ231" i="4261"/>
  <c r="AK231" i="4261"/>
  <c r="AL231" i="4261"/>
  <c r="AM231" i="4261"/>
  <c r="AN231" i="4261"/>
  <c r="AO231" i="4261"/>
  <c r="AP231" i="4261"/>
  <c r="AQ231" i="4261"/>
  <c r="AR231" i="4261"/>
  <c r="AS231" i="4261"/>
  <c r="AT231" i="4261"/>
  <c r="AU231" i="4261"/>
  <c r="AV231" i="4261"/>
  <c r="AW231" i="4261"/>
  <c r="AX231" i="4261"/>
  <c r="AY231" i="4261"/>
  <c r="AZ231" i="4261"/>
  <c r="BA231" i="4261"/>
  <c r="BB231" i="4261"/>
  <c r="BC231" i="4261"/>
  <c r="BD231" i="4261"/>
  <c r="A232" i="4261"/>
  <c r="B232" i="4261"/>
  <c r="C232" i="4261"/>
  <c r="D232" i="4261"/>
  <c r="E232" i="4261"/>
  <c r="F232" i="4261"/>
  <c r="G232" i="4261"/>
  <c r="H232" i="4261"/>
  <c r="I232" i="4261"/>
  <c r="J232" i="4261"/>
  <c r="K232" i="4261"/>
  <c r="L232" i="4261"/>
  <c r="M232" i="4261"/>
  <c r="N232" i="4261"/>
  <c r="O232" i="4261"/>
  <c r="P232" i="4261"/>
  <c r="Q232" i="4261"/>
  <c r="R232" i="4261"/>
  <c r="S232" i="4261"/>
  <c r="T232" i="4261"/>
  <c r="U232" i="4261"/>
  <c r="V232" i="4261"/>
  <c r="W232" i="4261"/>
  <c r="X232" i="4261"/>
  <c r="Y232" i="4261"/>
  <c r="Z232" i="4261"/>
  <c r="AA232" i="4261"/>
  <c r="AB232" i="4261"/>
  <c r="AC232" i="4261"/>
  <c r="AD232" i="4261"/>
  <c r="AE232" i="4261"/>
  <c r="AF232" i="4261"/>
  <c r="AG232" i="4261"/>
  <c r="AH232" i="4261"/>
  <c r="AI232" i="4261"/>
  <c r="AJ232" i="4261"/>
  <c r="AK232" i="4261"/>
  <c r="AL232" i="4261"/>
  <c r="AM232" i="4261"/>
  <c r="AN232" i="4261"/>
  <c r="AO232" i="4261"/>
  <c r="AP232" i="4261"/>
  <c r="AQ232" i="4261"/>
  <c r="AR232" i="4261"/>
  <c r="AS232" i="4261"/>
  <c r="AT232" i="4261"/>
  <c r="AU232" i="4261"/>
  <c r="AV232" i="4261"/>
  <c r="AW232" i="4261"/>
  <c r="AX232" i="4261"/>
  <c r="AY232" i="4261"/>
  <c r="AZ232" i="4261"/>
  <c r="BA232" i="4261"/>
  <c r="BB232" i="4261"/>
  <c r="BC232" i="4261"/>
  <c r="BD232" i="4261"/>
  <c r="A233" i="4261"/>
  <c r="B233" i="4261"/>
  <c r="C233" i="4261"/>
  <c r="D233" i="4261"/>
  <c r="E233" i="4261"/>
  <c r="F233" i="4261"/>
  <c r="G233" i="4261"/>
  <c r="H233" i="4261"/>
  <c r="I233" i="4261"/>
  <c r="J233" i="4261"/>
  <c r="K233" i="4261"/>
  <c r="L233" i="4261"/>
  <c r="M233" i="4261"/>
  <c r="N233" i="4261"/>
  <c r="O233" i="4261"/>
  <c r="P233" i="4261"/>
  <c r="Q233" i="4261"/>
  <c r="R233" i="4261"/>
  <c r="S233" i="4261"/>
  <c r="T233" i="4261"/>
  <c r="U233" i="4261"/>
  <c r="V233" i="4261"/>
  <c r="W233" i="4261"/>
  <c r="X233" i="4261"/>
  <c r="Y233" i="4261"/>
  <c r="Z233" i="4261"/>
  <c r="AA233" i="4261"/>
  <c r="AB233" i="4261"/>
  <c r="AC233" i="4261"/>
  <c r="AD233" i="4261"/>
  <c r="AE233" i="4261"/>
  <c r="AF233" i="4261"/>
  <c r="AG233" i="4261"/>
  <c r="AH233" i="4261"/>
  <c r="AI233" i="4261"/>
  <c r="AJ233" i="4261"/>
  <c r="AK233" i="4261"/>
  <c r="AL233" i="4261"/>
  <c r="AM233" i="4261"/>
  <c r="AN233" i="4261"/>
  <c r="AO233" i="4261"/>
  <c r="AP233" i="4261"/>
  <c r="AQ233" i="4261"/>
  <c r="AR233" i="4261"/>
  <c r="AS233" i="4261"/>
  <c r="AT233" i="4261"/>
  <c r="AU233" i="4261"/>
  <c r="AV233" i="4261"/>
  <c r="AW233" i="4261"/>
  <c r="AX233" i="4261"/>
  <c r="AY233" i="4261"/>
  <c r="AZ233" i="4261"/>
  <c r="BA233" i="4261"/>
  <c r="BB233" i="4261"/>
  <c r="BC233" i="4261"/>
  <c r="BD233" i="4261"/>
  <c r="A234" i="4261"/>
  <c r="B234" i="4261"/>
  <c r="C234" i="4261"/>
  <c r="D234" i="4261"/>
  <c r="E234" i="4261"/>
  <c r="F234" i="4261"/>
  <c r="G234" i="4261"/>
  <c r="H234" i="4261"/>
  <c r="I234" i="4261"/>
  <c r="J234" i="4261"/>
  <c r="K234" i="4261"/>
  <c r="L234" i="4261"/>
  <c r="M234" i="4261"/>
  <c r="N234" i="4261"/>
  <c r="O234" i="4261"/>
  <c r="P234" i="4261"/>
  <c r="Q234" i="4261"/>
  <c r="R234" i="4261"/>
  <c r="S234" i="4261"/>
  <c r="T234" i="4261"/>
  <c r="U234" i="4261"/>
  <c r="V234" i="4261"/>
  <c r="W234" i="4261"/>
  <c r="X234" i="4261"/>
  <c r="Y234" i="4261"/>
  <c r="Z234" i="4261"/>
  <c r="AA234" i="4261"/>
  <c r="AB234" i="4261"/>
  <c r="AC234" i="4261"/>
  <c r="AD234" i="4261"/>
  <c r="AE234" i="4261"/>
  <c r="AF234" i="4261"/>
  <c r="AG234" i="4261"/>
  <c r="AH234" i="4261"/>
  <c r="AI234" i="4261"/>
  <c r="AJ234" i="4261"/>
  <c r="AK234" i="4261"/>
  <c r="AL234" i="4261"/>
  <c r="AM234" i="4261"/>
  <c r="AN234" i="4261"/>
  <c r="AO234" i="4261"/>
  <c r="AP234" i="4261"/>
  <c r="AQ234" i="4261"/>
  <c r="AR234" i="4261"/>
  <c r="AS234" i="4261"/>
  <c r="AT234" i="4261"/>
  <c r="AU234" i="4261"/>
  <c r="AV234" i="4261"/>
  <c r="AW234" i="4261"/>
  <c r="AX234" i="4261"/>
  <c r="AY234" i="4261"/>
  <c r="AZ234" i="4261"/>
  <c r="BA234" i="4261"/>
  <c r="BB234" i="4261"/>
  <c r="BC234" i="4261"/>
  <c r="BD234" i="4261"/>
  <c r="A235" i="4261"/>
  <c r="B235" i="4261"/>
  <c r="C235" i="4261"/>
  <c r="D235" i="4261"/>
  <c r="E235" i="4261"/>
  <c r="F235" i="4261"/>
  <c r="G235" i="4261"/>
  <c r="H235" i="4261"/>
  <c r="I235" i="4261"/>
  <c r="J235" i="4261"/>
  <c r="K235" i="4261"/>
  <c r="L235" i="4261"/>
  <c r="M235" i="4261"/>
  <c r="N235" i="4261"/>
  <c r="O235" i="4261"/>
  <c r="P235" i="4261"/>
  <c r="Q235" i="4261"/>
  <c r="R235" i="4261"/>
  <c r="S235" i="4261"/>
  <c r="T235" i="4261"/>
  <c r="U235" i="4261"/>
  <c r="V235" i="4261"/>
  <c r="W235" i="4261"/>
  <c r="X235" i="4261"/>
  <c r="Y235" i="4261"/>
  <c r="Z235" i="4261"/>
  <c r="AA235" i="4261"/>
  <c r="AB235" i="4261"/>
  <c r="AC235" i="4261"/>
  <c r="AD235" i="4261"/>
  <c r="AE235" i="4261"/>
  <c r="AF235" i="4261"/>
  <c r="AG235" i="4261"/>
  <c r="AH235" i="4261"/>
  <c r="AI235" i="4261"/>
  <c r="AJ235" i="4261"/>
  <c r="AK235" i="4261"/>
  <c r="AL235" i="4261"/>
  <c r="AM235" i="4261"/>
  <c r="AN235" i="4261"/>
  <c r="AO235" i="4261"/>
  <c r="AP235" i="4261"/>
  <c r="AQ235" i="4261"/>
  <c r="AR235" i="4261"/>
  <c r="AS235" i="4261"/>
  <c r="AT235" i="4261"/>
  <c r="AU235" i="4261"/>
  <c r="AV235" i="4261"/>
  <c r="AW235" i="4261"/>
  <c r="AX235" i="4261"/>
  <c r="AY235" i="4261"/>
  <c r="AZ235" i="4261"/>
  <c r="BA235" i="4261"/>
  <c r="BB235" i="4261"/>
  <c r="BC235" i="4261"/>
  <c r="BD235" i="4261"/>
  <c r="A236" i="4261"/>
  <c r="B236" i="4261"/>
  <c r="C236" i="4261"/>
  <c r="D236" i="4261"/>
  <c r="E236" i="4261"/>
  <c r="F236" i="4261"/>
  <c r="G236" i="4261"/>
  <c r="H236" i="4261"/>
  <c r="I236" i="4261"/>
  <c r="J236" i="4261"/>
  <c r="K236" i="4261"/>
  <c r="L236" i="4261"/>
  <c r="M236" i="4261"/>
  <c r="N236" i="4261"/>
  <c r="O236" i="4261"/>
  <c r="P236" i="4261"/>
  <c r="Q236" i="4261"/>
  <c r="R236" i="4261"/>
  <c r="S236" i="4261"/>
  <c r="T236" i="4261"/>
  <c r="U236" i="4261"/>
  <c r="V236" i="4261"/>
  <c r="W236" i="4261"/>
  <c r="X236" i="4261"/>
  <c r="Y236" i="4261"/>
  <c r="Z236" i="4261"/>
  <c r="AA236" i="4261"/>
  <c r="AB236" i="4261"/>
  <c r="AC236" i="4261"/>
  <c r="AD236" i="4261"/>
  <c r="AE236" i="4261"/>
  <c r="AF236" i="4261"/>
  <c r="AG236" i="4261"/>
  <c r="AH236" i="4261"/>
  <c r="AI236" i="4261"/>
  <c r="AJ236" i="4261"/>
  <c r="AK236" i="4261"/>
  <c r="AL236" i="4261"/>
  <c r="AM236" i="4261"/>
  <c r="AN236" i="4261"/>
  <c r="AO236" i="4261"/>
  <c r="AP236" i="4261"/>
  <c r="AQ236" i="4261"/>
  <c r="AR236" i="4261"/>
  <c r="AS236" i="4261"/>
  <c r="AT236" i="4261"/>
  <c r="AU236" i="4261"/>
  <c r="AV236" i="4261"/>
  <c r="AW236" i="4261"/>
  <c r="AX236" i="4261"/>
  <c r="AY236" i="4261"/>
  <c r="AZ236" i="4261"/>
  <c r="BA236" i="4261"/>
  <c r="BB236" i="4261"/>
  <c r="BC236" i="4261"/>
  <c r="BD236" i="4261"/>
  <c r="A237" i="4261"/>
  <c r="B237" i="4261"/>
  <c r="C237" i="4261"/>
  <c r="D237" i="4261"/>
  <c r="E237" i="4261"/>
  <c r="F237" i="4261"/>
  <c r="G237" i="4261"/>
  <c r="H237" i="4261"/>
  <c r="I237" i="4261"/>
  <c r="J237" i="4261"/>
  <c r="K237" i="4261"/>
  <c r="L237" i="4261"/>
  <c r="M237" i="4261"/>
  <c r="N237" i="4261"/>
  <c r="O237" i="4261"/>
  <c r="P237" i="4261"/>
  <c r="Q237" i="4261"/>
  <c r="R237" i="4261"/>
  <c r="S237" i="4261"/>
  <c r="T237" i="4261"/>
  <c r="U237" i="4261"/>
  <c r="V237" i="4261"/>
  <c r="W237" i="4261"/>
  <c r="X237" i="4261"/>
  <c r="Y237" i="4261"/>
  <c r="Z237" i="4261"/>
  <c r="AA237" i="4261"/>
  <c r="AB237" i="4261"/>
  <c r="AC237" i="4261"/>
  <c r="AD237" i="4261"/>
  <c r="AE237" i="4261"/>
  <c r="AF237" i="4261"/>
  <c r="AG237" i="4261"/>
  <c r="AH237" i="4261"/>
  <c r="AI237" i="4261"/>
  <c r="AJ237" i="4261"/>
  <c r="AK237" i="4261"/>
  <c r="AL237" i="4261"/>
  <c r="AM237" i="4261"/>
  <c r="AN237" i="4261"/>
  <c r="AO237" i="4261"/>
  <c r="AP237" i="4261"/>
  <c r="AQ237" i="4261"/>
  <c r="AR237" i="4261"/>
  <c r="AS237" i="4261"/>
  <c r="AT237" i="4261"/>
  <c r="AU237" i="4261"/>
  <c r="AV237" i="4261"/>
  <c r="AW237" i="4261"/>
  <c r="AX237" i="4261"/>
  <c r="AY237" i="4261"/>
  <c r="AZ237" i="4261"/>
  <c r="BA237" i="4261"/>
  <c r="BB237" i="4261"/>
  <c r="BC237" i="4261"/>
  <c r="BD237" i="4261"/>
  <c r="A238" i="4261"/>
  <c r="B238" i="4261"/>
  <c r="C238" i="4261"/>
  <c r="D238" i="4261"/>
  <c r="E238" i="4261"/>
  <c r="F238" i="4261"/>
  <c r="G238" i="4261"/>
  <c r="H238" i="4261"/>
  <c r="I238" i="4261"/>
  <c r="J238" i="4261"/>
  <c r="K238" i="4261"/>
  <c r="L238" i="4261"/>
  <c r="M238" i="4261"/>
  <c r="N238" i="4261"/>
  <c r="O238" i="4261"/>
  <c r="P238" i="4261"/>
  <c r="Q238" i="4261"/>
  <c r="R238" i="4261"/>
  <c r="S238" i="4261"/>
  <c r="T238" i="4261"/>
  <c r="U238" i="4261"/>
  <c r="V238" i="4261"/>
  <c r="W238" i="4261"/>
  <c r="X238" i="4261"/>
  <c r="Y238" i="4261"/>
  <c r="Z238" i="4261"/>
  <c r="AA238" i="4261"/>
  <c r="AB238" i="4261"/>
  <c r="AC238" i="4261"/>
  <c r="AD238" i="4261"/>
  <c r="AE238" i="4261"/>
  <c r="AF238" i="4261"/>
  <c r="AG238" i="4261"/>
  <c r="AH238" i="4261"/>
  <c r="AI238" i="4261"/>
  <c r="AJ238" i="4261"/>
  <c r="AK238" i="4261"/>
  <c r="AL238" i="4261"/>
  <c r="AM238" i="4261"/>
  <c r="AN238" i="4261"/>
  <c r="AO238" i="4261"/>
  <c r="AP238" i="4261"/>
  <c r="AQ238" i="4261"/>
  <c r="AR238" i="4261"/>
  <c r="AS238" i="4261"/>
  <c r="AT238" i="4261"/>
  <c r="AU238" i="4261"/>
  <c r="AV238" i="4261"/>
  <c r="AW238" i="4261"/>
  <c r="AX238" i="4261"/>
  <c r="AY238" i="4261"/>
  <c r="AZ238" i="4261"/>
  <c r="BA238" i="4261"/>
  <c r="BB238" i="4261"/>
  <c r="BC238" i="4261"/>
  <c r="BD238" i="4261"/>
  <c r="A239" i="4261"/>
  <c r="B239" i="4261"/>
  <c r="C239" i="4261"/>
  <c r="D239" i="4261"/>
  <c r="E239" i="4261"/>
  <c r="F239" i="4261"/>
  <c r="G239" i="4261"/>
  <c r="H239" i="4261"/>
  <c r="I239" i="4261"/>
  <c r="J239" i="4261"/>
  <c r="K239" i="4261"/>
  <c r="L239" i="4261"/>
  <c r="M239" i="4261"/>
  <c r="N239" i="4261"/>
  <c r="O239" i="4261"/>
  <c r="P239" i="4261"/>
  <c r="Q239" i="4261"/>
  <c r="R239" i="4261"/>
  <c r="S239" i="4261"/>
  <c r="T239" i="4261"/>
  <c r="U239" i="4261"/>
  <c r="V239" i="4261"/>
  <c r="W239" i="4261"/>
  <c r="X239" i="4261"/>
  <c r="Y239" i="4261"/>
  <c r="Z239" i="4261"/>
  <c r="AA239" i="4261"/>
  <c r="AB239" i="4261"/>
  <c r="AC239" i="4261"/>
  <c r="AD239" i="4261"/>
  <c r="AE239" i="4261"/>
  <c r="AF239" i="4261"/>
  <c r="AG239" i="4261"/>
  <c r="AH239" i="4261"/>
  <c r="AI239" i="4261"/>
  <c r="AJ239" i="4261"/>
  <c r="AK239" i="4261"/>
  <c r="AL239" i="4261"/>
  <c r="AM239" i="4261"/>
  <c r="AN239" i="4261"/>
  <c r="AO239" i="4261"/>
  <c r="AP239" i="4261"/>
  <c r="AQ239" i="4261"/>
  <c r="AR239" i="4261"/>
  <c r="AS239" i="4261"/>
  <c r="AT239" i="4261"/>
  <c r="AU239" i="4261"/>
  <c r="AV239" i="4261"/>
  <c r="AW239" i="4261"/>
  <c r="AX239" i="4261"/>
  <c r="AY239" i="4261"/>
  <c r="AZ239" i="4261"/>
  <c r="BA239" i="4261"/>
  <c r="BB239" i="4261"/>
  <c r="BC239" i="4261"/>
  <c r="BD239" i="4261"/>
  <c r="A240" i="4261"/>
  <c r="B240" i="4261"/>
  <c r="C240" i="4261"/>
  <c r="D240" i="4261"/>
  <c r="E240" i="4261"/>
  <c r="F240" i="4261"/>
  <c r="G240" i="4261"/>
  <c r="H240" i="4261"/>
  <c r="I240" i="4261"/>
  <c r="J240" i="4261"/>
  <c r="K240" i="4261"/>
  <c r="L240" i="4261"/>
  <c r="M240" i="4261"/>
  <c r="N240" i="4261"/>
  <c r="O240" i="4261"/>
  <c r="P240" i="4261"/>
  <c r="Q240" i="4261"/>
  <c r="R240" i="4261"/>
  <c r="S240" i="4261"/>
  <c r="T240" i="4261"/>
  <c r="U240" i="4261"/>
  <c r="V240" i="4261"/>
  <c r="W240" i="4261"/>
  <c r="X240" i="4261"/>
  <c r="Y240" i="4261"/>
  <c r="Z240" i="4261"/>
  <c r="AA240" i="4261"/>
  <c r="AB240" i="4261"/>
  <c r="AC240" i="4261"/>
  <c r="AD240" i="4261"/>
  <c r="AE240" i="4261"/>
  <c r="AF240" i="4261"/>
  <c r="AG240" i="4261"/>
  <c r="AH240" i="4261"/>
  <c r="AI240" i="4261"/>
  <c r="AJ240" i="4261"/>
  <c r="AK240" i="4261"/>
  <c r="AL240" i="4261"/>
  <c r="AM240" i="4261"/>
  <c r="AN240" i="4261"/>
  <c r="AO240" i="4261"/>
  <c r="AP240" i="4261"/>
  <c r="AQ240" i="4261"/>
  <c r="AR240" i="4261"/>
  <c r="AS240" i="4261"/>
  <c r="AT240" i="4261"/>
  <c r="AU240" i="4261"/>
  <c r="AV240" i="4261"/>
  <c r="AW240" i="4261"/>
  <c r="AX240" i="4261"/>
  <c r="AY240" i="4261"/>
  <c r="AZ240" i="4261"/>
  <c r="BA240" i="4261"/>
  <c r="BB240" i="4261"/>
  <c r="BC240" i="4261"/>
  <c r="BD240" i="4261"/>
  <c r="A241" i="4261"/>
  <c r="B241" i="4261"/>
  <c r="C241" i="4261"/>
  <c r="D241" i="4261"/>
  <c r="E241" i="4261"/>
  <c r="F241" i="4261"/>
  <c r="G241" i="4261"/>
  <c r="H241" i="4261"/>
  <c r="I241" i="4261"/>
  <c r="J241" i="4261"/>
  <c r="K241" i="4261"/>
  <c r="L241" i="4261"/>
  <c r="M241" i="4261"/>
  <c r="N241" i="4261"/>
  <c r="O241" i="4261"/>
  <c r="P241" i="4261"/>
  <c r="Q241" i="4261"/>
  <c r="R241" i="4261"/>
  <c r="S241" i="4261"/>
  <c r="T241" i="4261"/>
  <c r="U241" i="4261"/>
  <c r="V241" i="4261"/>
  <c r="W241" i="4261"/>
  <c r="X241" i="4261"/>
  <c r="Y241" i="4261"/>
  <c r="Z241" i="4261"/>
  <c r="AA241" i="4261"/>
  <c r="AB241" i="4261"/>
  <c r="AC241" i="4261"/>
  <c r="AD241" i="4261"/>
  <c r="AE241" i="4261"/>
  <c r="AF241" i="4261"/>
  <c r="AG241" i="4261"/>
  <c r="AH241" i="4261"/>
  <c r="AI241" i="4261"/>
  <c r="AJ241" i="4261"/>
  <c r="AK241" i="4261"/>
  <c r="AL241" i="4261"/>
  <c r="AM241" i="4261"/>
  <c r="AN241" i="4261"/>
  <c r="AO241" i="4261"/>
  <c r="AP241" i="4261"/>
  <c r="AQ241" i="4261"/>
  <c r="AR241" i="4261"/>
  <c r="AS241" i="4261"/>
  <c r="AT241" i="4261"/>
  <c r="AU241" i="4261"/>
  <c r="AV241" i="4261"/>
  <c r="AW241" i="4261"/>
  <c r="AX241" i="4261"/>
  <c r="AY241" i="4261"/>
  <c r="AZ241" i="4261"/>
  <c r="BA241" i="4261"/>
  <c r="BB241" i="4261"/>
  <c r="BC241" i="4261"/>
  <c r="BD241" i="4261"/>
  <c r="A242" i="4261"/>
  <c r="B242" i="4261"/>
  <c r="C242" i="4261"/>
  <c r="D242" i="4261"/>
  <c r="E242" i="4261"/>
  <c r="F242" i="4261"/>
  <c r="G242" i="4261"/>
  <c r="H242" i="4261"/>
  <c r="I242" i="4261"/>
  <c r="J242" i="4261"/>
  <c r="K242" i="4261"/>
  <c r="L242" i="4261"/>
  <c r="M242" i="4261"/>
  <c r="N242" i="4261"/>
  <c r="O242" i="4261"/>
  <c r="P242" i="4261"/>
  <c r="Q242" i="4261"/>
  <c r="R242" i="4261"/>
  <c r="S242" i="4261"/>
  <c r="T242" i="4261"/>
  <c r="U242" i="4261"/>
  <c r="V242" i="4261"/>
  <c r="W242" i="4261"/>
  <c r="X242" i="4261"/>
  <c r="Y242" i="4261"/>
  <c r="Z242" i="4261"/>
  <c r="AA242" i="4261"/>
  <c r="AB242" i="4261"/>
  <c r="AC242" i="4261"/>
  <c r="AD242" i="4261"/>
  <c r="AE242" i="4261"/>
  <c r="AF242" i="4261"/>
  <c r="AG242" i="4261"/>
  <c r="AH242" i="4261"/>
  <c r="AI242" i="4261"/>
  <c r="AJ242" i="4261"/>
  <c r="AK242" i="4261"/>
  <c r="AL242" i="4261"/>
  <c r="AM242" i="4261"/>
  <c r="AN242" i="4261"/>
  <c r="AO242" i="4261"/>
  <c r="AP242" i="4261"/>
  <c r="AQ242" i="4261"/>
  <c r="AR242" i="4261"/>
  <c r="AS242" i="4261"/>
  <c r="AT242" i="4261"/>
  <c r="AU242" i="4261"/>
  <c r="AV242" i="4261"/>
  <c r="AW242" i="4261"/>
  <c r="AX242" i="4261"/>
  <c r="AY242" i="4261"/>
  <c r="AZ242" i="4261"/>
  <c r="BA242" i="4261"/>
  <c r="BB242" i="4261"/>
  <c r="BC242" i="4261"/>
  <c r="BD242" i="4261"/>
  <c r="A243" i="4261"/>
  <c r="B243" i="4261"/>
  <c r="C243" i="4261"/>
  <c r="D243" i="4261"/>
  <c r="E243" i="4261"/>
  <c r="F243" i="4261"/>
  <c r="G243" i="4261"/>
  <c r="H243" i="4261"/>
  <c r="I243" i="4261"/>
  <c r="J243" i="4261"/>
  <c r="K243" i="4261"/>
  <c r="L243" i="4261"/>
  <c r="M243" i="4261"/>
  <c r="N243" i="4261"/>
  <c r="O243" i="4261"/>
  <c r="P243" i="4261"/>
  <c r="Q243" i="4261"/>
  <c r="R243" i="4261"/>
  <c r="S243" i="4261"/>
  <c r="T243" i="4261"/>
  <c r="U243" i="4261"/>
  <c r="V243" i="4261"/>
  <c r="W243" i="4261"/>
  <c r="X243" i="4261"/>
  <c r="Y243" i="4261"/>
  <c r="Z243" i="4261"/>
  <c r="AA243" i="4261"/>
  <c r="AB243" i="4261"/>
  <c r="AC243" i="4261"/>
  <c r="AD243" i="4261"/>
  <c r="AE243" i="4261"/>
  <c r="AF243" i="4261"/>
  <c r="AG243" i="4261"/>
  <c r="AH243" i="4261"/>
  <c r="AI243" i="4261"/>
  <c r="AJ243" i="4261"/>
  <c r="AK243" i="4261"/>
  <c r="AL243" i="4261"/>
  <c r="AM243" i="4261"/>
  <c r="AN243" i="4261"/>
  <c r="AO243" i="4261"/>
  <c r="AP243" i="4261"/>
  <c r="AQ243" i="4261"/>
  <c r="AR243" i="4261"/>
  <c r="AS243" i="4261"/>
  <c r="AT243" i="4261"/>
  <c r="AU243" i="4261"/>
  <c r="AV243" i="4261"/>
  <c r="AW243" i="4261"/>
  <c r="AX243" i="4261"/>
  <c r="AY243" i="4261"/>
  <c r="AZ243" i="4261"/>
  <c r="BA243" i="4261"/>
  <c r="BB243" i="4261"/>
  <c r="BC243" i="4261"/>
  <c r="BD243" i="4261"/>
  <c r="A244" i="4261"/>
  <c r="B244" i="4261"/>
  <c r="C244" i="4261"/>
  <c r="D244" i="4261"/>
  <c r="E244" i="4261"/>
  <c r="F244" i="4261"/>
  <c r="G244" i="4261"/>
  <c r="H244" i="4261"/>
  <c r="I244" i="4261"/>
  <c r="J244" i="4261"/>
  <c r="K244" i="4261"/>
  <c r="L244" i="4261"/>
  <c r="M244" i="4261"/>
  <c r="N244" i="4261"/>
  <c r="O244" i="4261"/>
  <c r="P244" i="4261"/>
  <c r="Q244" i="4261"/>
  <c r="R244" i="4261"/>
  <c r="S244" i="4261"/>
  <c r="T244" i="4261"/>
  <c r="U244" i="4261"/>
  <c r="V244" i="4261"/>
  <c r="W244" i="4261"/>
  <c r="X244" i="4261"/>
  <c r="Y244" i="4261"/>
  <c r="Z244" i="4261"/>
  <c r="AA244" i="4261"/>
  <c r="AB244" i="4261"/>
  <c r="AC244" i="4261"/>
  <c r="AD244" i="4261"/>
  <c r="AE244" i="4261"/>
  <c r="AF244" i="4261"/>
  <c r="AG244" i="4261"/>
  <c r="AH244" i="4261"/>
  <c r="AI244" i="4261"/>
  <c r="AJ244" i="4261"/>
  <c r="AK244" i="4261"/>
  <c r="AL244" i="4261"/>
  <c r="AM244" i="4261"/>
  <c r="AN244" i="4261"/>
  <c r="AO244" i="4261"/>
  <c r="AP244" i="4261"/>
  <c r="AQ244" i="4261"/>
  <c r="AR244" i="4261"/>
  <c r="AS244" i="4261"/>
  <c r="AT244" i="4261"/>
  <c r="AU244" i="4261"/>
  <c r="AV244" i="4261"/>
  <c r="AW244" i="4261"/>
  <c r="AX244" i="4261"/>
  <c r="AY244" i="4261"/>
  <c r="AZ244" i="4261"/>
  <c r="BA244" i="4261"/>
  <c r="BB244" i="4261"/>
  <c r="BC244" i="4261"/>
  <c r="BD244" i="4261"/>
  <c r="A245" i="4261"/>
  <c r="B245" i="4261"/>
  <c r="C245" i="4261"/>
  <c r="D245" i="4261"/>
  <c r="E245" i="4261"/>
  <c r="F245" i="4261"/>
  <c r="G245" i="4261"/>
  <c r="H245" i="4261"/>
  <c r="I245" i="4261"/>
  <c r="J245" i="4261"/>
  <c r="K245" i="4261"/>
  <c r="L245" i="4261"/>
  <c r="M245" i="4261"/>
  <c r="N245" i="4261"/>
  <c r="O245" i="4261"/>
  <c r="P245" i="4261"/>
  <c r="Q245" i="4261"/>
  <c r="R245" i="4261"/>
  <c r="S245" i="4261"/>
  <c r="T245" i="4261"/>
  <c r="U245" i="4261"/>
  <c r="V245" i="4261"/>
  <c r="W245" i="4261"/>
  <c r="X245" i="4261"/>
  <c r="Y245" i="4261"/>
  <c r="Z245" i="4261"/>
  <c r="AA245" i="4261"/>
  <c r="AB245" i="4261"/>
  <c r="AC245" i="4261"/>
  <c r="AD245" i="4261"/>
  <c r="AE245" i="4261"/>
  <c r="AF245" i="4261"/>
  <c r="AG245" i="4261"/>
  <c r="AH245" i="4261"/>
  <c r="AI245" i="4261"/>
  <c r="AJ245" i="4261"/>
  <c r="AK245" i="4261"/>
  <c r="AL245" i="4261"/>
  <c r="AM245" i="4261"/>
  <c r="AN245" i="4261"/>
  <c r="AO245" i="4261"/>
  <c r="AP245" i="4261"/>
  <c r="AQ245" i="4261"/>
  <c r="AR245" i="4261"/>
  <c r="AS245" i="4261"/>
  <c r="AT245" i="4261"/>
  <c r="AU245" i="4261"/>
  <c r="AV245" i="4261"/>
  <c r="AW245" i="4261"/>
  <c r="AX245" i="4261"/>
  <c r="AY245" i="4261"/>
  <c r="AZ245" i="4261"/>
  <c r="BA245" i="4261"/>
  <c r="BB245" i="4261"/>
  <c r="BC245" i="4261"/>
  <c r="BD245" i="4261"/>
  <c r="A246" i="4261"/>
  <c r="B246" i="4261"/>
  <c r="C246" i="4261"/>
  <c r="D246" i="4261"/>
  <c r="E246" i="4261"/>
  <c r="F246" i="4261"/>
  <c r="G246" i="4261"/>
  <c r="H246" i="4261"/>
  <c r="I246" i="4261"/>
  <c r="J246" i="4261"/>
  <c r="K246" i="4261"/>
  <c r="L246" i="4261"/>
  <c r="M246" i="4261"/>
  <c r="N246" i="4261"/>
  <c r="O246" i="4261"/>
  <c r="P246" i="4261"/>
  <c r="Q246" i="4261"/>
  <c r="R246" i="4261"/>
  <c r="S246" i="4261"/>
  <c r="T246" i="4261"/>
  <c r="U246" i="4261"/>
  <c r="V246" i="4261"/>
  <c r="W246" i="4261"/>
  <c r="X246" i="4261"/>
  <c r="Y246" i="4261"/>
  <c r="Z246" i="4261"/>
  <c r="AA246" i="4261"/>
  <c r="AB246" i="4261"/>
  <c r="AC246" i="4261"/>
  <c r="AD246" i="4261"/>
  <c r="AE246" i="4261"/>
  <c r="AF246" i="4261"/>
  <c r="AG246" i="4261"/>
  <c r="AH246" i="4261"/>
  <c r="AI246" i="4261"/>
  <c r="AJ246" i="4261"/>
  <c r="AK246" i="4261"/>
  <c r="AL246" i="4261"/>
  <c r="AM246" i="4261"/>
  <c r="AN246" i="4261"/>
  <c r="AO246" i="4261"/>
  <c r="AP246" i="4261"/>
  <c r="AQ246" i="4261"/>
  <c r="AR246" i="4261"/>
  <c r="AS246" i="4261"/>
  <c r="AT246" i="4261"/>
  <c r="AU246" i="4261"/>
  <c r="AV246" i="4261"/>
  <c r="AW246" i="4261"/>
  <c r="AX246" i="4261"/>
  <c r="AY246" i="4261"/>
  <c r="AZ246" i="4261"/>
  <c r="BA246" i="4261"/>
  <c r="BB246" i="4261"/>
  <c r="BC246" i="4261"/>
  <c r="BD246" i="4261"/>
  <c r="A247" i="4261"/>
  <c r="B247" i="4261"/>
  <c r="C247" i="4261"/>
  <c r="D247" i="4261"/>
  <c r="E247" i="4261"/>
  <c r="F247" i="4261"/>
  <c r="G247" i="4261"/>
  <c r="H247" i="4261"/>
  <c r="I247" i="4261"/>
  <c r="J247" i="4261"/>
  <c r="K247" i="4261"/>
  <c r="L247" i="4261"/>
  <c r="M247" i="4261"/>
  <c r="N247" i="4261"/>
  <c r="O247" i="4261"/>
  <c r="P247" i="4261"/>
  <c r="Q247" i="4261"/>
  <c r="R247" i="4261"/>
  <c r="S247" i="4261"/>
  <c r="T247" i="4261"/>
  <c r="U247" i="4261"/>
  <c r="V247" i="4261"/>
  <c r="W247" i="4261"/>
  <c r="X247" i="4261"/>
  <c r="Y247" i="4261"/>
  <c r="Z247" i="4261"/>
  <c r="AA247" i="4261"/>
  <c r="AB247" i="4261"/>
  <c r="AC247" i="4261"/>
  <c r="AD247" i="4261"/>
  <c r="AE247" i="4261"/>
  <c r="AF247" i="4261"/>
  <c r="AG247" i="4261"/>
  <c r="AH247" i="4261"/>
  <c r="AI247" i="4261"/>
  <c r="AJ247" i="4261"/>
  <c r="AK247" i="4261"/>
  <c r="AL247" i="4261"/>
  <c r="AM247" i="4261"/>
  <c r="AN247" i="4261"/>
  <c r="AO247" i="4261"/>
  <c r="AP247" i="4261"/>
  <c r="AQ247" i="4261"/>
  <c r="AR247" i="4261"/>
  <c r="AS247" i="4261"/>
  <c r="AT247" i="4261"/>
  <c r="AU247" i="4261"/>
  <c r="AV247" i="4261"/>
  <c r="AW247" i="4261"/>
  <c r="AX247" i="4261"/>
  <c r="AY247" i="4261"/>
  <c r="AZ247" i="4261"/>
  <c r="BA247" i="4261"/>
  <c r="BB247" i="4261"/>
  <c r="BC247" i="4261"/>
  <c r="BD247" i="4261"/>
  <c r="A248" i="4261"/>
  <c r="B248" i="4261"/>
  <c r="C248" i="4261"/>
  <c r="D248" i="4261"/>
  <c r="E248" i="4261"/>
  <c r="F248" i="4261"/>
  <c r="G248" i="4261"/>
  <c r="H248" i="4261"/>
  <c r="I248" i="4261"/>
  <c r="J248" i="4261"/>
  <c r="K248" i="4261"/>
  <c r="L248" i="4261"/>
  <c r="M248" i="4261"/>
  <c r="N248" i="4261"/>
  <c r="O248" i="4261"/>
  <c r="P248" i="4261"/>
  <c r="Q248" i="4261"/>
  <c r="R248" i="4261"/>
  <c r="S248" i="4261"/>
  <c r="T248" i="4261"/>
  <c r="U248" i="4261"/>
  <c r="V248" i="4261"/>
  <c r="W248" i="4261"/>
  <c r="X248" i="4261"/>
  <c r="Y248" i="4261"/>
  <c r="Z248" i="4261"/>
  <c r="AA248" i="4261"/>
  <c r="AB248" i="4261"/>
  <c r="AC248" i="4261"/>
  <c r="AD248" i="4261"/>
  <c r="AE248" i="4261"/>
  <c r="AF248" i="4261"/>
  <c r="AG248" i="4261"/>
  <c r="AH248" i="4261"/>
  <c r="AI248" i="4261"/>
  <c r="AJ248" i="4261"/>
  <c r="AK248" i="4261"/>
  <c r="AL248" i="4261"/>
  <c r="AM248" i="4261"/>
  <c r="AN248" i="4261"/>
  <c r="AO248" i="4261"/>
  <c r="AP248" i="4261"/>
  <c r="AQ248" i="4261"/>
  <c r="AR248" i="4261"/>
  <c r="AS248" i="4261"/>
  <c r="AT248" i="4261"/>
  <c r="AU248" i="4261"/>
  <c r="AV248" i="4261"/>
  <c r="AW248" i="4261"/>
  <c r="AX248" i="4261"/>
  <c r="AY248" i="4261"/>
  <c r="AZ248" i="4261"/>
  <c r="BA248" i="4261"/>
  <c r="BB248" i="4261"/>
  <c r="BC248" i="4261"/>
  <c r="BD248" i="4261"/>
  <c r="A249" i="4261"/>
  <c r="B249" i="4261"/>
  <c r="C249" i="4261"/>
  <c r="D249" i="4261"/>
  <c r="E249" i="4261"/>
  <c r="F249" i="4261"/>
  <c r="G249" i="4261"/>
  <c r="H249" i="4261"/>
  <c r="I249" i="4261"/>
  <c r="J249" i="4261"/>
  <c r="K249" i="4261"/>
  <c r="L249" i="4261"/>
  <c r="M249" i="4261"/>
  <c r="N249" i="4261"/>
  <c r="O249" i="4261"/>
  <c r="P249" i="4261"/>
  <c r="Q249" i="4261"/>
  <c r="R249" i="4261"/>
  <c r="S249" i="4261"/>
  <c r="T249" i="4261"/>
  <c r="U249" i="4261"/>
  <c r="V249" i="4261"/>
  <c r="W249" i="4261"/>
  <c r="X249" i="4261"/>
  <c r="Y249" i="4261"/>
  <c r="Z249" i="4261"/>
  <c r="AA249" i="4261"/>
  <c r="AB249" i="4261"/>
  <c r="AC249" i="4261"/>
  <c r="AD249" i="4261"/>
  <c r="AE249" i="4261"/>
  <c r="AF249" i="4261"/>
  <c r="AG249" i="4261"/>
  <c r="AH249" i="4261"/>
  <c r="AI249" i="4261"/>
  <c r="AJ249" i="4261"/>
  <c r="AK249" i="4261"/>
  <c r="AL249" i="4261"/>
  <c r="AM249" i="4261"/>
  <c r="AN249" i="4261"/>
  <c r="AO249" i="4261"/>
  <c r="AP249" i="4261"/>
  <c r="AQ249" i="4261"/>
  <c r="AR249" i="4261"/>
  <c r="AS249" i="4261"/>
  <c r="AT249" i="4261"/>
  <c r="AU249" i="4261"/>
  <c r="AV249" i="4261"/>
  <c r="AW249" i="4261"/>
  <c r="AX249" i="4261"/>
  <c r="AY249" i="4261"/>
  <c r="AZ249" i="4261"/>
  <c r="BA249" i="4261"/>
  <c r="BB249" i="4261"/>
  <c r="BC249" i="4261"/>
  <c r="BD249" i="4261"/>
  <c r="A250" i="4261"/>
  <c r="B250" i="4261"/>
  <c r="C250" i="4261"/>
  <c r="D250" i="4261"/>
  <c r="E250" i="4261"/>
  <c r="F250" i="4261"/>
  <c r="G250" i="4261"/>
  <c r="H250" i="4261"/>
  <c r="I250" i="4261"/>
  <c r="J250" i="4261"/>
  <c r="K250" i="4261"/>
  <c r="L250" i="4261"/>
  <c r="M250" i="4261"/>
  <c r="N250" i="4261"/>
  <c r="O250" i="4261"/>
  <c r="P250" i="4261"/>
  <c r="Q250" i="4261"/>
  <c r="R250" i="4261"/>
  <c r="S250" i="4261"/>
  <c r="T250" i="4261"/>
  <c r="U250" i="4261"/>
  <c r="V250" i="4261"/>
  <c r="W250" i="4261"/>
  <c r="X250" i="4261"/>
  <c r="Y250" i="4261"/>
  <c r="Z250" i="4261"/>
  <c r="AA250" i="4261"/>
  <c r="AB250" i="4261"/>
  <c r="AC250" i="4261"/>
  <c r="AD250" i="4261"/>
  <c r="AE250" i="4261"/>
  <c r="AF250" i="4261"/>
  <c r="AG250" i="4261"/>
  <c r="AH250" i="4261"/>
  <c r="AI250" i="4261"/>
  <c r="AJ250" i="4261"/>
  <c r="AK250" i="4261"/>
  <c r="AL250" i="4261"/>
  <c r="AM250" i="4261"/>
  <c r="AN250" i="4261"/>
  <c r="AO250" i="4261"/>
  <c r="AP250" i="4261"/>
  <c r="AQ250" i="4261"/>
  <c r="AR250" i="4261"/>
  <c r="AS250" i="4261"/>
  <c r="AT250" i="4261"/>
  <c r="AU250" i="4261"/>
  <c r="AV250" i="4261"/>
  <c r="AW250" i="4261"/>
  <c r="AX250" i="4261"/>
  <c r="AY250" i="4261"/>
  <c r="AZ250" i="4261"/>
  <c r="BA250" i="4261"/>
  <c r="BB250" i="4261"/>
  <c r="BC250" i="4261"/>
  <c r="BD250" i="4261"/>
  <c r="A251" i="4261"/>
  <c r="B251" i="4261"/>
  <c r="C251" i="4261"/>
  <c r="D251" i="4261"/>
  <c r="E251" i="4261"/>
  <c r="F251" i="4261"/>
  <c r="G251" i="4261"/>
  <c r="H251" i="4261"/>
  <c r="I251" i="4261"/>
  <c r="J251" i="4261"/>
  <c r="K251" i="4261"/>
  <c r="L251" i="4261"/>
  <c r="M251" i="4261"/>
  <c r="N251" i="4261"/>
  <c r="O251" i="4261"/>
  <c r="P251" i="4261"/>
  <c r="Q251" i="4261"/>
  <c r="R251" i="4261"/>
  <c r="S251" i="4261"/>
  <c r="T251" i="4261"/>
  <c r="U251" i="4261"/>
  <c r="V251" i="4261"/>
  <c r="W251" i="4261"/>
  <c r="X251" i="4261"/>
  <c r="Y251" i="4261"/>
  <c r="Z251" i="4261"/>
  <c r="AA251" i="4261"/>
  <c r="AB251" i="4261"/>
  <c r="AC251" i="4261"/>
  <c r="AD251" i="4261"/>
  <c r="AE251" i="4261"/>
  <c r="AF251" i="4261"/>
  <c r="AG251" i="4261"/>
  <c r="AH251" i="4261"/>
  <c r="AI251" i="4261"/>
  <c r="AJ251" i="4261"/>
  <c r="AK251" i="4261"/>
  <c r="AL251" i="4261"/>
  <c r="AM251" i="4261"/>
  <c r="AN251" i="4261"/>
  <c r="AO251" i="4261"/>
  <c r="AP251" i="4261"/>
  <c r="AQ251" i="4261"/>
  <c r="AR251" i="4261"/>
  <c r="AS251" i="4261"/>
  <c r="AT251" i="4261"/>
  <c r="AU251" i="4261"/>
  <c r="AV251" i="4261"/>
  <c r="AW251" i="4261"/>
  <c r="AX251" i="4261"/>
  <c r="AY251" i="4261"/>
  <c r="AZ251" i="4261"/>
  <c r="BA251" i="4261"/>
  <c r="BB251" i="4261"/>
  <c r="BC251" i="4261"/>
  <c r="BD251" i="4261"/>
  <c r="A252" i="4261"/>
  <c r="B252" i="4261"/>
  <c r="C252" i="4261"/>
  <c r="D252" i="4261"/>
  <c r="E252" i="4261"/>
  <c r="F252" i="4261"/>
  <c r="G252" i="4261"/>
  <c r="H252" i="4261"/>
  <c r="I252" i="4261"/>
  <c r="J252" i="4261"/>
  <c r="K252" i="4261"/>
  <c r="L252" i="4261"/>
  <c r="M252" i="4261"/>
  <c r="N252" i="4261"/>
  <c r="O252" i="4261"/>
  <c r="P252" i="4261"/>
  <c r="Q252" i="4261"/>
  <c r="R252" i="4261"/>
  <c r="S252" i="4261"/>
  <c r="T252" i="4261"/>
  <c r="U252" i="4261"/>
  <c r="V252" i="4261"/>
  <c r="W252" i="4261"/>
  <c r="X252" i="4261"/>
  <c r="Y252" i="4261"/>
  <c r="Z252" i="4261"/>
  <c r="AA252" i="4261"/>
  <c r="AB252" i="4261"/>
  <c r="AC252" i="4261"/>
  <c r="AD252" i="4261"/>
  <c r="AE252" i="4261"/>
  <c r="AF252" i="4261"/>
  <c r="AG252" i="4261"/>
  <c r="AH252" i="4261"/>
  <c r="AI252" i="4261"/>
  <c r="AJ252" i="4261"/>
  <c r="AK252" i="4261"/>
  <c r="AL252" i="4261"/>
  <c r="AM252" i="4261"/>
  <c r="AN252" i="4261"/>
  <c r="AO252" i="4261"/>
  <c r="AP252" i="4261"/>
  <c r="AQ252" i="4261"/>
  <c r="AR252" i="4261"/>
  <c r="AS252" i="4261"/>
  <c r="AT252" i="4261"/>
  <c r="AU252" i="4261"/>
  <c r="AV252" i="4261"/>
  <c r="AW252" i="4261"/>
  <c r="AX252" i="4261"/>
  <c r="AY252" i="4261"/>
  <c r="AZ252" i="4261"/>
  <c r="BA252" i="4261"/>
  <c r="BB252" i="4261"/>
  <c r="BC252" i="4261"/>
  <c r="BD252" i="4261"/>
  <c r="A253" i="4261"/>
  <c r="B253" i="4261"/>
  <c r="C253" i="4261"/>
  <c r="D253" i="4261"/>
  <c r="E253" i="4261"/>
  <c r="F253" i="4261"/>
  <c r="G253" i="4261"/>
  <c r="H253" i="4261"/>
  <c r="I253" i="4261"/>
  <c r="J253" i="4261"/>
  <c r="K253" i="4261"/>
  <c r="L253" i="4261"/>
  <c r="M253" i="4261"/>
  <c r="N253" i="4261"/>
  <c r="O253" i="4261"/>
  <c r="P253" i="4261"/>
  <c r="Q253" i="4261"/>
  <c r="R253" i="4261"/>
  <c r="S253" i="4261"/>
  <c r="T253" i="4261"/>
  <c r="U253" i="4261"/>
  <c r="V253" i="4261"/>
  <c r="W253" i="4261"/>
  <c r="X253" i="4261"/>
  <c r="Y253" i="4261"/>
  <c r="Z253" i="4261"/>
  <c r="AA253" i="4261"/>
  <c r="AB253" i="4261"/>
  <c r="AC253" i="4261"/>
  <c r="AD253" i="4261"/>
  <c r="AE253" i="4261"/>
  <c r="AF253" i="4261"/>
  <c r="AG253" i="4261"/>
  <c r="AH253" i="4261"/>
  <c r="AI253" i="4261"/>
  <c r="AJ253" i="4261"/>
  <c r="AK253" i="4261"/>
  <c r="AL253" i="4261"/>
  <c r="AM253" i="4261"/>
  <c r="AN253" i="4261"/>
  <c r="AO253" i="4261"/>
  <c r="AP253" i="4261"/>
  <c r="AQ253" i="4261"/>
  <c r="AR253" i="4261"/>
  <c r="AS253" i="4261"/>
  <c r="AT253" i="4261"/>
  <c r="AU253" i="4261"/>
  <c r="AV253" i="4261"/>
  <c r="AW253" i="4261"/>
  <c r="AX253" i="4261"/>
  <c r="AY253" i="4261"/>
  <c r="AZ253" i="4261"/>
  <c r="BA253" i="4261"/>
  <c r="BB253" i="4261"/>
  <c r="BC253" i="4261"/>
  <c r="BD253" i="4261"/>
  <c r="A254" i="4261"/>
  <c r="B254" i="4261"/>
  <c r="C254" i="4261"/>
  <c r="D254" i="4261"/>
  <c r="E254" i="4261"/>
  <c r="F254" i="4261"/>
  <c r="G254" i="4261"/>
  <c r="H254" i="4261"/>
  <c r="I254" i="4261"/>
  <c r="J254" i="4261"/>
  <c r="K254" i="4261"/>
  <c r="L254" i="4261"/>
  <c r="M254" i="4261"/>
  <c r="N254" i="4261"/>
  <c r="O254" i="4261"/>
  <c r="P254" i="4261"/>
  <c r="Q254" i="4261"/>
  <c r="R254" i="4261"/>
  <c r="S254" i="4261"/>
  <c r="T254" i="4261"/>
  <c r="U254" i="4261"/>
  <c r="V254" i="4261"/>
  <c r="W254" i="4261"/>
  <c r="X254" i="4261"/>
  <c r="Y254" i="4261"/>
  <c r="Z254" i="4261"/>
  <c r="AA254" i="4261"/>
  <c r="AB254" i="4261"/>
  <c r="AC254" i="4261"/>
  <c r="AD254" i="4261"/>
  <c r="AE254" i="4261"/>
  <c r="AF254" i="4261"/>
  <c r="AG254" i="4261"/>
  <c r="AH254" i="4261"/>
  <c r="AI254" i="4261"/>
  <c r="AJ254" i="4261"/>
  <c r="AK254" i="4261"/>
  <c r="AL254" i="4261"/>
  <c r="AM254" i="4261"/>
  <c r="AN254" i="4261"/>
  <c r="AO254" i="4261"/>
  <c r="AP254" i="4261"/>
  <c r="AQ254" i="4261"/>
  <c r="AR254" i="4261"/>
  <c r="AS254" i="4261"/>
  <c r="AT254" i="4261"/>
  <c r="AU254" i="4261"/>
  <c r="AV254" i="4261"/>
  <c r="AW254" i="4261"/>
  <c r="AX254" i="4261"/>
  <c r="AY254" i="4261"/>
  <c r="AZ254" i="4261"/>
  <c r="BA254" i="4261"/>
  <c r="BB254" i="4261"/>
  <c r="BC254" i="4261"/>
  <c r="BD254" i="4261"/>
  <c r="A255" i="4261"/>
  <c r="B255" i="4261"/>
  <c r="C255" i="4261"/>
  <c r="D255" i="4261"/>
  <c r="E255" i="4261"/>
  <c r="F255" i="4261"/>
  <c r="G255" i="4261"/>
  <c r="H255" i="4261"/>
  <c r="I255" i="4261"/>
  <c r="J255" i="4261"/>
  <c r="K255" i="4261"/>
  <c r="L255" i="4261"/>
  <c r="M255" i="4261"/>
  <c r="N255" i="4261"/>
  <c r="O255" i="4261"/>
  <c r="P255" i="4261"/>
  <c r="Q255" i="4261"/>
  <c r="R255" i="4261"/>
  <c r="S255" i="4261"/>
  <c r="T255" i="4261"/>
  <c r="U255" i="4261"/>
  <c r="V255" i="4261"/>
  <c r="W255" i="4261"/>
  <c r="X255" i="4261"/>
  <c r="Y255" i="4261"/>
  <c r="Z255" i="4261"/>
  <c r="AA255" i="4261"/>
  <c r="AB255" i="4261"/>
  <c r="AC255" i="4261"/>
  <c r="AD255" i="4261"/>
  <c r="AE255" i="4261"/>
  <c r="AF255" i="4261"/>
  <c r="AG255" i="4261"/>
  <c r="AH255" i="4261"/>
  <c r="AI255" i="4261"/>
  <c r="AJ255" i="4261"/>
  <c r="AK255" i="4261"/>
  <c r="AL255" i="4261"/>
  <c r="AM255" i="4261"/>
  <c r="AN255" i="4261"/>
  <c r="AO255" i="4261"/>
  <c r="AP255" i="4261"/>
  <c r="AQ255" i="4261"/>
  <c r="AR255" i="4261"/>
  <c r="AS255" i="4261"/>
  <c r="AT255" i="4261"/>
  <c r="AU255" i="4261"/>
  <c r="AV255" i="4261"/>
  <c r="AW255" i="4261"/>
  <c r="AX255" i="4261"/>
  <c r="AY255" i="4261"/>
  <c r="AZ255" i="4261"/>
  <c r="BA255" i="4261"/>
  <c r="BB255" i="4261"/>
  <c r="BC255" i="4261"/>
  <c r="BD255" i="4261"/>
  <c r="A256" i="4261"/>
  <c r="B256" i="4261"/>
  <c r="C256" i="4261"/>
  <c r="D256" i="4261"/>
  <c r="E256" i="4261"/>
  <c r="F256" i="4261"/>
  <c r="G256" i="4261"/>
  <c r="H256" i="4261"/>
  <c r="I256" i="4261"/>
  <c r="J256" i="4261"/>
  <c r="K256" i="4261"/>
  <c r="L256" i="4261"/>
  <c r="M256" i="4261"/>
  <c r="N256" i="4261"/>
  <c r="O256" i="4261"/>
  <c r="P256" i="4261"/>
  <c r="Q256" i="4261"/>
  <c r="R256" i="4261"/>
  <c r="S256" i="4261"/>
  <c r="T256" i="4261"/>
  <c r="U256" i="4261"/>
  <c r="V256" i="4261"/>
  <c r="W256" i="4261"/>
  <c r="X256" i="4261"/>
  <c r="Y256" i="4261"/>
  <c r="Z256" i="4261"/>
  <c r="AA256" i="4261"/>
  <c r="AB256" i="4261"/>
  <c r="AC256" i="4261"/>
  <c r="AD256" i="4261"/>
  <c r="AE256" i="4261"/>
  <c r="AF256" i="4261"/>
  <c r="AG256" i="4261"/>
  <c r="AH256" i="4261"/>
  <c r="AI256" i="4261"/>
  <c r="AJ256" i="4261"/>
  <c r="AK256" i="4261"/>
  <c r="AL256" i="4261"/>
  <c r="AM256" i="4261"/>
  <c r="AN256" i="4261"/>
  <c r="AO256" i="4261"/>
  <c r="AP256" i="4261"/>
  <c r="AQ256" i="4261"/>
  <c r="AR256" i="4261"/>
  <c r="AS256" i="4261"/>
  <c r="AT256" i="4261"/>
  <c r="AU256" i="4261"/>
  <c r="AV256" i="4261"/>
  <c r="AW256" i="4261"/>
  <c r="AX256" i="4261"/>
  <c r="AY256" i="4261"/>
  <c r="AZ256" i="4261"/>
  <c r="BA256" i="4261"/>
  <c r="BB256" i="4261"/>
  <c r="BC256" i="4261"/>
  <c r="BD256" i="4261"/>
  <c r="A257" i="4261"/>
  <c r="B257" i="4261"/>
  <c r="C257" i="4261"/>
  <c r="D257" i="4261"/>
  <c r="E257" i="4261"/>
  <c r="F257" i="4261"/>
  <c r="G257" i="4261"/>
  <c r="H257" i="4261"/>
  <c r="I257" i="4261"/>
  <c r="J257" i="4261"/>
  <c r="K257" i="4261"/>
  <c r="L257" i="4261"/>
  <c r="M257" i="4261"/>
  <c r="N257" i="4261"/>
  <c r="O257" i="4261"/>
  <c r="P257" i="4261"/>
  <c r="Q257" i="4261"/>
  <c r="R257" i="4261"/>
  <c r="S257" i="4261"/>
  <c r="T257" i="4261"/>
  <c r="U257" i="4261"/>
  <c r="V257" i="4261"/>
  <c r="W257" i="4261"/>
  <c r="X257" i="4261"/>
  <c r="Y257" i="4261"/>
  <c r="Z257" i="4261"/>
  <c r="AA257" i="4261"/>
  <c r="AB257" i="4261"/>
  <c r="AC257" i="4261"/>
  <c r="AD257" i="4261"/>
  <c r="AE257" i="4261"/>
  <c r="AF257" i="4261"/>
  <c r="AG257" i="4261"/>
  <c r="AH257" i="4261"/>
  <c r="AI257" i="4261"/>
  <c r="AJ257" i="4261"/>
  <c r="AK257" i="4261"/>
  <c r="AL257" i="4261"/>
  <c r="AM257" i="4261"/>
  <c r="AN257" i="4261"/>
  <c r="AO257" i="4261"/>
  <c r="AP257" i="4261"/>
  <c r="AQ257" i="4261"/>
  <c r="AR257" i="4261"/>
  <c r="AS257" i="4261"/>
  <c r="AT257" i="4261"/>
  <c r="AU257" i="4261"/>
  <c r="AV257" i="4261"/>
  <c r="AW257" i="4261"/>
  <c r="AX257" i="4261"/>
  <c r="AY257" i="4261"/>
  <c r="AZ257" i="4261"/>
  <c r="BA257" i="4261"/>
  <c r="BB257" i="4261"/>
  <c r="BC257" i="4261"/>
  <c r="BD257" i="4261"/>
  <c r="A258" i="4261"/>
  <c r="B258" i="4261"/>
  <c r="C258" i="4261"/>
  <c r="D258" i="4261"/>
  <c r="E258" i="4261"/>
  <c r="F258" i="4261"/>
  <c r="G258" i="4261"/>
  <c r="H258" i="4261"/>
  <c r="I258" i="4261"/>
  <c r="J258" i="4261"/>
  <c r="K258" i="4261"/>
  <c r="L258" i="4261"/>
  <c r="M258" i="4261"/>
  <c r="N258" i="4261"/>
  <c r="O258" i="4261"/>
  <c r="P258" i="4261"/>
  <c r="Q258" i="4261"/>
  <c r="R258" i="4261"/>
  <c r="S258" i="4261"/>
  <c r="T258" i="4261"/>
  <c r="U258" i="4261"/>
  <c r="V258" i="4261"/>
  <c r="W258" i="4261"/>
  <c r="X258" i="4261"/>
  <c r="Y258" i="4261"/>
  <c r="Z258" i="4261"/>
  <c r="AA258" i="4261"/>
  <c r="AB258" i="4261"/>
  <c r="AC258" i="4261"/>
  <c r="AD258" i="4261"/>
  <c r="AE258" i="4261"/>
  <c r="AF258" i="4261"/>
  <c r="AG258" i="4261"/>
  <c r="AH258" i="4261"/>
  <c r="AI258" i="4261"/>
  <c r="AJ258" i="4261"/>
  <c r="AK258" i="4261"/>
  <c r="AL258" i="4261"/>
  <c r="AM258" i="4261"/>
  <c r="AN258" i="4261"/>
  <c r="AO258" i="4261"/>
  <c r="AP258" i="4261"/>
  <c r="AQ258" i="4261"/>
  <c r="AR258" i="4261"/>
  <c r="AS258" i="4261"/>
  <c r="AT258" i="4261"/>
  <c r="AU258" i="4261"/>
  <c r="AV258" i="4261"/>
  <c r="AW258" i="4261"/>
  <c r="AX258" i="4261"/>
  <c r="AY258" i="4261"/>
  <c r="AZ258" i="4261"/>
  <c r="BA258" i="4261"/>
  <c r="BB258" i="4261"/>
  <c r="BC258" i="4261"/>
  <c r="BD258" i="4261"/>
  <c r="A259" i="4261"/>
  <c r="B259" i="4261"/>
  <c r="C259" i="4261"/>
  <c r="D259" i="4261"/>
  <c r="E259" i="4261"/>
  <c r="F259" i="4261"/>
  <c r="G259" i="4261"/>
  <c r="H259" i="4261"/>
  <c r="I259" i="4261"/>
  <c r="J259" i="4261"/>
  <c r="K259" i="4261"/>
  <c r="L259" i="4261"/>
  <c r="M259" i="4261"/>
  <c r="N259" i="4261"/>
  <c r="O259" i="4261"/>
  <c r="P259" i="4261"/>
  <c r="Q259" i="4261"/>
  <c r="R259" i="4261"/>
  <c r="S259" i="4261"/>
  <c r="T259" i="4261"/>
  <c r="U259" i="4261"/>
  <c r="V259" i="4261"/>
  <c r="W259" i="4261"/>
  <c r="X259" i="4261"/>
  <c r="Y259" i="4261"/>
  <c r="Z259" i="4261"/>
  <c r="AA259" i="4261"/>
  <c r="AB259" i="4261"/>
  <c r="AC259" i="4261"/>
  <c r="AD259" i="4261"/>
  <c r="AE259" i="4261"/>
  <c r="AF259" i="4261"/>
  <c r="AG259" i="4261"/>
  <c r="AH259" i="4261"/>
  <c r="AI259" i="4261"/>
  <c r="AJ259" i="4261"/>
  <c r="AK259" i="4261"/>
  <c r="AL259" i="4261"/>
  <c r="AM259" i="4261"/>
  <c r="AN259" i="4261"/>
  <c r="AO259" i="4261"/>
  <c r="AP259" i="4261"/>
  <c r="AQ259" i="4261"/>
  <c r="AR259" i="4261"/>
  <c r="AS259" i="4261"/>
  <c r="AT259" i="4261"/>
  <c r="AU259" i="4261"/>
  <c r="AV259" i="4261"/>
  <c r="AW259" i="4261"/>
  <c r="AX259" i="4261"/>
  <c r="AY259" i="4261"/>
  <c r="AZ259" i="4261"/>
  <c r="BA259" i="4261"/>
  <c r="BB259" i="4261"/>
  <c r="BC259" i="4261"/>
  <c r="BD259" i="4261"/>
  <c r="A260" i="4261"/>
  <c r="B260" i="4261"/>
  <c r="C260" i="4261"/>
  <c r="D260" i="4261"/>
  <c r="E260" i="4261"/>
  <c r="F260" i="4261"/>
  <c r="G260" i="4261"/>
  <c r="H260" i="4261"/>
  <c r="I260" i="4261"/>
  <c r="J260" i="4261"/>
  <c r="K260" i="4261"/>
  <c r="L260" i="4261"/>
  <c r="M260" i="4261"/>
  <c r="N260" i="4261"/>
  <c r="O260" i="4261"/>
  <c r="P260" i="4261"/>
  <c r="Q260" i="4261"/>
  <c r="R260" i="4261"/>
  <c r="S260" i="4261"/>
  <c r="T260" i="4261"/>
  <c r="U260" i="4261"/>
  <c r="V260" i="4261"/>
  <c r="W260" i="4261"/>
  <c r="X260" i="4261"/>
  <c r="Y260" i="4261"/>
  <c r="Z260" i="4261"/>
  <c r="AA260" i="4261"/>
  <c r="AB260" i="4261"/>
  <c r="AC260" i="4261"/>
  <c r="AD260" i="4261"/>
  <c r="AE260" i="4261"/>
  <c r="AF260" i="4261"/>
  <c r="AG260" i="4261"/>
  <c r="AH260" i="4261"/>
  <c r="AI260" i="4261"/>
  <c r="AJ260" i="4261"/>
  <c r="AK260" i="4261"/>
  <c r="AL260" i="4261"/>
  <c r="AM260" i="4261"/>
  <c r="AN260" i="4261"/>
  <c r="AO260" i="4261"/>
  <c r="AP260" i="4261"/>
  <c r="AQ260" i="4261"/>
  <c r="AR260" i="4261"/>
  <c r="AS260" i="4261"/>
  <c r="AT260" i="4261"/>
  <c r="AU260" i="4261"/>
  <c r="AV260" i="4261"/>
  <c r="AW260" i="4261"/>
  <c r="AX260" i="4261"/>
  <c r="AY260" i="4261"/>
  <c r="AZ260" i="4261"/>
  <c r="BA260" i="4261"/>
  <c r="BB260" i="4261"/>
  <c r="BC260" i="4261"/>
  <c r="BD260" i="4261"/>
  <c r="A261" i="4261"/>
  <c r="B261" i="4261"/>
  <c r="C261" i="4261"/>
  <c r="D261" i="4261"/>
  <c r="E261" i="4261"/>
  <c r="F261" i="4261"/>
  <c r="G261" i="4261"/>
  <c r="H261" i="4261"/>
  <c r="I261" i="4261"/>
  <c r="J261" i="4261"/>
  <c r="K261" i="4261"/>
  <c r="L261" i="4261"/>
  <c r="M261" i="4261"/>
  <c r="N261" i="4261"/>
  <c r="O261" i="4261"/>
  <c r="P261" i="4261"/>
  <c r="Q261" i="4261"/>
  <c r="R261" i="4261"/>
  <c r="S261" i="4261"/>
  <c r="T261" i="4261"/>
  <c r="U261" i="4261"/>
  <c r="V261" i="4261"/>
  <c r="W261" i="4261"/>
  <c r="X261" i="4261"/>
  <c r="Y261" i="4261"/>
  <c r="Z261" i="4261"/>
  <c r="AA261" i="4261"/>
  <c r="AB261" i="4261"/>
  <c r="AC261" i="4261"/>
  <c r="AD261" i="4261"/>
  <c r="AE261" i="4261"/>
  <c r="AF261" i="4261"/>
  <c r="AG261" i="4261"/>
  <c r="AH261" i="4261"/>
  <c r="AI261" i="4261"/>
  <c r="AJ261" i="4261"/>
  <c r="AK261" i="4261"/>
  <c r="AL261" i="4261"/>
  <c r="AM261" i="4261"/>
  <c r="AN261" i="4261"/>
  <c r="AO261" i="4261"/>
  <c r="AP261" i="4261"/>
  <c r="AQ261" i="4261"/>
  <c r="AR261" i="4261"/>
  <c r="AS261" i="4261"/>
  <c r="AT261" i="4261"/>
  <c r="AU261" i="4261"/>
  <c r="AV261" i="4261"/>
  <c r="AW261" i="4261"/>
  <c r="AX261" i="4261"/>
  <c r="AY261" i="4261"/>
  <c r="AZ261" i="4261"/>
  <c r="BA261" i="4261"/>
  <c r="BB261" i="4261"/>
  <c r="BC261" i="4261"/>
  <c r="BD261" i="4261"/>
  <c r="A262" i="4261"/>
  <c r="B262" i="4261"/>
  <c r="C262" i="4261"/>
  <c r="D262" i="4261"/>
  <c r="E262" i="4261"/>
  <c r="F262" i="4261"/>
  <c r="G262" i="4261"/>
  <c r="H262" i="4261"/>
  <c r="I262" i="4261"/>
  <c r="J262" i="4261"/>
  <c r="K262" i="4261"/>
  <c r="L262" i="4261"/>
  <c r="M262" i="4261"/>
  <c r="N262" i="4261"/>
  <c r="O262" i="4261"/>
  <c r="P262" i="4261"/>
  <c r="Q262" i="4261"/>
  <c r="R262" i="4261"/>
  <c r="S262" i="4261"/>
  <c r="T262" i="4261"/>
  <c r="U262" i="4261"/>
  <c r="V262" i="4261"/>
  <c r="W262" i="4261"/>
  <c r="X262" i="4261"/>
  <c r="Y262" i="4261"/>
  <c r="Z262" i="4261"/>
  <c r="AA262" i="4261"/>
  <c r="AB262" i="4261"/>
  <c r="AC262" i="4261"/>
  <c r="AD262" i="4261"/>
  <c r="AE262" i="4261"/>
  <c r="AF262" i="4261"/>
  <c r="AG262" i="4261"/>
  <c r="AH262" i="4261"/>
  <c r="AI262" i="4261"/>
  <c r="AJ262" i="4261"/>
  <c r="AK262" i="4261"/>
  <c r="AL262" i="4261"/>
  <c r="AM262" i="4261"/>
  <c r="AN262" i="4261"/>
  <c r="AO262" i="4261"/>
  <c r="AP262" i="4261"/>
  <c r="AQ262" i="4261"/>
  <c r="AR262" i="4261"/>
  <c r="AS262" i="4261"/>
  <c r="AT262" i="4261"/>
  <c r="AU262" i="4261"/>
  <c r="AV262" i="4261"/>
  <c r="AW262" i="4261"/>
  <c r="AX262" i="4261"/>
  <c r="AY262" i="4261"/>
  <c r="AZ262" i="4261"/>
  <c r="BA262" i="4261"/>
  <c r="BB262" i="4261"/>
  <c r="BC262" i="4261"/>
  <c r="BD262" i="4261"/>
  <c r="A263" i="4261"/>
  <c r="B263" i="4261"/>
  <c r="C263" i="4261"/>
  <c r="D263" i="4261"/>
  <c r="E263" i="4261"/>
  <c r="F263" i="4261"/>
  <c r="G263" i="4261"/>
  <c r="H263" i="4261"/>
  <c r="I263" i="4261"/>
  <c r="J263" i="4261"/>
  <c r="K263" i="4261"/>
  <c r="L263" i="4261"/>
  <c r="M263" i="4261"/>
  <c r="N263" i="4261"/>
  <c r="O263" i="4261"/>
  <c r="P263" i="4261"/>
  <c r="Q263" i="4261"/>
  <c r="R263" i="4261"/>
  <c r="S263" i="4261"/>
  <c r="T263" i="4261"/>
  <c r="U263" i="4261"/>
  <c r="V263" i="4261"/>
  <c r="W263" i="4261"/>
  <c r="X263" i="4261"/>
  <c r="Y263" i="4261"/>
  <c r="Z263" i="4261"/>
  <c r="AA263" i="4261"/>
  <c r="AB263" i="4261"/>
  <c r="AC263" i="4261"/>
  <c r="AD263" i="4261"/>
  <c r="AE263" i="4261"/>
  <c r="AF263" i="4261"/>
  <c r="AG263" i="4261"/>
  <c r="AH263" i="4261"/>
  <c r="AI263" i="4261"/>
  <c r="AJ263" i="4261"/>
  <c r="AK263" i="4261"/>
  <c r="AL263" i="4261"/>
  <c r="AM263" i="4261"/>
  <c r="AN263" i="4261"/>
  <c r="AO263" i="4261"/>
  <c r="AP263" i="4261"/>
  <c r="AQ263" i="4261"/>
  <c r="AR263" i="4261"/>
  <c r="AS263" i="4261"/>
  <c r="AT263" i="4261"/>
  <c r="AU263" i="4261"/>
  <c r="AV263" i="4261"/>
  <c r="AW263" i="4261"/>
  <c r="AX263" i="4261"/>
  <c r="AY263" i="4261"/>
  <c r="AZ263" i="4261"/>
  <c r="BA263" i="4261"/>
  <c r="BB263" i="4261"/>
  <c r="BC263" i="4261"/>
  <c r="BD263" i="4261"/>
  <c r="A264" i="4261"/>
  <c r="B264" i="4261"/>
  <c r="C264" i="4261"/>
  <c r="D264" i="4261"/>
  <c r="E264" i="4261"/>
  <c r="F264" i="4261"/>
  <c r="G264" i="4261"/>
  <c r="H264" i="4261"/>
  <c r="I264" i="4261"/>
  <c r="J264" i="4261"/>
  <c r="K264" i="4261"/>
  <c r="L264" i="4261"/>
  <c r="M264" i="4261"/>
  <c r="N264" i="4261"/>
  <c r="O264" i="4261"/>
  <c r="P264" i="4261"/>
  <c r="Q264" i="4261"/>
  <c r="R264" i="4261"/>
  <c r="S264" i="4261"/>
  <c r="T264" i="4261"/>
  <c r="U264" i="4261"/>
  <c r="V264" i="4261"/>
  <c r="W264" i="4261"/>
  <c r="X264" i="4261"/>
  <c r="Y264" i="4261"/>
  <c r="Z264" i="4261"/>
  <c r="AA264" i="4261"/>
  <c r="AB264" i="4261"/>
  <c r="AC264" i="4261"/>
  <c r="AD264" i="4261"/>
  <c r="AE264" i="4261"/>
  <c r="AF264" i="4261"/>
  <c r="AG264" i="4261"/>
  <c r="AH264" i="4261"/>
  <c r="AI264" i="4261"/>
  <c r="AJ264" i="4261"/>
  <c r="AK264" i="4261"/>
  <c r="AL264" i="4261"/>
  <c r="AM264" i="4261"/>
  <c r="AN264" i="4261"/>
  <c r="AO264" i="4261"/>
  <c r="AP264" i="4261"/>
  <c r="AQ264" i="4261"/>
  <c r="AR264" i="4261"/>
  <c r="AS264" i="4261"/>
  <c r="AT264" i="4261"/>
  <c r="AU264" i="4261"/>
  <c r="AV264" i="4261"/>
  <c r="AW264" i="4261"/>
  <c r="AX264" i="4261"/>
  <c r="AY264" i="4261"/>
  <c r="AZ264" i="4261"/>
  <c r="BA264" i="4261"/>
  <c r="BB264" i="4261"/>
  <c r="BC264" i="4261"/>
  <c r="BD264" i="4261"/>
  <c r="A265" i="4261"/>
  <c r="B265" i="4261"/>
  <c r="C265" i="4261"/>
  <c r="D265" i="4261"/>
  <c r="E265" i="4261"/>
  <c r="F265" i="4261"/>
  <c r="G265" i="4261"/>
  <c r="H265" i="4261"/>
  <c r="I265" i="4261"/>
  <c r="J265" i="4261"/>
  <c r="K265" i="4261"/>
  <c r="L265" i="4261"/>
  <c r="M265" i="4261"/>
  <c r="N265" i="4261"/>
  <c r="O265" i="4261"/>
  <c r="P265" i="4261"/>
  <c r="Q265" i="4261"/>
  <c r="R265" i="4261"/>
  <c r="S265" i="4261"/>
  <c r="T265" i="4261"/>
  <c r="U265" i="4261"/>
  <c r="V265" i="4261"/>
  <c r="W265" i="4261"/>
  <c r="X265" i="4261"/>
  <c r="Y265" i="4261"/>
  <c r="Z265" i="4261"/>
  <c r="AA265" i="4261"/>
  <c r="AB265" i="4261"/>
  <c r="AC265" i="4261"/>
  <c r="AD265" i="4261"/>
  <c r="AE265" i="4261"/>
  <c r="AF265" i="4261"/>
  <c r="AG265" i="4261"/>
  <c r="AH265" i="4261"/>
  <c r="AI265" i="4261"/>
  <c r="AJ265" i="4261"/>
  <c r="AK265" i="4261"/>
  <c r="AL265" i="4261"/>
  <c r="AM265" i="4261"/>
  <c r="AN265" i="4261"/>
  <c r="AO265" i="4261"/>
  <c r="AP265" i="4261"/>
  <c r="AQ265" i="4261"/>
  <c r="AR265" i="4261"/>
  <c r="AS265" i="4261"/>
  <c r="AT265" i="4261"/>
  <c r="AU265" i="4261"/>
  <c r="AV265" i="4261"/>
  <c r="AW265" i="4261"/>
  <c r="AX265" i="4261"/>
  <c r="AY265" i="4261"/>
  <c r="AZ265" i="4261"/>
  <c r="BA265" i="4261"/>
  <c r="BB265" i="4261"/>
  <c r="BC265" i="4261"/>
  <c r="BD265" i="4261"/>
  <c r="A266" i="4261"/>
  <c r="B266" i="4261"/>
  <c r="C266" i="4261"/>
  <c r="D266" i="4261"/>
  <c r="E266" i="4261"/>
  <c r="F266" i="4261"/>
  <c r="G266" i="4261"/>
  <c r="H266" i="4261"/>
  <c r="I266" i="4261"/>
  <c r="J266" i="4261"/>
  <c r="K266" i="4261"/>
  <c r="L266" i="4261"/>
  <c r="M266" i="4261"/>
  <c r="N266" i="4261"/>
  <c r="O266" i="4261"/>
  <c r="P266" i="4261"/>
  <c r="Q266" i="4261"/>
  <c r="R266" i="4261"/>
  <c r="S266" i="4261"/>
  <c r="T266" i="4261"/>
  <c r="U266" i="4261"/>
  <c r="V266" i="4261"/>
  <c r="W266" i="4261"/>
  <c r="X266" i="4261"/>
  <c r="Y266" i="4261"/>
  <c r="Z266" i="4261"/>
  <c r="AA266" i="4261"/>
  <c r="AB266" i="4261"/>
  <c r="AC266" i="4261"/>
  <c r="AD266" i="4261"/>
  <c r="AE266" i="4261"/>
  <c r="AF266" i="4261"/>
  <c r="AG266" i="4261"/>
  <c r="AH266" i="4261"/>
  <c r="AI266" i="4261"/>
  <c r="AJ266" i="4261"/>
  <c r="AK266" i="4261"/>
  <c r="AL266" i="4261"/>
  <c r="AM266" i="4261"/>
  <c r="AN266" i="4261"/>
  <c r="AO266" i="4261"/>
  <c r="AP266" i="4261"/>
  <c r="AQ266" i="4261"/>
  <c r="AR266" i="4261"/>
  <c r="AS266" i="4261"/>
  <c r="AT266" i="4261"/>
  <c r="AU266" i="4261"/>
  <c r="AV266" i="4261"/>
  <c r="AW266" i="4261"/>
  <c r="AX266" i="4261"/>
  <c r="AY266" i="4261"/>
  <c r="AZ266" i="4261"/>
  <c r="BA266" i="4261"/>
  <c r="BB266" i="4261"/>
  <c r="BC266" i="4261"/>
  <c r="BD266" i="4261"/>
  <c r="A267" i="4261"/>
  <c r="B267" i="4261"/>
  <c r="C267" i="4261"/>
  <c r="D267" i="4261"/>
  <c r="E267" i="4261"/>
  <c r="F267" i="4261"/>
  <c r="G267" i="4261"/>
  <c r="H267" i="4261"/>
  <c r="I267" i="4261"/>
  <c r="J267" i="4261"/>
  <c r="K267" i="4261"/>
  <c r="L267" i="4261"/>
  <c r="M267" i="4261"/>
  <c r="N267" i="4261"/>
  <c r="O267" i="4261"/>
  <c r="P267" i="4261"/>
  <c r="Q267" i="4261"/>
  <c r="R267" i="4261"/>
  <c r="S267" i="4261"/>
  <c r="T267" i="4261"/>
  <c r="U267" i="4261"/>
  <c r="V267" i="4261"/>
  <c r="W267" i="4261"/>
  <c r="X267" i="4261"/>
  <c r="Y267" i="4261"/>
  <c r="Z267" i="4261"/>
  <c r="AA267" i="4261"/>
  <c r="AB267" i="4261"/>
  <c r="AC267" i="4261"/>
  <c r="AD267" i="4261"/>
  <c r="AE267" i="4261"/>
  <c r="AF267" i="4261"/>
  <c r="AG267" i="4261"/>
  <c r="AH267" i="4261"/>
  <c r="AI267" i="4261"/>
  <c r="AJ267" i="4261"/>
  <c r="AK267" i="4261"/>
  <c r="AL267" i="4261"/>
  <c r="AM267" i="4261"/>
  <c r="AN267" i="4261"/>
  <c r="AO267" i="4261"/>
  <c r="AP267" i="4261"/>
  <c r="AQ267" i="4261"/>
  <c r="AR267" i="4261"/>
  <c r="AS267" i="4261"/>
  <c r="AT267" i="4261"/>
  <c r="AU267" i="4261"/>
  <c r="AV267" i="4261"/>
  <c r="AW267" i="4261"/>
  <c r="AX267" i="4261"/>
  <c r="AY267" i="4261"/>
  <c r="AZ267" i="4261"/>
  <c r="BA267" i="4261"/>
  <c r="BB267" i="4261"/>
  <c r="BC267" i="4261"/>
  <c r="BD267" i="4261"/>
  <c r="A268" i="4261"/>
  <c r="B268" i="4261"/>
  <c r="C268" i="4261"/>
  <c r="D268" i="4261"/>
  <c r="E268" i="4261"/>
  <c r="F268" i="4261"/>
  <c r="G268" i="4261"/>
  <c r="H268" i="4261"/>
  <c r="I268" i="4261"/>
  <c r="J268" i="4261"/>
  <c r="K268" i="4261"/>
  <c r="L268" i="4261"/>
  <c r="M268" i="4261"/>
  <c r="N268" i="4261"/>
  <c r="O268" i="4261"/>
  <c r="P268" i="4261"/>
  <c r="Q268" i="4261"/>
  <c r="R268" i="4261"/>
  <c r="S268" i="4261"/>
  <c r="T268" i="4261"/>
  <c r="U268" i="4261"/>
  <c r="V268" i="4261"/>
  <c r="W268" i="4261"/>
  <c r="X268" i="4261"/>
  <c r="Y268" i="4261"/>
  <c r="Z268" i="4261"/>
  <c r="AA268" i="4261"/>
  <c r="AB268" i="4261"/>
  <c r="AC268" i="4261"/>
  <c r="AD268" i="4261"/>
  <c r="AE268" i="4261"/>
  <c r="AF268" i="4261"/>
  <c r="AG268" i="4261"/>
  <c r="AH268" i="4261"/>
  <c r="AI268" i="4261"/>
  <c r="AJ268" i="4261"/>
  <c r="AK268" i="4261"/>
  <c r="AL268" i="4261"/>
  <c r="AM268" i="4261"/>
  <c r="AN268" i="4261"/>
  <c r="AO268" i="4261"/>
  <c r="AP268" i="4261"/>
  <c r="AQ268" i="4261"/>
  <c r="AR268" i="4261"/>
  <c r="AS268" i="4261"/>
  <c r="AT268" i="4261"/>
  <c r="AU268" i="4261"/>
  <c r="AV268" i="4261"/>
  <c r="AW268" i="4261"/>
  <c r="AX268" i="4261"/>
  <c r="AY268" i="4261"/>
  <c r="AZ268" i="4261"/>
  <c r="BA268" i="4261"/>
  <c r="BB268" i="4261"/>
  <c r="BC268" i="4261"/>
  <c r="BD268" i="4261"/>
  <c r="A269" i="4261"/>
  <c r="B269" i="4261"/>
  <c r="C269" i="4261"/>
  <c r="D269" i="4261"/>
  <c r="E269" i="4261"/>
  <c r="F269" i="4261"/>
  <c r="G269" i="4261"/>
  <c r="H269" i="4261"/>
  <c r="I269" i="4261"/>
  <c r="J269" i="4261"/>
  <c r="K269" i="4261"/>
  <c r="L269" i="4261"/>
  <c r="M269" i="4261"/>
  <c r="N269" i="4261"/>
  <c r="O269" i="4261"/>
  <c r="P269" i="4261"/>
  <c r="Q269" i="4261"/>
  <c r="R269" i="4261"/>
  <c r="S269" i="4261"/>
  <c r="T269" i="4261"/>
  <c r="U269" i="4261"/>
  <c r="V269" i="4261"/>
  <c r="W269" i="4261"/>
  <c r="X269" i="4261"/>
  <c r="Y269" i="4261"/>
  <c r="Z269" i="4261"/>
  <c r="AA269" i="4261"/>
  <c r="AB269" i="4261"/>
  <c r="AC269" i="4261"/>
  <c r="AD269" i="4261"/>
  <c r="AE269" i="4261"/>
  <c r="AF269" i="4261"/>
  <c r="AG269" i="4261"/>
  <c r="AH269" i="4261"/>
  <c r="AI269" i="4261"/>
  <c r="AJ269" i="4261"/>
  <c r="AK269" i="4261"/>
  <c r="AL269" i="4261"/>
  <c r="AM269" i="4261"/>
  <c r="AN269" i="4261"/>
  <c r="AO269" i="4261"/>
  <c r="AP269" i="4261"/>
  <c r="AQ269" i="4261"/>
  <c r="AR269" i="4261"/>
  <c r="AS269" i="4261"/>
  <c r="AT269" i="4261"/>
  <c r="AU269" i="4261"/>
  <c r="AV269" i="4261"/>
  <c r="AW269" i="4261"/>
  <c r="AX269" i="4261"/>
  <c r="AY269" i="4261"/>
  <c r="AZ269" i="4261"/>
  <c r="BA269" i="4261"/>
  <c r="BB269" i="4261"/>
  <c r="BC269" i="4261"/>
  <c r="BD269" i="4261"/>
  <c r="A270" i="4261"/>
  <c r="B270" i="4261"/>
  <c r="C270" i="4261"/>
  <c r="D270" i="4261"/>
  <c r="E270" i="4261"/>
  <c r="F270" i="4261"/>
  <c r="G270" i="4261"/>
  <c r="H270" i="4261"/>
  <c r="I270" i="4261"/>
  <c r="J270" i="4261"/>
  <c r="K270" i="4261"/>
  <c r="L270" i="4261"/>
  <c r="M270" i="4261"/>
  <c r="N270" i="4261"/>
  <c r="O270" i="4261"/>
  <c r="P270" i="4261"/>
  <c r="Q270" i="4261"/>
  <c r="R270" i="4261"/>
  <c r="S270" i="4261"/>
  <c r="T270" i="4261"/>
  <c r="U270" i="4261"/>
  <c r="V270" i="4261"/>
  <c r="W270" i="4261"/>
  <c r="X270" i="4261"/>
  <c r="Y270" i="4261"/>
  <c r="Z270" i="4261"/>
  <c r="AA270" i="4261"/>
  <c r="AB270" i="4261"/>
  <c r="AC270" i="4261"/>
  <c r="AD270" i="4261"/>
  <c r="AE270" i="4261"/>
  <c r="AF270" i="4261"/>
  <c r="AG270" i="4261"/>
  <c r="AH270" i="4261"/>
  <c r="AI270" i="4261"/>
  <c r="AJ270" i="4261"/>
  <c r="AK270" i="4261"/>
  <c r="AL270" i="4261"/>
  <c r="AM270" i="4261"/>
  <c r="AN270" i="4261"/>
  <c r="AO270" i="4261"/>
  <c r="AP270" i="4261"/>
  <c r="AQ270" i="4261"/>
  <c r="AR270" i="4261"/>
  <c r="AS270" i="4261"/>
  <c r="AT270" i="4261"/>
  <c r="AU270" i="4261"/>
  <c r="AV270" i="4261"/>
  <c r="AW270" i="4261"/>
  <c r="AX270" i="4261"/>
  <c r="AY270" i="4261"/>
  <c r="AZ270" i="4261"/>
  <c r="BA270" i="4261"/>
  <c r="BB270" i="4261"/>
  <c r="BC270" i="4261"/>
  <c r="BD270" i="4261"/>
  <c r="A271" i="4261"/>
  <c r="B271" i="4261"/>
  <c r="C271" i="4261"/>
  <c r="D271" i="4261"/>
  <c r="E271" i="4261"/>
  <c r="F271" i="4261"/>
  <c r="G271" i="4261"/>
  <c r="H271" i="4261"/>
  <c r="I271" i="4261"/>
  <c r="J271" i="4261"/>
  <c r="K271" i="4261"/>
  <c r="L271" i="4261"/>
  <c r="M271" i="4261"/>
  <c r="N271" i="4261"/>
  <c r="O271" i="4261"/>
  <c r="P271" i="4261"/>
  <c r="Q271" i="4261"/>
  <c r="R271" i="4261"/>
  <c r="S271" i="4261"/>
  <c r="T271" i="4261"/>
  <c r="U271" i="4261"/>
  <c r="V271" i="4261"/>
  <c r="W271" i="4261"/>
  <c r="X271" i="4261"/>
  <c r="Y271" i="4261"/>
  <c r="Z271" i="4261"/>
  <c r="AA271" i="4261"/>
  <c r="AB271" i="4261"/>
  <c r="AC271" i="4261"/>
  <c r="AD271" i="4261"/>
  <c r="AE271" i="4261"/>
  <c r="AF271" i="4261"/>
  <c r="AG271" i="4261"/>
  <c r="AH271" i="4261"/>
  <c r="AI271" i="4261"/>
  <c r="AJ271" i="4261"/>
  <c r="AK271" i="4261"/>
  <c r="AL271" i="4261"/>
  <c r="AM271" i="4261"/>
  <c r="AN271" i="4261"/>
  <c r="AO271" i="4261"/>
  <c r="AP271" i="4261"/>
  <c r="AQ271" i="4261"/>
  <c r="AR271" i="4261"/>
  <c r="AS271" i="4261"/>
  <c r="AT271" i="4261"/>
  <c r="AU271" i="4261"/>
  <c r="AV271" i="4261"/>
  <c r="AW271" i="4261"/>
  <c r="AX271" i="4261"/>
  <c r="AY271" i="4261"/>
  <c r="AZ271" i="4261"/>
  <c r="BA271" i="4261"/>
  <c r="BB271" i="4261"/>
  <c r="BC271" i="4261"/>
  <c r="BD271" i="4261"/>
  <c r="A272" i="4261"/>
  <c r="B272" i="4261"/>
  <c r="C272" i="4261"/>
  <c r="D272" i="4261"/>
  <c r="E272" i="4261"/>
  <c r="F272" i="4261"/>
  <c r="G272" i="4261"/>
  <c r="H272" i="4261"/>
  <c r="I272" i="4261"/>
  <c r="J272" i="4261"/>
  <c r="K272" i="4261"/>
  <c r="L272" i="4261"/>
  <c r="M272" i="4261"/>
  <c r="N272" i="4261"/>
  <c r="O272" i="4261"/>
  <c r="P272" i="4261"/>
  <c r="Q272" i="4261"/>
  <c r="R272" i="4261"/>
  <c r="S272" i="4261"/>
  <c r="T272" i="4261"/>
  <c r="U272" i="4261"/>
  <c r="V272" i="4261"/>
  <c r="W272" i="4261"/>
  <c r="X272" i="4261"/>
  <c r="Y272" i="4261"/>
  <c r="Z272" i="4261"/>
  <c r="AA272" i="4261"/>
  <c r="AB272" i="4261"/>
  <c r="AC272" i="4261"/>
  <c r="AD272" i="4261"/>
  <c r="AE272" i="4261"/>
  <c r="AF272" i="4261"/>
  <c r="AG272" i="4261"/>
  <c r="AH272" i="4261"/>
  <c r="AI272" i="4261"/>
  <c r="AJ272" i="4261"/>
  <c r="AK272" i="4261"/>
  <c r="AL272" i="4261"/>
  <c r="AM272" i="4261"/>
  <c r="AN272" i="4261"/>
  <c r="AO272" i="4261"/>
  <c r="AP272" i="4261"/>
  <c r="AQ272" i="4261"/>
  <c r="AR272" i="4261"/>
  <c r="AS272" i="4261"/>
  <c r="AT272" i="4261"/>
  <c r="AU272" i="4261"/>
  <c r="AV272" i="4261"/>
  <c r="AW272" i="4261"/>
  <c r="AX272" i="4261"/>
  <c r="AY272" i="4261"/>
  <c r="AZ272" i="4261"/>
  <c r="BA272" i="4261"/>
  <c r="BB272" i="4261"/>
  <c r="BC272" i="4261"/>
  <c r="BD272" i="4261"/>
  <c r="A273" i="4261"/>
  <c r="B273" i="4261"/>
  <c r="C273" i="4261"/>
  <c r="D273" i="4261"/>
  <c r="E273" i="4261"/>
  <c r="F273" i="4261"/>
  <c r="G273" i="4261"/>
  <c r="H273" i="4261"/>
  <c r="I273" i="4261"/>
  <c r="J273" i="4261"/>
  <c r="K273" i="4261"/>
  <c r="L273" i="4261"/>
  <c r="M273" i="4261"/>
  <c r="N273" i="4261"/>
  <c r="O273" i="4261"/>
  <c r="P273" i="4261"/>
  <c r="Q273" i="4261"/>
  <c r="R273" i="4261"/>
  <c r="S273" i="4261"/>
  <c r="T273" i="4261"/>
  <c r="U273" i="4261"/>
  <c r="V273" i="4261"/>
  <c r="W273" i="4261"/>
  <c r="X273" i="4261"/>
  <c r="Y273" i="4261"/>
  <c r="Z273" i="4261"/>
  <c r="AA273" i="4261"/>
  <c r="AB273" i="4261"/>
  <c r="AC273" i="4261"/>
  <c r="AD273" i="4261"/>
  <c r="AE273" i="4261"/>
  <c r="AF273" i="4261"/>
  <c r="AG273" i="4261"/>
  <c r="AH273" i="4261"/>
  <c r="AI273" i="4261"/>
  <c r="AJ273" i="4261"/>
  <c r="AK273" i="4261"/>
  <c r="AL273" i="4261"/>
  <c r="AM273" i="4261"/>
  <c r="AN273" i="4261"/>
  <c r="AO273" i="4261"/>
  <c r="AP273" i="4261"/>
  <c r="AQ273" i="4261"/>
  <c r="AR273" i="4261"/>
  <c r="AS273" i="4261"/>
  <c r="AT273" i="4261"/>
  <c r="AU273" i="4261"/>
  <c r="AV273" i="4261"/>
  <c r="AW273" i="4261"/>
  <c r="AX273" i="4261"/>
  <c r="AY273" i="4261"/>
  <c r="AZ273" i="4261"/>
  <c r="BA273" i="4261"/>
  <c r="BB273" i="4261"/>
  <c r="BC273" i="4261"/>
  <c r="BD273" i="4261"/>
  <c r="A274" i="4261"/>
  <c r="B274" i="4261"/>
  <c r="C274" i="4261"/>
  <c r="D274" i="4261"/>
  <c r="E274" i="4261"/>
  <c r="F274" i="4261"/>
  <c r="G274" i="4261"/>
  <c r="H274" i="4261"/>
  <c r="I274" i="4261"/>
  <c r="J274" i="4261"/>
  <c r="K274" i="4261"/>
  <c r="L274" i="4261"/>
  <c r="M274" i="4261"/>
  <c r="N274" i="4261"/>
  <c r="O274" i="4261"/>
  <c r="P274" i="4261"/>
  <c r="Q274" i="4261"/>
  <c r="R274" i="4261"/>
  <c r="S274" i="4261"/>
  <c r="T274" i="4261"/>
  <c r="U274" i="4261"/>
  <c r="V274" i="4261"/>
  <c r="W274" i="4261"/>
  <c r="X274" i="4261"/>
  <c r="Y274" i="4261"/>
  <c r="Z274" i="4261"/>
  <c r="AA274" i="4261"/>
  <c r="AB274" i="4261"/>
  <c r="AC274" i="4261"/>
  <c r="AD274" i="4261"/>
  <c r="AE274" i="4261"/>
  <c r="AF274" i="4261"/>
  <c r="AG274" i="4261"/>
  <c r="AH274" i="4261"/>
  <c r="AI274" i="4261"/>
  <c r="AJ274" i="4261"/>
  <c r="AK274" i="4261"/>
  <c r="AL274" i="4261"/>
  <c r="AM274" i="4261"/>
  <c r="AN274" i="4261"/>
  <c r="AO274" i="4261"/>
  <c r="AP274" i="4261"/>
  <c r="AQ274" i="4261"/>
  <c r="AR274" i="4261"/>
  <c r="AS274" i="4261"/>
  <c r="AT274" i="4261"/>
  <c r="AU274" i="4261"/>
  <c r="AV274" i="4261"/>
  <c r="AW274" i="4261"/>
  <c r="AX274" i="4261"/>
  <c r="AY274" i="4261"/>
  <c r="AZ274" i="4261"/>
  <c r="BA274" i="4261"/>
  <c r="BB274" i="4261"/>
  <c r="BC274" i="4261"/>
  <c r="BD274" i="4261"/>
  <c r="A275" i="4261"/>
  <c r="B275" i="4261"/>
  <c r="C275" i="4261"/>
  <c r="D275" i="4261"/>
  <c r="E275" i="4261"/>
  <c r="F275" i="4261"/>
  <c r="G275" i="4261"/>
  <c r="H275" i="4261"/>
  <c r="I275" i="4261"/>
  <c r="J275" i="4261"/>
  <c r="K275" i="4261"/>
  <c r="L275" i="4261"/>
  <c r="M275" i="4261"/>
  <c r="N275" i="4261"/>
  <c r="O275" i="4261"/>
  <c r="P275" i="4261"/>
  <c r="Q275" i="4261"/>
  <c r="R275" i="4261"/>
  <c r="S275" i="4261"/>
  <c r="T275" i="4261"/>
  <c r="U275" i="4261"/>
  <c r="V275" i="4261"/>
  <c r="W275" i="4261"/>
  <c r="X275" i="4261"/>
  <c r="Y275" i="4261"/>
  <c r="Z275" i="4261"/>
  <c r="AA275" i="4261"/>
  <c r="AB275" i="4261"/>
  <c r="AC275" i="4261"/>
  <c r="AD275" i="4261"/>
  <c r="AE275" i="4261"/>
  <c r="AF275" i="4261"/>
  <c r="AG275" i="4261"/>
  <c r="AH275" i="4261"/>
  <c r="AI275" i="4261"/>
  <c r="AJ275" i="4261"/>
  <c r="AK275" i="4261"/>
  <c r="AL275" i="4261"/>
  <c r="AM275" i="4261"/>
  <c r="AN275" i="4261"/>
  <c r="AO275" i="4261"/>
  <c r="AP275" i="4261"/>
  <c r="AQ275" i="4261"/>
  <c r="AR275" i="4261"/>
  <c r="AS275" i="4261"/>
  <c r="AT275" i="4261"/>
  <c r="AU275" i="4261"/>
  <c r="AV275" i="4261"/>
  <c r="AW275" i="4261"/>
  <c r="AX275" i="4261"/>
  <c r="AY275" i="4261"/>
  <c r="AZ275" i="4261"/>
  <c r="BA275" i="4261"/>
  <c r="BB275" i="4261"/>
  <c r="BC275" i="4261"/>
  <c r="BD275" i="4261"/>
  <c r="A276" i="4261"/>
  <c r="B276" i="4261"/>
  <c r="C276" i="4261"/>
  <c r="D276" i="4261"/>
  <c r="E276" i="4261"/>
  <c r="F276" i="4261"/>
  <c r="G276" i="4261"/>
  <c r="H276" i="4261"/>
  <c r="I276" i="4261"/>
  <c r="J276" i="4261"/>
  <c r="K276" i="4261"/>
  <c r="L276" i="4261"/>
  <c r="M276" i="4261"/>
  <c r="N276" i="4261"/>
  <c r="O276" i="4261"/>
  <c r="P276" i="4261"/>
  <c r="Q276" i="4261"/>
  <c r="R276" i="4261"/>
  <c r="S276" i="4261"/>
  <c r="T276" i="4261"/>
  <c r="U276" i="4261"/>
  <c r="V276" i="4261"/>
  <c r="W276" i="4261"/>
  <c r="X276" i="4261"/>
  <c r="Y276" i="4261"/>
  <c r="Z276" i="4261"/>
  <c r="AA276" i="4261"/>
  <c r="AB276" i="4261"/>
  <c r="AC276" i="4261"/>
  <c r="AD276" i="4261"/>
  <c r="AE276" i="4261"/>
  <c r="AF276" i="4261"/>
  <c r="AG276" i="4261"/>
  <c r="AH276" i="4261"/>
  <c r="AI276" i="4261"/>
  <c r="AJ276" i="4261"/>
  <c r="AK276" i="4261"/>
  <c r="AL276" i="4261"/>
  <c r="AM276" i="4261"/>
  <c r="AN276" i="4261"/>
  <c r="AO276" i="4261"/>
  <c r="AP276" i="4261"/>
  <c r="AQ276" i="4261"/>
  <c r="AR276" i="4261"/>
  <c r="AS276" i="4261"/>
  <c r="AT276" i="4261"/>
  <c r="AU276" i="4261"/>
  <c r="AV276" i="4261"/>
  <c r="AW276" i="4261"/>
  <c r="AX276" i="4261"/>
  <c r="AY276" i="4261"/>
  <c r="AZ276" i="4261"/>
  <c r="BA276" i="4261"/>
  <c r="BB276" i="4261"/>
  <c r="BC276" i="4261"/>
  <c r="BD276" i="4261"/>
  <c r="A277" i="4261"/>
  <c r="B277" i="4261"/>
  <c r="C277" i="4261"/>
  <c r="D277" i="4261"/>
  <c r="E277" i="4261"/>
  <c r="F277" i="4261"/>
  <c r="G277" i="4261"/>
  <c r="H277" i="4261"/>
  <c r="I277" i="4261"/>
  <c r="J277" i="4261"/>
  <c r="K277" i="4261"/>
  <c r="L277" i="4261"/>
  <c r="M277" i="4261"/>
  <c r="N277" i="4261"/>
  <c r="O277" i="4261"/>
  <c r="P277" i="4261"/>
  <c r="Q277" i="4261"/>
  <c r="R277" i="4261"/>
  <c r="S277" i="4261"/>
  <c r="T277" i="4261"/>
  <c r="U277" i="4261"/>
  <c r="V277" i="4261"/>
  <c r="W277" i="4261"/>
  <c r="X277" i="4261"/>
  <c r="Y277" i="4261"/>
  <c r="Z277" i="4261"/>
  <c r="AA277" i="4261"/>
  <c r="AB277" i="4261"/>
  <c r="AC277" i="4261"/>
  <c r="AD277" i="4261"/>
  <c r="AE277" i="4261"/>
  <c r="AF277" i="4261"/>
  <c r="AG277" i="4261"/>
  <c r="AH277" i="4261"/>
  <c r="AI277" i="4261"/>
  <c r="AJ277" i="4261"/>
  <c r="AK277" i="4261"/>
  <c r="AL277" i="4261"/>
  <c r="AM277" i="4261"/>
  <c r="AN277" i="4261"/>
  <c r="AO277" i="4261"/>
  <c r="AP277" i="4261"/>
  <c r="AQ277" i="4261"/>
  <c r="AR277" i="4261"/>
  <c r="AS277" i="4261"/>
  <c r="AT277" i="4261"/>
  <c r="AU277" i="4261"/>
  <c r="AV277" i="4261"/>
  <c r="AW277" i="4261"/>
  <c r="AX277" i="4261"/>
  <c r="AY277" i="4261"/>
  <c r="AZ277" i="4261"/>
  <c r="BA277" i="4261"/>
  <c r="BB277" i="4261"/>
  <c r="BC277" i="4261"/>
  <c r="BD277" i="4261"/>
  <c r="A278" i="4261"/>
  <c r="B278" i="4261"/>
  <c r="C278" i="4261"/>
  <c r="D278" i="4261"/>
  <c r="E278" i="4261"/>
  <c r="F278" i="4261"/>
  <c r="G278" i="4261"/>
  <c r="H278" i="4261"/>
  <c r="I278" i="4261"/>
  <c r="J278" i="4261"/>
  <c r="K278" i="4261"/>
  <c r="L278" i="4261"/>
  <c r="M278" i="4261"/>
  <c r="N278" i="4261"/>
  <c r="O278" i="4261"/>
  <c r="P278" i="4261"/>
  <c r="Q278" i="4261"/>
  <c r="R278" i="4261"/>
  <c r="S278" i="4261"/>
  <c r="T278" i="4261"/>
  <c r="U278" i="4261"/>
  <c r="V278" i="4261"/>
  <c r="W278" i="4261"/>
  <c r="X278" i="4261"/>
  <c r="Y278" i="4261"/>
  <c r="Z278" i="4261"/>
  <c r="AA278" i="4261"/>
  <c r="AB278" i="4261"/>
  <c r="AC278" i="4261"/>
  <c r="AD278" i="4261"/>
  <c r="AE278" i="4261"/>
  <c r="AF278" i="4261"/>
  <c r="AG278" i="4261"/>
  <c r="AH278" i="4261"/>
  <c r="AI278" i="4261"/>
  <c r="AJ278" i="4261"/>
  <c r="AK278" i="4261"/>
  <c r="AL278" i="4261"/>
  <c r="AM278" i="4261"/>
  <c r="AN278" i="4261"/>
  <c r="AO278" i="4261"/>
  <c r="AP278" i="4261"/>
  <c r="AQ278" i="4261"/>
  <c r="AR278" i="4261"/>
  <c r="AS278" i="4261"/>
  <c r="AT278" i="4261"/>
  <c r="AU278" i="4261"/>
  <c r="AV278" i="4261"/>
  <c r="AW278" i="4261"/>
  <c r="AX278" i="4261"/>
  <c r="AY278" i="4261"/>
  <c r="AZ278" i="4261"/>
  <c r="BA278" i="4261"/>
  <c r="BB278" i="4261"/>
  <c r="BC278" i="4261"/>
  <c r="BD278" i="4261"/>
  <c r="A279" i="4261"/>
  <c r="B279" i="4261"/>
  <c r="C279" i="4261"/>
  <c r="D279" i="4261"/>
  <c r="E279" i="4261"/>
  <c r="F279" i="4261"/>
  <c r="G279" i="4261"/>
  <c r="H279" i="4261"/>
  <c r="I279" i="4261"/>
  <c r="J279" i="4261"/>
  <c r="K279" i="4261"/>
  <c r="L279" i="4261"/>
  <c r="M279" i="4261"/>
  <c r="N279" i="4261"/>
  <c r="O279" i="4261"/>
  <c r="P279" i="4261"/>
  <c r="Q279" i="4261"/>
  <c r="R279" i="4261"/>
  <c r="S279" i="4261"/>
  <c r="T279" i="4261"/>
  <c r="U279" i="4261"/>
  <c r="V279" i="4261"/>
  <c r="W279" i="4261"/>
  <c r="X279" i="4261"/>
  <c r="Y279" i="4261"/>
  <c r="Z279" i="4261"/>
  <c r="AA279" i="4261"/>
  <c r="AB279" i="4261"/>
  <c r="AC279" i="4261"/>
  <c r="AD279" i="4261"/>
  <c r="AE279" i="4261"/>
  <c r="AF279" i="4261"/>
  <c r="AG279" i="4261"/>
  <c r="AH279" i="4261"/>
  <c r="AI279" i="4261"/>
  <c r="AJ279" i="4261"/>
  <c r="AK279" i="4261"/>
  <c r="AL279" i="4261"/>
  <c r="AM279" i="4261"/>
  <c r="AN279" i="4261"/>
  <c r="AO279" i="4261"/>
  <c r="AP279" i="4261"/>
  <c r="AQ279" i="4261"/>
  <c r="AR279" i="4261"/>
  <c r="AS279" i="4261"/>
  <c r="AT279" i="4261"/>
  <c r="AU279" i="4261"/>
  <c r="AV279" i="4261"/>
  <c r="AW279" i="4261"/>
  <c r="AX279" i="4261"/>
  <c r="AY279" i="4261"/>
  <c r="AZ279" i="4261"/>
  <c r="BA279" i="4261"/>
  <c r="BB279" i="4261"/>
  <c r="BC279" i="4261"/>
  <c r="BD279" i="4261"/>
  <c r="A280" i="4261"/>
  <c r="B280" i="4261"/>
  <c r="C280" i="4261"/>
  <c r="D280" i="4261"/>
  <c r="E280" i="4261"/>
  <c r="F280" i="4261"/>
  <c r="G280" i="4261"/>
  <c r="H280" i="4261"/>
  <c r="I280" i="4261"/>
  <c r="J280" i="4261"/>
  <c r="K280" i="4261"/>
  <c r="L280" i="4261"/>
  <c r="M280" i="4261"/>
  <c r="N280" i="4261"/>
  <c r="O280" i="4261"/>
  <c r="P280" i="4261"/>
  <c r="Q280" i="4261"/>
  <c r="R280" i="4261"/>
  <c r="S280" i="4261"/>
  <c r="T280" i="4261"/>
  <c r="U280" i="4261"/>
  <c r="V280" i="4261"/>
  <c r="W280" i="4261"/>
  <c r="X280" i="4261"/>
  <c r="Y280" i="4261"/>
  <c r="Z280" i="4261"/>
  <c r="AA280" i="4261"/>
  <c r="AB280" i="4261"/>
  <c r="AC280" i="4261"/>
  <c r="AD280" i="4261"/>
  <c r="AE280" i="4261"/>
  <c r="AF280" i="4261"/>
  <c r="AG280" i="4261"/>
  <c r="AH280" i="4261"/>
  <c r="AI280" i="4261"/>
  <c r="AJ280" i="4261"/>
  <c r="AK280" i="4261"/>
  <c r="AL280" i="4261"/>
  <c r="AM280" i="4261"/>
  <c r="AN280" i="4261"/>
  <c r="AO280" i="4261"/>
  <c r="AP280" i="4261"/>
  <c r="AQ280" i="4261"/>
  <c r="AR280" i="4261"/>
  <c r="AS280" i="4261"/>
  <c r="AT280" i="4261"/>
  <c r="AU280" i="4261"/>
  <c r="AV280" i="4261"/>
  <c r="AW280" i="4261"/>
  <c r="AX280" i="4261"/>
  <c r="AY280" i="4261"/>
  <c r="AZ280" i="4261"/>
  <c r="BA280" i="4261"/>
  <c r="BB280" i="4261"/>
  <c r="BC280" i="4261"/>
  <c r="BD280" i="4261"/>
  <c r="A281" i="4261"/>
  <c r="B281" i="4261"/>
  <c r="C281" i="4261"/>
  <c r="D281" i="4261"/>
  <c r="E281" i="4261"/>
  <c r="F281" i="4261"/>
  <c r="G281" i="4261"/>
  <c r="H281" i="4261"/>
  <c r="I281" i="4261"/>
  <c r="J281" i="4261"/>
  <c r="K281" i="4261"/>
  <c r="L281" i="4261"/>
  <c r="M281" i="4261"/>
  <c r="N281" i="4261"/>
  <c r="O281" i="4261"/>
  <c r="P281" i="4261"/>
  <c r="Q281" i="4261"/>
  <c r="R281" i="4261"/>
  <c r="S281" i="4261"/>
  <c r="T281" i="4261"/>
  <c r="U281" i="4261"/>
  <c r="V281" i="4261"/>
  <c r="W281" i="4261"/>
  <c r="X281" i="4261"/>
  <c r="Y281" i="4261"/>
  <c r="Z281" i="4261"/>
  <c r="AA281" i="4261"/>
  <c r="AB281" i="4261"/>
  <c r="AC281" i="4261"/>
  <c r="AD281" i="4261"/>
  <c r="AE281" i="4261"/>
  <c r="AF281" i="4261"/>
  <c r="AG281" i="4261"/>
  <c r="AH281" i="4261"/>
  <c r="AI281" i="4261"/>
  <c r="AJ281" i="4261"/>
  <c r="AK281" i="4261"/>
  <c r="AL281" i="4261"/>
  <c r="AM281" i="4261"/>
  <c r="AN281" i="4261"/>
  <c r="AO281" i="4261"/>
  <c r="AP281" i="4261"/>
  <c r="AQ281" i="4261"/>
  <c r="AR281" i="4261"/>
  <c r="AS281" i="4261"/>
  <c r="AT281" i="4261"/>
  <c r="AU281" i="4261"/>
  <c r="AV281" i="4261"/>
  <c r="AW281" i="4261"/>
  <c r="AX281" i="4261"/>
  <c r="AY281" i="4261"/>
  <c r="AZ281" i="4261"/>
  <c r="BA281" i="4261"/>
  <c r="BB281" i="4261"/>
  <c r="BC281" i="4261"/>
  <c r="BD281" i="4261"/>
  <c r="A282" i="4261"/>
  <c r="B282" i="4261"/>
  <c r="C282" i="4261"/>
  <c r="D282" i="4261"/>
  <c r="E282" i="4261"/>
  <c r="F282" i="4261"/>
  <c r="G282" i="4261"/>
  <c r="H282" i="4261"/>
  <c r="I282" i="4261"/>
  <c r="J282" i="4261"/>
  <c r="K282" i="4261"/>
  <c r="L282" i="4261"/>
  <c r="M282" i="4261"/>
  <c r="N282" i="4261"/>
  <c r="O282" i="4261"/>
  <c r="P282" i="4261"/>
  <c r="Q282" i="4261"/>
  <c r="R282" i="4261"/>
  <c r="S282" i="4261"/>
  <c r="T282" i="4261"/>
  <c r="U282" i="4261"/>
  <c r="V282" i="4261"/>
  <c r="W282" i="4261"/>
  <c r="X282" i="4261"/>
  <c r="Y282" i="4261"/>
  <c r="Z282" i="4261"/>
  <c r="AA282" i="4261"/>
  <c r="AB282" i="4261"/>
  <c r="AC282" i="4261"/>
  <c r="AD282" i="4261"/>
  <c r="AE282" i="4261"/>
  <c r="AF282" i="4261"/>
  <c r="AG282" i="4261"/>
  <c r="AH282" i="4261"/>
  <c r="AI282" i="4261"/>
  <c r="AJ282" i="4261"/>
  <c r="AK282" i="4261"/>
  <c r="AL282" i="4261"/>
  <c r="AM282" i="4261"/>
  <c r="AN282" i="4261"/>
  <c r="AO282" i="4261"/>
  <c r="AP282" i="4261"/>
  <c r="AQ282" i="4261"/>
  <c r="AR282" i="4261"/>
  <c r="AS282" i="4261"/>
  <c r="AT282" i="4261"/>
  <c r="AU282" i="4261"/>
  <c r="AV282" i="4261"/>
  <c r="AW282" i="4261"/>
  <c r="AX282" i="4261"/>
  <c r="AY282" i="4261"/>
  <c r="AZ282" i="4261"/>
  <c r="BA282" i="4261"/>
  <c r="BB282" i="4261"/>
  <c r="BC282" i="4261"/>
  <c r="BD282" i="4261"/>
  <c r="A283" i="4261"/>
  <c r="B283" i="4261"/>
  <c r="C283" i="4261"/>
  <c r="D283" i="4261"/>
  <c r="E283" i="4261"/>
  <c r="F283" i="4261"/>
  <c r="G283" i="4261"/>
  <c r="H283" i="4261"/>
  <c r="I283" i="4261"/>
  <c r="J283" i="4261"/>
  <c r="K283" i="4261"/>
  <c r="L283" i="4261"/>
  <c r="M283" i="4261"/>
  <c r="N283" i="4261"/>
  <c r="O283" i="4261"/>
  <c r="P283" i="4261"/>
  <c r="Q283" i="4261"/>
  <c r="R283" i="4261"/>
  <c r="S283" i="4261"/>
  <c r="T283" i="4261"/>
  <c r="U283" i="4261"/>
  <c r="V283" i="4261"/>
  <c r="W283" i="4261"/>
  <c r="X283" i="4261"/>
  <c r="Y283" i="4261"/>
  <c r="Z283" i="4261"/>
  <c r="AA283" i="4261"/>
  <c r="AB283" i="4261"/>
  <c r="AC283" i="4261"/>
  <c r="AD283" i="4261"/>
  <c r="AE283" i="4261"/>
  <c r="AF283" i="4261"/>
  <c r="AG283" i="4261"/>
  <c r="AH283" i="4261"/>
  <c r="AI283" i="4261"/>
  <c r="AJ283" i="4261"/>
  <c r="AK283" i="4261"/>
  <c r="AL283" i="4261"/>
  <c r="AM283" i="4261"/>
  <c r="AN283" i="4261"/>
  <c r="AO283" i="4261"/>
  <c r="AP283" i="4261"/>
  <c r="AQ283" i="4261"/>
  <c r="AR283" i="4261"/>
  <c r="AS283" i="4261"/>
  <c r="AT283" i="4261"/>
  <c r="AU283" i="4261"/>
  <c r="AV283" i="4261"/>
  <c r="AW283" i="4261"/>
  <c r="AX283" i="4261"/>
  <c r="AY283" i="4261"/>
  <c r="AZ283" i="4261"/>
  <c r="BA283" i="4261"/>
  <c r="BB283" i="4261"/>
  <c r="BC283" i="4261"/>
  <c r="BD283" i="4261"/>
  <c r="A284" i="4261"/>
  <c r="B284" i="4261"/>
  <c r="C284" i="4261"/>
  <c r="D284" i="4261"/>
  <c r="E284" i="4261"/>
  <c r="F284" i="4261"/>
  <c r="G284" i="4261"/>
  <c r="H284" i="4261"/>
  <c r="I284" i="4261"/>
  <c r="J284" i="4261"/>
  <c r="K284" i="4261"/>
  <c r="L284" i="4261"/>
  <c r="M284" i="4261"/>
  <c r="N284" i="4261"/>
  <c r="O284" i="4261"/>
  <c r="P284" i="4261"/>
  <c r="Q284" i="4261"/>
  <c r="R284" i="4261"/>
  <c r="S284" i="4261"/>
  <c r="T284" i="4261"/>
  <c r="U284" i="4261"/>
  <c r="V284" i="4261"/>
  <c r="W284" i="4261"/>
  <c r="X284" i="4261"/>
  <c r="Y284" i="4261"/>
  <c r="Z284" i="4261"/>
  <c r="AA284" i="4261"/>
  <c r="AB284" i="4261"/>
  <c r="AC284" i="4261"/>
  <c r="AD284" i="4261"/>
  <c r="AE284" i="4261"/>
  <c r="AF284" i="4261"/>
  <c r="AG284" i="4261"/>
  <c r="AH284" i="4261"/>
  <c r="AI284" i="4261"/>
  <c r="AJ284" i="4261"/>
  <c r="AK284" i="4261"/>
  <c r="AL284" i="4261"/>
  <c r="AM284" i="4261"/>
  <c r="AN284" i="4261"/>
  <c r="AO284" i="4261"/>
  <c r="AP284" i="4261"/>
  <c r="AQ284" i="4261"/>
  <c r="AR284" i="4261"/>
  <c r="AS284" i="4261"/>
  <c r="AT284" i="4261"/>
  <c r="AU284" i="4261"/>
  <c r="AV284" i="4261"/>
  <c r="AW284" i="4261"/>
  <c r="AX284" i="4261"/>
  <c r="AY284" i="4261"/>
  <c r="AZ284" i="4261"/>
  <c r="BA284" i="4261"/>
  <c r="BB284" i="4261"/>
  <c r="BC284" i="4261"/>
  <c r="BD284" i="4261"/>
  <c r="A285" i="4261"/>
  <c r="B285" i="4261"/>
  <c r="C285" i="4261"/>
  <c r="D285" i="4261"/>
  <c r="E285" i="4261"/>
  <c r="F285" i="4261"/>
  <c r="G285" i="4261"/>
  <c r="H285" i="4261"/>
  <c r="I285" i="4261"/>
  <c r="J285" i="4261"/>
  <c r="K285" i="4261"/>
  <c r="L285" i="4261"/>
  <c r="M285" i="4261"/>
  <c r="N285" i="4261"/>
  <c r="O285" i="4261"/>
  <c r="P285" i="4261"/>
  <c r="Q285" i="4261"/>
  <c r="R285" i="4261"/>
  <c r="S285" i="4261"/>
  <c r="T285" i="4261"/>
  <c r="U285" i="4261"/>
  <c r="V285" i="4261"/>
  <c r="W285" i="4261"/>
  <c r="X285" i="4261"/>
  <c r="Y285" i="4261"/>
  <c r="Z285" i="4261"/>
  <c r="AA285" i="4261"/>
  <c r="AB285" i="4261"/>
  <c r="AC285" i="4261"/>
  <c r="AD285" i="4261"/>
  <c r="AE285" i="4261"/>
  <c r="AF285" i="4261"/>
  <c r="AG285" i="4261"/>
  <c r="AH285" i="4261"/>
  <c r="AI285" i="4261"/>
  <c r="AJ285" i="4261"/>
  <c r="AK285" i="4261"/>
  <c r="AL285" i="4261"/>
  <c r="AM285" i="4261"/>
  <c r="AN285" i="4261"/>
  <c r="AO285" i="4261"/>
  <c r="AP285" i="4261"/>
  <c r="AQ285" i="4261"/>
  <c r="AR285" i="4261"/>
  <c r="AS285" i="4261"/>
  <c r="AT285" i="4261"/>
  <c r="AU285" i="4261"/>
  <c r="AV285" i="4261"/>
  <c r="AW285" i="4261"/>
  <c r="AX285" i="4261"/>
  <c r="AY285" i="4261"/>
  <c r="AZ285" i="4261"/>
  <c r="BA285" i="4261"/>
  <c r="BB285" i="4261"/>
  <c r="BC285" i="4261"/>
  <c r="BD285" i="4261"/>
  <c r="A286" i="4261"/>
  <c r="B286" i="4261"/>
  <c r="C286" i="4261"/>
  <c r="D286" i="4261"/>
  <c r="E286" i="4261"/>
  <c r="F286" i="4261"/>
  <c r="G286" i="4261"/>
  <c r="H286" i="4261"/>
  <c r="I286" i="4261"/>
  <c r="J286" i="4261"/>
  <c r="K286" i="4261"/>
  <c r="L286" i="4261"/>
  <c r="M286" i="4261"/>
  <c r="N286" i="4261"/>
  <c r="O286" i="4261"/>
  <c r="P286" i="4261"/>
  <c r="Q286" i="4261"/>
  <c r="R286" i="4261"/>
  <c r="S286" i="4261"/>
  <c r="T286" i="4261"/>
  <c r="U286" i="4261"/>
  <c r="V286" i="4261"/>
  <c r="W286" i="4261"/>
  <c r="X286" i="4261"/>
  <c r="Y286" i="4261"/>
  <c r="Z286" i="4261"/>
  <c r="AA286" i="4261"/>
  <c r="AB286" i="4261"/>
  <c r="AC286" i="4261"/>
  <c r="AD286" i="4261"/>
  <c r="AE286" i="4261"/>
  <c r="AF286" i="4261"/>
  <c r="AG286" i="4261"/>
  <c r="AH286" i="4261"/>
  <c r="AI286" i="4261"/>
  <c r="AJ286" i="4261"/>
  <c r="AK286" i="4261"/>
  <c r="AL286" i="4261"/>
  <c r="AM286" i="4261"/>
  <c r="AN286" i="4261"/>
  <c r="AO286" i="4261"/>
  <c r="AP286" i="4261"/>
  <c r="AQ286" i="4261"/>
  <c r="AR286" i="4261"/>
  <c r="AS286" i="4261"/>
  <c r="AT286" i="4261"/>
  <c r="AU286" i="4261"/>
  <c r="AV286" i="4261"/>
  <c r="AW286" i="4261"/>
  <c r="AX286" i="4261"/>
  <c r="AY286" i="4261"/>
  <c r="AZ286" i="4261"/>
  <c r="BA286" i="4261"/>
  <c r="BB286" i="4261"/>
  <c r="BC286" i="4261"/>
  <c r="BD286" i="4261"/>
  <c r="A287" i="4261"/>
  <c r="B287" i="4261"/>
  <c r="C287" i="4261"/>
  <c r="D287" i="4261"/>
  <c r="E287" i="4261"/>
  <c r="F287" i="4261"/>
  <c r="G287" i="4261"/>
  <c r="H287" i="4261"/>
  <c r="I287" i="4261"/>
  <c r="J287" i="4261"/>
  <c r="K287" i="4261"/>
  <c r="L287" i="4261"/>
  <c r="M287" i="4261"/>
  <c r="N287" i="4261"/>
  <c r="O287" i="4261"/>
  <c r="P287" i="4261"/>
  <c r="Q287" i="4261"/>
  <c r="R287" i="4261"/>
  <c r="S287" i="4261"/>
  <c r="T287" i="4261"/>
  <c r="U287" i="4261"/>
  <c r="V287" i="4261"/>
  <c r="W287" i="4261"/>
  <c r="X287" i="4261"/>
  <c r="Y287" i="4261"/>
  <c r="Z287" i="4261"/>
  <c r="AA287" i="4261"/>
  <c r="AB287" i="4261"/>
  <c r="AC287" i="4261"/>
  <c r="AD287" i="4261"/>
  <c r="AE287" i="4261"/>
  <c r="AF287" i="4261"/>
  <c r="AG287" i="4261"/>
  <c r="AH287" i="4261"/>
  <c r="AI287" i="4261"/>
  <c r="AJ287" i="4261"/>
  <c r="AK287" i="4261"/>
  <c r="AL287" i="4261"/>
  <c r="AM287" i="4261"/>
  <c r="AN287" i="4261"/>
  <c r="AO287" i="4261"/>
  <c r="AP287" i="4261"/>
  <c r="AQ287" i="4261"/>
  <c r="AR287" i="4261"/>
  <c r="AS287" i="4261"/>
  <c r="AT287" i="4261"/>
  <c r="AU287" i="4261"/>
  <c r="AV287" i="4261"/>
  <c r="AW287" i="4261"/>
  <c r="AX287" i="4261"/>
  <c r="AY287" i="4261"/>
  <c r="AZ287" i="4261"/>
  <c r="BA287" i="4261"/>
  <c r="BB287" i="4261"/>
  <c r="BC287" i="4261"/>
  <c r="BD287" i="4261"/>
  <c r="A288" i="4261"/>
  <c r="B288" i="4261"/>
  <c r="C288" i="4261"/>
  <c r="D288" i="4261"/>
  <c r="E288" i="4261"/>
  <c r="F288" i="4261"/>
  <c r="G288" i="4261"/>
  <c r="H288" i="4261"/>
  <c r="I288" i="4261"/>
  <c r="J288" i="4261"/>
  <c r="K288" i="4261"/>
  <c r="L288" i="4261"/>
  <c r="M288" i="4261"/>
  <c r="N288" i="4261"/>
  <c r="O288" i="4261"/>
  <c r="P288" i="4261"/>
  <c r="Q288" i="4261"/>
  <c r="R288" i="4261"/>
  <c r="S288" i="4261"/>
  <c r="T288" i="4261"/>
  <c r="U288" i="4261"/>
  <c r="V288" i="4261"/>
  <c r="W288" i="4261"/>
  <c r="X288" i="4261"/>
  <c r="Y288" i="4261"/>
  <c r="Z288" i="4261"/>
  <c r="AA288" i="4261"/>
  <c r="AB288" i="4261"/>
  <c r="AC288" i="4261"/>
  <c r="AD288" i="4261"/>
  <c r="AE288" i="4261"/>
  <c r="AF288" i="4261"/>
  <c r="AG288" i="4261"/>
  <c r="AH288" i="4261"/>
  <c r="AI288" i="4261"/>
  <c r="AJ288" i="4261"/>
  <c r="AK288" i="4261"/>
  <c r="AL288" i="4261"/>
  <c r="AM288" i="4261"/>
  <c r="AN288" i="4261"/>
  <c r="AO288" i="4261"/>
  <c r="AP288" i="4261"/>
  <c r="AQ288" i="4261"/>
  <c r="AR288" i="4261"/>
  <c r="AS288" i="4261"/>
  <c r="AT288" i="4261"/>
  <c r="AU288" i="4261"/>
  <c r="AV288" i="4261"/>
  <c r="AW288" i="4261"/>
  <c r="AX288" i="4261"/>
  <c r="AY288" i="4261"/>
  <c r="AZ288" i="4261"/>
  <c r="BA288" i="4261"/>
  <c r="BB288" i="4261"/>
  <c r="BC288" i="4261"/>
  <c r="BD288" i="4261"/>
  <c r="A289" i="4261"/>
  <c r="B289" i="4261"/>
  <c r="C289" i="4261"/>
  <c r="D289" i="4261"/>
  <c r="E289" i="4261"/>
  <c r="F289" i="4261"/>
  <c r="G289" i="4261"/>
  <c r="H289" i="4261"/>
  <c r="I289" i="4261"/>
  <c r="J289" i="4261"/>
  <c r="K289" i="4261"/>
  <c r="L289" i="4261"/>
  <c r="M289" i="4261"/>
  <c r="N289" i="4261"/>
  <c r="O289" i="4261"/>
  <c r="P289" i="4261"/>
  <c r="Q289" i="4261"/>
  <c r="R289" i="4261"/>
  <c r="S289" i="4261"/>
  <c r="T289" i="4261"/>
  <c r="U289" i="4261"/>
  <c r="V289" i="4261"/>
  <c r="W289" i="4261"/>
  <c r="X289" i="4261"/>
  <c r="Y289" i="4261"/>
  <c r="Z289" i="4261"/>
  <c r="AA289" i="4261"/>
  <c r="AB289" i="4261"/>
  <c r="AC289" i="4261"/>
  <c r="AD289" i="4261"/>
  <c r="AE289" i="4261"/>
  <c r="AF289" i="4261"/>
  <c r="AG289" i="4261"/>
  <c r="AH289" i="4261"/>
  <c r="AI289" i="4261"/>
  <c r="AJ289" i="4261"/>
  <c r="AK289" i="4261"/>
  <c r="AL289" i="4261"/>
  <c r="AM289" i="4261"/>
  <c r="AN289" i="4261"/>
  <c r="AO289" i="4261"/>
  <c r="AP289" i="4261"/>
  <c r="AQ289" i="4261"/>
  <c r="AR289" i="4261"/>
  <c r="AS289" i="4261"/>
  <c r="AT289" i="4261"/>
  <c r="AU289" i="4261"/>
  <c r="AV289" i="4261"/>
  <c r="AW289" i="4261"/>
  <c r="AX289" i="4261"/>
  <c r="AY289" i="4261"/>
  <c r="AZ289" i="4261"/>
  <c r="BA289" i="4261"/>
  <c r="BB289" i="4261"/>
  <c r="BC289" i="4261"/>
  <c r="BD289" i="4261"/>
  <c r="A290" i="4261"/>
  <c r="B290" i="4261"/>
  <c r="C290" i="4261"/>
  <c r="D290" i="4261"/>
  <c r="E290" i="4261"/>
  <c r="F290" i="4261"/>
  <c r="G290" i="4261"/>
  <c r="H290" i="4261"/>
  <c r="I290" i="4261"/>
  <c r="J290" i="4261"/>
  <c r="K290" i="4261"/>
  <c r="L290" i="4261"/>
  <c r="M290" i="4261"/>
  <c r="N290" i="4261"/>
  <c r="O290" i="4261"/>
  <c r="P290" i="4261"/>
  <c r="Q290" i="4261"/>
  <c r="R290" i="4261"/>
  <c r="S290" i="4261"/>
  <c r="T290" i="4261"/>
  <c r="U290" i="4261"/>
  <c r="V290" i="4261"/>
  <c r="W290" i="4261"/>
  <c r="X290" i="4261"/>
  <c r="Y290" i="4261"/>
  <c r="Z290" i="4261"/>
  <c r="AA290" i="4261"/>
  <c r="AB290" i="4261"/>
  <c r="AC290" i="4261"/>
  <c r="AD290" i="4261"/>
  <c r="AE290" i="4261"/>
  <c r="AF290" i="4261"/>
  <c r="AG290" i="4261"/>
  <c r="AH290" i="4261"/>
  <c r="AI290" i="4261"/>
  <c r="AJ290" i="4261"/>
  <c r="AK290" i="4261"/>
  <c r="AL290" i="4261"/>
  <c r="AM290" i="4261"/>
  <c r="AN290" i="4261"/>
  <c r="AO290" i="4261"/>
  <c r="AP290" i="4261"/>
  <c r="AQ290" i="4261"/>
  <c r="AR290" i="4261"/>
  <c r="AS290" i="4261"/>
  <c r="AT290" i="4261"/>
  <c r="AU290" i="4261"/>
  <c r="AV290" i="4261"/>
  <c r="AW290" i="4261"/>
  <c r="AX290" i="4261"/>
  <c r="AY290" i="4261"/>
  <c r="AZ290" i="4261"/>
  <c r="BA290" i="4261"/>
  <c r="BB290" i="4261"/>
  <c r="BC290" i="4261"/>
  <c r="BD290" i="4261"/>
  <c r="A291" i="4261"/>
  <c r="B291" i="4261"/>
  <c r="C291" i="4261"/>
  <c r="D291" i="4261"/>
  <c r="E291" i="4261"/>
  <c r="F291" i="4261"/>
  <c r="G291" i="4261"/>
  <c r="H291" i="4261"/>
  <c r="I291" i="4261"/>
  <c r="J291" i="4261"/>
  <c r="K291" i="4261"/>
  <c r="L291" i="4261"/>
  <c r="M291" i="4261"/>
  <c r="N291" i="4261"/>
  <c r="O291" i="4261"/>
  <c r="P291" i="4261"/>
  <c r="Q291" i="4261"/>
  <c r="R291" i="4261"/>
  <c r="S291" i="4261"/>
  <c r="T291" i="4261"/>
  <c r="U291" i="4261"/>
  <c r="V291" i="4261"/>
  <c r="W291" i="4261"/>
  <c r="X291" i="4261"/>
  <c r="Y291" i="4261"/>
  <c r="Z291" i="4261"/>
  <c r="AA291" i="4261"/>
  <c r="AB291" i="4261"/>
  <c r="AC291" i="4261"/>
  <c r="AD291" i="4261"/>
  <c r="AE291" i="4261"/>
  <c r="AF291" i="4261"/>
  <c r="AG291" i="4261"/>
  <c r="AH291" i="4261"/>
  <c r="AI291" i="4261"/>
  <c r="AJ291" i="4261"/>
  <c r="AK291" i="4261"/>
  <c r="AL291" i="4261"/>
  <c r="AM291" i="4261"/>
  <c r="AN291" i="4261"/>
  <c r="AO291" i="4261"/>
  <c r="AP291" i="4261"/>
  <c r="AQ291" i="4261"/>
  <c r="AR291" i="4261"/>
  <c r="AS291" i="4261"/>
  <c r="AT291" i="4261"/>
  <c r="AU291" i="4261"/>
  <c r="AV291" i="4261"/>
  <c r="AW291" i="4261"/>
  <c r="AX291" i="4261"/>
  <c r="AY291" i="4261"/>
  <c r="AZ291" i="4261"/>
  <c r="BA291" i="4261"/>
  <c r="BB291" i="4261"/>
  <c r="BC291" i="4261"/>
  <c r="BD291" i="4261"/>
  <c r="A292" i="4261"/>
  <c r="B292" i="4261"/>
  <c r="C292" i="4261"/>
  <c r="D292" i="4261"/>
  <c r="E292" i="4261"/>
  <c r="F292" i="4261"/>
  <c r="G292" i="4261"/>
  <c r="H292" i="4261"/>
  <c r="I292" i="4261"/>
  <c r="J292" i="4261"/>
  <c r="K292" i="4261"/>
  <c r="L292" i="4261"/>
  <c r="M292" i="4261"/>
  <c r="N292" i="4261"/>
  <c r="O292" i="4261"/>
  <c r="P292" i="4261"/>
  <c r="Q292" i="4261"/>
  <c r="R292" i="4261"/>
  <c r="S292" i="4261"/>
  <c r="T292" i="4261"/>
  <c r="U292" i="4261"/>
  <c r="V292" i="4261"/>
  <c r="W292" i="4261"/>
  <c r="X292" i="4261"/>
  <c r="Y292" i="4261"/>
  <c r="Z292" i="4261"/>
  <c r="AA292" i="4261"/>
  <c r="AB292" i="4261"/>
  <c r="AC292" i="4261"/>
  <c r="AD292" i="4261"/>
  <c r="AE292" i="4261"/>
  <c r="AF292" i="4261"/>
  <c r="AG292" i="4261"/>
  <c r="AH292" i="4261"/>
  <c r="AI292" i="4261"/>
  <c r="AJ292" i="4261"/>
  <c r="AK292" i="4261"/>
  <c r="AL292" i="4261"/>
  <c r="AM292" i="4261"/>
  <c r="AN292" i="4261"/>
  <c r="AO292" i="4261"/>
  <c r="AP292" i="4261"/>
  <c r="AQ292" i="4261"/>
  <c r="AR292" i="4261"/>
  <c r="AS292" i="4261"/>
  <c r="AT292" i="4261"/>
  <c r="AU292" i="4261"/>
  <c r="AV292" i="4261"/>
  <c r="AW292" i="4261"/>
  <c r="AX292" i="4261"/>
  <c r="AY292" i="4261"/>
  <c r="AZ292" i="4261"/>
  <c r="BA292" i="4261"/>
  <c r="BB292" i="4261"/>
  <c r="BC292" i="4261"/>
  <c r="BD292" i="4261"/>
  <c r="A293" i="4261"/>
  <c r="B293" i="4261"/>
  <c r="C293" i="4261"/>
  <c r="D293" i="4261"/>
  <c r="E293" i="4261"/>
  <c r="F293" i="4261"/>
  <c r="G293" i="4261"/>
  <c r="H293" i="4261"/>
  <c r="I293" i="4261"/>
  <c r="J293" i="4261"/>
  <c r="K293" i="4261"/>
  <c r="L293" i="4261"/>
  <c r="M293" i="4261"/>
  <c r="N293" i="4261"/>
  <c r="O293" i="4261"/>
  <c r="P293" i="4261"/>
  <c r="Q293" i="4261"/>
  <c r="R293" i="4261"/>
  <c r="S293" i="4261"/>
  <c r="T293" i="4261"/>
  <c r="U293" i="4261"/>
  <c r="V293" i="4261"/>
  <c r="W293" i="4261"/>
  <c r="X293" i="4261"/>
  <c r="Y293" i="4261"/>
  <c r="Z293" i="4261"/>
  <c r="AA293" i="4261"/>
  <c r="AB293" i="4261"/>
  <c r="AC293" i="4261"/>
  <c r="AD293" i="4261"/>
  <c r="AE293" i="4261"/>
  <c r="AF293" i="4261"/>
  <c r="AG293" i="4261"/>
  <c r="AH293" i="4261"/>
  <c r="AI293" i="4261"/>
  <c r="AJ293" i="4261"/>
  <c r="AK293" i="4261"/>
  <c r="AL293" i="4261"/>
  <c r="AM293" i="4261"/>
  <c r="AN293" i="4261"/>
  <c r="AO293" i="4261"/>
  <c r="AP293" i="4261"/>
  <c r="AQ293" i="4261"/>
  <c r="AR293" i="4261"/>
  <c r="AS293" i="4261"/>
  <c r="AT293" i="4261"/>
  <c r="AU293" i="4261"/>
  <c r="AV293" i="4261"/>
  <c r="AW293" i="4261"/>
  <c r="AX293" i="4261"/>
  <c r="AY293" i="4261"/>
  <c r="AZ293" i="4261"/>
  <c r="BA293" i="4261"/>
  <c r="BB293" i="4261"/>
  <c r="BC293" i="4261"/>
  <c r="BD293" i="4261"/>
  <c r="A294" i="4261"/>
  <c r="B294" i="4261"/>
  <c r="C294" i="4261"/>
  <c r="D294" i="4261"/>
  <c r="E294" i="4261"/>
  <c r="F294" i="4261"/>
  <c r="G294" i="4261"/>
  <c r="H294" i="4261"/>
  <c r="I294" i="4261"/>
  <c r="J294" i="4261"/>
  <c r="K294" i="4261"/>
  <c r="L294" i="4261"/>
  <c r="M294" i="4261"/>
  <c r="N294" i="4261"/>
  <c r="O294" i="4261"/>
  <c r="P294" i="4261"/>
  <c r="Q294" i="4261"/>
  <c r="R294" i="4261"/>
  <c r="S294" i="4261"/>
  <c r="T294" i="4261"/>
  <c r="U294" i="4261"/>
  <c r="V294" i="4261"/>
  <c r="W294" i="4261"/>
  <c r="X294" i="4261"/>
  <c r="Y294" i="4261"/>
  <c r="Z294" i="4261"/>
  <c r="AA294" i="4261"/>
  <c r="AB294" i="4261"/>
  <c r="AC294" i="4261"/>
  <c r="AD294" i="4261"/>
  <c r="AE294" i="4261"/>
  <c r="AF294" i="4261"/>
  <c r="AG294" i="4261"/>
  <c r="AH294" i="4261"/>
  <c r="AI294" i="4261"/>
  <c r="AJ294" i="4261"/>
  <c r="AK294" i="4261"/>
  <c r="AL294" i="4261"/>
  <c r="AM294" i="4261"/>
  <c r="AN294" i="4261"/>
  <c r="AO294" i="4261"/>
  <c r="AP294" i="4261"/>
  <c r="AQ294" i="4261"/>
  <c r="AR294" i="4261"/>
  <c r="AS294" i="4261"/>
  <c r="AT294" i="4261"/>
  <c r="AU294" i="4261"/>
  <c r="AV294" i="4261"/>
  <c r="AW294" i="4261"/>
  <c r="AX294" i="4261"/>
  <c r="AY294" i="4261"/>
  <c r="AZ294" i="4261"/>
  <c r="BA294" i="4261"/>
  <c r="BB294" i="4261"/>
  <c r="BC294" i="4261"/>
  <c r="BD294" i="4261"/>
  <c r="A295" i="4261"/>
  <c r="B295" i="4261"/>
  <c r="C295" i="4261"/>
  <c r="D295" i="4261"/>
  <c r="E295" i="4261"/>
  <c r="F295" i="4261"/>
  <c r="G295" i="4261"/>
  <c r="H295" i="4261"/>
  <c r="I295" i="4261"/>
  <c r="J295" i="4261"/>
  <c r="K295" i="4261"/>
  <c r="L295" i="4261"/>
  <c r="M295" i="4261"/>
  <c r="N295" i="4261"/>
  <c r="O295" i="4261"/>
  <c r="P295" i="4261"/>
  <c r="Q295" i="4261"/>
  <c r="R295" i="4261"/>
  <c r="S295" i="4261"/>
  <c r="T295" i="4261"/>
  <c r="U295" i="4261"/>
  <c r="V295" i="4261"/>
  <c r="W295" i="4261"/>
  <c r="X295" i="4261"/>
  <c r="Y295" i="4261"/>
  <c r="Z295" i="4261"/>
  <c r="AA295" i="4261"/>
  <c r="AB295" i="4261"/>
  <c r="AC295" i="4261"/>
  <c r="AD295" i="4261"/>
  <c r="AE295" i="4261"/>
  <c r="AF295" i="4261"/>
  <c r="AG295" i="4261"/>
  <c r="AH295" i="4261"/>
  <c r="AI295" i="4261"/>
  <c r="AJ295" i="4261"/>
  <c r="AK295" i="4261"/>
  <c r="AL295" i="4261"/>
  <c r="AM295" i="4261"/>
  <c r="AN295" i="4261"/>
  <c r="AO295" i="4261"/>
  <c r="AP295" i="4261"/>
  <c r="AQ295" i="4261"/>
  <c r="AR295" i="4261"/>
  <c r="AS295" i="4261"/>
  <c r="AT295" i="4261"/>
  <c r="AU295" i="4261"/>
  <c r="AV295" i="4261"/>
  <c r="AW295" i="4261"/>
  <c r="AX295" i="4261"/>
  <c r="AY295" i="4261"/>
  <c r="AZ295" i="4261"/>
  <c r="BA295" i="4261"/>
  <c r="BB295" i="4261"/>
  <c r="BC295" i="4261"/>
  <c r="BD295" i="4261"/>
  <c r="A296" i="4261"/>
  <c r="B296" i="4261"/>
  <c r="C296" i="4261"/>
  <c r="D296" i="4261"/>
  <c r="E296" i="4261"/>
  <c r="F296" i="4261"/>
  <c r="G296" i="4261"/>
  <c r="H296" i="4261"/>
  <c r="I296" i="4261"/>
  <c r="J296" i="4261"/>
  <c r="K296" i="4261"/>
  <c r="L296" i="4261"/>
  <c r="M296" i="4261"/>
  <c r="N296" i="4261"/>
  <c r="O296" i="4261"/>
  <c r="P296" i="4261"/>
  <c r="Q296" i="4261"/>
  <c r="R296" i="4261"/>
  <c r="S296" i="4261"/>
  <c r="T296" i="4261"/>
  <c r="U296" i="4261"/>
  <c r="V296" i="4261"/>
  <c r="W296" i="4261"/>
  <c r="X296" i="4261"/>
  <c r="Y296" i="4261"/>
  <c r="Z296" i="4261"/>
  <c r="AA296" i="4261"/>
  <c r="AB296" i="4261"/>
  <c r="AC296" i="4261"/>
  <c r="AD296" i="4261"/>
  <c r="AE296" i="4261"/>
  <c r="AF296" i="4261"/>
  <c r="AG296" i="4261"/>
  <c r="AH296" i="4261"/>
  <c r="AI296" i="4261"/>
  <c r="AJ296" i="4261"/>
  <c r="AK296" i="4261"/>
  <c r="AL296" i="4261"/>
  <c r="AM296" i="4261"/>
  <c r="AN296" i="4261"/>
  <c r="AO296" i="4261"/>
  <c r="AP296" i="4261"/>
  <c r="AQ296" i="4261"/>
  <c r="AR296" i="4261"/>
  <c r="AS296" i="4261"/>
  <c r="AT296" i="4261"/>
  <c r="AU296" i="4261"/>
  <c r="AV296" i="4261"/>
  <c r="AW296" i="4261"/>
  <c r="AX296" i="4261"/>
  <c r="AY296" i="4261"/>
  <c r="AZ296" i="4261"/>
  <c r="BA296" i="4261"/>
  <c r="BB296" i="4261"/>
  <c r="BC296" i="4261"/>
  <c r="BD296" i="4261"/>
  <c r="A297" i="4261"/>
  <c r="B297" i="4261"/>
  <c r="C297" i="4261"/>
  <c r="D297" i="4261"/>
  <c r="E297" i="4261"/>
  <c r="F297" i="4261"/>
  <c r="G297" i="4261"/>
  <c r="H297" i="4261"/>
  <c r="I297" i="4261"/>
  <c r="J297" i="4261"/>
  <c r="K297" i="4261"/>
  <c r="L297" i="4261"/>
  <c r="M297" i="4261"/>
  <c r="N297" i="4261"/>
  <c r="O297" i="4261"/>
  <c r="P297" i="4261"/>
  <c r="Q297" i="4261"/>
  <c r="R297" i="4261"/>
  <c r="S297" i="4261"/>
  <c r="T297" i="4261"/>
  <c r="U297" i="4261"/>
  <c r="V297" i="4261"/>
  <c r="W297" i="4261"/>
  <c r="X297" i="4261"/>
  <c r="Y297" i="4261"/>
  <c r="Z297" i="4261"/>
  <c r="AA297" i="4261"/>
  <c r="AB297" i="4261"/>
  <c r="AC297" i="4261"/>
  <c r="AD297" i="4261"/>
  <c r="AE297" i="4261"/>
  <c r="AF297" i="4261"/>
  <c r="AG297" i="4261"/>
  <c r="AH297" i="4261"/>
  <c r="AI297" i="4261"/>
  <c r="AJ297" i="4261"/>
  <c r="AK297" i="4261"/>
  <c r="AL297" i="4261"/>
  <c r="AM297" i="4261"/>
  <c r="AN297" i="4261"/>
  <c r="AO297" i="4261"/>
  <c r="AP297" i="4261"/>
  <c r="AQ297" i="4261"/>
  <c r="AR297" i="4261"/>
  <c r="AS297" i="4261"/>
  <c r="AT297" i="4261"/>
  <c r="AU297" i="4261"/>
  <c r="AV297" i="4261"/>
  <c r="AW297" i="4261"/>
  <c r="AX297" i="4261"/>
  <c r="AY297" i="4261"/>
  <c r="AZ297" i="4261"/>
  <c r="BA297" i="4261"/>
  <c r="BB297" i="4261"/>
  <c r="BC297" i="4261"/>
  <c r="BD297" i="4261"/>
  <c r="A298" i="4261"/>
  <c r="B298" i="4261"/>
  <c r="C298" i="4261"/>
  <c r="D298" i="4261"/>
  <c r="E298" i="4261"/>
  <c r="F298" i="4261"/>
  <c r="G298" i="4261"/>
  <c r="H298" i="4261"/>
  <c r="I298" i="4261"/>
  <c r="J298" i="4261"/>
  <c r="K298" i="4261"/>
  <c r="L298" i="4261"/>
  <c r="M298" i="4261"/>
  <c r="N298" i="4261"/>
  <c r="O298" i="4261"/>
  <c r="P298" i="4261"/>
  <c r="Q298" i="4261"/>
  <c r="R298" i="4261"/>
  <c r="S298" i="4261"/>
  <c r="T298" i="4261"/>
  <c r="U298" i="4261"/>
  <c r="V298" i="4261"/>
  <c r="W298" i="4261"/>
  <c r="X298" i="4261"/>
  <c r="Y298" i="4261"/>
  <c r="Z298" i="4261"/>
  <c r="AA298" i="4261"/>
  <c r="AB298" i="4261"/>
  <c r="AC298" i="4261"/>
  <c r="AD298" i="4261"/>
  <c r="AE298" i="4261"/>
  <c r="AF298" i="4261"/>
  <c r="AG298" i="4261"/>
  <c r="AH298" i="4261"/>
  <c r="AI298" i="4261"/>
  <c r="AJ298" i="4261"/>
  <c r="AK298" i="4261"/>
  <c r="AL298" i="4261"/>
  <c r="AM298" i="4261"/>
  <c r="AN298" i="4261"/>
  <c r="AO298" i="4261"/>
  <c r="AP298" i="4261"/>
  <c r="AQ298" i="4261"/>
  <c r="AR298" i="4261"/>
  <c r="AS298" i="4261"/>
  <c r="AT298" i="4261"/>
  <c r="AU298" i="4261"/>
  <c r="AV298" i="4261"/>
  <c r="AW298" i="4261"/>
  <c r="AX298" i="4261"/>
  <c r="AY298" i="4261"/>
  <c r="AZ298" i="4261"/>
  <c r="BA298" i="4261"/>
  <c r="BB298" i="4261"/>
  <c r="BC298" i="4261"/>
  <c r="BD298" i="4261"/>
  <c r="A299" i="4261"/>
  <c r="B299" i="4261"/>
  <c r="C299" i="4261"/>
  <c r="D299" i="4261"/>
  <c r="E299" i="4261"/>
  <c r="F299" i="4261"/>
  <c r="G299" i="4261"/>
  <c r="H299" i="4261"/>
  <c r="I299" i="4261"/>
  <c r="J299" i="4261"/>
  <c r="K299" i="4261"/>
  <c r="L299" i="4261"/>
  <c r="M299" i="4261"/>
  <c r="N299" i="4261"/>
  <c r="O299" i="4261"/>
  <c r="P299" i="4261"/>
  <c r="Q299" i="4261"/>
  <c r="R299" i="4261"/>
  <c r="S299" i="4261"/>
  <c r="T299" i="4261"/>
  <c r="U299" i="4261"/>
  <c r="V299" i="4261"/>
  <c r="W299" i="4261"/>
  <c r="X299" i="4261"/>
  <c r="Y299" i="4261"/>
  <c r="Z299" i="4261"/>
  <c r="AA299" i="4261"/>
  <c r="AB299" i="4261"/>
  <c r="AC299" i="4261"/>
  <c r="AD299" i="4261"/>
  <c r="AE299" i="4261"/>
  <c r="AF299" i="4261"/>
  <c r="AG299" i="4261"/>
  <c r="AH299" i="4261"/>
  <c r="AI299" i="4261"/>
  <c r="AJ299" i="4261"/>
  <c r="AK299" i="4261"/>
  <c r="AL299" i="4261"/>
  <c r="AM299" i="4261"/>
  <c r="AN299" i="4261"/>
  <c r="AO299" i="4261"/>
  <c r="AP299" i="4261"/>
  <c r="AQ299" i="4261"/>
  <c r="AR299" i="4261"/>
  <c r="AS299" i="4261"/>
  <c r="AT299" i="4261"/>
  <c r="AU299" i="4261"/>
  <c r="AV299" i="4261"/>
  <c r="AW299" i="4261"/>
  <c r="AX299" i="4261"/>
  <c r="AY299" i="4261"/>
  <c r="AZ299" i="4261"/>
  <c r="BA299" i="4261"/>
  <c r="BB299" i="4261"/>
  <c r="BC299" i="4261"/>
  <c r="BD299" i="4261"/>
  <c r="A300" i="4261"/>
  <c r="B300" i="4261"/>
  <c r="C300" i="4261"/>
  <c r="D300" i="4261"/>
  <c r="E300" i="4261"/>
  <c r="F300" i="4261"/>
  <c r="G300" i="4261"/>
  <c r="H300" i="4261"/>
  <c r="I300" i="4261"/>
  <c r="J300" i="4261"/>
  <c r="K300" i="4261"/>
  <c r="L300" i="4261"/>
  <c r="M300" i="4261"/>
  <c r="N300" i="4261"/>
  <c r="O300" i="4261"/>
  <c r="P300" i="4261"/>
  <c r="Q300" i="4261"/>
  <c r="R300" i="4261"/>
  <c r="S300" i="4261"/>
  <c r="T300" i="4261"/>
  <c r="U300" i="4261"/>
  <c r="V300" i="4261"/>
  <c r="W300" i="4261"/>
  <c r="X300" i="4261"/>
  <c r="Y300" i="4261"/>
  <c r="Z300" i="4261"/>
  <c r="AA300" i="4261"/>
  <c r="AB300" i="4261"/>
  <c r="AC300" i="4261"/>
  <c r="AD300" i="4261"/>
  <c r="AE300" i="4261"/>
  <c r="AF300" i="4261"/>
  <c r="AG300" i="4261"/>
  <c r="AH300" i="4261"/>
  <c r="AI300" i="4261"/>
  <c r="AJ300" i="4261"/>
  <c r="AK300" i="4261"/>
  <c r="AL300" i="4261"/>
  <c r="AM300" i="4261"/>
  <c r="AN300" i="4261"/>
  <c r="AO300" i="4261"/>
  <c r="AP300" i="4261"/>
  <c r="AQ300" i="4261"/>
  <c r="AR300" i="4261"/>
  <c r="AS300" i="4261"/>
  <c r="AT300" i="4261"/>
  <c r="AU300" i="4261"/>
  <c r="AV300" i="4261"/>
  <c r="AW300" i="4261"/>
  <c r="AX300" i="4261"/>
  <c r="AY300" i="4261"/>
  <c r="AZ300" i="4261"/>
  <c r="BA300" i="4261"/>
  <c r="BB300" i="4261"/>
  <c r="BC300" i="4261"/>
  <c r="BD300" i="4261"/>
  <c r="A301" i="4261"/>
  <c r="B301" i="4261"/>
  <c r="C301" i="4261"/>
  <c r="D301" i="4261"/>
  <c r="E301" i="4261"/>
  <c r="F301" i="4261"/>
  <c r="G301" i="4261"/>
  <c r="H301" i="4261"/>
  <c r="I301" i="4261"/>
  <c r="J301" i="4261"/>
  <c r="K301" i="4261"/>
  <c r="L301" i="4261"/>
  <c r="M301" i="4261"/>
  <c r="N301" i="4261"/>
  <c r="O301" i="4261"/>
  <c r="P301" i="4261"/>
  <c r="Q301" i="4261"/>
  <c r="R301" i="4261"/>
  <c r="S301" i="4261"/>
  <c r="T301" i="4261"/>
  <c r="U301" i="4261"/>
  <c r="V301" i="4261"/>
  <c r="W301" i="4261"/>
  <c r="X301" i="4261"/>
  <c r="Y301" i="4261"/>
  <c r="Z301" i="4261"/>
  <c r="AA301" i="4261"/>
  <c r="AB301" i="4261"/>
  <c r="AC301" i="4261"/>
  <c r="AD301" i="4261"/>
  <c r="AE301" i="4261"/>
  <c r="AF301" i="4261"/>
  <c r="AG301" i="4261"/>
  <c r="AH301" i="4261"/>
  <c r="AI301" i="4261"/>
  <c r="AJ301" i="4261"/>
  <c r="AK301" i="4261"/>
  <c r="AL301" i="4261"/>
  <c r="AM301" i="4261"/>
  <c r="AN301" i="4261"/>
  <c r="AO301" i="4261"/>
  <c r="AP301" i="4261"/>
  <c r="AQ301" i="4261"/>
  <c r="AR301" i="4261"/>
  <c r="AS301" i="4261"/>
  <c r="AT301" i="4261"/>
  <c r="AU301" i="4261"/>
  <c r="AV301" i="4261"/>
  <c r="AW301" i="4261"/>
  <c r="AX301" i="4261"/>
  <c r="AY301" i="4261"/>
  <c r="AZ301" i="4261"/>
  <c r="BA301" i="4261"/>
  <c r="BB301" i="4261"/>
  <c r="BC301" i="4261"/>
  <c r="BD301" i="4261"/>
  <c r="A302" i="4261"/>
  <c r="B302" i="4261"/>
  <c r="C302" i="4261"/>
  <c r="D302" i="4261"/>
  <c r="E302" i="4261"/>
  <c r="F302" i="4261"/>
  <c r="G302" i="4261"/>
  <c r="H302" i="4261"/>
  <c r="I302" i="4261"/>
  <c r="J302" i="4261"/>
  <c r="K302" i="4261"/>
  <c r="L302" i="4261"/>
  <c r="M302" i="4261"/>
  <c r="N302" i="4261"/>
  <c r="O302" i="4261"/>
  <c r="P302" i="4261"/>
  <c r="Q302" i="4261"/>
  <c r="R302" i="4261"/>
  <c r="S302" i="4261"/>
  <c r="T302" i="4261"/>
  <c r="U302" i="4261"/>
  <c r="V302" i="4261"/>
  <c r="W302" i="4261"/>
  <c r="X302" i="4261"/>
  <c r="Y302" i="4261"/>
  <c r="Z302" i="4261"/>
  <c r="AA302" i="4261"/>
  <c r="AB302" i="4261"/>
  <c r="AC302" i="4261"/>
  <c r="AD302" i="4261"/>
  <c r="AE302" i="4261"/>
  <c r="AF302" i="4261"/>
  <c r="AG302" i="4261"/>
  <c r="AH302" i="4261"/>
  <c r="AI302" i="4261"/>
  <c r="AJ302" i="4261"/>
  <c r="AK302" i="4261"/>
  <c r="AL302" i="4261"/>
  <c r="AM302" i="4261"/>
  <c r="AN302" i="4261"/>
  <c r="AO302" i="4261"/>
  <c r="AP302" i="4261"/>
  <c r="AQ302" i="4261"/>
  <c r="AR302" i="4261"/>
  <c r="AS302" i="4261"/>
  <c r="AT302" i="4261"/>
  <c r="AU302" i="4261"/>
  <c r="AV302" i="4261"/>
  <c r="AW302" i="4261"/>
  <c r="AX302" i="4261"/>
  <c r="AY302" i="4261"/>
  <c r="AZ302" i="4261"/>
  <c r="BA302" i="4261"/>
  <c r="BB302" i="4261"/>
  <c r="BC302" i="4261"/>
  <c r="BD302" i="4261"/>
  <c r="A303" i="4261"/>
  <c r="B303" i="4261"/>
  <c r="C303" i="4261"/>
  <c r="D303" i="4261"/>
  <c r="E303" i="4261"/>
  <c r="F303" i="4261"/>
  <c r="G303" i="4261"/>
  <c r="H303" i="4261"/>
  <c r="I303" i="4261"/>
  <c r="J303" i="4261"/>
  <c r="K303" i="4261"/>
  <c r="L303" i="4261"/>
  <c r="M303" i="4261"/>
  <c r="N303" i="4261"/>
  <c r="O303" i="4261"/>
  <c r="P303" i="4261"/>
  <c r="Q303" i="4261"/>
  <c r="R303" i="4261"/>
  <c r="S303" i="4261"/>
  <c r="T303" i="4261"/>
  <c r="U303" i="4261"/>
  <c r="V303" i="4261"/>
  <c r="W303" i="4261"/>
  <c r="X303" i="4261"/>
  <c r="Y303" i="4261"/>
  <c r="Z303" i="4261"/>
  <c r="AA303" i="4261"/>
  <c r="AB303" i="4261"/>
  <c r="AC303" i="4261"/>
  <c r="AD303" i="4261"/>
  <c r="AE303" i="4261"/>
  <c r="AF303" i="4261"/>
  <c r="AG303" i="4261"/>
  <c r="AH303" i="4261"/>
  <c r="AI303" i="4261"/>
  <c r="AJ303" i="4261"/>
  <c r="AK303" i="4261"/>
  <c r="AL303" i="4261"/>
  <c r="AM303" i="4261"/>
  <c r="AN303" i="4261"/>
  <c r="AO303" i="4261"/>
  <c r="AP303" i="4261"/>
  <c r="AQ303" i="4261"/>
  <c r="AR303" i="4261"/>
  <c r="AS303" i="4261"/>
  <c r="AT303" i="4261"/>
  <c r="AU303" i="4261"/>
  <c r="AV303" i="4261"/>
  <c r="AW303" i="4261"/>
  <c r="AX303" i="4261"/>
  <c r="AY303" i="4261"/>
  <c r="AZ303" i="4261"/>
  <c r="BA303" i="4261"/>
  <c r="BB303" i="4261"/>
  <c r="BC303" i="4261"/>
  <c r="BD303" i="4261"/>
  <c r="A304" i="4261"/>
  <c r="B304" i="4261"/>
  <c r="C304" i="4261"/>
  <c r="D304" i="4261"/>
  <c r="E304" i="4261"/>
  <c r="F304" i="4261"/>
  <c r="G304" i="4261"/>
  <c r="H304" i="4261"/>
  <c r="I304" i="4261"/>
  <c r="J304" i="4261"/>
  <c r="K304" i="4261"/>
  <c r="L304" i="4261"/>
  <c r="M304" i="4261"/>
  <c r="N304" i="4261"/>
  <c r="O304" i="4261"/>
  <c r="P304" i="4261"/>
  <c r="Q304" i="4261"/>
  <c r="R304" i="4261"/>
  <c r="S304" i="4261"/>
  <c r="T304" i="4261"/>
  <c r="U304" i="4261"/>
  <c r="V304" i="4261"/>
  <c r="W304" i="4261"/>
  <c r="X304" i="4261"/>
  <c r="Y304" i="4261"/>
  <c r="Z304" i="4261"/>
  <c r="AA304" i="4261"/>
  <c r="AB304" i="4261"/>
  <c r="AC304" i="4261"/>
  <c r="AD304" i="4261"/>
  <c r="AE304" i="4261"/>
  <c r="AF304" i="4261"/>
  <c r="AG304" i="4261"/>
  <c r="AH304" i="4261"/>
  <c r="AI304" i="4261"/>
  <c r="AJ304" i="4261"/>
  <c r="AK304" i="4261"/>
  <c r="AL304" i="4261"/>
  <c r="AM304" i="4261"/>
  <c r="AN304" i="4261"/>
  <c r="AO304" i="4261"/>
  <c r="AP304" i="4261"/>
  <c r="AQ304" i="4261"/>
  <c r="AR304" i="4261"/>
  <c r="AS304" i="4261"/>
  <c r="AT304" i="4261"/>
  <c r="AU304" i="4261"/>
  <c r="AV304" i="4261"/>
  <c r="AW304" i="4261"/>
  <c r="AX304" i="4261"/>
  <c r="AY304" i="4261"/>
  <c r="AZ304" i="4261"/>
  <c r="BA304" i="4261"/>
  <c r="BB304" i="4261"/>
  <c r="BC304" i="4261"/>
  <c r="BD304" i="4261"/>
  <c r="A305" i="4261"/>
  <c r="B305" i="4261"/>
  <c r="C305" i="4261"/>
  <c r="D305" i="4261"/>
  <c r="E305" i="4261"/>
  <c r="F305" i="4261"/>
  <c r="G305" i="4261"/>
  <c r="H305" i="4261"/>
  <c r="I305" i="4261"/>
  <c r="J305" i="4261"/>
  <c r="K305" i="4261"/>
  <c r="L305" i="4261"/>
  <c r="M305" i="4261"/>
  <c r="N305" i="4261"/>
  <c r="O305" i="4261"/>
  <c r="P305" i="4261"/>
  <c r="Q305" i="4261"/>
  <c r="R305" i="4261"/>
  <c r="S305" i="4261"/>
  <c r="T305" i="4261"/>
  <c r="U305" i="4261"/>
  <c r="V305" i="4261"/>
  <c r="W305" i="4261"/>
  <c r="X305" i="4261"/>
  <c r="Y305" i="4261"/>
  <c r="Z305" i="4261"/>
  <c r="AA305" i="4261"/>
  <c r="AB305" i="4261"/>
  <c r="AC305" i="4261"/>
  <c r="AD305" i="4261"/>
  <c r="AE305" i="4261"/>
  <c r="AF305" i="4261"/>
  <c r="AG305" i="4261"/>
  <c r="AH305" i="4261"/>
  <c r="AI305" i="4261"/>
  <c r="AJ305" i="4261"/>
  <c r="AK305" i="4261"/>
  <c r="AL305" i="4261"/>
  <c r="AM305" i="4261"/>
  <c r="AN305" i="4261"/>
  <c r="AO305" i="4261"/>
  <c r="AP305" i="4261"/>
  <c r="AQ305" i="4261"/>
  <c r="AR305" i="4261"/>
  <c r="AS305" i="4261"/>
  <c r="AT305" i="4261"/>
  <c r="AU305" i="4261"/>
  <c r="AV305" i="4261"/>
  <c r="AW305" i="4261"/>
  <c r="AX305" i="4261"/>
  <c r="AY305" i="4261"/>
  <c r="AZ305" i="4261"/>
  <c r="BA305" i="4261"/>
  <c r="BB305" i="4261"/>
  <c r="BC305" i="4261"/>
  <c r="BD305" i="4261"/>
  <c r="A306" i="4261"/>
  <c r="B306" i="4261"/>
  <c r="C306" i="4261"/>
  <c r="D306" i="4261"/>
  <c r="E306" i="4261"/>
  <c r="F306" i="4261"/>
  <c r="G306" i="4261"/>
  <c r="H306" i="4261"/>
  <c r="I306" i="4261"/>
  <c r="J306" i="4261"/>
  <c r="K306" i="4261"/>
  <c r="L306" i="4261"/>
  <c r="M306" i="4261"/>
  <c r="N306" i="4261"/>
  <c r="O306" i="4261"/>
  <c r="P306" i="4261"/>
  <c r="Q306" i="4261"/>
  <c r="R306" i="4261"/>
  <c r="S306" i="4261"/>
  <c r="T306" i="4261"/>
  <c r="U306" i="4261"/>
  <c r="V306" i="4261"/>
  <c r="W306" i="4261"/>
  <c r="X306" i="4261"/>
  <c r="Y306" i="4261"/>
  <c r="Z306" i="4261"/>
  <c r="AA306" i="4261"/>
  <c r="AB306" i="4261"/>
  <c r="AC306" i="4261"/>
  <c r="AD306" i="4261"/>
  <c r="AE306" i="4261"/>
  <c r="AF306" i="4261"/>
  <c r="AG306" i="4261"/>
  <c r="AH306" i="4261"/>
  <c r="AI306" i="4261"/>
  <c r="AJ306" i="4261"/>
  <c r="AK306" i="4261"/>
  <c r="AL306" i="4261"/>
  <c r="AM306" i="4261"/>
  <c r="AN306" i="4261"/>
  <c r="AO306" i="4261"/>
  <c r="AP306" i="4261"/>
  <c r="AQ306" i="4261"/>
  <c r="AR306" i="4261"/>
  <c r="AS306" i="4261"/>
  <c r="AT306" i="4261"/>
  <c r="AU306" i="4261"/>
  <c r="AV306" i="4261"/>
  <c r="AW306" i="4261"/>
  <c r="AX306" i="4261"/>
  <c r="AY306" i="4261"/>
  <c r="AZ306" i="4261"/>
  <c r="BA306" i="4261"/>
  <c r="BB306" i="4261"/>
  <c r="BC306" i="4261"/>
  <c r="BD306" i="4261"/>
  <c r="A307" i="4261"/>
  <c r="B307" i="4261"/>
  <c r="C307" i="4261"/>
  <c r="D307" i="4261"/>
  <c r="E307" i="4261"/>
  <c r="F307" i="4261"/>
  <c r="G307" i="4261"/>
  <c r="H307" i="4261"/>
  <c r="I307" i="4261"/>
  <c r="J307" i="4261"/>
  <c r="K307" i="4261"/>
  <c r="L307" i="4261"/>
  <c r="M307" i="4261"/>
  <c r="N307" i="4261"/>
  <c r="O307" i="4261"/>
  <c r="P307" i="4261"/>
  <c r="Q307" i="4261"/>
  <c r="R307" i="4261"/>
  <c r="S307" i="4261"/>
  <c r="T307" i="4261"/>
  <c r="U307" i="4261"/>
  <c r="V307" i="4261"/>
  <c r="W307" i="4261"/>
  <c r="X307" i="4261"/>
  <c r="Y307" i="4261"/>
  <c r="Z307" i="4261"/>
  <c r="AA307" i="4261"/>
  <c r="AB307" i="4261"/>
  <c r="AC307" i="4261"/>
  <c r="AD307" i="4261"/>
  <c r="AE307" i="4261"/>
  <c r="AF307" i="4261"/>
  <c r="AG307" i="4261"/>
  <c r="AH307" i="4261"/>
  <c r="AI307" i="4261"/>
  <c r="AJ307" i="4261"/>
  <c r="AK307" i="4261"/>
  <c r="AL307" i="4261"/>
  <c r="AM307" i="4261"/>
  <c r="AN307" i="4261"/>
  <c r="AO307" i="4261"/>
  <c r="AP307" i="4261"/>
  <c r="AQ307" i="4261"/>
  <c r="AR307" i="4261"/>
  <c r="AS307" i="4261"/>
  <c r="AT307" i="4261"/>
  <c r="AU307" i="4261"/>
  <c r="AV307" i="4261"/>
  <c r="AW307" i="4261"/>
  <c r="AX307" i="4261"/>
  <c r="AY307" i="4261"/>
  <c r="AZ307" i="4261"/>
  <c r="BA307" i="4261"/>
  <c r="BB307" i="4261"/>
  <c r="BC307" i="4261"/>
  <c r="BD307" i="4261"/>
  <c r="A308" i="4261"/>
  <c r="B308" i="4261"/>
  <c r="C308" i="4261"/>
  <c r="D308" i="4261"/>
  <c r="E308" i="4261"/>
  <c r="F308" i="4261"/>
  <c r="G308" i="4261"/>
  <c r="H308" i="4261"/>
  <c r="I308" i="4261"/>
  <c r="J308" i="4261"/>
  <c r="K308" i="4261"/>
  <c r="L308" i="4261"/>
  <c r="M308" i="4261"/>
  <c r="N308" i="4261"/>
  <c r="O308" i="4261"/>
  <c r="P308" i="4261"/>
  <c r="Q308" i="4261"/>
  <c r="R308" i="4261"/>
  <c r="S308" i="4261"/>
  <c r="T308" i="4261"/>
  <c r="U308" i="4261"/>
  <c r="V308" i="4261"/>
  <c r="W308" i="4261"/>
  <c r="X308" i="4261"/>
  <c r="Y308" i="4261"/>
  <c r="Z308" i="4261"/>
  <c r="AA308" i="4261"/>
  <c r="AB308" i="4261"/>
  <c r="AC308" i="4261"/>
  <c r="AD308" i="4261"/>
  <c r="AE308" i="4261"/>
  <c r="AF308" i="4261"/>
  <c r="AG308" i="4261"/>
  <c r="AH308" i="4261"/>
  <c r="AI308" i="4261"/>
  <c r="AJ308" i="4261"/>
  <c r="AK308" i="4261"/>
  <c r="AL308" i="4261"/>
  <c r="AM308" i="4261"/>
  <c r="AN308" i="4261"/>
  <c r="AO308" i="4261"/>
  <c r="AP308" i="4261"/>
  <c r="AQ308" i="4261"/>
  <c r="AR308" i="4261"/>
  <c r="AS308" i="4261"/>
  <c r="AT308" i="4261"/>
  <c r="AU308" i="4261"/>
  <c r="AV308" i="4261"/>
  <c r="AW308" i="4261"/>
  <c r="AX308" i="4261"/>
  <c r="AY308" i="4261"/>
  <c r="AZ308" i="4261"/>
  <c r="BA308" i="4261"/>
  <c r="BB308" i="4261"/>
  <c r="BC308" i="4261"/>
  <c r="BD308" i="4261"/>
  <c r="A309" i="4261"/>
  <c r="B309" i="4261"/>
  <c r="C309" i="4261"/>
  <c r="D309" i="4261"/>
  <c r="E309" i="4261"/>
  <c r="F309" i="4261"/>
  <c r="G309" i="4261"/>
  <c r="H309" i="4261"/>
  <c r="I309" i="4261"/>
  <c r="J309" i="4261"/>
  <c r="K309" i="4261"/>
  <c r="L309" i="4261"/>
  <c r="M309" i="4261"/>
  <c r="N309" i="4261"/>
  <c r="O309" i="4261"/>
  <c r="P309" i="4261"/>
  <c r="Q309" i="4261"/>
  <c r="R309" i="4261"/>
  <c r="S309" i="4261"/>
  <c r="T309" i="4261"/>
  <c r="U309" i="4261"/>
  <c r="V309" i="4261"/>
  <c r="W309" i="4261"/>
  <c r="X309" i="4261"/>
  <c r="Y309" i="4261"/>
  <c r="Z309" i="4261"/>
  <c r="AA309" i="4261"/>
  <c r="AB309" i="4261"/>
  <c r="AC309" i="4261"/>
  <c r="AD309" i="4261"/>
  <c r="AE309" i="4261"/>
  <c r="AF309" i="4261"/>
  <c r="AG309" i="4261"/>
  <c r="AH309" i="4261"/>
  <c r="AI309" i="4261"/>
  <c r="AJ309" i="4261"/>
  <c r="AK309" i="4261"/>
  <c r="AL309" i="4261"/>
  <c r="AM309" i="4261"/>
  <c r="AN309" i="4261"/>
  <c r="AO309" i="4261"/>
  <c r="AP309" i="4261"/>
  <c r="AQ309" i="4261"/>
  <c r="AR309" i="4261"/>
  <c r="AS309" i="4261"/>
  <c r="AT309" i="4261"/>
  <c r="AU309" i="4261"/>
  <c r="AV309" i="4261"/>
  <c r="AW309" i="4261"/>
  <c r="AX309" i="4261"/>
  <c r="AY309" i="4261"/>
  <c r="AZ309" i="4261"/>
  <c r="BA309" i="4261"/>
  <c r="BB309" i="4261"/>
  <c r="BC309" i="4261"/>
  <c r="BD309" i="4261"/>
  <c r="A310" i="4261"/>
  <c r="B310" i="4261"/>
  <c r="C310" i="4261"/>
  <c r="D310" i="4261"/>
  <c r="E310" i="4261"/>
  <c r="F310" i="4261"/>
  <c r="G310" i="4261"/>
  <c r="H310" i="4261"/>
  <c r="I310" i="4261"/>
  <c r="J310" i="4261"/>
  <c r="K310" i="4261"/>
  <c r="L310" i="4261"/>
  <c r="M310" i="4261"/>
  <c r="N310" i="4261"/>
  <c r="O310" i="4261"/>
  <c r="P310" i="4261"/>
  <c r="Q310" i="4261"/>
  <c r="R310" i="4261"/>
  <c r="S310" i="4261"/>
  <c r="T310" i="4261"/>
  <c r="U310" i="4261"/>
  <c r="V310" i="4261"/>
  <c r="W310" i="4261"/>
  <c r="X310" i="4261"/>
  <c r="Y310" i="4261"/>
  <c r="Z310" i="4261"/>
  <c r="AA310" i="4261"/>
  <c r="AB310" i="4261"/>
  <c r="AC310" i="4261"/>
  <c r="AD310" i="4261"/>
  <c r="AE310" i="4261"/>
  <c r="AF310" i="4261"/>
  <c r="AG310" i="4261"/>
  <c r="AH310" i="4261"/>
  <c r="AI310" i="4261"/>
  <c r="AJ310" i="4261"/>
  <c r="AK310" i="4261"/>
  <c r="AL310" i="4261"/>
  <c r="AM310" i="4261"/>
  <c r="AN310" i="4261"/>
  <c r="AO310" i="4261"/>
  <c r="AP310" i="4261"/>
  <c r="AQ310" i="4261"/>
  <c r="AR310" i="4261"/>
  <c r="AS310" i="4261"/>
  <c r="AT310" i="4261"/>
  <c r="AU310" i="4261"/>
  <c r="AV310" i="4261"/>
  <c r="AW310" i="4261"/>
  <c r="AX310" i="4261"/>
  <c r="AY310" i="4261"/>
  <c r="AZ310" i="4261"/>
  <c r="BA310" i="4261"/>
  <c r="BB310" i="4261"/>
  <c r="BC310" i="4261"/>
  <c r="BD310" i="4261"/>
  <c r="A311" i="4261"/>
  <c r="B311" i="4261"/>
  <c r="C311" i="4261"/>
  <c r="D311" i="4261"/>
  <c r="E311" i="4261"/>
  <c r="F311" i="4261"/>
  <c r="G311" i="4261"/>
  <c r="H311" i="4261"/>
  <c r="I311" i="4261"/>
  <c r="J311" i="4261"/>
  <c r="K311" i="4261"/>
  <c r="L311" i="4261"/>
  <c r="M311" i="4261"/>
  <c r="N311" i="4261"/>
  <c r="O311" i="4261"/>
  <c r="P311" i="4261"/>
  <c r="Q311" i="4261"/>
  <c r="R311" i="4261"/>
  <c r="S311" i="4261"/>
  <c r="T311" i="4261"/>
  <c r="U311" i="4261"/>
  <c r="V311" i="4261"/>
  <c r="W311" i="4261"/>
  <c r="X311" i="4261"/>
  <c r="Y311" i="4261"/>
  <c r="Z311" i="4261"/>
  <c r="AA311" i="4261"/>
  <c r="AB311" i="4261"/>
  <c r="AC311" i="4261"/>
  <c r="AD311" i="4261"/>
  <c r="AE311" i="4261"/>
  <c r="AF311" i="4261"/>
  <c r="AG311" i="4261"/>
  <c r="AH311" i="4261"/>
  <c r="AI311" i="4261"/>
  <c r="AJ311" i="4261"/>
  <c r="AK311" i="4261"/>
  <c r="AL311" i="4261"/>
  <c r="AM311" i="4261"/>
  <c r="AN311" i="4261"/>
  <c r="AO311" i="4261"/>
  <c r="AP311" i="4261"/>
  <c r="AQ311" i="4261"/>
  <c r="AR311" i="4261"/>
  <c r="AS311" i="4261"/>
  <c r="AT311" i="4261"/>
  <c r="AU311" i="4261"/>
  <c r="AV311" i="4261"/>
  <c r="AW311" i="4261"/>
  <c r="AX311" i="4261"/>
  <c r="AY311" i="4261"/>
  <c r="AZ311" i="4261"/>
  <c r="BA311" i="4261"/>
  <c r="BB311" i="4261"/>
  <c r="BC311" i="4261"/>
  <c r="BD311" i="4261"/>
  <c r="A312" i="4261"/>
  <c r="B312" i="4261"/>
  <c r="C312" i="4261"/>
  <c r="D312" i="4261"/>
  <c r="E312" i="4261"/>
  <c r="F312" i="4261"/>
  <c r="G312" i="4261"/>
  <c r="H312" i="4261"/>
  <c r="I312" i="4261"/>
  <c r="J312" i="4261"/>
  <c r="K312" i="4261"/>
  <c r="L312" i="4261"/>
  <c r="M312" i="4261"/>
  <c r="N312" i="4261"/>
  <c r="O312" i="4261"/>
  <c r="P312" i="4261"/>
  <c r="Q312" i="4261"/>
  <c r="R312" i="4261"/>
  <c r="S312" i="4261"/>
  <c r="T312" i="4261"/>
  <c r="U312" i="4261"/>
  <c r="V312" i="4261"/>
  <c r="W312" i="4261"/>
  <c r="X312" i="4261"/>
  <c r="Y312" i="4261"/>
  <c r="Z312" i="4261"/>
  <c r="AA312" i="4261"/>
  <c r="AB312" i="4261"/>
  <c r="AC312" i="4261"/>
  <c r="AD312" i="4261"/>
  <c r="AE312" i="4261"/>
  <c r="AF312" i="4261"/>
  <c r="AG312" i="4261"/>
  <c r="AH312" i="4261"/>
  <c r="AI312" i="4261"/>
  <c r="AJ312" i="4261"/>
  <c r="AK312" i="4261"/>
  <c r="AL312" i="4261"/>
  <c r="AM312" i="4261"/>
  <c r="AN312" i="4261"/>
  <c r="AO312" i="4261"/>
  <c r="AP312" i="4261"/>
  <c r="AQ312" i="4261"/>
  <c r="AR312" i="4261"/>
  <c r="AS312" i="4261"/>
  <c r="AT312" i="4261"/>
  <c r="AU312" i="4261"/>
  <c r="AV312" i="4261"/>
  <c r="AW312" i="4261"/>
  <c r="AX312" i="4261"/>
  <c r="AY312" i="4261"/>
  <c r="AZ312" i="4261"/>
  <c r="BA312" i="4261"/>
  <c r="BB312" i="4261"/>
  <c r="BC312" i="4261"/>
  <c r="BD312" i="4261"/>
  <c r="A313" i="4261"/>
  <c r="B313" i="4261"/>
  <c r="C313" i="4261"/>
  <c r="D313" i="4261"/>
  <c r="E313" i="4261"/>
  <c r="F313" i="4261"/>
  <c r="G313" i="4261"/>
  <c r="H313" i="4261"/>
  <c r="I313" i="4261"/>
  <c r="J313" i="4261"/>
  <c r="K313" i="4261"/>
  <c r="L313" i="4261"/>
  <c r="M313" i="4261"/>
  <c r="N313" i="4261"/>
  <c r="O313" i="4261"/>
  <c r="P313" i="4261"/>
  <c r="Q313" i="4261"/>
  <c r="R313" i="4261"/>
  <c r="S313" i="4261"/>
  <c r="T313" i="4261"/>
  <c r="U313" i="4261"/>
  <c r="V313" i="4261"/>
  <c r="W313" i="4261"/>
  <c r="X313" i="4261"/>
  <c r="Y313" i="4261"/>
  <c r="Z313" i="4261"/>
  <c r="AA313" i="4261"/>
  <c r="AB313" i="4261"/>
  <c r="AC313" i="4261"/>
  <c r="AD313" i="4261"/>
  <c r="AE313" i="4261"/>
  <c r="AF313" i="4261"/>
  <c r="AG313" i="4261"/>
  <c r="AH313" i="4261"/>
  <c r="AI313" i="4261"/>
  <c r="AJ313" i="4261"/>
  <c r="AK313" i="4261"/>
  <c r="AL313" i="4261"/>
  <c r="AM313" i="4261"/>
  <c r="AN313" i="4261"/>
  <c r="AO313" i="4261"/>
  <c r="AP313" i="4261"/>
  <c r="AQ313" i="4261"/>
  <c r="AR313" i="4261"/>
  <c r="AS313" i="4261"/>
  <c r="AT313" i="4261"/>
  <c r="AU313" i="4261"/>
  <c r="AV313" i="4261"/>
  <c r="AW313" i="4261"/>
  <c r="AX313" i="4261"/>
  <c r="AY313" i="4261"/>
  <c r="AZ313" i="4261"/>
  <c r="BA313" i="4261"/>
  <c r="BB313" i="4261"/>
  <c r="BC313" i="4261"/>
  <c r="BD313" i="4261"/>
  <c r="A314" i="4261"/>
  <c r="B314" i="4261"/>
  <c r="C314" i="4261"/>
  <c r="D314" i="4261"/>
  <c r="E314" i="4261"/>
  <c r="F314" i="4261"/>
  <c r="G314" i="4261"/>
  <c r="H314" i="4261"/>
  <c r="I314" i="4261"/>
  <c r="J314" i="4261"/>
  <c r="K314" i="4261"/>
  <c r="L314" i="4261"/>
  <c r="M314" i="4261"/>
  <c r="N314" i="4261"/>
  <c r="O314" i="4261"/>
  <c r="P314" i="4261"/>
  <c r="Q314" i="4261"/>
  <c r="R314" i="4261"/>
  <c r="S314" i="4261"/>
  <c r="T314" i="4261"/>
  <c r="U314" i="4261"/>
  <c r="V314" i="4261"/>
  <c r="W314" i="4261"/>
  <c r="X314" i="4261"/>
  <c r="Y314" i="4261"/>
  <c r="Z314" i="4261"/>
  <c r="AA314" i="4261"/>
  <c r="AB314" i="4261"/>
  <c r="AC314" i="4261"/>
  <c r="AD314" i="4261"/>
  <c r="AE314" i="4261"/>
  <c r="AF314" i="4261"/>
  <c r="AG314" i="4261"/>
  <c r="AH314" i="4261"/>
  <c r="AI314" i="4261"/>
  <c r="AJ314" i="4261"/>
  <c r="AK314" i="4261"/>
  <c r="AL314" i="4261"/>
  <c r="AM314" i="4261"/>
  <c r="AN314" i="4261"/>
  <c r="AO314" i="4261"/>
  <c r="AP314" i="4261"/>
  <c r="AQ314" i="4261"/>
  <c r="AR314" i="4261"/>
  <c r="AS314" i="4261"/>
  <c r="AT314" i="4261"/>
  <c r="AU314" i="4261"/>
  <c r="AV314" i="4261"/>
  <c r="AW314" i="4261"/>
  <c r="AX314" i="4261"/>
  <c r="AY314" i="4261"/>
  <c r="AZ314" i="4261"/>
  <c r="BA314" i="4261"/>
  <c r="BB314" i="4261"/>
  <c r="BC314" i="4261"/>
  <c r="BD314" i="4261"/>
  <c r="A315" i="4261"/>
  <c r="B315" i="4261"/>
  <c r="C315" i="4261"/>
  <c r="D315" i="4261"/>
  <c r="E315" i="4261"/>
  <c r="F315" i="4261"/>
  <c r="G315" i="4261"/>
  <c r="H315" i="4261"/>
  <c r="I315" i="4261"/>
  <c r="J315" i="4261"/>
  <c r="K315" i="4261"/>
  <c r="L315" i="4261"/>
  <c r="M315" i="4261"/>
  <c r="N315" i="4261"/>
  <c r="O315" i="4261"/>
  <c r="P315" i="4261"/>
  <c r="Q315" i="4261"/>
  <c r="R315" i="4261"/>
  <c r="S315" i="4261"/>
  <c r="T315" i="4261"/>
  <c r="U315" i="4261"/>
  <c r="V315" i="4261"/>
  <c r="W315" i="4261"/>
  <c r="X315" i="4261"/>
  <c r="Y315" i="4261"/>
  <c r="Z315" i="4261"/>
  <c r="AA315" i="4261"/>
  <c r="AB315" i="4261"/>
  <c r="AC315" i="4261"/>
  <c r="AD315" i="4261"/>
  <c r="AE315" i="4261"/>
  <c r="AF315" i="4261"/>
  <c r="AG315" i="4261"/>
  <c r="AH315" i="4261"/>
  <c r="AI315" i="4261"/>
  <c r="AJ315" i="4261"/>
  <c r="AK315" i="4261"/>
  <c r="AL315" i="4261"/>
  <c r="AM315" i="4261"/>
  <c r="AN315" i="4261"/>
  <c r="AO315" i="4261"/>
  <c r="AP315" i="4261"/>
  <c r="AQ315" i="4261"/>
  <c r="AR315" i="4261"/>
  <c r="AS315" i="4261"/>
  <c r="AT315" i="4261"/>
  <c r="AU315" i="4261"/>
  <c r="AV315" i="4261"/>
  <c r="AW315" i="4261"/>
  <c r="AX315" i="4261"/>
  <c r="AY315" i="4261"/>
  <c r="AZ315" i="4261"/>
  <c r="BA315" i="4261"/>
  <c r="BB315" i="4261"/>
  <c r="BC315" i="4261"/>
  <c r="BD315" i="4261"/>
  <c r="A316" i="4261"/>
  <c r="B316" i="4261"/>
  <c r="C316" i="4261"/>
  <c r="D316" i="4261"/>
  <c r="E316" i="4261"/>
  <c r="F316" i="4261"/>
  <c r="G316" i="4261"/>
  <c r="H316" i="4261"/>
  <c r="I316" i="4261"/>
  <c r="J316" i="4261"/>
  <c r="K316" i="4261"/>
  <c r="L316" i="4261"/>
  <c r="M316" i="4261"/>
  <c r="N316" i="4261"/>
  <c r="O316" i="4261"/>
  <c r="P316" i="4261"/>
  <c r="Q316" i="4261"/>
  <c r="R316" i="4261"/>
  <c r="S316" i="4261"/>
  <c r="T316" i="4261"/>
  <c r="U316" i="4261"/>
  <c r="V316" i="4261"/>
  <c r="W316" i="4261"/>
  <c r="X316" i="4261"/>
  <c r="Y316" i="4261"/>
  <c r="Z316" i="4261"/>
  <c r="AA316" i="4261"/>
  <c r="AB316" i="4261"/>
  <c r="AC316" i="4261"/>
  <c r="AD316" i="4261"/>
  <c r="AE316" i="4261"/>
  <c r="AF316" i="4261"/>
  <c r="AG316" i="4261"/>
  <c r="AH316" i="4261"/>
  <c r="AI316" i="4261"/>
  <c r="AJ316" i="4261"/>
  <c r="AK316" i="4261"/>
  <c r="AL316" i="4261"/>
  <c r="AM316" i="4261"/>
  <c r="AN316" i="4261"/>
  <c r="AO316" i="4261"/>
  <c r="AP316" i="4261"/>
  <c r="AQ316" i="4261"/>
  <c r="AR316" i="4261"/>
  <c r="AS316" i="4261"/>
  <c r="AT316" i="4261"/>
  <c r="AU316" i="4261"/>
  <c r="AV316" i="4261"/>
  <c r="AW316" i="4261"/>
  <c r="AX316" i="4261"/>
  <c r="AY316" i="4261"/>
  <c r="AZ316" i="4261"/>
  <c r="BA316" i="4261"/>
  <c r="BB316" i="4261"/>
  <c r="BC316" i="4261"/>
  <c r="BD316" i="4261"/>
  <c r="A317" i="4261"/>
  <c r="B317" i="4261"/>
  <c r="C317" i="4261"/>
  <c r="D317" i="4261"/>
  <c r="E317" i="4261"/>
  <c r="F317" i="4261"/>
  <c r="G317" i="4261"/>
  <c r="H317" i="4261"/>
  <c r="I317" i="4261"/>
  <c r="J317" i="4261"/>
  <c r="K317" i="4261"/>
  <c r="L317" i="4261"/>
  <c r="M317" i="4261"/>
  <c r="N317" i="4261"/>
  <c r="O317" i="4261"/>
  <c r="P317" i="4261"/>
  <c r="Q317" i="4261"/>
  <c r="R317" i="4261"/>
  <c r="S317" i="4261"/>
  <c r="T317" i="4261"/>
  <c r="U317" i="4261"/>
  <c r="V317" i="4261"/>
  <c r="W317" i="4261"/>
  <c r="X317" i="4261"/>
  <c r="Y317" i="4261"/>
  <c r="Z317" i="4261"/>
  <c r="AA317" i="4261"/>
  <c r="AB317" i="4261"/>
  <c r="AC317" i="4261"/>
  <c r="AD317" i="4261"/>
  <c r="AE317" i="4261"/>
  <c r="AF317" i="4261"/>
  <c r="AG317" i="4261"/>
  <c r="AH317" i="4261"/>
  <c r="AI317" i="4261"/>
  <c r="AJ317" i="4261"/>
  <c r="AK317" i="4261"/>
  <c r="AL317" i="4261"/>
  <c r="AM317" i="4261"/>
  <c r="AN317" i="4261"/>
  <c r="AO317" i="4261"/>
  <c r="AP317" i="4261"/>
  <c r="AQ317" i="4261"/>
  <c r="AR317" i="4261"/>
  <c r="AS317" i="4261"/>
  <c r="AT317" i="4261"/>
  <c r="AU317" i="4261"/>
  <c r="AV317" i="4261"/>
  <c r="AW317" i="4261"/>
  <c r="AX317" i="4261"/>
  <c r="AY317" i="4261"/>
  <c r="AZ317" i="4261"/>
  <c r="BA317" i="4261"/>
  <c r="BB317" i="4261"/>
  <c r="BC317" i="4261"/>
  <c r="BD317" i="4261"/>
  <c r="A318" i="4261"/>
  <c r="B318" i="4261"/>
  <c r="C318" i="4261"/>
  <c r="D318" i="4261"/>
  <c r="E318" i="4261"/>
  <c r="F318" i="4261"/>
  <c r="G318" i="4261"/>
  <c r="H318" i="4261"/>
  <c r="I318" i="4261"/>
  <c r="J318" i="4261"/>
  <c r="K318" i="4261"/>
  <c r="L318" i="4261"/>
  <c r="M318" i="4261"/>
  <c r="N318" i="4261"/>
  <c r="O318" i="4261"/>
  <c r="P318" i="4261"/>
  <c r="Q318" i="4261"/>
  <c r="R318" i="4261"/>
  <c r="S318" i="4261"/>
  <c r="T318" i="4261"/>
  <c r="U318" i="4261"/>
  <c r="V318" i="4261"/>
  <c r="W318" i="4261"/>
  <c r="X318" i="4261"/>
  <c r="Y318" i="4261"/>
  <c r="Z318" i="4261"/>
  <c r="AA318" i="4261"/>
  <c r="AB318" i="4261"/>
  <c r="AC318" i="4261"/>
  <c r="AD318" i="4261"/>
  <c r="AE318" i="4261"/>
  <c r="AF318" i="4261"/>
  <c r="AG318" i="4261"/>
  <c r="AH318" i="4261"/>
  <c r="AI318" i="4261"/>
  <c r="AJ318" i="4261"/>
  <c r="AK318" i="4261"/>
  <c r="AL318" i="4261"/>
  <c r="AM318" i="4261"/>
  <c r="AN318" i="4261"/>
  <c r="AO318" i="4261"/>
  <c r="AP318" i="4261"/>
  <c r="AQ318" i="4261"/>
  <c r="AR318" i="4261"/>
  <c r="AS318" i="4261"/>
  <c r="AT318" i="4261"/>
  <c r="AU318" i="4261"/>
  <c r="AV318" i="4261"/>
  <c r="AW318" i="4261"/>
  <c r="AX318" i="4261"/>
  <c r="AY318" i="4261"/>
  <c r="AZ318" i="4261"/>
  <c r="BA318" i="4261"/>
  <c r="BB318" i="4261"/>
  <c r="BC318" i="4261"/>
  <c r="BD318" i="4261"/>
  <c r="A319" i="4261"/>
  <c r="B319" i="4261"/>
  <c r="C319" i="4261"/>
  <c r="D319" i="4261"/>
  <c r="E319" i="4261"/>
  <c r="F319" i="4261"/>
  <c r="G319" i="4261"/>
  <c r="H319" i="4261"/>
  <c r="I319" i="4261"/>
  <c r="J319" i="4261"/>
  <c r="K319" i="4261"/>
  <c r="L319" i="4261"/>
  <c r="M319" i="4261"/>
  <c r="N319" i="4261"/>
  <c r="O319" i="4261"/>
  <c r="P319" i="4261"/>
  <c r="Q319" i="4261"/>
  <c r="R319" i="4261"/>
  <c r="S319" i="4261"/>
  <c r="T319" i="4261"/>
  <c r="U319" i="4261"/>
  <c r="V319" i="4261"/>
  <c r="W319" i="4261"/>
  <c r="X319" i="4261"/>
  <c r="Y319" i="4261"/>
  <c r="Z319" i="4261"/>
  <c r="AA319" i="4261"/>
  <c r="AB319" i="4261"/>
  <c r="AC319" i="4261"/>
  <c r="AD319" i="4261"/>
  <c r="AE319" i="4261"/>
  <c r="AF319" i="4261"/>
  <c r="AG319" i="4261"/>
  <c r="AH319" i="4261"/>
  <c r="AI319" i="4261"/>
  <c r="AJ319" i="4261"/>
  <c r="AK319" i="4261"/>
  <c r="AL319" i="4261"/>
  <c r="AM319" i="4261"/>
  <c r="AN319" i="4261"/>
  <c r="AO319" i="4261"/>
  <c r="AP319" i="4261"/>
  <c r="AQ319" i="4261"/>
  <c r="AR319" i="4261"/>
  <c r="AS319" i="4261"/>
  <c r="AT319" i="4261"/>
  <c r="AU319" i="4261"/>
  <c r="AV319" i="4261"/>
  <c r="AW319" i="4261"/>
  <c r="AX319" i="4261"/>
  <c r="AY319" i="4261"/>
  <c r="AZ319" i="4261"/>
  <c r="BA319" i="4261"/>
  <c r="BB319" i="4261"/>
  <c r="BC319" i="4261"/>
  <c r="BD319" i="4261"/>
  <c r="A320" i="4261"/>
  <c r="B320" i="4261"/>
  <c r="C320" i="4261"/>
  <c r="D320" i="4261"/>
  <c r="E320" i="4261"/>
  <c r="F320" i="4261"/>
  <c r="G320" i="4261"/>
  <c r="H320" i="4261"/>
  <c r="I320" i="4261"/>
  <c r="J320" i="4261"/>
  <c r="K320" i="4261"/>
  <c r="L320" i="4261"/>
  <c r="M320" i="4261"/>
  <c r="N320" i="4261"/>
  <c r="O320" i="4261"/>
  <c r="P320" i="4261"/>
  <c r="Q320" i="4261"/>
  <c r="R320" i="4261"/>
  <c r="S320" i="4261"/>
  <c r="T320" i="4261"/>
  <c r="U320" i="4261"/>
  <c r="V320" i="4261"/>
  <c r="W320" i="4261"/>
  <c r="X320" i="4261"/>
  <c r="Y320" i="4261"/>
  <c r="Z320" i="4261"/>
  <c r="AA320" i="4261"/>
  <c r="AB320" i="4261"/>
  <c r="AC320" i="4261"/>
  <c r="AD320" i="4261"/>
  <c r="AE320" i="4261"/>
  <c r="AF320" i="4261"/>
  <c r="AG320" i="4261"/>
  <c r="AH320" i="4261"/>
  <c r="AI320" i="4261"/>
  <c r="AJ320" i="4261"/>
  <c r="AK320" i="4261"/>
  <c r="AL320" i="4261"/>
  <c r="AM320" i="4261"/>
  <c r="AN320" i="4261"/>
  <c r="AO320" i="4261"/>
  <c r="AP320" i="4261"/>
  <c r="AQ320" i="4261"/>
  <c r="AR320" i="4261"/>
  <c r="AS320" i="4261"/>
  <c r="AT320" i="4261"/>
  <c r="AU320" i="4261"/>
  <c r="AV320" i="4261"/>
  <c r="AW320" i="4261"/>
  <c r="AX320" i="4261"/>
  <c r="AY320" i="4261"/>
  <c r="AZ320" i="4261"/>
  <c r="BA320" i="4261"/>
  <c r="BB320" i="4261"/>
  <c r="BC320" i="4261"/>
  <c r="BD320" i="4261"/>
  <c r="A321" i="4261"/>
  <c r="B321" i="4261"/>
  <c r="C321" i="4261"/>
  <c r="D321" i="4261"/>
  <c r="E321" i="4261"/>
  <c r="F321" i="4261"/>
  <c r="G321" i="4261"/>
  <c r="H321" i="4261"/>
  <c r="I321" i="4261"/>
  <c r="J321" i="4261"/>
  <c r="K321" i="4261"/>
  <c r="L321" i="4261"/>
  <c r="M321" i="4261"/>
  <c r="N321" i="4261"/>
  <c r="O321" i="4261"/>
  <c r="P321" i="4261"/>
  <c r="Q321" i="4261"/>
  <c r="R321" i="4261"/>
  <c r="S321" i="4261"/>
  <c r="T321" i="4261"/>
  <c r="U321" i="4261"/>
  <c r="V321" i="4261"/>
  <c r="W321" i="4261"/>
  <c r="X321" i="4261"/>
  <c r="Y321" i="4261"/>
  <c r="Z321" i="4261"/>
  <c r="AA321" i="4261"/>
  <c r="AB321" i="4261"/>
  <c r="AC321" i="4261"/>
  <c r="AD321" i="4261"/>
  <c r="AE321" i="4261"/>
  <c r="AF321" i="4261"/>
  <c r="AG321" i="4261"/>
  <c r="AH321" i="4261"/>
  <c r="AI321" i="4261"/>
  <c r="AJ321" i="4261"/>
  <c r="AK321" i="4261"/>
  <c r="AL321" i="4261"/>
  <c r="AM321" i="4261"/>
  <c r="AN321" i="4261"/>
  <c r="AO321" i="4261"/>
  <c r="AP321" i="4261"/>
  <c r="AQ321" i="4261"/>
  <c r="AR321" i="4261"/>
  <c r="AS321" i="4261"/>
  <c r="AT321" i="4261"/>
  <c r="AU321" i="4261"/>
  <c r="AV321" i="4261"/>
  <c r="AW321" i="4261"/>
  <c r="AX321" i="4261"/>
  <c r="AY321" i="4261"/>
  <c r="AZ321" i="4261"/>
  <c r="BA321" i="4261"/>
  <c r="BB321" i="4261"/>
  <c r="BC321" i="4261"/>
  <c r="BD321" i="4261"/>
  <c r="A322" i="4261"/>
  <c r="B322" i="4261"/>
  <c r="C322" i="4261"/>
  <c r="D322" i="4261"/>
  <c r="E322" i="4261"/>
  <c r="F322" i="4261"/>
  <c r="G322" i="4261"/>
  <c r="H322" i="4261"/>
  <c r="I322" i="4261"/>
  <c r="J322" i="4261"/>
  <c r="K322" i="4261"/>
  <c r="L322" i="4261"/>
  <c r="M322" i="4261"/>
  <c r="N322" i="4261"/>
  <c r="O322" i="4261"/>
  <c r="P322" i="4261"/>
  <c r="Q322" i="4261"/>
  <c r="R322" i="4261"/>
  <c r="S322" i="4261"/>
  <c r="T322" i="4261"/>
  <c r="U322" i="4261"/>
  <c r="V322" i="4261"/>
  <c r="W322" i="4261"/>
  <c r="X322" i="4261"/>
  <c r="Y322" i="4261"/>
  <c r="Z322" i="4261"/>
  <c r="AA322" i="4261"/>
  <c r="AB322" i="4261"/>
  <c r="AC322" i="4261"/>
  <c r="AD322" i="4261"/>
  <c r="AE322" i="4261"/>
  <c r="AF322" i="4261"/>
  <c r="AG322" i="4261"/>
  <c r="AH322" i="4261"/>
  <c r="AI322" i="4261"/>
  <c r="AJ322" i="4261"/>
  <c r="AK322" i="4261"/>
  <c r="AL322" i="4261"/>
  <c r="AM322" i="4261"/>
  <c r="AN322" i="4261"/>
  <c r="AO322" i="4261"/>
  <c r="AP322" i="4261"/>
  <c r="AQ322" i="4261"/>
  <c r="AR322" i="4261"/>
  <c r="AS322" i="4261"/>
  <c r="AT322" i="4261"/>
  <c r="AU322" i="4261"/>
  <c r="AV322" i="4261"/>
  <c r="AW322" i="4261"/>
  <c r="AX322" i="4261"/>
  <c r="AY322" i="4261"/>
  <c r="AZ322" i="4261"/>
  <c r="BA322" i="4261"/>
  <c r="BB322" i="4261"/>
  <c r="BC322" i="4261"/>
  <c r="BD322" i="4261"/>
  <c r="A323" i="4261"/>
  <c r="B323" i="4261"/>
  <c r="C323" i="4261"/>
  <c r="D323" i="4261"/>
  <c r="E323" i="4261"/>
  <c r="F323" i="4261"/>
  <c r="G323" i="4261"/>
  <c r="H323" i="4261"/>
  <c r="I323" i="4261"/>
  <c r="J323" i="4261"/>
  <c r="K323" i="4261"/>
  <c r="L323" i="4261"/>
  <c r="M323" i="4261"/>
  <c r="N323" i="4261"/>
  <c r="O323" i="4261"/>
  <c r="P323" i="4261"/>
  <c r="Q323" i="4261"/>
  <c r="R323" i="4261"/>
  <c r="S323" i="4261"/>
  <c r="T323" i="4261"/>
  <c r="U323" i="4261"/>
  <c r="V323" i="4261"/>
  <c r="W323" i="4261"/>
  <c r="X323" i="4261"/>
  <c r="Y323" i="4261"/>
  <c r="Z323" i="4261"/>
  <c r="AA323" i="4261"/>
  <c r="AB323" i="4261"/>
  <c r="AC323" i="4261"/>
  <c r="AD323" i="4261"/>
  <c r="AE323" i="4261"/>
  <c r="AF323" i="4261"/>
  <c r="AG323" i="4261"/>
  <c r="AH323" i="4261"/>
  <c r="AI323" i="4261"/>
  <c r="AJ323" i="4261"/>
  <c r="AK323" i="4261"/>
  <c r="AL323" i="4261"/>
  <c r="AM323" i="4261"/>
  <c r="AN323" i="4261"/>
  <c r="AO323" i="4261"/>
  <c r="AP323" i="4261"/>
  <c r="AQ323" i="4261"/>
  <c r="AR323" i="4261"/>
  <c r="AS323" i="4261"/>
  <c r="AT323" i="4261"/>
  <c r="AU323" i="4261"/>
  <c r="AV323" i="4261"/>
  <c r="AW323" i="4261"/>
  <c r="AX323" i="4261"/>
  <c r="AY323" i="4261"/>
  <c r="AZ323" i="4261"/>
  <c r="BA323" i="4261"/>
  <c r="BB323" i="4261"/>
  <c r="BC323" i="4261"/>
  <c r="BD323" i="4261"/>
  <c r="A324" i="4261"/>
  <c r="B324" i="4261"/>
  <c r="C324" i="4261"/>
  <c r="D324" i="4261"/>
  <c r="E324" i="4261"/>
  <c r="F324" i="4261"/>
  <c r="G324" i="4261"/>
  <c r="H324" i="4261"/>
  <c r="I324" i="4261"/>
  <c r="J324" i="4261"/>
  <c r="K324" i="4261"/>
  <c r="L324" i="4261"/>
  <c r="M324" i="4261"/>
  <c r="N324" i="4261"/>
  <c r="O324" i="4261"/>
  <c r="P324" i="4261"/>
  <c r="Q324" i="4261"/>
  <c r="R324" i="4261"/>
  <c r="S324" i="4261"/>
  <c r="T324" i="4261"/>
  <c r="U324" i="4261"/>
  <c r="V324" i="4261"/>
  <c r="W324" i="4261"/>
  <c r="X324" i="4261"/>
  <c r="Y324" i="4261"/>
  <c r="Z324" i="4261"/>
  <c r="AA324" i="4261"/>
  <c r="AB324" i="4261"/>
  <c r="AC324" i="4261"/>
  <c r="AD324" i="4261"/>
  <c r="AE324" i="4261"/>
  <c r="AF324" i="4261"/>
  <c r="AG324" i="4261"/>
  <c r="AH324" i="4261"/>
  <c r="AI324" i="4261"/>
  <c r="AJ324" i="4261"/>
  <c r="AK324" i="4261"/>
  <c r="AL324" i="4261"/>
  <c r="AM324" i="4261"/>
  <c r="AN324" i="4261"/>
  <c r="AO324" i="4261"/>
  <c r="AP324" i="4261"/>
  <c r="AQ324" i="4261"/>
  <c r="AR324" i="4261"/>
  <c r="AS324" i="4261"/>
  <c r="AT324" i="4261"/>
  <c r="AU324" i="4261"/>
  <c r="AV324" i="4261"/>
  <c r="AW324" i="4261"/>
  <c r="AX324" i="4261"/>
  <c r="AY324" i="4261"/>
  <c r="AZ324" i="4261"/>
  <c r="BA324" i="4261"/>
  <c r="BB324" i="4261"/>
  <c r="BC324" i="4261"/>
  <c r="BD324" i="4261"/>
  <c r="A325" i="4261"/>
  <c r="B325" i="4261"/>
  <c r="C325" i="4261"/>
  <c r="D325" i="4261"/>
  <c r="E325" i="4261"/>
  <c r="F325" i="4261"/>
  <c r="G325" i="4261"/>
  <c r="H325" i="4261"/>
  <c r="I325" i="4261"/>
  <c r="J325" i="4261"/>
  <c r="K325" i="4261"/>
  <c r="L325" i="4261"/>
  <c r="M325" i="4261"/>
  <c r="N325" i="4261"/>
  <c r="O325" i="4261"/>
  <c r="P325" i="4261"/>
  <c r="Q325" i="4261"/>
  <c r="R325" i="4261"/>
  <c r="S325" i="4261"/>
  <c r="T325" i="4261"/>
  <c r="U325" i="4261"/>
  <c r="V325" i="4261"/>
  <c r="W325" i="4261"/>
  <c r="X325" i="4261"/>
  <c r="Y325" i="4261"/>
  <c r="Z325" i="4261"/>
  <c r="AA325" i="4261"/>
  <c r="AB325" i="4261"/>
  <c r="AC325" i="4261"/>
  <c r="AD325" i="4261"/>
  <c r="AE325" i="4261"/>
  <c r="AF325" i="4261"/>
  <c r="AG325" i="4261"/>
  <c r="AH325" i="4261"/>
  <c r="AI325" i="4261"/>
  <c r="AJ325" i="4261"/>
  <c r="AK325" i="4261"/>
  <c r="AL325" i="4261"/>
  <c r="AM325" i="4261"/>
  <c r="AN325" i="4261"/>
  <c r="AO325" i="4261"/>
  <c r="AP325" i="4261"/>
  <c r="AQ325" i="4261"/>
  <c r="AR325" i="4261"/>
  <c r="AS325" i="4261"/>
  <c r="AT325" i="4261"/>
  <c r="AU325" i="4261"/>
  <c r="AV325" i="4261"/>
  <c r="AW325" i="4261"/>
  <c r="AX325" i="4261"/>
  <c r="AY325" i="4261"/>
  <c r="AZ325" i="4261"/>
  <c r="BA325" i="4261"/>
  <c r="BB325" i="4261"/>
  <c r="BC325" i="4261"/>
  <c r="BD325" i="4261"/>
  <c r="A326" i="4261"/>
  <c r="B326" i="4261"/>
  <c r="C326" i="4261"/>
  <c r="D326" i="4261"/>
  <c r="E326" i="4261"/>
  <c r="F326" i="4261"/>
  <c r="G326" i="4261"/>
  <c r="H326" i="4261"/>
  <c r="I326" i="4261"/>
  <c r="J326" i="4261"/>
  <c r="K326" i="4261"/>
  <c r="L326" i="4261"/>
  <c r="M326" i="4261"/>
  <c r="N326" i="4261"/>
  <c r="O326" i="4261"/>
  <c r="P326" i="4261"/>
  <c r="Q326" i="4261"/>
  <c r="R326" i="4261"/>
  <c r="S326" i="4261"/>
  <c r="T326" i="4261"/>
  <c r="U326" i="4261"/>
  <c r="V326" i="4261"/>
  <c r="W326" i="4261"/>
  <c r="X326" i="4261"/>
  <c r="Y326" i="4261"/>
  <c r="Z326" i="4261"/>
  <c r="AA326" i="4261"/>
  <c r="AB326" i="4261"/>
  <c r="AC326" i="4261"/>
  <c r="AD326" i="4261"/>
  <c r="AE326" i="4261"/>
  <c r="AF326" i="4261"/>
  <c r="AG326" i="4261"/>
  <c r="AH326" i="4261"/>
  <c r="AI326" i="4261"/>
  <c r="AJ326" i="4261"/>
  <c r="AK326" i="4261"/>
  <c r="AL326" i="4261"/>
  <c r="AM326" i="4261"/>
  <c r="AN326" i="4261"/>
  <c r="AO326" i="4261"/>
  <c r="AP326" i="4261"/>
  <c r="AQ326" i="4261"/>
  <c r="AR326" i="4261"/>
  <c r="AS326" i="4261"/>
  <c r="AT326" i="4261"/>
  <c r="AU326" i="4261"/>
  <c r="AV326" i="4261"/>
  <c r="AW326" i="4261"/>
  <c r="AX326" i="4261"/>
  <c r="AY326" i="4261"/>
  <c r="AZ326" i="4261"/>
  <c r="BA326" i="4261"/>
  <c r="BB326" i="4261"/>
  <c r="BC326" i="4261"/>
  <c r="BD326" i="4261"/>
  <c r="A327" i="4261"/>
  <c r="B327" i="4261"/>
  <c r="C327" i="4261"/>
  <c r="D327" i="4261"/>
  <c r="E327" i="4261"/>
  <c r="F327" i="4261"/>
  <c r="G327" i="4261"/>
  <c r="H327" i="4261"/>
  <c r="I327" i="4261"/>
  <c r="J327" i="4261"/>
  <c r="K327" i="4261"/>
  <c r="L327" i="4261"/>
  <c r="M327" i="4261"/>
  <c r="N327" i="4261"/>
  <c r="O327" i="4261"/>
  <c r="P327" i="4261"/>
  <c r="Q327" i="4261"/>
  <c r="R327" i="4261"/>
  <c r="S327" i="4261"/>
  <c r="T327" i="4261"/>
  <c r="U327" i="4261"/>
  <c r="V327" i="4261"/>
  <c r="W327" i="4261"/>
  <c r="X327" i="4261"/>
  <c r="Y327" i="4261"/>
  <c r="Z327" i="4261"/>
  <c r="AA327" i="4261"/>
  <c r="AB327" i="4261"/>
  <c r="AC327" i="4261"/>
  <c r="AD327" i="4261"/>
  <c r="AE327" i="4261"/>
  <c r="AF327" i="4261"/>
  <c r="AG327" i="4261"/>
  <c r="AH327" i="4261"/>
  <c r="AI327" i="4261"/>
  <c r="AJ327" i="4261"/>
  <c r="AK327" i="4261"/>
  <c r="AL327" i="4261"/>
  <c r="AM327" i="4261"/>
  <c r="AN327" i="4261"/>
  <c r="AO327" i="4261"/>
  <c r="AP327" i="4261"/>
  <c r="AQ327" i="4261"/>
  <c r="AR327" i="4261"/>
  <c r="AS327" i="4261"/>
  <c r="AT327" i="4261"/>
  <c r="AU327" i="4261"/>
  <c r="AV327" i="4261"/>
  <c r="AW327" i="4261"/>
  <c r="AX327" i="4261"/>
  <c r="AY327" i="4261"/>
  <c r="AZ327" i="4261"/>
  <c r="BA327" i="4261"/>
  <c r="BB327" i="4261"/>
  <c r="BC327" i="4261"/>
  <c r="BD327" i="4261"/>
  <c r="A328" i="4261"/>
  <c r="B328" i="4261"/>
  <c r="C328" i="4261"/>
  <c r="D328" i="4261"/>
  <c r="E328" i="4261"/>
  <c r="F328" i="4261"/>
  <c r="G328" i="4261"/>
  <c r="H328" i="4261"/>
  <c r="I328" i="4261"/>
  <c r="J328" i="4261"/>
  <c r="K328" i="4261"/>
  <c r="L328" i="4261"/>
  <c r="M328" i="4261"/>
  <c r="N328" i="4261"/>
  <c r="O328" i="4261"/>
  <c r="P328" i="4261"/>
  <c r="Q328" i="4261"/>
  <c r="R328" i="4261"/>
  <c r="S328" i="4261"/>
  <c r="T328" i="4261"/>
  <c r="U328" i="4261"/>
  <c r="V328" i="4261"/>
  <c r="W328" i="4261"/>
  <c r="X328" i="4261"/>
  <c r="Y328" i="4261"/>
  <c r="Z328" i="4261"/>
  <c r="AA328" i="4261"/>
  <c r="AB328" i="4261"/>
  <c r="AC328" i="4261"/>
  <c r="AD328" i="4261"/>
  <c r="AE328" i="4261"/>
  <c r="AF328" i="4261"/>
  <c r="AG328" i="4261"/>
  <c r="AH328" i="4261"/>
  <c r="AI328" i="4261"/>
  <c r="AJ328" i="4261"/>
  <c r="AK328" i="4261"/>
  <c r="AL328" i="4261"/>
  <c r="AM328" i="4261"/>
  <c r="AN328" i="4261"/>
  <c r="AO328" i="4261"/>
  <c r="AP328" i="4261"/>
  <c r="AQ328" i="4261"/>
  <c r="AR328" i="4261"/>
  <c r="AS328" i="4261"/>
  <c r="AT328" i="4261"/>
  <c r="AU328" i="4261"/>
  <c r="AV328" i="4261"/>
  <c r="AW328" i="4261"/>
  <c r="AX328" i="4261"/>
  <c r="AY328" i="4261"/>
  <c r="AZ328" i="4261"/>
  <c r="BA328" i="4261"/>
  <c r="BB328" i="4261"/>
  <c r="BC328" i="4261"/>
  <c r="BD328" i="4261"/>
  <c r="A329" i="4261"/>
  <c r="B329" i="4261"/>
  <c r="C329" i="4261"/>
  <c r="D329" i="4261"/>
  <c r="E329" i="4261"/>
  <c r="F329" i="4261"/>
  <c r="G329" i="4261"/>
  <c r="H329" i="4261"/>
  <c r="I329" i="4261"/>
  <c r="J329" i="4261"/>
  <c r="K329" i="4261"/>
  <c r="L329" i="4261"/>
  <c r="M329" i="4261"/>
  <c r="N329" i="4261"/>
  <c r="O329" i="4261"/>
  <c r="P329" i="4261"/>
  <c r="Q329" i="4261"/>
  <c r="R329" i="4261"/>
  <c r="S329" i="4261"/>
  <c r="T329" i="4261"/>
  <c r="U329" i="4261"/>
  <c r="V329" i="4261"/>
  <c r="W329" i="4261"/>
  <c r="X329" i="4261"/>
  <c r="Y329" i="4261"/>
  <c r="Z329" i="4261"/>
  <c r="AA329" i="4261"/>
  <c r="AB329" i="4261"/>
  <c r="AC329" i="4261"/>
  <c r="AD329" i="4261"/>
  <c r="AE329" i="4261"/>
  <c r="AF329" i="4261"/>
  <c r="AG329" i="4261"/>
  <c r="AH329" i="4261"/>
  <c r="AI329" i="4261"/>
  <c r="AJ329" i="4261"/>
  <c r="AK329" i="4261"/>
  <c r="AL329" i="4261"/>
  <c r="AM329" i="4261"/>
  <c r="AN329" i="4261"/>
  <c r="AO329" i="4261"/>
  <c r="AP329" i="4261"/>
  <c r="AQ329" i="4261"/>
  <c r="AR329" i="4261"/>
  <c r="AS329" i="4261"/>
  <c r="AT329" i="4261"/>
  <c r="AU329" i="4261"/>
  <c r="AV329" i="4261"/>
  <c r="AW329" i="4261"/>
  <c r="AX329" i="4261"/>
  <c r="AY329" i="4261"/>
  <c r="AZ329" i="4261"/>
  <c r="BA329" i="4261"/>
  <c r="BB329" i="4261"/>
  <c r="BC329" i="4261"/>
  <c r="BD329" i="4261"/>
  <c r="A330" i="4261"/>
  <c r="B330" i="4261"/>
  <c r="C330" i="4261"/>
  <c r="D330" i="4261"/>
  <c r="E330" i="4261"/>
  <c r="F330" i="4261"/>
  <c r="G330" i="4261"/>
  <c r="H330" i="4261"/>
  <c r="I330" i="4261"/>
  <c r="J330" i="4261"/>
  <c r="K330" i="4261"/>
  <c r="L330" i="4261"/>
  <c r="M330" i="4261"/>
  <c r="N330" i="4261"/>
  <c r="O330" i="4261"/>
  <c r="P330" i="4261"/>
  <c r="Q330" i="4261"/>
  <c r="R330" i="4261"/>
  <c r="S330" i="4261"/>
  <c r="T330" i="4261"/>
  <c r="U330" i="4261"/>
  <c r="V330" i="4261"/>
  <c r="W330" i="4261"/>
  <c r="X330" i="4261"/>
  <c r="Y330" i="4261"/>
  <c r="Z330" i="4261"/>
  <c r="AA330" i="4261"/>
  <c r="AB330" i="4261"/>
  <c r="AC330" i="4261"/>
  <c r="AD330" i="4261"/>
  <c r="AE330" i="4261"/>
  <c r="AF330" i="4261"/>
  <c r="AG330" i="4261"/>
  <c r="AH330" i="4261"/>
  <c r="AI330" i="4261"/>
  <c r="AJ330" i="4261"/>
  <c r="AK330" i="4261"/>
  <c r="AL330" i="4261"/>
  <c r="AM330" i="4261"/>
  <c r="AN330" i="4261"/>
  <c r="AO330" i="4261"/>
  <c r="AP330" i="4261"/>
  <c r="AQ330" i="4261"/>
  <c r="AR330" i="4261"/>
  <c r="AS330" i="4261"/>
  <c r="AT330" i="4261"/>
  <c r="AU330" i="4261"/>
  <c r="AV330" i="4261"/>
  <c r="AW330" i="4261"/>
  <c r="AX330" i="4261"/>
  <c r="AY330" i="4261"/>
  <c r="AZ330" i="4261"/>
  <c r="BA330" i="4261"/>
  <c r="BB330" i="4261"/>
  <c r="BC330" i="4261"/>
  <c r="BD330" i="4261"/>
  <c r="A331" i="4261"/>
  <c r="B331" i="4261"/>
  <c r="C331" i="4261"/>
  <c r="D331" i="4261"/>
  <c r="E331" i="4261"/>
  <c r="F331" i="4261"/>
  <c r="G331" i="4261"/>
  <c r="H331" i="4261"/>
  <c r="I331" i="4261"/>
  <c r="J331" i="4261"/>
  <c r="K331" i="4261"/>
  <c r="L331" i="4261"/>
  <c r="M331" i="4261"/>
  <c r="N331" i="4261"/>
  <c r="O331" i="4261"/>
  <c r="P331" i="4261"/>
  <c r="Q331" i="4261"/>
  <c r="R331" i="4261"/>
  <c r="S331" i="4261"/>
  <c r="T331" i="4261"/>
  <c r="U331" i="4261"/>
  <c r="V331" i="4261"/>
  <c r="W331" i="4261"/>
  <c r="X331" i="4261"/>
  <c r="Y331" i="4261"/>
  <c r="Z331" i="4261"/>
  <c r="AA331" i="4261"/>
  <c r="AB331" i="4261"/>
  <c r="AC331" i="4261"/>
  <c r="AD331" i="4261"/>
  <c r="AE331" i="4261"/>
  <c r="AF331" i="4261"/>
  <c r="AG331" i="4261"/>
  <c r="AH331" i="4261"/>
  <c r="AI331" i="4261"/>
  <c r="AJ331" i="4261"/>
  <c r="AK331" i="4261"/>
  <c r="AL331" i="4261"/>
  <c r="AM331" i="4261"/>
  <c r="AN331" i="4261"/>
  <c r="AO331" i="4261"/>
  <c r="AP331" i="4261"/>
  <c r="AQ331" i="4261"/>
  <c r="AR331" i="4261"/>
  <c r="AS331" i="4261"/>
  <c r="AT331" i="4261"/>
  <c r="AU331" i="4261"/>
  <c r="AV331" i="4261"/>
  <c r="AW331" i="4261"/>
  <c r="AX331" i="4261"/>
  <c r="AY331" i="4261"/>
  <c r="AZ331" i="4261"/>
  <c r="BA331" i="4261"/>
  <c r="BB331" i="4261"/>
  <c r="BC331" i="4261"/>
  <c r="BD331" i="4261"/>
  <c r="A332" i="4261"/>
  <c r="B332" i="4261"/>
  <c r="C332" i="4261"/>
  <c r="D332" i="4261"/>
  <c r="E332" i="4261"/>
  <c r="F332" i="4261"/>
  <c r="G332" i="4261"/>
  <c r="H332" i="4261"/>
  <c r="I332" i="4261"/>
  <c r="J332" i="4261"/>
  <c r="K332" i="4261"/>
  <c r="L332" i="4261"/>
  <c r="M332" i="4261"/>
  <c r="N332" i="4261"/>
  <c r="O332" i="4261"/>
  <c r="P332" i="4261"/>
  <c r="Q332" i="4261"/>
  <c r="R332" i="4261"/>
  <c r="S332" i="4261"/>
  <c r="T332" i="4261"/>
  <c r="U332" i="4261"/>
  <c r="V332" i="4261"/>
  <c r="W332" i="4261"/>
  <c r="X332" i="4261"/>
  <c r="Y332" i="4261"/>
  <c r="Z332" i="4261"/>
  <c r="AA332" i="4261"/>
  <c r="AB332" i="4261"/>
  <c r="AC332" i="4261"/>
  <c r="AD332" i="4261"/>
  <c r="AE332" i="4261"/>
  <c r="AF332" i="4261"/>
  <c r="AG332" i="4261"/>
  <c r="AH332" i="4261"/>
  <c r="AI332" i="4261"/>
  <c r="AJ332" i="4261"/>
  <c r="AK332" i="4261"/>
  <c r="AL332" i="4261"/>
  <c r="AM332" i="4261"/>
  <c r="AN332" i="4261"/>
  <c r="AO332" i="4261"/>
  <c r="AP332" i="4261"/>
  <c r="AQ332" i="4261"/>
  <c r="AR332" i="4261"/>
  <c r="AS332" i="4261"/>
  <c r="AT332" i="4261"/>
  <c r="AU332" i="4261"/>
  <c r="AV332" i="4261"/>
  <c r="AW332" i="4261"/>
  <c r="AX332" i="4261"/>
  <c r="AY332" i="4261"/>
  <c r="AZ332" i="4261"/>
  <c r="BA332" i="4261"/>
  <c r="BB332" i="4261"/>
  <c r="BC332" i="4261"/>
  <c r="BD332" i="4261"/>
  <c r="A333" i="4261"/>
  <c r="B333" i="4261"/>
  <c r="C333" i="4261"/>
  <c r="D333" i="4261"/>
  <c r="E333" i="4261"/>
  <c r="F333" i="4261"/>
  <c r="G333" i="4261"/>
  <c r="H333" i="4261"/>
  <c r="I333" i="4261"/>
  <c r="J333" i="4261"/>
  <c r="K333" i="4261"/>
  <c r="L333" i="4261"/>
  <c r="M333" i="4261"/>
  <c r="N333" i="4261"/>
  <c r="O333" i="4261"/>
  <c r="P333" i="4261"/>
  <c r="Q333" i="4261"/>
  <c r="R333" i="4261"/>
  <c r="S333" i="4261"/>
  <c r="T333" i="4261"/>
  <c r="U333" i="4261"/>
  <c r="V333" i="4261"/>
  <c r="W333" i="4261"/>
  <c r="X333" i="4261"/>
  <c r="Y333" i="4261"/>
  <c r="Z333" i="4261"/>
  <c r="AA333" i="4261"/>
  <c r="AB333" i="4261"/>
  <c r="AC333" i="4261"/>
  <c r="AD333" i="4261"/>
  <c r="AE333" i="4261"/>
  <c r="AF333" i="4261"/>
  <c r="AG333" i="4261"/>
  <c r="AH333" i="4261"/>
  <c r="AI333" i="4261"/>
  <c r="AJ333" i="4261"/>
  <c r="AK333" i="4261"/>
  <c r="AL333" i="4261"/>
  <c r="AM333" i="4261"/>
  <c r="AN333" i="4261"/>
  <c r="AO333" i="4261"/>
  <c r="AP333" i="4261"/>
  <c r="AQ333" i="4261"/>
  <c r="AR333" i="4261"/>
  <c r="AS333" i="4261"/>
  <c r="AT333" i="4261"/>
  <c r="AU333" i="4261"/>
  <c r="AV333" i="4261"/>
  <c r="AW333" i="4261"/>
  <c r="AX333" i="4261"/>
  <c r="AY333" i="4261"/>
  <c r="AZ333" i="4261"/>
  <c r="BA333" i="4261"/>
  <c r="BB333" i="4261"/>
  <c r="BC333" i="4261"/>
  <c r="BD333" i="4261"/>
  <c r="A334" i="4261"/>
  <c r="B334" i="4261"/>
  <c r="C334" i="4261"/>
  <c r="D334" i="4261"/>
  <c r="E334" i="4261"/>
  <c r="F334" i="4261"/>
  <c r="G334" i="4261"/>
  <c r="H334" i="4261"/>
  <c r="I334" i="4261"/>
  <c r="J334" i="4261"/>
  <c r="K334" i="4261"/>
  <c r="L334" i="4261"/>
  <c r="M334" i="4261"/>
  <c r="N334" i="4261"/>
  <c r="O334" i="4261"/>
  <c r="P334" i="4261"/>
  <c r="Q334" i="4261"/>
  <c r="R334" i="4261"/>
  <c r="S334" i="4261"/>
  <c r="T334" i="4261"/>
  <c r="U334" i="4261"/>
  <c r="V334" i="4261"/>
  <c r="W334" i="4261"/>
  <c r="X334" i="4261"/>
  <c r="Y334" i="4261"/>
  <c r="Z334" i="4261"/>
  <c r="AA334" i="4261"/>
  <c r="AB334" i="4261"/>
  <c r="AC334" i="4261"/>
  <c r="AD334" i="4261"/>
  <c r="AE334" i="4261"/>
  <c r="AF334" i="4261"/>
  <c r="AG334" i="4261"/>
  <c r="AH334" i="4261"/>
  <c r="AI334" i="4261"/>
  <c r="AJ334" i="4261"/>
  <c r="AK334" i="4261"/>
  <c r="AL334" i="4261"/>
  <c r="AM334" i="4261"/>
  <c r="AN334" i="4261"/>
  <c r="AO334" i="4261"/>
  <c r="AP334" i="4261"/>
  <c r="AQ334" i="4261"/>
  <c r="AR334" i="4261"/>
  <c r="AS334" i="4261"/>
  <c r="AT334" i="4261"/>
  <c r="AU334" i="4261"/>
  <c r="AV334" i="4261"/>
  <c r="AW334" i="4261"/>
  <c r="AX334" i="4261"/>
  <c r="AY334" i="4261"/>
  <c r="AZ334" i="4261"/>
  <c r="BA334" i="4261"/>
  <c r="BB334" i="4261"/>
  <c r="BC334" i="4261"/>
  <c r="BD334" i="4261"/>
  <c r="A335" i="4261"/>
  <c r="B335" i="4261"/>
  <c r="C335" i="4261"/>
  <c r="D335" i="4261"/>
  <c r="E335" i="4261"/>
  <c r="F335" i="4261"/>
  <c r="G335" i="4261"/>
  <c r="H335" i="4261"/>
  <c r="I335" i="4261"/>
  <c r="J335" i="4261"/>
  <c r="K335" i="4261"/>
  <c r="L335" i="4261"/>
  <c r="M335" i="4261"/>
  <c r="N335" i="4261"/>
  <c r="O335" i="4261"/>
  <c r="P335" i="4261"/>
  <c r="Q335" i="4261"/>
  <c r="R335" i="4261"/>
  <c r="S335" i="4261"/>
  <c r="T335" i="4261"/>
  <c r="U335" i="4261"/>
  <c r="V335" i="4261"/>
  <c r="W335" i="4261"/>
  <c r="X335" i="4261"/>
  <c r="Y335" i="4261"/>
  <c r="Z335" i="4261"/>
  <c r="AA335" i="4261"/>
  <c r="AB335" i="4261"/>
  <c r="AC335" i="4261"/>
  <c r="AD335" i="4261"/>
  <c r="AE335" i="4261"/>
  <c r="AF335" i="4261"/>
  <c r="AG335" i="4261"/>
  <c r="AH335" i="4261"/>
  <c r="AI335" i="4261"/>
  <c r="AJ335" i="4261"/>
  <c r="AK335" i="4261"/>
  <c r="AL335" i="4261"/>
  <c r="AM335" i="4261"/>
  <c r="AN335" i="4261"/>
  <c r="AO335" i="4261"/>
  <c r="AP335" i="4261"/>
  <c r="AQ335" i="4261"/>
  <c r="AR335" i="4261"/>
  <c r="AS335" i="4261"/>
  <c r="AT335" i="4261"/>
  <c r="AU335" i="4261"/>
  <c r="AV335" i="4261"/>
  <c r="AW335" i="4261"/>
  <c r="AX335" i="4261"/>
  <c r="AY335" i="4261"/>
  <c r="AZ335" i="4261"/>
  <c r="BA335" i="4261"/>
  <c r="BB335" i="4261"/>
  <c r="BC335" i="4261"/>
  <c r="BD335" i="4261"/>
  <c r="A336" i="4261"/>
  <c r="B336" i="4261"/>
  <c r="C336" i="4261"/>
  <c r="D336" i="4261"/>
  <c r="E336" i="4261"/>
  <c r="F336" i="4261"/>
  <c r="G336" i="4261"/>
  <c r="H336" i="4261"/>
  <c r="I336" i="4261"/>
  <c r="J336" i="4261"/>
  <c r="K336" i="4261"/>
  <c r="L336" i="4261"/>
  <c r="M336" i="4261"/>
  <c r="N336" i="4261"/>
  <c r="O336" i="4261"/>
  <c r="P336" i="4261"/>
  <c r="Q336" i="4261"/>
  <c r="R336" i="4261"/>
  <c r="S336" i="4261"/>
  <c r="T336" i="4261"/>
  <c r="U336" i="4261"/>
  <c r="V336" i="4261"/>
  <c r="W336" i="4261"/>
  <c r="X336" i="4261"/>
  <c r="Y336" i="4261"/>
  <c r="Z336" i="4261"/>
  <c r="AA336" i="4261"/>
  <c r="AB336" i="4261"/>
  <c r="AC336" i="4261"/>
  <c r="AD336" i="4261"/>
  <c r="AE336" i="4261"/>
  <c r="AF336" i="4261"/>
  <c r="AG336" i="4261"/>
  <c r="AH336" i="4261"/>
  <c r="AI336" i="4261"/>
  <c r="AJ336" i="4261"/>
  <c r="AK336" i="4261"/>
  <c r="AL336" i="4261"/>
  <c r="AM336" i="4261"/>
  <c r="AN336" i="4261"/>
  <c r="AO336" i="4261"/>
  <c r="AP336" i="4261"/>
  <c r="AQ336" i="4261"/>
  <c r="AR336" i="4261"/>
  <c r="AS336" i="4261"/>
  <c r="AT336" i="4261"/>
  <c r="AU336" i="4261"/>
  <c r="AV336" i="4261"/>
  <c r="AW336" i="4261"/>
  <c r="AX336" i="4261"/>
  <c r="AY336" i="4261"/>
  <c r="AZ336" i="4261"/>
  <c r="BA336" i="4261"/>
  <c r="BB336" i="4261"/>
  <c r="BC336" i="4261"/>
  <c r="BD336" i="4261"/>
  <c r="A337" i="4261"/>
  <c r="B337" i="4261"/>
  <c r="C337" i="4261"/>
  <c r="D337" i="4261"/>
  <c r="E337" i="4261"/>
  <c r="F337" i="4261"/>
  <c r="G337" i="4261"/>
  <c r="H337" i="4261"/>
  <c r="I337" i="4261"/>
  <c r="J337" i="4261"/>
  <c r="K337" i="4261"/>
  <c r="L337" i="4261"/>
  <c r="M337" i="4261"/>
  <c r="N337" i="4261"/>
  <c r="O337" i="4261"/>
  <c r="P337" i="4261"/>
  <c r="Q337" i="4261"/>
  <c r="R337" i="4261"/>
  <c r="S337" i="4261"/>
  <c r="T337" i="4261"/>
  <c r="U337" i="4261"/>
  <c r="V337" i="4261"/>
  <c r="W337" i="4261"/>
  <c r="X337" i="4261"/>
  <c r="Y337" i="4261"/>
  <c r="Z337" i="4261"/>
  <c r="AA337" i="4261"/>
  <c r="AB337" i="4261"/>
  <c r="AC337" i="4261"/>
  <c r="AD337" i="4261"/>
  <c r="AE337" i="4261"/>
  <c r="AF337" i="4261"/>
  <c r="AG337" i="4261"/>
  <c r="AH337" i="4261"/>
  <c r="AI337" i="4261"/>
  <c r="AJ337" i="4261"/>
  <c r="AK337" i="4261"/>
  <c r="AL337" i="4261"/>
  <c r="AM337" i="4261"/>
  <c r="AN337" i="4261"/>
  <c r="AO337" i="4261"/>
  <c r="AP337" i="4261"/>
  <c r="AQ337" i="4261"/>
  <c r="AR337" i="4261"/>
  <c r="AS337" i="4261"/>
  <c r="AT337" i="4261"/>
  <c r="AU337" i="4261"/>
  <c r="AV337" i="4261"/>
  <c r="AW337" i="4261"/>
  <c r="AX337" i="4261"/>
  <c r="AY337" i="4261"/>
  <c r="AZ337" i="4261"/>
  <c r="BA337" i="4261"/>
  <c r="BB337" i="4261"/>
  <c r="BC337" i="4261"/>
  <c r="BD337" i="4261"/>
  <c r="A338" i="4261"/>
  <c r="B338" i="4261"/>
  <c r="C338" i="4261"/>
  <c r="D338" i="4261"/>
  <c r="E338" i="4261"/>
  <c r="F338" i="4261"/>
  <c r="G338" i="4261"/>
  <c r="H338" i="4261"/>
  <c r="I338" i="4261"/>
  <c r="J338" i="4261"/>
  <c r="K338" i="4261"/>
  <c r="L338" i="4261"/>
  <c r="M338" i="4261"/>
  <c r="N338" i="4261"/>
  <c r="O338" i="4261"/>
  <c r="P338" i="4261"/>
  <c r="Q338" i="4261"/>
  <c r="R338" i="4261"/>
  <c r="S338" i="4261"/>
  <c r="T338" i="4261"/>
  <c r="U338" i="4261"/>
  <c r="V338" i="4261"/>
  <c r="W338" i="4261"/>
  <c r="X338" i="4261"/>
  <c r="Y338" i="4261"/>
  <c r="Z338" i="4261"/>
  <c r="AA338" i="4261"/>
  <c r="AB338" i="4261"/>
  <c r="AC338" i="4261"/>
  <c r="AD338" i="4261"/>
  <c r="AE338" i="4261"/>
  <c r="AF338" i="4261"/>
  <c r="AG338" i="4261"/>
  <c r="AH338" i="4261"/>
  <c r="AI338" i="4261"/>
  <c r="AJ338" i="4261"/>
  <c r="AK338" i="4261"/>
  <c r="AL338" i="4261"/>
  <c r="AM338" i="4261"/>
  <c r="AN338" i="4261"/>
  <c r="AO338" i="4261"/>
  <c r="AP338" i="4261"/>
  <c r="AQ338" i="4261"/>
  <c r="AR338" i="4261"/>
  <c r="AS338" i="4261"/>
  <c r="AT338" i="4261"/>
  <c r="AU338" i="4261"/>
  <c r="AV338" i="4261"/>
  <c r="AW338" i="4261"/>
  <c r="AX338" i="4261"/>
  <c r="AY338" i="4261"/>
  <c r="AZ338" i="4261"/>
  <c r="BA338" i="4261"/>
  <c r="BB338" i="4261"/>
  <c r="BC338" i="4261"/>
  <c r="BD338" i="4261"/>
  <c r="A339" i="4261"/>
  <c r="B339" i="4261"/>
  <c r="C339" i="4261"/>
  <c r="D339" i="4261"/>
  <c r="E339" i="4261"/>
  <c r="F339" i="4261"/>
  <c r="G339" i="4261"/>
  <c r="H339" i="4261"/>
  <c r="I339" i="4261"/>
  <c r="J339" i="4261"/>
  <c r="K339" i="4261"/>
  <c r="L339" i="4261"/>
  <c r="M339" i="4261"/>
  <c r="N339" i="4261"/>
  <c r="O339" i="4261"/>
  <c r="P339" i="4261"/>
  <c r="Q339" i="4261"/>
  <c r="R339" i="4261"/>
  <c r="S339" i="4261"/>
  <c r="T339" i="4261"/>
  <c r="U339" i="4261"/>
  <c r="V339" i="4261"/>
  <c r="W339" i="4261"/>
  <c r="X339" i="4261"/>
  <c r="Y339" i="4261"/>
  <c r="Z339" i="4261"/>
  <c r="AA339" i="4261"/>
  <c r="AB339" i="4261"/>
  <c r="AC339" i="4261"/>
  <c r="AD339" i="4261"/>
  <c r="AE339" i="4261"/>
  <c r="AF339" i="4261"/>
  <c r="AG339" i="4261"/>
  <c r="AH339" i="4261"/>
  <c r="AI339" i="4261"/>
  <c r="AJ339" i="4261"/>
  <c r="AK339" i="4261"/>
  <c r="AL339" i="4261"/>
  <c r="AM339" i="4261"/>
  <c r="AN339" i="4261"/>
  <c r="AO339" i="4261"/>
  <c r="AP339" i="4261"/>
  <c r="AQ339" i="4261"/>
  <c r="AR339" i="4261"/>
  <c r="AS339" i="4261"/>
  <c r="AT339" i="4261"/>
  <c r="AU339" i="4261"/>
  <c r="AV339" i="4261"/>
  <c r="AW339" i="4261"/>
  <c r="AX339" i="4261"/>
  <c r="AY339" i="4261"/>
  <c r="AZ339" i="4261"/>
  <c r="BA339" i="4261"/>
  <c r="BB339" i="4261"/>
  <c r="BC339" i="4261"/>
  <c r="BD339" i="4261"/>
  <c r="A340" i="4261"/>
  <c r="B340" i="4261"/>
  <c r="C340" i="4261"/>
  <c r="D340" i="4261"/>
  <c r="E340" i="4261"/>
  <c r="F340" i="4261"/>
  <c r="G340" i="4261"/>
  <c r="H340" i="4261"/>
  <c r="I340" i="4261"/>
  <c r="J340" i="4261"/>
  <c r="K340" i="4261"/>
  <c r="L340" i="4261"/>
  <c r="M340" i="4261"/>
  <c r="N340" i="4261"/>
  <c r="O340" i="4261"/>
  <c r="P340" i="4261"/>
  <c r="Q340" i="4261"/>
  <c r="R340" i="4261"/>
  <c r="S340" i="4261"/>
  <c r="T340" i="4261"/>
  <c r="U340" i="4261"/>
  <c r="V340" i="4261"/>
  <c r="W340" i="4261"/>
  <c r="X340" i="4261"/>
  <c r="Y340" i="4261"/>
  <c r="Z340" i="4261"/>
  <c r="AA340" i="4261"/>
  <c r="AB340" i="4261"/>
  <c r="AC340" i="4261"/>
  <c r="AD340" i="4261"/>
  <c r="AE340" i="4261"/>
  <c r="AF340" i="4261"/>
  <c r="AG340" i="4261"/>
  <c r="AH340" i="4261"/>
  <c r="AI340" i="4261"/>
  <c r="AJ340" i="4261"/>
  <c r="AK340" i="4261"/>
  <c r="AL340" i="4261"/>
  <c r="AM340" i="4261"/>
  <c r="AN340" i="4261"/>
  <c r="AO340" i="4261"/>
  <c r="AP340" i="4261"/>
  <c r="AQ340" i="4261"/>
  <c r="AR340" i="4261"/>
  <c r="AS340" i="4261"/>
  <c r="AT340" i="4261"/>
  <c r="AU340" i="4261"/>
  <c r="AV340" i="4261"/>
  <c r="AW340" i="4261"/>
  <c r="AX340" i="4261"/>
  <c r="AY340" i="4261"/>
  <c r="AZ340" i="4261"/>
  <c r="BA340" i="4261"/>
  <c r="BB340" i="4261"/>
  <c r="BC340" i="4261"/>
  <c r="BD340" i="4261"/>
  <c r="A341" i="4261"/>
  <c r="B341" i="4261"/>
  <c r="C341" i="4261"/>
  <c r="D341" i="4261"/>
  <c r="E341" i="4261"/>
  <c r="F341" i="4261"/>
  <c r="G341" i="4261"/>
  <c r="H341" i="4261"/>
  <c r="I341" i="4261"/>
  <c r="J341" i="4261"/>
  <c r="K341" i="4261"/>
  <c r="L341" i="4261"/>
  <c r="M341" i="4261"/>
  <c r="N341" i="4261"/>
  <c r="O341" i="4261"/>
  <c r="P341" i="4261"/>
  <c r="Q341" i="4261"/>
  <c r="R341" i="4261"/>
  <c r="S341" i="4261"/>
  <c r="T341" i="4261"/>
  <c r="U341" i="4261"/>
  <c r="V341" i="4261"/>
  <c r="W341" i="4261"/>
  <c r="X341" i="4261"/>
  <c r="Y341" i="4261"/>
  <c r="Z341" i="4261"/>
  <c r="AA341" i="4261"/>
  <c r="AB341" i="4261"/>
  <c r="AC341" i="4261"/>
  <c r="AD341" i="4261"/>
  <c r="AE341" i="4261"/>
  <c r="AF341" i="4261"/>
  <c r="AG341" i="4261"/>
  <c r="AH341" i="4261"/>
  <c r="AI341" i="4261"/>
  <c r="AJ341" i="4261"/>
  <c r="AK341" i="4261"/>
  <c r="AL341" i="4261"/>
  <c r="AM341" i="4261"/>
  <c r="AN341" i="4261"/>
  <c r="AO341" i="4261"/>
  <c r="AP341" i="4261"/>
  <c r="AQ341" i="4261"/>
  <c r="AR341" i="4261"/>
  <c r="AS341" i="4261"/>
  <c r="AT341" i="4261"/>
  <c r="AU341" i="4261"/>
  <c r="AV341" i="4261"/>
  <c r="AW341" i="4261"/>
  <c r="AX341" i="4261"/>
  <c r="AY341" i="4261"/>
  <c r="AZ341" i="4261"/>
  <c r="BA341" i="4261"/>
  <c r="BB341" i="4261"/>
  <c r="BC341" i="4261"/>
  <c r="BD341" i="4261"/>
  <c r="A342" i="4261"/>
  <c r="B342" i="4261"/>
  <c r="C342" i="4261"/>
  <c r="D342" i="4261"/>
  <c r="E342" i="4261"/>
  <c r="F342" i="4261"/>
  <c r="G342" i="4261"/>
  <c r="H342" i="4261"/>
  <c r="I342" i="4261"/>
  <c r="J342" i="4261"/>
  <c r="K342" i="4261"/>
  <c r="L342" i="4261"/>
  <c r="M342" i="4261"/>
  <c r="N342" i="4261"/>
  <c r="O342" i="4261"/>
  <c r="P342" i="4261"/>
  <c r="Q342" i="4261"/>
  <c r="R342" i="4261"/>
  <c r="S342" i="4261"/>
  <c r="T342" i="4261"/>
  <c r="U342" i="4261"/>
  <c r="V342" i="4261"/>
  <c r="W342" i="4261"/>
  <c r="X342" i="4261"/>
  <c r="Y342" i="4261"/>
  <c r="Z342" i="4261"/>
  <c r="AA342" i="4261"/>
  <c r="AB342" i="4261"/>
  <c r="AC342" i="4261"/>
  <c r="AD342" i="4261"/>
  <c r="AE342" i="4261"/>
  <c r="AF342" i="4261"/>
  <c r="AG342" i="4261"/>
  <c r="AH342" i="4261"/>
  <c r="AI342" i="4261"/>
  <c r="AJ342" i="4261"/>
  <c r="AK342" i="4261"/>
  <c r="AL342" i="4261"/>
  <c r="AM342" i="4261"/>
  <c r="AN342" i="4261"/>
  <c r="AO342" i="4261"/>
  <c r="AP342" i="4261"/>
  <c r="AQ342" i="4261"/>
  <c r="AR342" i="4261"/>
  <c r="AS342" i="4261"/>
  <c r="AT342" i="4261"/>
  <c r="AU342" i="4261"/>
  <c r="AV342" i="4261"/>
  <c r="AW342" i="4261"/>
  <c r="AX342" i="4261"/>
  <c r="AY342" i="4261"/>
  <c r="AZ342" i="4261"/>
  <c r="BA342" i="4261"/>
  <c r="BB342" i="4261"/>
  <c r="BC342" i="4261"/>
  <c r="BD342" i="4261"/>
  <c r="A343" i="4261"/>
  <c r="B343" i="4261"/>
  <c r="C343" i="4261"/>
  <c r="D343" i="4261"/>
  <c r="E343" i="4261"/>
  <c r="F343" i="4261"/>
  <c r="G343" i="4261"/>
  <c r="H343" i="4261"/>
  <c r="I343" i="4261"/>
  <c r="J343" i="4261"/>
  <c r="K343" i="4261"/>
  <c r="L343" i="4261"/>
  <c r="M343" i="4261"/>
  <c r="N343" i="4261"/>
  <c r="O343" i="4261"/>
  <c r="P343" i="4261"/>
  <c r="Q343" i="4261"/>
  <c r="R343" i="4261"/>
  <c r="S343" i="4261"/>
  <c r="T343" i="4261"/>
  <c r="U343" i="4261"/>
  <c r="V343" i="4261"/>
  <c r="W343" i="4261"/>
  <c r="X343" i="4261"/>
  <c r="Y343" i="4261"/>
  <c r="Z343" i="4261"/>
  <c r="AA343" i="4261"/>
  <c r="AB343" i="4261"/>
  <c r="AC343" i="4261"/>
  <c r="AD343" i="4261"/>
  <c r="AE343" i="4261"/>
  <c r="AF343" i="4261"/>
  <c r="AG343" i="4261"/>
  <c r="AH343" i="4261"/>
  <c r="AI343" i="4261"/>
  <c r="AJ343" i="4261"/>
  <c r="AK343" i="4261"/>
  <c r="AL343" i="4261"/>
  <c r="AM343" i="4261"/>
  <c r="AN343" i="4261"/>
  <c r="AO343" i="4261"/>
  <c r="AP343" i="4261"/>
  <c r="AQ343" i="4261"/>
  <c r="AR343" i="4261"/>
  <c r="AS343" i="4261"/>
  <c r="AT343" i="4261"/>
  <c r="AU343" i="4261"/>
  <c r="AV343" i="4261"/>
  <c r="AW343" i="4261"/>
  <c r="AX343" i="4261"/>
  <c r="AY343" i="4261"/>
  <c r="AZ343" i="4261"/>
  <c r="BA343" i="4261"/>
  <c r="BB343" i="4261"/>
  <c r="BC343" i="4261"/>
  <c r="BD343" i="4261"/>
  <c r="A344" i="4261"/>
  <c r="B344" i="4261"/>
  <c r="C344" i="4261"/>
  <c r="D344" i="4261"/>
  <c r="E344" i="4261"/>
  <c r="F344" i="4261"/>
  <c r="G344" i="4261"/>
  <c r="H344" i="4261"/>
  <c r="I344" i="4261"/>
  <c r="J344" i="4261"/>
  <c r="K344" i="4261"/>
  <c r="L344" i="4261"/>
  <c r="M344" i="4261"/>
  <c r="N344" i="4261"/>
  <c r="O344" i="4261"/>
  <c r="P344" i="4261"/>
  <c r="Q344" i="4261"/>
  <c r="R344" i="4261"/>
  <c r="S344" i="4261"/>
  <c r="T344" i="4261"/>
  <c r="U344" i="4261"/>
  <c r="V344" i="4261"/>
  <c r="W344" i="4261"/>
  <c r="X344" i="4261"/>
  <c r="Y344" i="4261"/>
  <c r="Z344" i="4261"/>
  <c r="AA344" i="4261"/>
  <c r="AB344" i="4261"/>
  <c r="AC344" i="4261"/>
  <c r="AD344" i="4261"/>
  <c r="AE344" i="4261"/>
  <c r="AF344" i="4261"/>
  <c r="AG344" i="4261"/>
  <c r="AH344" i="4261"/>
  <c r="AI344" i="4261"/>
  <c r="AJ344" i="4261"/>
  <c r="AK344" i="4261"/>
  <c r="AL344" i="4261"/>
  <c r="AM344" i="4261"/>
  <c r="AN344" i="4261"/>
  <c r="AO344" i="4261"/>
  <c r="AP344" i="4261"/>
  <c r="AQ344" i="4261"/>
  <c r="AR344" i="4261"/>
  <c r="AS344" i="4261"/>
  <c r="AT344" i="4261"/>
  <c r="AU344" i="4261"/>
  <c r="AV344" i="4261"/>
  <c r="AW344" i="4261"/>
  <c r="AX344" i="4261"/>
  <c r="AY344" i="4261"/>
  <c r="AZ344" i="4261"/>
  <c r="BA344" i="4261"/>
  <c r="BB344" i="4261"/>
  <c r="BC344" i="4261"/>
  <c r="BD344" i="4261"/>
  <c r="A345" i="4261"/>
  <c r="B345" i="4261"/>
  <c r="C345" i="4261"/>
  <c r="D345" i="4261"/>
  <c r="E345" i="4261"/>
  <c r="F345" i="4261"/>
  <c r="G345" i="4261"/>
  <c r="H345" i="4261"/>
  <c r="I345" i="4261"/>
  <c r="J345" i="4261"/>
  <c r="K345" i="4261"/>
  <c r="L345" i="4261"/>
  <c r="M345" i="4261"/>
  <c r="N345" i="4261"/>
  <c r="O345" i="4261"/>
  <c r="P345" i="4261"/>
  <c r="Q345" i="4261"/>
  <c r="R345" i="4261"/>
  <c r="S345" i="4261"/>
  <c r="T345" i="4261"/>
  <c r="U345" i="4261"/>
  <c r="V345" i="4261"/>
  <c r="W345" i="4261"/>
  <c r="X345" i="4261"/>
  <c r="Y345" i="4261"/>
  <c r="Z345" i="4261"/>
  <c r="AA345" i="4261"/>
  <c r="AB345" i="4261"/>
  <c r="AC345" i="4261"/>
  <c r="AD345" i="4261"/>
  <c r="AE345" i="4261"/>
  <c r="AF345" i="4261"/>
  <c r="AG345" i="4261"/>
  <c r="AH345" i="4261"/>
  <c r="AI345" i="4261"/>
  <c r="AJ345" i="4261"/>
  <c r="AK345" i="4261"/>
  <c r="AL345" i="4261"/>
  <c r="AM345" i="4261"/>
  <c r="AN345" i="4261"/>
  <c r="AO345" i="4261"/>
  <c r="AP345" i="4261"/>
  <c r="AQ345" i="4261"/>
  <c r="AR345" i="4261"/>
  <c r="AS345" i="4261"/>
  <c r="AT345" i="4261"/>
  <c r="AU345" i="4261"/>
  <c r="AV345" i="4261"/>
  <c r="AW345" i="4261"/>
  <c r="AX345" i="4261"/>
  <c r="AY345" i="4261"/>
  <c r="AZ345" i="4261"/>
  <c r="BA345" i="4261"/>
  <c r="BB345" i="4261"/>
  <c r="BC345" i="4261"/>
  <c r="BD345" i="4261"/>
  <c r="A346" i="4261"/>
  <c r="B346" i="4261"/>
  <c r="C346" i="4261"/>
  <c r="D346" i="4261"/>
  <c r="E346" i="4261"/>
  <c r="F346" i="4261"/>
  <c r="G346" i="4261"/>
  <c r="H346" i="4261"/>
  <c r="I346" i="4261"/>
  <c r="J346" i="4261"/>
  <c r="K346" i="4261"/>
  <c r="L346" i="4261"/>
  <c r="M346" i="4261"/>
  <c r="N346" i="4261"/>
  <c r="O346" i="4261"/>
  <c r="P346" i="4261"/>
  <c r="Q346" i="4261"/>
  <c r="R346" i="4261"/>
  <c r="S346" i="4261"/>
  <c r="T346" i="4261"/>
  <c r="U346" i="4261"/>
  <c r="V346" i="4261"/>
  <c r="W346" i="4261"/>
  <c r="X346" i="4261"/>
  <c r="Y346" i="4261"/>
  <c r="Z346" i="4261"/>
  <c r="AA346" i="4261"/>
  <c r="AB346" i="4261"/>
  <c r="AC346" i="4261"/>
  <c r="AD346" i="4261"/>
  <c r="AE346" i="4261"/>
  <c r="AF346" i="4261"/>
  <c r="AG346" i="4261"/>
  <c r="AH346" i="4261"/>
  <c r="AI346" i="4261"/>
  <c r="AJ346" i="4261"/>
  <c r="AK346" i="4261"/>
  <c r="AL346" i="4261"/>
  <c r="AM346" i="4261"/>
  <c r="AN346" i="4261"/>
  <c r="AO346" i="4261"/>
  <c r="AP346" i="4261"/>
  <c r="AQ346" i="4261"/>
  <c r="AR346" i="4261"/>
  <c r="AS346" i="4261"/>
  <c r="AT346" i="4261"/>
  <c r="AU346" i="4261"/>
  <c r="AV346" i="4261"/>
  <c r="AW346" i="4261"/>
  <c r="AX346" i="4261"/>
  <c r="AY346" i="4261"/>
  <c r="AZ346" i="4261"/>
  <c r="BA346" i="4261"/>
  <c r="BB346" i="4261"/>
  <c r="BC346" i="4261"/>
  <c r="BD346" i="4261"/>
  <c r="A347" i="4261"/>
  <c r="B347" i="4261"/>
  <c r="C347" i="4261"/>
  <c r="D347" i="4261"/>
  <c r="E347" i="4261"/>
  <c r="F347" i="4261"/>
  <c r="G347" i="4261"/>
  <c r="H347" i="4261"/>
  <c r="I347" i="4261"/>
  <c r="J347" i="4261"/>
  <c r="K347" i="4261"/>
  <c r="L347" i="4261"/>
  <c r="M347" i="4261"/>
  <c r="N347" i="4261"/>
  <c r="O347" i="4261"/>
  <c r="P347" i="4261"/>
  <c r="Q347" i="4261"/>
  <c r="R347" i="4261"/>
  <c r="S347" i="4261"/>
  <c r="T347" i="4261"/>
  <c r="U347" i="4261"/>
  <c r="V347" i="4261"/>
  <c r="W347" i="4261"/>
  <c r="X347" i="4261"/>
  <c r="Y347" i="4261"/>
  <c r="Z347" i="4261"/>
  <c r="AA347" i="4261"/>
  <c r="AB347" i="4261"/>
  <c r="AC347" i="4261"/>
  <c r="AD347" i="4261"/>
  <c r="AE347" i="4261"/>
  <c r="AF347" i="4261"/>
  <c r="AG347" i="4261"/>
  <c r="AH347" i="4261"/>
  <c r="AI347" i="4261"/>
  <c r="AJ347" i="4261"/>
  <c r="AK347" i="4261"/>
  <c r="AL347" i="4261"/>
  <c r="AM347" i="4261"/>
  <c r="AN347" i="4261"/>
  <c r="AO347" i="4261"/>
  <c r="AP347" i="4261"/>
  <c r="AQ347" i="4261"/>
  <c r="AR347" i="4261"/>
  <c r="AS347" i="4261"/>
  <c r="AT347" i="4261"/>
  <c r="AU347" i="4261"/>
  <c r="AV347" i="4261"/>
  <c r="AW347" i="4261"/>
  <c r="AX347" i="4261"/>
  <c r="AY347" i="4261"/>
  <c r="AZ347" i="4261"/>
  <c r="BA347" i="4261"/>
  <c r="BB347" i="4261"/>
  <c r="BC347" i="4261"/>
  <c r="BD347" i="4261"/>
  <c r="A348" i="4261"/>
  <c r="B348" i="4261"/>
  <c r="C348" i="4261"/>
  <c r="D348" i="4261"/>
  <c r="E348" i="4261"/>
  <c r="F348" i="4261"/>
  <c r="G348" i="4261"/>
  <c r="H348" i="4261"/>
  <c r="I348" i="4261"/>
  <c r="J348" i="4261"/>
  <c r="K348" i="4261"/>
  <c r="L348" i="4261"/>
  <c r="M348" i="4261"/>
  <c r="N348" i="4261"/>
  <c r="O348" i="4261"/>
  <c r="P348" i="4261"/>
  <c r="Q348" i="4261"/>
  <c r="R348" i="4261"/>
  <c r="S348" i="4261"/>
  <c r="T348" i="4261"/>
  <c r="U348" i="4261"/>
  <c r="V348" i="4261"/>
  <c r="W348" i="4261"/>
  <c r="X348" i="4261"/>
  <c r="Y348" i="4261"/>
  <c r="Z348" i="4261"/>
  <c r="AA348" i="4261"/>
  <c r="AB348" i="4261"/>
  <c r="AC348" i="4261"/>
  <c r="AD348" i="4261"/>
  <c r="AE348" i="4261"/>
  <c r="AF348" i="4261"/>
  <c r="AG348" i="4261"/>
  <c r="AH348" i="4261"/>
  <c r="AI348" i="4261"/>
  <c r="AJ348" i="4261"/>
  <c r="AK348" i="4261"/>
  <c r="AL348" i="4261"/>
  <c r="AM348" i="4261"/>
  <c r="AN348" i="4261"/>
  <c r="AO348" i="4261"/>
  <c r="AP348" i="4261"/>
  <c r="AQ348" i="4261"/>
  <c r="AR348" i="4261"/>
  <c r="AS348" i="4261"/>
  <c r="AT348" i="4261"/>
  <c r="AU348" i="4261"/>
  <c r="AV348" i="4261"/>
  <c r="AW348" i="4261"/>
  <c r="AX348" i="4261"/>
  <c r="AY348" i="4261"/>
  <c r="AZ348" i="4261"/>
  <c r="BA348" i="4261"/>
  <c r="BB348" i="4261"/>
  <c r="BC348" i="4261"/>
  <c r="BD348" i="4261"/>
  <c r="A349" i="4261"/>
  <c r="B349" i="4261"/>
  <c r="C349" i="4261"/>
  <c r="D349" i="4261"/>
  <c r="E349" i="4261"/>
  <c r="F349" i="4261"/>
  <c r="G349" i="4261"/>
  <c r="H349" i="4261"/>
  <c r="I349" i="4261"/>
  <c r="J349" i="4261"/>
  <c r="K349" i="4261"/>
  <c r="L349" i="4261"/>
  <c r="M349" i="4261"/>
  <c r="N349" i="4261"/>
  <c r="O349" i="4261"/>
  <c r="P349" i="4261"/>
  <c r="Q349" i="4261"/>
  <c r="R349" i="4261"/>
  <c r="S349" i="4261"/>
  <c r="T349" i="4261"/>
  <c r="U349" i="4261"/>
  <c r="V349" i="4261"/>
  <c r="W349" i="4261"/>
  <c r="X349" i="4261"/>
  <c r="Y349" i="4261"/>
  <c r="Z349" i="4261"/>
  <c r="AA349" i="4261"/>
  <c r="AB349" i="4261"/>
  <c r="AC349" i="4261"/>
  <c r="AD349" i="4261"/>
  <c r="AE349" i="4261"/>
  <c r="AF349" i="4261"/>
  <c r="AG349" i="4261"/>
  <c r="AH349" i="4261"/>
  <c r="AI349" i="4261"/>
  <c r="AJ349" i="4261"/>
  <c r="AK349" i="4261"/>
  <c r="AL349" i="4261"/>
  <c r="AM349" i="4261"/>
  <c r="AN349" i="4261"/>
  <c r="AO349" i="4261"/>
  <c r="AP349" i="4261"/>
  <c r="AQ349" i="4261"/>
  <c r="AR349" i="4261"/>
  <c r="AS349" i="4261"/>
  <c r="AT349" i="4261"/>
  <c r="AU349" i="4261"/>
  <c r="AV349" i="4261"/>
  <c r="AW349" i="4261"/>
  <c r="AX349" i="4261"/>
  <c r="AY349" i="4261"/>
  <c r="AZ349" i="4261"/>
  <c r="BA349" i="4261"/>
  <c r="BB349" i="4261"/>
  <c r="BC349" i="4261"/>
  <c r="BD349" i="4261"/>
  <c r="A350" i="4261"/>
  <c r="B350" i="4261"/>
  <c r="C350" i="4261"/>
  <c r="D350" i="4261"/>
  <c r="E350" i="4261"/>
  <c r="F350" i="4261"/>
  <c r="G350" i="4261"/>
  <c r="H350" i="4261"/>
  <c r="I350" i="4261"/>
  <c r="J350" i="4261"/>
  <c r="K350" i="4261"/>
  <c r="L350" i="4261"/>
  <c r="M350" i="4261"/>
  <c r="N350" i="4261"/>
  <c r="O350" i="4261"/>
  <c r="P350" i="4261"/>
  <c r="Q350" i="4261"/>
  <c r="R350" i="4261"/>
  <c r="S350" i="4261"/>
  <c r="T350" i="4261"/>
  <c r="U350" i="4261"/>
  <c r="V350" i="4261"/>
  <c r="W350" i="4261"/>
  <c r="X350" i="4261"/>
  <c r="Y350" i="4261"/>
  <c r="Z350" i="4261"/>
  <c r="AA350" i="4261"/>
  <c r="AB350" i="4261"/>
  <c r="AC350" i="4261"/>
  <c r="AD350" i="4261"/>
  <c r="AE350" i="4261"/>
  <c r="AF350" i="4261"/>
  <c r="AG350" i="4261"/>
  <c r="AH350" i="4261"/>
  <c r="AI350" i="4261"/>
  <c r="AJ350" i="4261"/>
  <c r="AK350" i="4261"/>
  <c r="AL350" i="4261"/>
  <c r="AM350" i="4261"/>
  <c r="AN350" i="4261"/>
  <c r="AO350" i="4261"/>
  <c r="AP350" i="4261"/>
  <c r="AQ350" i="4261"/>
  <c r="AR350" i="4261"/>
  <c r="AS350" i="4261"/>
  <c r="AT350" i="4261"/>
  <c r="AU350" i="4261"/>
  <c r="AV350" i="4261"/>
  <c r="AW350" i="4261"/>
  <c r="AX350" i="4261"/>
  <c r="AY350" i="4261"/>
  <c r="AZ350" i="4261"/>
  <c r="BA350" i="4261"/>
  <c r="BB350" i="4261"/>
  <c r="BC350" i="4261"/>
  <c r="BD350" i="4261"/>
  <c r="A351" i="4261"/>
  <c r="B351" i="4261"/>
  <c r="C351" i="4261"/>
  <c r="D351" i="4261"/>
  <c r="E351" i="4261"/>
  <c r="F351" i="4261"/>
  <c r="G351" i="4261"/>
  <c r="H351" i="4261"/>
  <c r="I351" i="4261"/>
  <c r="J351" i="4261"/>
  <c r="K351" i="4261"/>
  <c r="L351" i="4261"/>
  <c r="M351" i="4261"/>
  <c r="N351" i="4261"/>
  <c r="O351" i="4261"/>
  <c r="P351" i="4261"/>
  <c r="Q351" i="4261"/>
  <c r="R351" i="4261"/>
  <c r="S351" i="4261"/>
  <c r="T351" i="4261"/>
  <c r="U351" i="4261"/>
  <c r="V351" i="4261"/>
  <c r="W351" i="4261"/>
  <c r="X351" i="4261"/>
  <c r="Y351" i="4261"/>
  <c r="Z351" i="4261"/>
  <c r="AA351" i="4261"/>
  <c r="AB351" i="4261"/>
  <c r="AC351" i="4261"/>
  <c r="AD351" i="4261"/>
  <c r="AE351" i="4261"/>
  <c r="AF351" i="4261"/>
  <c r="AG351" i="4261"/>
  <c r="AH351" i="4261"/>
  <c r="AI351" i="4261"/>
  <c r="AJ351" i="4261"/>
  <c r="AK351" i="4261"/>
  <c r="AL351" i="4261"/>
  <c r="AM351" i="4261"/>
  <c r="AN351" i="4261"/>
  <c r="AO351" i="4261"/>
  <c r="AP351" i="4261"/>
  <c r="AQ351" i="4261"/>
  <c r="AR351" i="4261"/>
  <c r="AS351" i="4261"/>
  <c r="AT351" i="4261"/>
  <c r="AU351" i="4261"/>
  <c r="AV351" i="4261"/>
  <c r="AW351" i="4261"/>
  <c r="AX351" i="4261"/>
  <c r="AY351" i="4261"/>
  <c r="AZ351" i="4261"/>
  <c r="BA351" i="4261"/>
  <c r="BB351" i="4261"/>
  <c r="BC351" i="4261"/>
  <c r="BD351" i="4261"/>
  <c r="A352" i="4261"/>
  <c r="B352" i="4261"/>
  <c r="C352" i="4261"/>
  <c r="D352" i="4261"/>
  <c r="E352" i="4261"/>
  <c r="F352" i="4261"/>
  <c r="G352" i="4261"/>
  <c r="H352" i="4261"/>
  <c r="I352" i="4261"/>
  <c r="J352" i="4261"/>
  <c r="K352" i="4261"/>
  <c r="L352" i="4261"/>
  <c r="M352" i="4261"/>
  <c r="N352" i="4261"/>
  <c r="O352" i="4261"/>
  <c r="P352" i="4261"/>
  <c r="Q352" i="4261"/>
  <c r="R352" i="4261"/>
  <c r="S352" i="4261"/>
  <c r="T352" i="4261"/>
  <c r="U352" i="4261"/>
  <c r="V352" i="4261"/>
  <c r="W352" i="4261"/>
  <c r="X352" i="4261"/>
  <c r="Y352" i="4261"/>
  <c r="Z352" i="4261"/>
  <c r="AA352" i="4261"/>
  <c r="AB352" i="4261"/>
  <c r="AC352" i="4261"/>
  <c r="AD352" i="4261"/>
  <c r="AE352" i="4261"/>
  <c r="AF352" i="4261"/>
  <c r="AG352" i="4261"/>
  <c r="AH352" i="4261"/>
  <c r="AI352" i="4261"/>
  <c r="AJ352" i="4261"/>
  <c r="AK352" i="4261"/>
  <c r="AL352" i="4261"/>
  <c r="AM352" i="4261"/>
  <c r="AN352" i="4261"/>
  <c r="AO352" i="4261"/>
  <c r="AP352" i="4261"/>
  <c r="AQ352" i="4261"/>
  <c r="AR352" i="4261"/>
  <c r="AS352" i="4261"/>
  <c r="AT352" i="4261"/>
  <c r="AU352" i="4261"/>
  <c r="AV352" i="4261"/>
  <c r="AW352" i="4261"/>
  <c r="AX352" i="4261"/>
  <c r="AY352" i="4261"/>
  <c r="AZ352" i="4261"/>
  <c r="BA352" i="4261"/>
  <c r="BB352" i="4261"/>
  <c r="BC352" i="4261"/>
  <c r="BD352" i="4261"/>
  <c r="A353" i="4261"/>
  <c r="B353" i="4261"/>
  <c r="C353" i="4261"/>
  <c r="D353" i="4261"/>
  <c r="E353" i="4261"/>
  <c r="F353" i="4261"/>
  <c r="G353" i="4261"/>
  <c r="H353" i="4261"/>
  <c r="I353" i="4261"/>
  <c r="J353" i="4261"/>
  <c r="K353" i="4261"/>
  <c r="L353" i="4261"/>
  <c r="M353" i="4261"/>
  <c r="N353" i="4261"/>
  <c r="O353" i="4261"/>
  <c r="P353" i="4261"/>
  <c r="Q353" i="4261"/>
  <c r="R353" i="4261"/>
  <c r="S353" i="4261"/>
  <c r="T353" i="4261"/>
  <c r="U353" i="4261"/>
  <c r="V353" i="4261"/>
  <c r="W353" i="4261"/>
  <c r="X353" i="4261"/>
  <c r="Y353" i="4261"/>
  <c r="Z353" i="4261"/>
  <c r="AA353" i="4261"/>
  <c r="AB353" i="4261"/>
  <c r="AC353" i="4261"/>
  <c r="AD353" i="4261"/>
  <c r="AE353" i="4261"/>
  <c r="AF353" i="4261"/>
  <c r="AG353" i="4261"/>
  <c r="AH353" i="4261"/>
  <c r="AI353" i="4261"/>
  <c r="AJ353" i="4261"/>
  <c r="AK353" i="4261"/>
  <c r="AL353" i="4261"/>
  <c r="AM353" i="4261"/>
  <c r="AN353" i="4261"/>
  <c r="AO353" i="4261"/>
  <c r="AP353" i="4261"/>
  <c r="AQ353" i="4261"/>
  <c r="AR353" i="4261"/>
  <c r="AS353" i="4261"/>
  <c r="AT353" i="4261"/>
  <c r="AU353" i="4261"/>
  <c r="AV353" i="4261"/>
  <c r="AW353" i="4261"/>
  <c r="AX353" i="4261"/>
  <c r="AY353" i="4261"/>
  <c r="AZ353" i="4261"/>
  <c r="BA353" i="4261"/>
  <c r="BB353" i="4261"/>
  <c r="BC353" i="4261"/>
  <c r="BD353" i="4261"/>
  <c r="A354" i="4261"/>
  <c r="B354" i="4261"/>
  <c r="C354" i="4261"/>
  <c r="D354" i="4261"/>
  <c r="E354" i="4261"/>
  <c r="F354" i="4261"/>
  <c r="G354" i="4261"/>
  <c r="H354" i="4261"/>
  <c r="I354" i="4261"/>
  <c r="J354" i="4261"/>
  <c r="K354" i="4261"/>
  <c r="L354" i="4261"/>
  <c r="M354" i="4261"/>
  <c r="N354" i="4261"/>
  <c r="O354" i="4261"/>
  <c r="P354" i="4261"/>
  <c r="Q354" i="4261"/>
  <c r="R354" i="4261"/>
  <c r="S354" i="4261"/>
  <c r="T354" i="4261"/>
  <c r="U354" i="4261"/>
  <c r="V354" i="4261"/>
  <c r="W354" i="4261"/>
  <c r="X354" i="4261"/>
  <c r="Y354" i="4261"/>
  <c r="Z354" i="4261"/>
  <c r="AA354" i="4261"/>
  <c r="AB354" i="4261"/>
  <c r="AC354" i="4261"/>
  <c r="AD354" i="4261"/>
  <c r="AE354" i="4261"/>
  <c r="AF354" i="4261"/>
  <c r="AG354" i="4261"/>
  <c r="AH354" i="4261"/>
  <c r="AI354" i="4261"/>
  <c r="AJ354" i="4261"/>
  <c r="AK354" i="4261"/>
  <c r="AL354" i="4261"/>
  <c r="AM354" i="4261"/>
  <c r="AN354" i="4261"/>
  <c r="AO354" i="4261"/>
  <c r="AP354" i="4261"/>
  <c r="AQ354" i="4261"/>
  <c r="AR354" i="4261"/>
  <c r="AS354" i="4261"/>
  <c r="AT354" i="4261"/>
  <c r="AU354" i="4261"/>
  <c r="AV354" i="4261"/>
  <c r="AW354" i="4261"/>
  <c r="AX354" i="4261"/>
  <c r="AY354" i="4261"/>
  <c r="AZ354" i="4261"/>
  <c r="BA354" i="4261"/>
  <c r="BB354" i="4261"/>
  <c r="BC354" i="4261"/>
  <c r="BD354" i="4261"/>
  <c r="A355" i="4261"/>
  <c r="B355" i="4261"/>
  <c r="C355" i="4261"/>
  <c r="D355" i="4261"/>
  <c r="E355" i="4261"/>
  <c r="F355" i="4261"/>
  <c r="G355" i="4261"/>
  <c r="H355" i="4261"/>
  <c r="I355" i="4261"/>
  <c r="J355" i="4261"/>
  <c r="K355" i="4261"/>
  <c r="L355" i="4261"/>
  <c r="M355" i="4261"/>
  <c r="N355" i="4261"/>
  <c r="O355" i="4261"/>
  <c r="P355" i="4261"/>
  <c r="Q355" i="4261"/>
  <c r="R355" i="4261"/>
  <c r="S355" i="4261"/>
  <c r="T355" i="4261"/>
  <c r="U355" i="4261"/>
  <c r="V355" i="4261"/>
  <c r="W355" i="4261"/>
  <c r="X355" i="4261"/>
  <c r="Y355" i="4261"/>
  <c r="Z355" i="4261"/>
  <c r="AA355" i="4261"/>
  <c r="AB355" i="4261"/>
  <c r="AC355" i="4261"/>
  <c r="AD355" i="4261"/>
  <c r="AE355" i="4261"/>
  <c r="AF355" i="4261"/>
  <c r="AG355" i="4261"/>
  <c r="AH355" i="4261"/>
  <c r="AI355" i="4261"/>
  <c r="AJ355" i="4261"/>
  <c r="AK355" i="4261"/>
  <c r="AL355" i="4261"/>
  <c r="AM355" i="4261"/>
  <c r="AN355" i="4261"/>
  <c r="AO355" i="4261"/>
  <c r="AP355" i="4261"/>
  <c r="AQ355" i="4261"/>
  <c r="AR355" i="4261"/>
  <c r="AS355" i="4261"/>
  <c r="AT355" i="4261"/>
  <c r="AU355" i="4261"/>
  <c r="AV355" i="4261"/>
  <c r="AW355" i="4261"/>
  <c r="AX355" i="4261"/>
  <c r="AY355" i="4261"/>
  <c r="AZ355" i="4261"/>
  <c r="BA355" i="4261"/>
  <c r="BB355" i="4261"/>
  <c r="BC355" i="4261"/>
  <c r="BD355" i="4261"/>
  <c r="A356" i="4261"/>
  <c r="B356" i="4261"/>
  <c r="C356" i="4261"/>
  <c r="D356" i="4261"/>
  <c r="E356" i="4261"/>
  <c r="F356" i="4261"/>
  <c r="G356" i="4261"/>
  <c r="H356" i="4261"/>
  <c r="I356" i="4261"/>
  <c r="J356" i="4261"/>
  <c r="K356" i="4261"/>
  <c r="L356" i="4261"/>
  <c r="M356" i="4261"/>
  <c r="N356" i="4261"/>
  <c r="O356" i="4261"/>
  <c r="P356" i="4261"/>
  <c r="Q356" i="4261"/>
  <c r="R356" i="4261"/>
  <c r="S356" i="4261"/>
  <c r="T356" i="4261"/>
  <c r="U356" i="4261"/>
  <c r="V356" i="4261"/>
  <c r="W356" i="4261"/>
  <c r="X356" i="4261"/>
  <c r="Y356" i="4261"/>
  <c r="Z356" i="4261"/>
  <c r="AA356" i="4261"/>
  <c r="AB356" i="4261"/>
  <c r="AC356" i="4261"/>
  <c r="AD356" i="4261"/>
  <c r="AE356" i="4261"/>
  <c r="AF356" i="4261"/>
  <c r="AG356" i="4261"/>
  <c r="AH356" i="4261"/>
  <c r="AI356" i="4261"/>
  <c r="AJ356" i="4261"/>
  <c r="AK356" i="4261"/>
  <c r="AL356" i="4261"/>
  <c r="AM356" i="4261"/>
  <c r="AN356" i="4261"/>
  <c r="AO356" i="4261"/>
  <c r="AP356" i="4261"/>
  <c r="AQ356" i="4261"/>
  <c r="AR356" i="4261"/>
  <c r="AS356" i="4261"/>
  <c r="AT356" i="4261"/>
  <c r="AU356" i="4261"/>
  <c r="AV356" i="4261"/>
  <c r="AW356" i="4261"/>
  <c r="AX356" i="4261"/>
  <c r="AY356" i="4261"/>
  <c r="AZ356" i="4261"/>
  <c r="BA356" i="4261"/>
  <c r="BB356" i="4261"/>
  <c r="BC356" i="4261"/>
  <c r="BD356" i="4261"/>
  <c r="A357" i="4261"/>
  <c r="B357" i="4261"/>
  <c r="C357" i="4261"/>
  <c r="D357" i="4261"/>
  <c r="E357" i="4261"/>
  <c r="F357" i="4261"/>
  <c r="G357" i="4261"/>
  <c r="H357" i="4261"/>
  <c r="I357" i="4261"/>
  <c r="J357" i="4261"/>
  <c r="K357" i="4261"/>
  <c r="L357" i="4261"/>
  <c r="M357" i="4261"/>
  <c r="N357" i="4261"/>
  <c r="O357" i="4261"/>
  <c r="P357" i="4261"/>
  <c r="Q357" i="4261"/>
  <c r="R357" i="4261"/>
  <c r="S357" i="4261"/>
  <c r="T357" i="4261"/>
  <c r="U357" i="4261"/>
  <c r="V357" i="4261"/>
  <c r="W357" i="4261"/>
  <c r="X357" i="4261"/>
  <c r="Y357" i="4261"/>
  <c r="Z357" i="4261"/>
  <c r="AA357" i="4261"/>
  <c r="AB357" i="4261"/>
  <c r="AC357" i="4261"/>
  <c r="AD357" i="4261"/>
  <c r="AE357" i="4261"/>
  <c r="AF357" i="4261"/>
  <c r="AG357" i="4261"/>
  <c r="AH357" i="4261"/>
  <c r="AI357" i="4261"/>
  <c r="AJ357" i="4261"/>
  <c r="AK357" i="4261"/>
  <c r="AL357" i="4261"/>
  <c r="AM357" i="4261"/>
  <c r="AN357" i="4261"/>
  <c r="AO357" i="4261"/>
  <c r="AP357" i="4261"/>
  <c r="AQ357" i="4261"/>
  <c r="AR357" i="4261"/>
  <c r="AS357" i="4261"/>
  <c r="AT357" i="4261"/>
  <c r="AU357" i="4261"/>
  <c r="AV357" i="4261"/>
  <c r="AW357" i="4261"/>
  <c r="AX357" i="4261"/>
  <c r="AY357" i="4261"/>
  <c r="AZ357" i="4261"/>
  <c r="BA357" i="4261"/>
  <c r="BB357" i="4261"/>
  <c r="BC357" i="4261"/>
  <c r="BD357" i="4261"/>
  <c r="A358" i="4261"/>
  <c r="B358" i="4261"/>
  <c r="C358" i="4261"/>
  <c r="D358" i="4261"/>
  <c r="E358" i="4261"/>
  <c r="F358" i="4261"/>
  <c r="G358" i="4261"/>
  <c r="H358" i="4261"/>
  <c r="I358" i="4261"/>
  <c r="J358" i="4261"/>
  <c r="K358" i="4261"/>
  <c r="L358" i="4261"/>
  <c r="M358" i="4261"/>
  <c r="N358" i="4261"/>
  <c r="O358" i="4261"/>
  <c r="P358" i="4261"/>
  <c r="Q358" i="4261"/>
  <c r="R358" i="4261"/>
  <c r="S358" i="4261"/>
  <c r="T358" i="4261"/>
  <c r="U358" i="4261"/>
  <c r="V358" i="4261"/>
  <c r="W358" i="4261"/>
  <c r="X358" i="4261"/>
  <c r="Y358" i="4261"/>
  <c r="Z358" i="4261"/>
  <c r="AA358" i="4261"/>
  <c r="AB358" i="4261"/>
  <c r="AC358" i="4261"/>
  <c r="AD358" i="4261"/>
  <c r="AE358" i="4261"/>
  <c r="AF358" i="4261"/>
  <c r="AG358" i="4261"/>
  <c r="AH358" i="4261"/>
  <c r="AI358" i="4261"/>
  <c r="AJ358" i="4261"/>
  <c r="AK358" i="4261"/>
  <c r="AL358" i="4261"/>
  <c r="AM358" i="4261"/>
  <c r="AN358" i="4261"/>
  <c r="AO358" i="4261"/>
  <c r="AP358" i="4261"/>
  <c r="AQ358" i="4261"/>
  <c r="AR358" i="4261"/>
  <c r="AS358" i="4261"/>
  <c r="AT358" i="4261"/>
  <c r="AU358" i="4261"/>
  <c r="AV358" i="4261"/>
  <c r="AW358" i="4261"/>
  <c r="AX358" i="4261"/>
  <c r="AY358" i="4261"/>
  <c r="AZ358" i="4261"/>
  <c r="BA358" i="4261"/>
  <c r="BB358" i="4261"/>
  <c r="BC358" i="4261"/>
  <c r="BD358" i="4261"/>
  <c r="A359" i="4261"/>
  <c r="B359" i="4261"/>
  <c r="C359" i="4261"/>
  <c r="D359" i="4261"/>
  <c r="E359" i="4261"/>
  <c r="F359" i="4261"/>
  <c r="G359" i="4261"/>
  <c r="H359" i="4261"/>
  <c r="I359" i="4261"/>
  <c r="J359" i="4261"/>
  <c r="K359" i="4261"/>
  <c r="L359" i="4261"/>
  <c r="M359" i="4261"/>
  <c r="N359" i="4261"/>
  <c r="O359" i="4261"/>
  <c r="P359" i="4261"/>
  <c r="Q359" i="4261"/>
  <c r="R359" i="4261"/>
  <c r="S359" i="4261"/>
  <c r="T359" i="4261"/>
  <c r="U359" i="4261"/>
  <c r="V359" i="4261"/>
  <c r="W359" i="4261"/>
  <c r="X359" i="4261"/>
  <c r="Y359" i="4261"/>
  <c r="Z359" i="4261"/>
  <c r="AA359" i="4261"/>
  <c r="AB359" i="4261"/>
  <c r="AC359" i="4261"/>
  <c r="AD359" i="4261"/>
  <c r="AE359" i="4261"/>
  <c r="AF359" i="4261"/>
  <c r="AG359" i="4261"/>
  <c r="AH359" i="4261"/>
  <c r="AI359" i="4261"/>
  <c r="AJ359" i="4261"/>
  <c r="AK359" i="4261"/>
  <c r="AL359" i="4261"/>
  <c r="AM359" i="4261"/>
  <c r="AN359" i="4261"/>
  <c r="AO359" i="4261"/>
  <c r="AP359" i="4261"/>
  <c r="AQ359" i="4261"/>
  <c r="AR359" i="4261"/>
  <c r="AS359" i="4261"/>
  <c r="AT359" i="4261"/>
  <c r="AU359" i="4261"/>
  <c r="AV359" i="4261"/>
  <c r="AW359" i="4261"/>
  <c r="AX359" i="4261"/>
  <c r="AY359" i="4261"/>
  <c r="AZ359" i="4261"/>
  <c r="BA359" i="4261"/>
  <c r="BB359" i="4261"/>
  <c r="BC359" i="4261"/>
  <c r="BD359" i="4261"/>
  <c r="A360" i="4261"/>
  <c r="B360" i="4261"/>
  <c r="C360" i="4261"/>
  <c r="D360" i="4261"/>
  <c r="E360" i="4261"/>
  <c r="F360" i="4261"/>
  <c r="G360" i="4261"/>
  <c r="H360" i="4261"/>
  <c r="I360" i="4261"/>
  <c r="J360" i="4261"/>
  <c r="K360" i="4261"/>
  <c r="L360" i="4261"/>
  <c r="M360" i="4261"/>
  <c r="N360" i="4261"/>
  <c r="O360" i="4261"/>
  <c r="P360" i="4261"/>
  <c r="Q360" i="4261"/>
  <c r="R360" i="4261"/>
  <c r="S360" i="4261"/>
  <c r="T360" i="4261"/>
  <c r="U360" i="4261"/>
  <c r="V360" i="4261"/>
  <c r="W360" i="4261"/>
  <c r="X360" i="4261"/>
  <c r="Y360" i="4261"/>
  <c r="Z360" i="4261"/>
  <c r="AA360" i="4261"/>
  <c r="AB360" i="4261"/>
  <c r="AC360" i="4261"/>
  <c r="AD360" i="4261"/>
  <c r="AE360" i="4261"/>
  <c r="AF360" i="4261"/>
  <c r="AG360" i="4261"/>
  <c r="AH360" i="4261"/>
  <c r="AI360" i="4261"/>
  <c r="AJ360" i="4261"/>
  <c r="AK360" i="4261"/>
  <c r="AL360" i="4261"/>
  <c r="AM360" i="4261"/>
  <c r="AN360" i="4261"/>
  <c r="AO360" i="4261"/>
  <c r="AP360" i="4261"/>
  <c r="AQ360" i="4261"/>
  <c r="AR360" i="4261"/>
  <c r="AS360" i="4261"/>
  <c r="AT360" i="4261"/>
  <c r="AU360" i="4261"/>
  <c r="AV360" i="4261"/>
  <c r="AW360" i="4261"/>
  <c r="AX360" i="4261"/>
  <c r="AY360" i="4261"/>
  <c r="AZ360" i="4261"/>
  <c r="BA360" i="4261"/>
  <c r="BB360" i="4261"/>
  <c r="BC360" i="4261"/>
  <c r="BD360" i="4261"/>
  <c r="A361" i="4261"/>
  <c r="B361" i="4261"/>
  <c r="C361" i="4261"/>
  <c r="D361" i="4261"/>
  <c r="E361" i="4261"/>
  <c r="F361" i="4261"/>
  <c r="G361" i="4261"/>
  <c r="H361" i="4261"/>
  <c r="I361" i="4261"/>
  <c r="J361" i="4261"/>
  <c r="K361" i="4261"/>
  <c r="L361" i="4261"/>
  <c r="M361" i="4261"/>
  <c r="N361" i="4261"/>
  <c r="O361" i="4261"/>
  <c r="P361" i="4261"/>
  <c r="Q361" i="4261"/>
  <c r="R361" i="4261"/>
  <c r="S361" i="4261"/>
  <c r="T361" i="4261"/>
  <c r="U361" i="4261"/>
  <c r="V361" i="4261"/>
  <c r="W361" i="4261"/>
  <c r="X361" i="4261"/>
  <c r="Y361" i="4261"/>
  <c r="Z361" i="4261"/>
  <c r="AA361" i="4261"/>
  <c r="AB361" i="4261"/>
  <c r="AC361" i="4261"/>
  <c r="AD361" i="4261"/>
  <c r="AE361" i="4261"/>
  <c r="AF361" i="4261"/>
  <c r="AG361" i="4261"/>
  <c r="AH361" i="4261"/>
  <c r="AI361" i="4261"/>
  <c r="AJ361" i="4261"/>
  <c r="AK361" i="4261"/>
  <c r="AL361" i="4261"/>
  <c r="AM361" i="4261"/>
  <c r="AN361" i="4261"/>
  <c r="AO361" i="4261"/>
  <c r="AP361" i="4261"/>
  <c r="AQ361" i="4261"/>
  <c r="AR361" i="4261"/>
  <c r="AS361" i="4261"/>
  <c r="AT361" i="4261"/>
  <c r="AU361" i="4261"/>
  <c r="AV361" i="4261"/>
  <c r="AW361" i="4261"/>
  <c r="AX361" i="4261"/>
  <c r="AY361" i="4261"/>
  <c r="AZ361" i="4261"/>
  <c r="BA361" i="4261"/>
  <c r="BB361" i="4261"/>
  <c r="BC361" i="4261"/>
  <c r="BD361" i="4261"/>
  <c r="A362" i="4261"/>
  <c r="B362" i="4261"/>
  <c r="C362" i="4261"/>
  <c r="D362" i="4261"/>
  <c r="E362" i="4261"/>
  <c r="F362" i="4261"/>
  <c r="G362" i="4261"/>
  <c r="H362" i="4261"/>
  <c r="I362" i="4261"/>
  <c r="J362" i="4261"/>
  <c r="K362" i="4261"/>
  <c r="L362" i="4261"/>
  <c r="M362" i="4261"/>
  <c r="N362" i="4261"/>
  <c r="O362" i="4261"/>
  <c r="P362" i="4261"/>
  <c r="Q362" i="4261"/>
  <c r="R362" i="4261"/>
  <c r="S362" i="4261"/>
  <c r="T362" i="4261"/>
  <c r="U362" i="4261"/>
  <c r="V362" i="4261"/>
  <c r="W362" i="4261"/>
  <c r="X362" i="4261"/>
  <c r="Y362" i="4261"/>
  <c r="Z362" i="4261"/>
  <c r="AA362" i="4261"/>
  <c r="AB362" i="4261"/>
  <c r="AC362" i="4261"/>
  <c r="AD362" i="4261"/>
  <c r="AE362" i="4261"/>
  <c r="AF362" i="4261"/>
  <c r="AG362" i="4261"/>
  <c r="AH362" i="4261"/>
  <c r="AI362" i="4261"/>
  <c r="AJ362" i="4261"/>
  <c r="AK362" i="4261"/>
  <c r="AL362" i="4261"/>
  <c r="AM362" i="4261"/>
  <c r="AN362" i="4261"/>
  <c r="AO362" i="4261"/>
  <c r="AP362" i="4261"/>
  <c r="AQ362" i="4261"/>
  <c r="AR362" i="4261"/>
  <c r="AS362" i="4261"/>
  <c r="AT362" i="4261"/>
  <c r="AU362" i="4261"/>
  <c r="AV362" i="4261"/>
  <c r="AW362" i="4261"/>
  <c r="AX362" i="4261"/>
  <c r="AY362" i="4261"/>
  <c r="AZ362" i="4261"/>
  <c r="BA362" i="4261"/>
  <c r="BB362" i="4261"/>
  <c r="BC362" i="4261"/>
  <c r="BD362" i="4261"/>
  <c r="A363" i="4261"/>
  <c r="B363" i="4261"/>
  <c r="C363" i="4261"/>
  <c r="D363" i="4261"/>
  <c r="E363" i="4261"/>
  <c r="F363" i="4261"/>
  <c r="G363" i="4261"/>
  <c r="H363" i="4261"/>
  <c r="I363" i="4261"/>
  <c r="J363" i="4261"/>
  <c r="K363" i="4261"/>
  <c r="L363" i="4261"/>
  <c r="M363" i="4261"/>
  <c r="N363" i="4261"/>
  <c r="O363" i="4261"/>
  <c r="P363" i="4261"/>
  <c r="Q363" i="4261"/>
  <c r="R363" i="4261"/>
  <c r="S363" i="4261"/>
  <c r="T363" i="4261"/>
  <c r="U363" i="4261"/>
  <c r="V363" i="4261"/>
  <c r="W363" i="4261"/>
  <c r="X363" i="4261"/>
  <c r="Y363" i="4261"/>
  <c r="Z363" i="4261"/>
  <c r="AA363" i="4261"/>
  <c r="AB363" i="4261"/>
  <c r="AC363" i="4261"/>
  <c r="AD363" i="4261"/>
  <c r="AE363" i="4261"/>
  <c r="AF363" i="4261"/>
  <c r="AG363" i="4261"/>
  <c r="AH363" i="4261"/>
  <c r="AI363" i="4261"/>
  <c r="AJ363" i="4261"/>
  <c r="AK363" i="4261"/>
  <c r="AL363" i="4261"/>
  <c r="AM363" i="4261"/>
  <c r="AN363" i="4261"/>
  <c r="AO363" i="4261"/>
  <c r="AP363" i="4261"/>
  <c r="AQ363" i="4261"/>
  <c r="AR363" i="4261"/>
  <c r="AS363" i="4261"/>
  <c r="AT363" i="4261"/>
  <c r="AU363" i="4261"/>
  <c r="AV363" i="4261"/>
  <c r="AW363" i="4261"/>
  <c r="AX363" i="4261"/>
  <c r="AY363" i="4261"/>
  <c r="AZ363" i="4261"/>
  <c r="BA363" i="4261"/>
  <c r="BB363" i="4261"/>
  <c r="BC363" i="4261"/>
  <c r="BD363" i="4261"/>
  <c r="A364" i="4261"/>
  <c r="B364" i="4261"/>
  <c r="C364" i="4261"/>
  <c r="D364" i="4261"/>
  <c r="E364" i="4261"/>
  <c r="F364" i="4261"/>
  <c r="G364" i="4261"/>
  <c r="H364" i="4261"/>
  <c r="I364" i="4261"/>
  <c r="J364" i="4261"/>
  <c r="K364" i="4261"/>
  <c r="L364" i="4261"/>
  <c r="M364" i="4261"/>
  <c r="N364" i="4261"/>
  <c r="O364" i="4261"/>
  <c r="P364" i="4261"/>
  <c r="Q364" i="4261"/>
  <c r="R364" i="4261"/>
  <c r="S364" i="4261"/>
  <c r="T364" i="4261"/>
  <c r="U364" i="4261"/>
  <c r="V364" i="4261"/>
  <c r="W364" i="4261"/>
  <c r="X364" i="4261"/>
  <c r="Y364" i="4261"/>
  <c r="Z364" i="4261"/>
  <c r="AA364" i="4261"/>
  <c r="AB364" i="4261"/>
  <c r="AC364" i="4261"/>
  <c r="AD364" i="4261"/>
  <c r="AE364" i="4261"/>
  <c r="AF364" i="4261"/>
  <c r="AG364" i="4261"/>
  <c r="AH364" i="4261"/>
  <c r="AI364" i="4261"/>
  <c r="AJ364" i="4261"/>
  <c r="AK364" i="4261"/>
  <c r="AL364" i="4261"/>
  <c r="AM364" i="4261"/>
  <c r="AN364" i="4261"/>
  <c r="AO364" i="4261"/>
  <c r="AP364" i="4261"/>
  <c r="AQ364" i="4261"/>
  <c r="AR364" i="4261"/>
  <c r="AS364" i="4261"/>
  <c r="AT364" i="4261"/>
  <c r="AU364" i="4261"/>
  <c r="AV364" i="4261"/>
  <c r="AW364" i="4261"/>
  <c r="AX364" i="4261"/>
  <c r="AY364" i="4261"/>
  <c r="AZ364" i="4261"/>
  <c r="BA364" i="4261"/>
  <c r="BB364" i="4261"/>
  <c r="BC364" i="4261"/>
  <c r="BD364" i="4261"/>
  <c r="A365" i="4261"/>
  <c r="B365" i="4261"/>
  <c r="C365" i="4261"/>
  <c r="D365" i="4261"/>
  <c r="E365" i="4261"/>
  <c r="F365" i="4261"/>
  <c r="G365" i="4261"/>
  <c r="H365" i="4261"/>
  <c r="I365" i="4261"/>
  <c r="J365" i="4261"/>
  <c r="K365" i="4261"/>
  <c r="L365" i="4261"/>
  <c r="M365" i="4261"/>
  <c r="N365" i="4261"/>
  <c r="O365" i="4261"/>
  <c r="P365" i="4261"/>
  <c r="Q365" i="4261"/>
  <c r="R365" i="4261"/>
  <c r="S365" i="4261"/>
  <c r="T365" i="4261"/>
  <c r="U365" i="4261"/>
  <c r="V365" i="4261"/>
  <c r="W365" i="4261"/>
  <c r="X365" i="4261"/>
  <c r="Y365" i="4261"/>
  <c r="Z365" i="4261"/>
  <c r="AA365" i="4261"/>
  <c r="AB365" i="4261"/>
  <c r="AC365" i="4261"/>
  <c r="AD365" i="4261"/>
  <c r="AE365" i="4261"/>
  <c r="AF365" i="4261"/>
  <c r="AG365" i="4261"/>
  <c r="AH365" i="4261"/>
  <c r="AI365" i="4261"/>
  <c r="AJ365" i="4261"/>
  <c r="AK365" i="4261"/>
  <c r="AL365" i="4261"/>
  <c r="AM365" i="4261"/>
  <c r="AN365" i="4261"/>
  <c r="AO365" i="4261"/>
  <c r="AP365" i="4261"/>
  <c r="AQ365" i="4261"/>
  <c r="AR365" i="4261"/>
  <c r="AS365" i="4261"/>
  <c r="AT365" i="4261"/>
  <c r="AU365" i="4261"/>
  <c r="AV365" i="4261"/>
  <c r="AW365" i="4261"/>
  <c r="AX365" i="4261"/>
  <c r="AY365" i="4261"/>
  <c r="AZ365" i="4261"/>
  <c r="BA365" i="4261"/>
  <c r="BB365" i="4261"/>
  <c r="BC365" i="4261"/>
  <c r="BD365" i="4261"/>
  <c r="A366" i="4261"/>
  <c r="B366" i="4261"/>
  <c r="C366" i="4261"/>
  <c r="D366" i="4261"/>
  <c r="E366" i="4261"/>
  <c r="F366" i="4261"/>
  <c r="G366" i="4261"/>
  <c r="H366" i="4261"/>
  <c r="I366" i="4261"/>
  <c r="J366" i="4261"/>
  <c r="K366" i="4261"/>
  <c r="L366" i="4261"/>
  <c r="M366" i="4261"/>
  <c r="N366" i="4261"/>
  <c r="O366" i="4261"/>
  <c r="P366" i="4261"/>
  <c r="Q366" i="4261"/>
  <c r="R366" i="4261"/>
  <c r="S366" i="4261"/>
  <c r="T366" i="4261"/>
  <c r="U366" i="4261"/>
  <c r="V366" i="4261"/>
  <c r="W366" i="4261"/>
  <c r="X366" i="4261"/>
  <c r="Y366" i="4261"/>
  <c r="Z366" i="4261"/>
  <c r="AA366" i="4261"/>
  <c r="AB366" i="4261"/>
  <c r="AC366" i="4261"/>
  <c r="AD366" i="4261"/>
  <c r="AE366" i="4261"/>
  <c r="AF366" i="4261"/>
  <c r="AG366" i="4261"/>
  <c r="AH366" i="4261"/>
  <c r="AI366" i="4261"/>
  <c r="AJ366" i="4261"/>
  <c r="AK366" i="4261"/>
  <c r="AL366" i="4261"/>
  <c r="AM366" i="4261"/>
  <c r="AN366" i="4261"/>
  <c r="AO366" i="4261"/>
  <c r="AP366" i="4261"/>
  <c r="AQ366" i="4261"/>
  <c r="AR366" i="4261"/>
  <c r="AS366" i="4261"/>
  <c r="AT366" i="4261"/>
  <c r="AU366" i="4261"/>
  <c r="AV366" i="4261"/>
  <c r="AW366" i="4261"/>
  <c r="AX366" i="4261"/>
  <c r="AY366" i="4261"/>
  <c r="AZ366" i="4261"/>
  <c r="BA366" i="4261"/>
  <c r="BB366" i="4261"/>
  <c r="BC366" i="4261"/>
  <c r="BD366" i="4261"/>
  <c r="A367" i="4261"/>
  <c r="B367" i="4261"/>
  <c r="C367" i="4261"/>
  <c r="D367" i="4261"/>
  <c r="E367" i="4261"/>
  <c r="F367" i="4261"/>
  <c r="G367" i="4261"/>
  <c r="H367" i="4261"/>
  <c r="I367" i="4261"/>
  <c r="J367" i="4261"/>
  <c r="K367" i="4261"/>
  <c r="L367" i="4261"/>
  <c r="M367" i="4261"/>
  <c r="N367" i="4261"/>
  <c r="O367" i="4261"/>
  <c r="P367" i="4261"/>
  <c r="Q367" i="4261"/>
  <c r="R367" i="4261"/>
  <c r="S367" i="4261"/>
  <c r="T367" i="4261"/>
  <c r="U367" i="4261"/>
  <c r="V367" i="4261"/>
  <c r="W367" i="4261"/>
  <c r="X367" i="4261"/>
  <c r="Y367" i="4261"/>
  <c r="Z367" i="4261"/>
  <c r="AA367" i="4261"/>
  <c r="AB367" i="4261"/>
  <c r="AC367" i="4261"/>
  <c r="AD367" i="4261"/>
  <c r="AE367" i="4261"/>
  <c r="AF367" i="4261"/>
  <c r="AG367" i="4261"/>
  <c r="AH367" i="4261"/>
  <c r="AI367" i="4261"/>
  <c r="AJ367" i="4261"/>
  <c r="AK367" i="4261"/>
  <c r="AL367" i="4261"/>
  <c r="AM367" i="4261"/>
  <c r="AN367" i="4261"/>
  <c r="AO367" i="4261"/>
  <c r="AP367" i="4261"/>
  <c r="AQ367" i="4261"/>
  <c r="AR367" i="4261"/>
  <c r="AS367" i="4261"/>
  <c r="AT367" i="4261"/>
  <c r="AU367" i="4261"/>
  <c r="AV367" i="4261"/>
  <c r="AW367" i="4261"/>
  <c r="AX367" i="4261"/>
  <c r="AY367" i="4261"/>
  <c r="AZ367" i="4261"/>
  <c r="BA367" i="4261"/>
  <c r="BB367" i="4261"/>
  <c r="BC367" i="4261"/>
  <c r="BD367" i="4261"/>
  <c r="A368" i="4261"/>
  <c r="B368" i="4261"/>
  <c r="C368" i="4261"/>
  <c r="D368" i="4261"/>
  <c r="E368" i="4261"/>
  <c r="F368" i="4261"/>
  <c r="G368" i="4261"/>
  <c r="H368" i="4261"/>
  <c r="I368" i="4261"/>
  <c r="J368" i="4261"/>
  <c r="K368" i="4261"/>
  <c r="L368" i="4261"/>
  <c r="M368" i="4261"/>
  <c r="N368" i="4261"/>
  <c r="O368" i="4261"/>
  <c r="P368" i="4261"/>
  <c r="Q368" i="4261"/>
  <c r="R368" i="4261"/>
  <c r="S368" i="4261"/>
  <c r="T368" i="4261"/>
  <c r="U368" i="4261"/>
  <c r="V368" i="4261"/>
  <c r="W368" i="4261"/>
  <c r="X368" i="4261"/>
  <c r="Y368" i="4261"/>
  <c r="Z368" i="4261"/>
  <c r="AA368" i="4261"/>
  <c r="AB368" i="4261"/>
  <c r="AC368" i="4261"/>
  <c r="AD368" i="4261"/>
  <c r="AE368" i="4261"/>
  <c r="AF368" i="4261"/>
  <c r="AG368" i="4261"/>
  <c r="AH368" i="4261"/>
  <c r="AI368" i="4261"/>
  <c r="AJ368" i="4261"/>
  <c r="AK368" i="4261"/>
  <c r="AL368" i="4261"/>
  <c r="AM368" i="4261"/>
  <c r="AN368" i="4261"/>
  <c r="AO368" i="4261"/>
  <c r="AP368" i="4261"/>
  <c r="AQ368" i="4261"/>
  <c r="AR368" i="4261"/>
  <c r="AS368" i="4261"/>
  <c r="AT368" i="4261"/>
  <c r="AU368" i="4261"/>
  <c r="AV368" i="4261"/>
  <c r="AW368" i="4261"/>
  <c r="AX368" i="4261"/>
  <c r="AY368" i="4261"/>
  <c r="AZ368" i="4261"/>
  <c r="BA368" i="4261"/>
  <c r="BB368" i="4261"/>
  <c r="BC368" i="4261"/>
  <c r="BD368" i="4261"/>
  <c r="A369" i="4261"/>
  <c r="B369" i="4261"/>
  <c r="C369" i="4261"/>
  <c r="D369" i="4261"/>
  <c r="E369" i="4261"/>
  <c r="F369" i="4261"/>
  <c r="G369" i="4261"/>
  <c r="H369" i="4261"/>
  <c r="I369" i="4261"/>
  <c r="J369" i="4261"/>
  <c r="K369" i="4261"/>
  <c r="L369" i="4261"/>
  <c r="M369" i="4261"/>
  <c r="N369" i="4261"/>
  <c r="O369" i="4261"/>
  <c r="P369" i="4261"/>
  <c r="Q369" i="4261"/>
  <c r="R369" i="4261"/>
  <c r="S369" i="4261"/>
  <c r="T369" i="4261"/>
  <c r="U369" i="4261"/>
  <c r="V369" i="4261"/>
  <c r="W369" i="4261"/>
  <c r="X369" i="4261"/>
  <c r="Y369" i="4261"/>
  <c r="Z369" i="4261"/>
  <c r="AA369" i="4261"/>
  <c r="AB369" i="4261"/>
  <c r="AC369" i="4261"/>
  <c r="AD369" i="4261"/>
  <c r="AE369" i="4261"/>
  <c r="AF369" i="4261"/>
  <c r="AG369" i="4261"/>
  <c r="AH369" i="4261"/>
  <c r="AI369" i="4261"/>
  <c r="AJ369" i="4261"/>
  <c r="AK369" i="4261"/>
  <c r="AL369" i="4261"/>
  <c r="AM369" i="4261"/>
  <c r="AN369" i="4261"/>
  <c r="AO369" i="4261"/>
  <c r="AP369" i="4261"/>
  <c r="AQ369" i="4261"/>
  <c r="AR369" i="4261"/>
  <c r="AS369" i="4261"/>
  <c r="AT369" i="4261"/>
  <c r="AU369" i="4261"/>
  <c r="AV369" i="4261"/>
  <c r="AW369" i="4261"/>
  <c r="AX369" i="4261"/>
  <c r="AY369" i="4261"/>
  <c r="AZ369" i="4261"/>
  <c r="BA369" i="4261"/>
  <c r="BB369" i="4261"/>
  <c r="BC369" i="4261"/>
  <c r="BD369" i="4261"/>
  <c r="A370" i="4261"/>
  <c r="B370" i="4261"/>
  <c r="C370" i="4261"/>
  <c r="D370" i="4261"/>
  <c r="E370" i="4261"/>
  <c r="F370" i="4261"/>
  <c r="G370" i="4261"/>
  <c r="H370" i="4261"/>
  <c r="I370" i="4261"/>
  <c r="J370" i="4261"/>
  <c r="K370" i="4261"/>
  <c r="L370" i="4261"/>
  <c r="M370" i="4261"/>
  <c r="N370" i="4261"/>
  <c r="O370" i="4261"/>
  <c r="P370" i="4261"/>
  <c r="Q370" i="4261"/>
  <c r="R370" i="4261"/>
  <c r="S370" i="4261"/>
  <c r="T370" i="4261"/>
  <c r="U370" i="4261"/>
  <c r="V370" i="4261"/>
  <c r="W370" i="4261"/>
  <c r="X370" i="4261"/>
  <c r="Y370" i="4261"/>
  <c r="Z370" i="4261"/>
  <c r="AA370" i="4261"/>
  <c r="AB370" i="4261"/>
  <c r="AC370" i="4261"/>
  <c r="AD370" i="4261"/>
  <c r="AE370" i="4261"/>
  <c r="AF370" i="4261"/>
  <c r="AG370" i="4261"/>
  <c r="AH370" i="4261"/>
  <c r="AI370" i="4261"/>
  <c r="AJ370" i="4261"/>
  <c r="AK370" i="4261"/>
  <c r="AL370" i="4261"/>
  <c r="AM370" i="4261"/>
  <c r="AN370" i="4261"/>
  <c r="AO370" i="4261"/>
  <c r="AP370" i="4261"/>
  <c r="AQ370" i="4261"/>
  <c r="AR370" i="4261"/>
  <c r="AS370" i="4261"/>
  <c r="AT370" i="4261"/>
  <c r="AU370" i="4261"/>
  <c r="AV370" i="4261"/>
  <c r="AW370" i="4261"/>
  <c r="AX370" i="4261"/>
  <c r="AY370" i="4261"/>
  <c r="AZ370" i="4261"/>
  <c r="BA370" i="4261"/>
  <c r="BB370" i="4261"/>
  <c r="BC370" i="4261"/>
  <c r="BD370" i="4261"/>
  <c r="A371" i="4261"/>
  <c r="B371" i="4261"/>
  <c r="C371" i="4261"/>
  <c r="D371" i="4261"/>
  <c r="E371" i="4261"/>
  <c r="F371" i="4261"/>
  <c r="G371" i="4261"/>
  <c r="H371" i="4261"/>
  <c r="I371" i="4261"/>
  <c r="J371" i="4261"/>
  <c r="K371" i="4261"/>
  <c r="L371" i="4261"/>
  <c r="M371" i="4261"/>
  <c r="N371" i="4261"/>
  <c r="O371" i="4261"/>
  <c r="P371" i="4261"/>
  <c r="Q371" i="4261"/>
  <c r="R371" i="4261"/>
  <c r="S371" i="4261"/>
  <c r="T371" i="4261"/>
  <c r="U371" i="4261"/>
  <c r="V371" i="4261"/>
  <c r="W371" i="4261"/>
  <c r="X371" i="4261"/>
  <c r="Y371" i="4261"/>
  <c r="Z371" i="4261"/>
  <c r="AA371" i="4261"/>
  <c r="AB371" i="4261"/>
  <c r="AC371" i="4261"/>
  <c r="AD371" i="4261"/>
  <c r="AE371" i="4261"/>
  <c r="AF371" i="4261"/>
  <c r="AG371" i="4261"/>
  <c r="AH371" i="4261"/>
  <c r="AI371" i="4261"/>
  <c r="AJ371" i="4261"/>
  <c r="AK371" i="4261"/>
  <c r="AL371" i="4261"/>
  <c r="AM371" i="4261"/>
  <c r="AN371" i="4261"/>
  <c r="AO371" i="4261"/>
  <c r="AP371" i="4261"/>
  <c r="AQ371" i="4261"/>
  <c r="AR371" i="4261"/>
  <c r="AS371" i="4261"/>
  <c r="AT371" i="4261"/>
  <c r="AU371" i="4261"/>
  <c r="AV371" i="4261"/>
  <c r="AW371" i="4261"/>
  <c r="AX371" i="4261"/>
  <c r="AY371" i="4261"/>
  <c r="AZ371" i="4261"/>
  <c r="BA371" i="4261"/>
  <c r="BB371" i="4261"/>
  <c r="BC371" i="4261"/>
  <c r="BD371" i="4261"/>
  <c r="A372" i="4261"/>
  <c r="B372" i="4261"/>
  <c r="C372" i="4261"/>
  <c r="D372" i="4261"/>
  <c r="E372" i="4261"/>
  <c r="F372" i="4261"/>
  <c r="G372" i="4261"/>
  <c r="H372" i="4261"/>
  <c r="I372" i="4261"/>
  <c r="J372" i="4261"/>
  <c r="K372" i="4261"/>
  <c r="L372" i="4261"/>
  <c r="M372" i="4261"/>
  <c r="N372" i="4261"/>
  <c r="O372" i="4261"/>
  <c r="P372" i="4261"/>
  <c r="Q372" i="4261"/>
  <c r="R372" i="4261"/>
  <c r="S372" i="4261"/>
  <c r="T372" i="4261"/>
  <c r="U372" i="4261"/>
  <c r="V372" i="4261"/>
  <c r="W372" i="4261"/>
  <c r="X372" i="4261"/>
  <c r="Y372" i="4261"/>
  <c r="Z372" i="4261"/>
  <c r="AA372" i="4261"/>
  <c r="AB372" i="4261"/>
  <c r="AC372" i="4261"/>
  <c r="AD372" i="4261"/>
  <c r="AE372" i="4261"/>
  <c r="AF372" i="4261"/>
  <c r="AG372" i="4261"/>
  <c r="AH372" i="4261"/>
  <c r="AI372" i="4261"/>
  <c r="AJ372" i="4261"/>
  <c r="AK372" i="4261"/>
  <c r="AL372" i="4261"/>
  <c r="AM372" i="4261"/>
  <c r="AN372" i="4261"/>
  <c r="AO372" i="4261"/>
  <c r="AP372" i="4261"/>
  <c r="AQ372" i="4261"/>
  <c r="AR372" i="4261"/>
  <c r="AS372" i="4261"/>
  <c r="AT372" i="4261"/>
  <c r="AU372" i="4261"/>
  <c r="AV372" i="4261"/>
  <c r="AW372" i="4261"/>
  <c r="AX372" i="4261"/>
  <c r="AY372" i="4261"/>
  <c r="AZ372" i="4261"/>
  <c r="BA372" i="4261"/>
  <c r="BB372" i="4261"/>
  <c r="BC372" i="4261"/>
  <c r="BD372" i="4261"/>
  <c r="A373" i="4261"/>
  <c r="B373" i="4261"/>
  <c r="C373" i="4261"/>
  <c r="D373" i="4261"/>
  <c r="E373" i="4261"/>
  <c r="F373" i="4261"/>
  <c r="G373" i="4261"/>
  <c r="H373" i="4261"/>
  <c r="I373" i="4261"/>
  <c r="J373" i="4261"/>
  <c r="K373" i="4261"/>
  <c r="L373" i="4261"/>
  <c r="M373" i="4261"/>
  <c r="N373" i="4261"/>
  <c r="O373" i="4261"/>
  <c r="P373" i="4261"/>
  <c r="Q373" i="4261"/>
  <c r="R373" i="4261"/>
  <c r="S373" i="4261"/>
  <c r="T373" i="4261"/>
  <c r="U373" i="4261"/>
  <c r="V373" i="4261"/>
  <c r="W373" i="4261"/>
  <c r="X373" i="4261"/>
  <c r="Y373" i="4261"/>
  <c r="Z373" i="4261"/>
  <c r="AA373" i="4261"/>
  <c r="AB373" i="4261"/>
  <c r="AC373" i="4261"/>
  <c r="AD373" i="4261"/>
  <c r="AE373" i="4261"/>
  <c r="AF373" i="4261"/>
  <c r="AG373" i="4261"/>
  <c r="AH373" i="4261"/>
  <c r="AI373" i="4261"/>
  <c r="AJ373" i="4261"/>
  <c r="AK373" i="4261"/>
  <c r="AL373" i="4261"/>
  <c r="AM373" i="4261"/>
  <c r="AN373" i="4261"/>
  <c r="AO373" i="4261"/>
  <c r="AP373" i="4261"/>
  <c r="AQ373" i="4261"/>
  <c r="AR373" i="4261"/>
  <c r="AS373" i="4261"/>
  <c r="AT373" i="4261"/>
  <c r="AU373" i="4261"/>
  <c r="AV373" i="4261"/>
  <c r="AW373" i="4261"/>
  <c r="AX373" i="4261"/>
  <c r="AY373" i="4261"/>
  <c r="AZ373" i="4261"/>
  <c r="BA373" i="4261"/>
  <c r="BB373" i="4261"/>
  <c r="BC373" i="4261"/>
  <c r="BD373" i="4261"/>
  <c r="A374" i="4261"/>
  <c r="B374" i="4261"/>
  <c r="C374" i="4261"/>
  <c r="D374" i="4261"/>
  <c r="E374" i="4261"/>
  <c r="F374" i="4261"/>
  <c r="G374" i="4261"/>
  <c r="H374" i="4261"/>
  <c r="I374" i="4261"/>
  <c r="J374" i="4261"/>
  <c r="K374" i="4261"/>
  <c r="L374" i="4261"/>
  <c r="M374" i="4261"/>
  <c r="N374" i="4261"/>
  <c r="O374" i="4261"/>
  <c r="P374" i="4261"/>
  <c r="Q374" i="4261"/>
  <c r="R374" i="4261"/>
  <c r="S374" i="4261"/>
  <c r="T374" i="4261"/>
  <c r="U374" i="4261"/>
  <c r="V374" i="4261"/>
  <c r="W374" i="4261"/>
  <c r="X374" i="4261"/>
  <c r="Y374" i="4261"/>
  <c r="Z374" i="4261"/>
  <c r="AA374" i="4261"/>
  <c r="AB374" i="4261"/>
  <c r="AC374" i="4261"/>
  <c r="AD374" i="4261"/>
  <c r="AE374" i="4261"/>
  <c r="AF374" i="4261"/>
  <c r="AG374" i="4261"/>
  <c r="AH374" i="4261"/>
  <c r="AI374" i="4261"/>
  <c r="AJ374" i="4261"/>
  <c r="AK374" i="4261"/>
  <c r="AL374" i="4261"/>
  <c r="AM374" i="4261"/>
  <c r="AN374" i="4261"/>
  <c r="AO374" i="4261"/>
  <c r="AP374" i="4261"/>
  <c r="AQ374" i="4261"/>
  <c r="AR374" i="4261"/>
  <c r="AS374" i="4261"/>
  <c r="AT374" i="4261"/>
  <c r="AU374" i="4261"/>
  <c r="AV374" i="4261"/>
  <c r="AW374" i="4261"/>
  <c r="AX374" i="4261"/>
  <c r="AY374" i="4261"/>
  <c r="AZ374" i="4261"/>
  <c r="BA374" i="4261"/>
  <c r="BB374" i="4261"/>
  <c r="BC374" i="4261"/>
  <c r="BD374" i="4261"/>
  <c r="A375" i="4261"/>
  <c r="B375" i="4261"/>
  <c r="C375" i="4261"/>
  <c r="D375" i="4261"/>
  <c r="E375" i="4261"/>
  <c r="F375" i="4261"/>
  <c r="G375" i="4261"/>
  <c r="H375" i="4261"/>
  <c r="I375" i="4261"/>
  <c r="J375" i="4261"/>
  <c r="K375" i="4261"/>
  <c r="L375" i="4261"/>
  <c r="M375" i="4261"/>
  <c r="N375" i="4261"/>
  <c r="O375" i="4261"/>
  <c r="P375" i="4261"/>
  <c r="Q375" i="4261"/>
  <c r="R375" i="4261"/>
  <c r="S375" i="4261"/>
  <c r="T375" i="4261"/>
  <c r="U375" i="4261"/>
  <c r="V375" i="4261"/>
  <c r="W375" i="4261"/>
  <c r="X375" i="4261"/>
  <c r="Y375" i="4261"/>
  <c r="Z375" i="4261"/>
  <c r="AA375" i="4261"/>
  <c r="AB375" i="4261"/>
  <c r="AC375" i="4261"/>
  <c r="AD375" i="4261"/>
  <c r="AE375" i="4261"/>
  <c r="AF375" i="4261"/>
  <c r="AG375" i="4261"/>
  <c r="AH375" i="4261"/>
  <c r="AI375" i="4261"/>
  <c r="AJ375" i="4261"/>
  <c r="AK375" i="4261"/>
  <c r="AL375" i="4261"/>
  <c r="AM375" i="4261"/>
  <c r="AN375" i="4261"/>
  <c r="AO375" i="4261"/>
  <c r="AP375" i="4261"/>
  <c r="AQ375" i="4261"/>
  <c r="AR375" i="4261"/>
  <c r="AS375" i="4261"/>
  <c r="AT375" i="4261"/>
  <c r="AU375" i="4261"/>
  <c r="AV375" i="4261"/>
  <c r="AW375" i="4261"/>
  <c r="AX375" i="4261"/>
  <c r="AY375" i="4261"/>
  <c r="AZ375" i="4261"/>
  <c r="BA375" i="4261"/>
  <c r="BB375" i="4261"/>
  <c r="BC375" i="4261"/>
  <c r="BD375" i="4261"/>
  <c r="A376" i="4261"/>
  <c r="B376" i="4261"/>
  <c r="C376" i="4261"/>
  <c r="D376" i="4261"/>
  <c r="E376" i="4261"/>
  <c r="F376" i="4261"/>
  <c r="G376" i="4261"/>
  <c r="H376" i="4261"/>
  <c r="I376" i="4261"/>
  <c r="J376" i="4261"/>
  <c r="K376" i="4261"/>
  <c r="L376" i="4261"/>
  <c r="M376" i="4261"/>
  <c r="N376" i="4261"/>
  <c r="O376" i="4261"/>
  <c r="P376" i="4261"/>
  <c r="Q376" i="4261"/>
  <c r="R376" i="4261"/>
  <c r="S376" i="4261"/>
  <c r="T376" i="4261"/>
  <c r="U376" i="4261"/>
  <c r="V376" i="4261"/>
  <c r="W376" i="4261"/>
  <c r="X376" i="4261"/>
  <c r="Y376" i="4261"/>
  <c r="Z376" i="4261"/>
  <c r="AA376" i="4261"/>
  <c r="AB376" i="4261"/>
  <c r="AC376" i="4261"/>
  <c r="AD376" i="4261"/>
  <c r="AE376" i="4261"/>
  <c r="AF376" i="4261"/>
  <c r="AG376" i="4261"/>
  <c r="AH376" i="4261"/>
  <c r="AI376" i="4261"/>
  <c r="AJ376" i="4261"/>
  <c r="AK376" i="4261"/>
  <c r="AL376" i="4261"/>
  <c r="AM376" i="4261"/>
  <c r="AN376" i="4261"/>
  <c r="AO376" i="4261"/>
  <c r="AP376" i="4261"/>
  <c r="AQ376" i="4261"/>
  <c r="AR376" i="4261"/>
  <c r="AS376" i="4261"/>
  <c r="AT376" i="4261"/>
  <c r="AU376" i="4261"/>
  <c r="AV376" i="4261"/>
  <c r="AW376" i="4261"/>
  <c r="AX376" i="4261"/>
  <c r="AY376" i="4261"/>
  <c r="AZ376" i="4261"/>
  <c r="BA376" i="4261"/>
  <c r="BB376" i="4261"/>
  <c r="BC376" i="4261"/>
  <c r="BD376" i="4261"/>
  <c r="A377" i="4261"/>
  <c r="B377" i="4261"/>
  <c r="C377" i="4261"/>
  <c r="D377" i="4261"/>
  <c r="E377" i="4261"/>
  <c r="F377" i="4261"/>
  <c r="G377" i="4261"/>
  <c r="H377" i="4261"/>
  <c r="I377" i="4261"/>
  <c r="J377" i="4261"/>
  <c r="K377" i="4261"/>
  <c r="L377" i="4261"/>
  <c r="M377" i="4261"/>
  <c r="N377" i="4261"/>
  <c r="O377" i="4261"/>
  <c r="P377" i="4261"/>
  <c r="Q377" i="4261"/>
  <c r="R377" i="4261"/>
  <c r="S377" i="4261"/>
  <c r="T377" i="4261"/>
  <c r="U377" i="4261"/>
  <c r="V377" i="4261"/>
  <c r="W377" i="4261"/>
  <c r="X377" i="4261"/>
  <c r="Y377" i="4261"/>
  <c r="Z377" i="4261"/>
  <c r="AA377" i="4261"/>
  <c r="AB377" i="4261"/>
  <c r="AC377" i="4261"/>
  <c r="AD377" i="4261"/>
  <c r="AE377" i="4261"/>
  <c r="AF377" i="4261"/>
  <c r="AG377" i="4261"/>
  <c r="AH377" i="4261"/>
  <c r="AI377" i="4261"/>
  <c r="AJ377" i="4261"/>
  <c r="AK377" i="4261"/>
  <c r="AL377" i="4261"/>
  <c r="AM377" i="4261"/>
  <c r="AN377" i="4261"/>
  <c r="AO377" i="4261"/>
  <c r="AP377" i="4261"/>
  <c r="AQ377" i="4261"/>
  <c r="AR377" i="4261"/>
  <c r="AS377" i="4261"/>
  <c r="AT377" i="4261"/>
  <c r="AU377" i="4261"/>
  <c r="AV377" i="4261"/>
  <c r="AW377" i="4261"/>
  <c r="AX377" i="4261"/>
  <c r="AY377" i="4261"/>
  <c r="AZ377" i="4261"/>
  <c r="BA377" i="4261"/>
  <c r="BB377" i="4261"/>
  <c r="BC377" i="4261"/>
  <c r="BD377" i="4261"/>
  <c r="A378" i="4261"/>
  <c r="B378" i="4261"/>
  <c r="C378" i="4261"/>
  <c r="D378" i="4261"/>
  <c r="E378" i="4261"/>
  <c r="F378" i="4261"/>
  <c r="G378" i="4261"/>
  <c r="H378" i="4261"/>
  <c r="I378" i="4261"/>
  <c r="J378" i="4261"/>
  <c r="K378" i="4261"/>
  <c r="L378" i="4261"/>
  <c r="M378" i="4261"/>
  <c r="N378" i="4261"/>
  <c r="O378" i="4261"/>
  <c r="P378" i="4261"/>
  <c r="Q378" i="4261"/>
  <c r="R378" i="4261"/>
  <c r="S378" i="4261"/>
  <c r="T378" i="4261"/>
  <c r="U378" i="4261"/>
  <c r="V378" i="4261"/>
  <c r="W378" i="4261"/>
  <c r="X378" i="4261"/>
  <c r="Y378" i="4261"/>
  <c r="Z378" i="4261"/>
  <c r="AA378" i="4261"/>
  <c r="AB378" i="4261"/>
  <c r="AC378" i="4261"/>
  <c r="AD378" i="4261"/>
  <c r="AE378" i="4261"/>
  <c r="AF378" i="4261"/>
  <c r="AG378" i="4261"/>
  <c r="AH378" i="4261"/>
  <c r="AI378" i="4261"/>
  <c r="AJ378" i="4261"/>
  <c r="AK378" i="4261"/>
  <c r="AL378" i="4261"/>
  <c r="AM378" i="4261"/>
  <c r="AN378" i="4261"/>
  <c r="AO378" i="4261"/>
  <c r="AP378" i="4261"/>
  <c r="AQ378" i="4261"/>
  <c r="AR378" i="4261"/>
  <c r="AS378" i="4261"/>
  <c r="AT378" i="4261"/>
  <c r="AU378" i="4261"/>
  <c r="AV378" i="4261"/>
  <c r="AW378" i="4261"/>
  <c r="AX378" i="4261"/>
  <c r="AY378" i="4261"/>
  <c r="AZ378" i="4261"/>
  <c r="BA378" i="4261"/>
  <c r="BB378" i="4261"/>
  <c r="BC378" i="4261"/>
  <c r="BD378" i="4261"/>
  <c r="A379" i="4261"/>
  <c r="B379" i="4261"/>
  <c r="C379" i="4261"/>
  <c r="D379" i="4261"/>
  <c r="E379" i="4261"/>
  <c r="F379" i="4261"/>
  <c r="G379" i="4261"/>
  <c r="H379" i="4261"/>
  <c r="I379" i="4261"/>
  <c r="J379" i="4261"/>
  <c r="K379" i="4261"/>
  <c r="L379" i="4261"/>
  <c r="M379" i="4261"/>
  <c r="N379" i="4261"/>
  <c r="O379" i="4261"/>
  <c r="P379" i="4261"/>
  <c r="Q379" i="4261"/>
  <c r="R379" i="4261"/>
  <c r="S379" i="4261"/>
  <c r="T379" i="4261"/>
  <c r="U379" i="4261"/>
  <c r="V379" i="4261"/>
  <c r="W379" i="4261"/>
  <c r="X379" i="4261"/>
  <c r="Y379" i="4261"/>
  <c r="Z379" i="4261"/>
  <c r="AA379" i="4261"/>
  <c r="AB379" i="4261"/>
  <c r="AC379" i="4261"/>
  <c r="AD379" i="4261"/>
  <c r="AE379" i="4261"/>
  <c r="AF379" i="4261"/>
  <c r="AG379" i="4261"/>
  <c r="AH379" i="4261"/>
  <c r="AI379" i="4261"/>
  <c r="AJ379" i="4261"/>
  <c r="AK379" i="4261"/>
  <c r="AL379" i="4261"/>
  <c r="AM379" i="4261"/>
  <c r="AN379" i="4261"/>
  <c r="AO379" i="4261"/>
  <c r="AP379" i="4261"/>
  <c r="AQ379" i="4261"/>
  <c r="AR379" i="4261"/>
  <c r="AS379" i="4261"/>
  <c r="AT379" i="4261"/>
  <c r="AU379" i="4261"/>
  <c r="AV379" i="4261"/>
  <c r="AW379" i="4261"/>
  <c r="AX379" i="4261"/>
  <c r="AY379" i="4261"/>
  <c r="AZ379" i="4261"/>
  <c r="BA379" i="4261"/>
  <c r="BB379" i="4261"/>
  <c r="BC379" i="4261"/>
  <c r="BD379" i="4261"/>
  <c r="A380" i="4261"/>
  <c r="B380" i="4261"/>
  <c r="C380" i="4261"/>
  <c r="D380" i="4261"/>
  <c r="E380" i="4261"/>
  <c r="F380" i="4261"/>
  <c r="G380" i="4261"/>
  <c r="H380" i="4261"/>
  <c r="I380" i="4261"/>
  <c r="J380" i="4261"/>
  <c r="K380" i="4261"/>
  <c r="L380" i="4261"/>
  <c r="M380" i="4261"/>
  <c r="N380" i="4261"/>
  <c r="O380" i="4261"/>
  <c r="P380" i="4261"/>
  <c r="Q380" i="4261"/>
  <c r="R380" i="4261"/>
  <c r="S380" i="4261"/>
  <c r="T380" i="4261"/>
  <c r="U380" i="4261"/>
  <c r="V380" i="4261"/>
  <c r="W380" i="4261"/>
  <c r="X380" i="4261"/>
  <c r="Y380" i="4261"/>
  <c r="Z380" i="4261"/>
  <c r="AA380" i="4261"/>
  <c r="AB380" i="4261"/>
  <c r="AC380" i="4261"/>
  <c r="AD380" i="4261"/>
  <c r="AE380" i="4261"/>
  <c r="AF380" i="4261"/>
  <c r="AG380" i="4261"/>
  <c r="AH380" i="4261"/>
  <c r="AI380" i="4261"/>
  <c r="AJ380" i="4261"/>
  <c r="AK380" i="4261"/>
  <c r="AL380" i="4261"/>
  <c r="AM380" i="4261"/>
  <c r="AN380" i="4261"/>
  <c r="AO380" i="4261"/>
  <c r="AP380" i="4261"/>
  <c r="AQ380" i="4261"/>
  <c r="AR380" i="4261"/>
  <c r="AS380" i="4261"/>
  <c r="AT380" i="4261"/>
  <c r="AU380" i="4261"/>
  <c r="AV380" i="4261"/>
  <c r="AW380" i="4261"/>
  <c r="AX380" i="4261"/>
  <c r="AY380" i="4261"/>
  <c r="AZ380" i="4261"/>
  <c r="BA380" i="4261"/>
  <c r="BB380" i="4261"/>
  <c r="BC380" i="4261"/>
  <c r="BD380" i="4261"/>
  <c r="A381" i="4261"/>
  <c r="B381" i="4261"/>
  <c r="C381" i="4261"/>
  <c r="D381" i="4261"/>
  <c r="E381" i="4261"/>
  <c r="F381" i="4261"/>
  <c r="G381" i="4261"/>
  <c r="H381" i="4261"/>
  <c r="I381" i="4261"/>
  <c r="J381" i="4261"/>
  <c r="K381" i="4261"/>
  <c r="L381" i="4261"/>
  <c r="M381" i="4261"/>
  <c r="N381" i="4261"/>
  <c r="O381" i="4261"/>
  <c r="P381" i="4261"/>
  <c r="Q381" i="4261"/>
  <c r="R381" i="4261"/>
  <c r="S381" i="4261"/>
  <c r="T381" i="4261"/>
  <c r="U381" i="4261"/>
  <c r="V381" i="4261"/>
  <c r="W381" i="4261"/>
  <c r="X381" i="4261"/>
  <c r="Y381" i="4261"/>
  <c r="Z381" i="4261"/>
  <c r="AA381" i="4261"/>
  <c r="AB381" i="4261"/>
  <c r="AC381" i="4261"/>
  <c r="AD381" i="4261"/>
  <c r="AE381" i="4261"/>
  <c r="AF381" i="4261"/>
  <c r="AG381" i="4261"/>
  <c r="AH381" i="4261"/>
  <c r="AI381" i="4261"/>
  <c r="AJ381" i="4261"/>
  <c r="AK381" i="4261"/>
  <c r="AL381" i="4261"/>
  <c r="AM381" i="4261"/>
  <c r="AN381" i="4261"/>
  <c r="AO381" i="4261"/>
  <c r="AP381" i="4261"/>
  <c r="AQ381" i="4261"/>
  <c r="AR381" i="4261"/>
  <c r="AS381" i="4261"/>
  <c r="AT381" i="4261"/>
  <c r="AU381" i="4261"/>
  <c r="AV381" i="4261"/>
  <c r="AW381" i="4261"/>
  <c r="AX381" i="4261"/>
  <c r="AY381" i="4261"/>
  <c r="AZ381" i="4261"/>
  <c r="BA381" i="4261"/>
  <c r="BB381" i="4261"/>
  <c r="BC381" i="4261"/>
  <c r="BD381" i="4261"/>
  <c r="A382" i="4261"/>
  <c r="B382" i="4261"/>
  <c r="C382" i="4261"/>
  <c r="D382" i="4261"/>
  <c r="E382" i="4261"/>
  <c r="F382" i="4261"/>
  <c r="G382" i="4261"/>
  <c r="H382" i="4261"/>
  <c r="I382" i="4261"/>
  <c r="J382" i="4261"/>
  <c r="K382" i="4261"/>
  <c r="L382" i="4261"/>
  <c r="M382" i="4261"/>
  <c r="N382" i="4261"/>
  <c r="O382" i="4261"/>
  <c r="P382" i="4261"/>
  <c r="Q382" i="4261"/>
  <c r="R382" i="4261"/>
  <c r="S382" i="4261"/>
  <c r="T382" i="4261"/>
  <c r="U382" i="4261"/>
  <c r="V382" i="4261"/>
  <c r="W382" i="4261"/>
  <c r="X382" i="4261"/>
  <c r="Y382" i="4261"/>
  <c r="Z382" i="4261"/>
  <c r="AA382" i="4261"/>
  <c r="AB382" i="4261"/>
  <c r="AC382" i="4261"/>
  <c r="AD382" i="4261"/>
  <c r="AE382" i="4261"/>
  <c r="AF382" i="4261"/>
  <c r="AG382" i="4261"/>
  <c r="AH382" i="4261"/>
  <c r="AI382" i="4261"/>
  <c r="AJ382" i="4261"/>
  <c r="AK382" i="4261"/>
  <c r="AL382" i="4261"/>
  <c r="AM382" i="4261"/>
  <c r="AN382" i="4261"/>
  <c r="AO382" i="4261"/>
  <c r="AP382" i="4261"/>
  <c r="AQ382" i="4261"/>
  <c r="AR382" i="4261"/>
  <c r="AS382" i="4261"/>
  <c r="AT382" i="4261"/>
  <c r="AU382" i="4261"/>
  <c r="AV382" i="4261"/>
  <c r="AW382" i="4261"/>
  <c r="AX382" i="4261"/>
  <c r="AY382" i="4261"/>
  <c r="AZ382" i="4261"/>
  <c r="BA382" i="4261"/>
  <c r="BB382" i="4261"/>
  <c r="BC382" i="4261"/>
  <c r="BD382" i="4261"/>
  <c r="A383" i="4261"/>
  <c r="B383" i="4261"/>
  <c r="C383" i="4261"/>
  <c r="D383" i="4261"/>
  <c r="E383" i="4261"/>
  <c r="F383" i="4261"/>
  <c r="G383" i="4261"/>
  <c r="H383" i="4261"/>
  <c r="I383" i="4261"/>
  <c r="J383" i="4261"/>
  <c r="K383" i="4261"/>
  <c r="L383" i="4261"/>
  <c r="M383" i="4261"/>
  <c r="N383" i="4261"/>
  <c r="O383" i="4261"/>
  <c r="P383" i="4261"/>
  <c r="Q383" i="4261"/>
  <c r="R383" i="4261"/>
  <c r="S383" i="4261"/>
  <c r="T383" i="4261"/>
  <c r="U383" i="4261"/>
  <c r="V383" i="4261"/>
  <c r="W383" i="4261"/>
  <c r="X383" i="4261"/>
  <c r="Y383" i="4261"/>
  <c r="Z383" i="4261"/>
  <c r="AA383" i="4261"/>
  <c r="AB383" i="4261"/>
  <c r="AC383" i="4261"/>
  <c r="AD383" i="4261"/>
  <c r="AE383" i="4261"/>
  <c r="AF383" i="4261"/>
  <c r="AG383" i="4261"/>
  <c r="AH383" i="4261"/>
  <c r="AI383" i="4261"/>
  <c r="AJ383" i="4261"/>
  <c r="AK383" i="4261"/>
  <c r="AL383" i="4261"/>
  <c r="AM383" i="4261"/>
  <c r="AN383" i="4261"/>
  <c r="AO383" i="4261"/>
  <c r="AP383" i="4261"/>
  <c r="AQ383" i="4261"/>
  <c r="AR383" i="4261"/>
  <c r="AS383" i="4261"/>
  <c r="AT383" i="4261"/>
  <c r="AU383" i="4261"/>
  <c r="AV383" i="4261"/>
  <c r="AW383" i="4261"/>
  <c r="AX383" i="4261"/>
  <c r="AY383" i="4261"/>
  <c r="AZ383" i="4261"/>
  <c r="BA383" i="4261"/>
  <c r="BB383" i="4261"/>
  <c r="BC383" i="4261"/>
  <c r="BD383" i="4261"/>
  <c r="A384" i="4261"/>
  <c r="B384" i="4261"/>
  <c r="C384" i="4261"/>
  <c r="D384" i="4261"/>
  <c r="E384" i="4261"/>
  <c r="F384" i="4261"/>
  <c r="G384" i="4261"/>
  <c r="H384" i="4261"/>
  <c r="I384" i="4261"/>
  <c r="J384" i="4261"/>
  <c r="K384" i="4261"/>
  <c r="L384" i="4261"/>
  <c r="M384" i="4261"/>
  <c r="N384" i="4261"/>
  <c r="O384" i="4261"/>
  <c r="P384" i="4261"/>
  <c r="Q384" i="4261"/>
  <c r="R384" i="4261"/>
  <c r="S384" i="4261"/>
  <c r="T384" i="4261"/>
  <c r="U384" i="4261"/>
  <c r="V384" i="4261"/>
  <c r="W384" i="4261"/>
  <c r="X384" i="4261"/>
  <c r="Y384" i="4261"/>
  <c r="Z384" i="4261"/>
  <c r="AA384" i="4261"/>
  <c r="AB384" i="4261"/>
  <c r="AC384" i="4261"/>
  <c r="AD384" i="4261"/>
  <c r="AE384" i="4261"/>
  <c r="AF384" i="4261"/>
  <c r="AG384" i="4261"/>
  <c r="AH384" i="4261"/>
  <c r="AI384" i="4261"/>
  <c r="AJ384" i="4261"/>
  <c r="AK384" i="4261"/>
  <c r="AL384" i="4261"/>
  <c r="AM384" i="4261"/>
  <c r="AN384" i="4261"/>
  <c r="AO384" i="4261"/>
  <c r="AP384" i="4261"/>
  <c r="AQ384" i="4261"/>
  <c r="AR384" i="4261"/>
  <c r="AS384" i="4261"/>
  <c r="AT384" i="4261"/>
  <c r="AU384" i="4261"/>
  <c r="AV384" i="4261"/>
  <c r="AW384" i="4261"/>
  <c r="AX384" i="4261"/>
  <c r="AY384" i="4261"/>
  <c r="AZ384" i="4261"/>
  <c r="BA384" i="4261"/>
  <c r="BB384" i="4261"/>
  <c r="BC384" i="4261"/>
  <c r="BD384" i="4261"/>
  <c r="A385" i="4261"/>
  <c r="B385" i="4261"/>
  <c r="C385" i="4261"/>
  <c r="D385" i="4261"/>
  <c r="E385" i="4261"/>
  <c r="F385" i="4261"/>
  <c r="G385" i="4261"/>
  <c r="H385" i="4261"/>
  <c r="I385" i="4261"/>
  <c r="J385" i="4261"/>
  <c r="K385" i="4261"/>
  <c r="L385" i="4261"/>
  <c r="M385" i="4261"/>
  <c r="N385" i="4261"/>
  <c r="O385" i="4261"/>
  <c r="P385" i="4261"/>
  <c r="Q385" i="4261"/>
  <c r="R385" i="4261"/>
  <c r="S385" i="4261"/>
  <c r="T385" i="4261"/>
  <c r="U385" i="4261"/>
  <c r="V385" i="4261"/>
  <c r="W385" i="4261"/>
  <c r="X385" i="4261"/>
  <c r="Y385" i="4261"/>
  <c r="Z385" i="4261"/>
  <c r="AA385" i="4261"/>
  <c r="AB385" i="4261"/>
  <c r="AC385" i="4261"/>
  <c r="AD385" i="4261"/>
  <c r="AE385" i="4261"/>
  <c r="AF385" i="4261"/>
  <c r="AG385" i="4261"/>
  <c r="AH385" i="4261"/>
  <c r="AI385" i="4261"/>
  <c r="AJ385" i="4261"/>
  <c r="AK385" i="4261"/>
  <c r="AL385" i="4261"/>
  <c r="AM385" i="4261"/>
  <c r="AN385" i="4261"/>
  <c r="AO385" i="4261"/>
  <c r="AP385" i="4261"/>
  <c r="AQ385" i="4261"/>
  <c r="AR385" i="4261"/>
  <c r="AS385" i="4261"/>
  <c r="AT385" i="4261"/>
  <c r="AU385" i="4261"/>
  <c r="AV385" i="4261"/>
  <c r="AW385" i="4261"/>
  <c r="AX385" i="4261"/>
  <c r="AY385" i="4261"/>
  <c r="AZ385" i="4261"/>
  <c r="BA385" i="4261"/>
  <c r="BB385" i="4261"/>
  <c r="BC385" i="4261"/>
  <c r="BD385" i="4261"/>
  <c r="A386" i="4261"/>
  <c r="B386" i="4261"/>
  <c r="C386" i="4261"/>
  <c r="D386" i="4261"/>
  <c r="E386" i="4261"/>
  <c r="F386" i="4261"/>
  <c r="G386" i="4261"/>
  <c r="H386" i="4261"/>
  <c r="I386" i="4261"/>
  <c r="J386" i="4261"/>
  <c r="K386" i="4261"/>
  <c r="L386" i="4261"/>
  <c r="M386" i="4261"/>
  <c r="N386" i="4261"/>
  <c r="O386" i="4261"/>
  <c r="P386" i="4261"/>
  <c r="Q386" i="4261"/>
  <c r="R386" i="4261"/>
  <c r="S386" i="4261"/>
  <c r="T386" i="4261"/>
  <c r="U386" i="4261"/>
  <c r="V386" i="4261"/>
  <c r="W386" i="4261"/>
  <c r="X386" i="4261"/>
  <c r="Y386" i="4261"/>
  <c r="Z386" i="4261"/>
  <c r="AA386" i="4261"/>
  <c r="AB386" i="4261"/>
  <c r="AC386" i="4261"/>
  <c r="AD386" i="4261"/>
  <c r="AE386" i="4261"/>
  <c r="AF386" i="4261"/>
  <c r="AG386" i="4261"/>
  <c r="AH386" i="4261"/>
  <c r="AI386" i="4261"/>
  <c r="AJ386" i="4261"/>
  <c r="AK386" i="4261"/>
  <c r="AL386" i="4261"/>
  <c r="AM386" i="4261"/>
  <c r="AN386" i="4261"/>
  <c r="AO386" i="4261"/>
  <c r="AP386" i="4261"/>
  <c r="AQ386" i="4261"/>
  <c r="AR386" i="4261"/>
  <c r="AS386" i="4261"/>
  <c r="AT386" i="4261"/>
  <c r="AU386" i="4261"/>
  <c r="AV386" i="4261"/>
  <c r="AW386" i="4261"/>
  <c r="AX386" i="4261"/>
  <c r="AY386" i="4261"/>
  <c r="AZ386" i="4261"/>
  <c r="BA386" i="4261"/>
  <c r="BB386" i="4261"/>
  <c r="BC386" i="4261"/>
  <c r="BD386" i="4261"/>
  <c r="A387" i="4261"/>
  <c r="B387" i="4261"/>
  <c r="C387" i="4261"/>
  <c r="D387" i="4261"/>
  <c r="E387" i="4261"/>
  <c r="F387" i="4261"/>
  <c r="G387" i="4261"/>
  <c r="H387" i="4261"/>
  <c r="I387" i="4261"/>
  <c r="J387" i="4261"/>
  <c r="K387" i="4261"/>
  <c r="L387" i="4261"/>
  <c r="M387" i="4261"/>
  <c r="N387" i="4261"/>
  <c r="O387" i="4261"/>
  <c r="P387" i="4261"/>
  <c r="Q387" i="4261"/>
  <c r="R387" i="4261"/>
  <c r="S387" i="4261"/>
  <c r="T387" i="4261"/>
  <c r="U387" i="4261"/>
  <c r="V387" i="4261"/>
  <c r="W387" i="4261"/>
  <c r="X387" i="4261"/>
  <c r="Y387" i="4261"/>
  <c r="Z387" i="4261"/>
  <c r="AA387" i="4261"/>
  <c r="AB387" i="4261"/>
  <c r="AC387" i="4261"/>
  <c r="AD387" i="4261"/>
  <c r="AE387" i="4261"/>
  <c r="AF387" i="4261"/>
  <c r="AG387" i="4261"/>
  <c r="AH387" i="4261"/>
  <c r="AI387" i="4261"/>
  <c r="AJ387" i="4261"/>
  <c r="AK387" i="4261"/>
  <c r="AL387" i="4261"/>
  <c r="AM387" i="4261"/>
  <c r="AN387" i="4261"/>
  <c r="AO387" i="4261"/>
  <c r="AP387" i="4261"/>
  <c r="AQ387" i="4261"/>
  <c r="AR387" i="4261"/>
  <c r="AS387" i="4261"/>
  <c r="AT387" i="4261"/>
  <c r="AU387" i="4261"/>
  <c r="AV387" i="4261"/>
  <c r="AW387" i="4261"/>
  <c r="AX387" i="4261"/>
  <c r="AY387" i="4261"/>
  <c r="AZ387" i="4261"/>
  <c r="BA387" i="4261"/>
  <c r="BB387" i="4261"/>
  <c r="BC387" i="4261"/>
  <c r="BD387" i="4261"/>
  <c r="A388" i="4261"/>
  <c r="B388" i="4261"/>
  <c r="C388" i="4261"/>
  <c r="D388" i="4261"/>
  <c r="E388" i="4261"/>
  <c r="F388" i="4261"/>
  <c r="G388" i="4261"/>
  <c r="H388" i="4261"/>
  <c r="I388" i="4261"/>
  <c r="J388" i="4261"/>
  <c r="K388" i="4261"/>
  <c r="L388" i="4261"/>
  <c r="M388" i="4261"/>
  <c r="N388" i="4261"/>
  <c r="O388" i="4261"/>
  <c r="P388" i="4261"/>
  <c r="Q388" i="4261"/>
  <c r="R388" i="4261"/>
  <c r="S388" i="4261"/>
  <c r="T388" i="4261"/>
  <c r="U388" i="4261"/>
  <c r="V388" i="4261"/>
  <c r="W388" i="4261"/>
  <c r="X388" i="4261"/>
  <c r="Y388" i="4261"/>
  <c r="Z388" i="4261"/>
  <c r="AA388" i="4261"/>
  <c r="AB388" i="4261"/>
  <c r="AC388" i="4261"/>
  <c r="AD388" i="4261"/>
  <c r="AE388" i="4261"/>
  <c r="AF388" i="4261"/>
  <c r="AG388" i="4261"/>
  <c r="AH388" i="4261"/>
  <c r="AI388" i="4261"/>
  <c r="AJ388" i="4261"/>
  <c r="AK388" i="4261"/>
  <c r="AL388" i="4261"/>
  <c r="AM388" i="4261"/>
  <c r="AN388" i="4261"/>
  <c r="AO388" i="4261"/>
  <c r="AP388" i="4261"/>
  <c r="AQ388" i="4261"/>
  <c r="AR388" i="4261"/>
  <c r="AS388" i="4261"/>
  <c r="AT388" i="4261"/>
  <c r="AU388" i="4261"/>
  <c r="AV388" i="4261"/>
  <c r="AW388" i="4261"/>
  <c r="AX388" i="4261"/>
  <c r="AY388" i="4261"/>
  <c r="AZ388" i="4261"/>
  <c r="BA388" i="4261"/>
  <c r="BB388" i="4261"/>
  <c r="BC388" i="4261"/>
  <c r="BD388" i="4261"/>
  <c r="A389" i="4261"/>
  <c r="B389" i="4261"/>
  <c r="C389" i="4261"/>
  <c r="D389" i="4261"/>
  <c r="E389" i="4261"/>
  <c r="F389" i="4261"/>
  <c r="G389" i="4261"/>
  <c r="H389" i="4261"/>
  <c r="I389" i="4261"/>
  <c r="J389" i="4261"/>
  <c r="K389" i="4261"/>
  <c r="L389" i="4261"/>
  <c r="M389" i="4261"/>
  <c r="N389" i="4261"/>
  <c r="O389" i="4261"/>
  <c r="P389" i="4261"/>
  <c r="Q389" i="4261"/>
  <c r="R389" i="4261"/>
  <c r="S389" i="4261"/>
  <c r="T389" i="4261"/>
  <c r="U389" i="4261"/>
  <c r="V389" i="4261"/>
  <c r="W389" i="4261"/>
  <c r="X389" i="4261"/>
  <c r="Y389" i="4261"/>
  <c r="Z389" i="4261"/>
  <c r="AA389" i="4261"/>
  <c r="AB389" i="4261"/>
  <c r="AC389" i="4261"/>
  <c r="AD389" i="4261"/>
  <c r="AE389" i="4261"/>
  <c r="AF389" i="4261"/>
  <c r="AG389" i="4261"/>
  <c r="AH389" i="4261"/>
  <c r="AI389" i="4261"/>
  <c r="AJ389" i="4261"/>
  <c r="AK389" i="4261"/>
  <c r="AL389" i="4261"/>
  <c r="AM389" i="4261"/>
  <c r="AN389" i="4261"/>
  <c r="AO389" i="4261"/>
  <c r="AP389" i="4261"/>
  <c r="AQ389" i="4261"/>
  <c r="AR389" i="4261"/>
  <c r="AS389" i="4261"/>
  <c r="AT389" i="4261"/>
  <c r="AU389" i="4261"/>
  <c r="AV389" i="4261"/>
  <c r="AW389" i="4261"/>
  <c r="AX389" i="4261"/>
  <c r="AY389" i="4261"/>
  <c r="AZ389" i="4261"/>
  <c r="BA389" i="4261"/>
  <c r="BB389" i="4261"/>
  <c r="BC389" i="4261"/>
  <c r="BD389" i="4261"/>
  <c r="A390" i="4261"/>
  <c r="B390" i="4261"/>
  <c r="C390" i="4261"/>
  <c r="D390" i="4261"/>
  <c r="E390" i="4261"/>
  <c r="F390" i="4261"/>
  <c r="G390" i="4261"/>
  <c r="H390" i="4261"/>
  <c r="I390" i="4261"/>
  <c r="J390" i="4261"/>
  <c r="K390" i="4261"/>
  <c r="L390" i="4261"/>
  <c r="M390" i="4261"/>
  <c r="N390" i="4261"/>
  <c r="O390" i="4261"/>
  <c r="P390" i="4261"/>
  <c r="Q390" i="4261"/>
  <c r="R390" i="4261"/>
  <c r="S390" i="4261"/>
  <c r="T390" i="4261"/>
  <c r="U390" i="4261"/>
  <c r="V390" i="4261"/>
  <c r="W390" i="4261"/>
  <c r="X390" i="4261"/>
  <c r="Y390" i="4261"/>
  <c r="Z390" i="4261"/>
  <c r="AA390" i="4261"/>
  <c r="AB390" i="4261"/>
  <c r="AC390" i="4261"/>
  <c r="AD390" i="4261"/>
  <c r="AE390" i="4261"/>
  <c r="AF390" i="4261"/>
  <c r="AG390" i="4261"/>
  <c r="AH390" i="4261"/>
  <c r="AI390" i="4261"/>
  <c r="AJ390" i="4261"/>
  <c r="AK390" i="4261"/>
  <c r="AL390" i="4261"/>
  <c r="AM390" i="4261"/>
  <c r="AN390" i="4261"/>
  <c r="AO390" i="4261"/>
  <c r="AP390" i="4261"/>
  <c r="AQ390" i="4261"/>
  <c r="AR390" i="4261"/>
  <c r="AS390" i="4261"/>
  <c r="AT390" i="4261"/>
  <c r="AU390" i="4261"/>
  <c r="AV390" i="4261"/>
  <c r="AW390" i="4261"/>
  <c r="AX390" i="4261"/>
  <c r="AY390" i="4261"/>
  <c r="AZ390" i="4261"/>
  <c r="BA390" i="4261"/>
  <c r="BB390" i="4261"/>
  <c r="BC390" i="4261"/>
  <c r="BD390" i="4261"/>
  <c r="A391" i="4261"/>
  <c r="B391" i="4261"/>
  <c r="C391" i="4261"/>
  <c r="D391" i="4261"/>
  <c r="E391" i="4261"/>
  <c r="F391" i="4261"/>
  <c r="G391" i="4261"/>
  <c r="H391" i="4261"/>
  <c r="I391" i="4261"/>
  <c r="J391" i="4261"/>
  <c r="K391" i="4261"/>
  <c r="L391" i="4261"/>
  <c r="M391" i="4261"/>
  <c r="N391" i="4261"/>
  <c r="O391" i="4261"/>
  <c r="P391" i="4261"/>
  <c r="Q391" i="4261"/>
  <c r="R391" i="4261"/>
  <c r="S391" i="4261"/>
  <c r="T391" i="4261"/>
  <c r="U391" i="4261"/>
  <c r="V391" i="4261"/>
  <c r="W391" i="4261"/>
  <c r="X391" i="4261"/>
  <c r="Y391" i="4261"/>
  <c r="Z391" i="4261"/>
  <c r="AA391" i="4261"/>
  <c r="AB391" i="4261"/>
  <c r="AC391" i="4261"/>
  <c r="AD391" i="4261"/>
  <c r="AE391" i="4261"/>
  <c r="AF391" i="4261"/>
  <c r="AG391" i="4261"/>
  <c r="AH391" i="4261"/>
  <c r="AI391" i="4261"/>
  <c r="AJ391" i="4261"/>
  <c r="AK391" i="4261"/>
  <c r="AL391" i="4261"/>
  <c r="AM391" i="4261"/>
  <c r="AN391" i="4261"/>
  <c r="AO391" i="4261"/>
  <c r="AP391" i="4261"/>
  <c r="AQ391" i="4261"/>
  <c r="AR391" i="4261"/>
  <c r="AS391" i="4261"/>
  <c r="AT391" i="4261"/>
  <c r="AU391" i="4261"/>
  <c r="AV391" i="4261"/>
  <c r="AW391" i="4261"/>
  <c r="AX391" i="4261"/>
  <c r="AY391" i="4261"/>
  <c r="AZ391" i="4261"/>
  <c r="BA391" i="4261"/>
  <c r="BB391" i="4261"/>
  <c r="BC391" i="4261"/>
  <c r="BD391" i="4261"/>
  <c r="A392" i="4261"/>
  <c r="B392" i="4261"/>
  <c r="C392" i="4261"/>
  <c r="D392" i="4261"/>
  <c r="E392" i="4261"/>
  <c r="F392" i="4261"/>
  <c r="G392" i="4261"/>
  <c r="H392" i="4261"/>
  <c r="I392" i="4261"/>
  <c r="J392" i="4261"/>
  <c r="K392" i="4261"/>
  <c r="L392" i="4261"/>
  <c r="M392" i="4261"/>
  <c r="N392" i="4261"/>
  <c r="O392" i="4261"/>
  <c r="P392" i="4261"/>
  <c r="Q392" i="4261"/>
  <c r="R392" i="4261"/>
  <c r="S392" i="4261"/>
  <c r="T392" i="4261"/>
  <c r="U392" i="4261"/>
  <c r="V392" i="4261"/>
  <c r="W392" i="4261"/>
  <c r="X392" i="4261"/>
  <c r="Y392" i="4261"/>
  <c r="Z392" i="4261"/>
  <c r="AA392" i="4261"/>
  <c r="AB392" i="4261"/>
  <c r="AC392" i="4261"/>
  <c r="AD392" i="4261"/>
  <c r="AE392" i="4261"/>
  <c r="AF392" i="4261"/>
  <c r="AG392" i="4261"/>
  <c r="AH392" i="4261"/>
  <c r="AI392" i="4261"/>
  <c r="AJ392" i="4261"/>
  <c r="AK392" i="4261"/>
  <c r="AL392" i="4261"/>
  <c r="AM392" i="4261"/>
  <c r="AN392" i="4261"/>
  <c r="AO392" i="4261"/>
  <c r="AP392" i="4261"/>
  <c r="AQ392" i="4261"/>
  <c r="AR392" i="4261"/>
  <c r="AS392" i="4261"/>
  <c r="AT392" i="4261"/>
  <c r="AU392" i="4261"/>
  <c r="AV392" i="4261"/>
  <c r="AW392" i="4261"/>
  <c r="AX392" i="4261"/>
  <c r="AY392" i="4261"/>
  <c r="AZ392" i="4261"/>
  <c r="BA392" i="4261"/>
  <c r="BB392" i="4261"/>
  <c r="BC392" i="4261"/>
  <c r="BD392" i="4261"/>
  <c r="A393" i="4261"/>
  <c r="B393" i="4261"/>
  <c r="C393" i="4261"/>
  <c r="D393" i="4261"/>
  <c r="E393" i="4261"/>
  <c r="F393" i="4261"/>
  <c r="G393" i="4261"/>
  <c r="H393" i="4261"/>
  <c r="I393" i="4261"/>
  <c r="J393" i="4261"/>
  <c r="K393" i="4261"/>
  <c r="L393" i="4261"/>
  <c r="M393" i="4261"/>
  <c r="N393" i="4261"/>
  <c r="O393" i="4261"/>
  <c r="P393" i="4261"/>
  <c r="Q393" i="4261"/>
  <c r="R393" i="4261"/>
  <c r="S393" i="4261"/>
  <c r="T393" i="4261"/>
  <c r="U393" i="4261"/>
  <c r="V393" i="4261"/>
  <c r="W393" i="4261"/>
  <c r="X393" i="4261"/>
  <c r="Y393" i="4261"/>
  <c r="Z393" i="4261"/>
  <c r="AA393" i="4261"/>
  <c r="AB393" i="4261"/>
  <c r="AC393" i="4261"/>
  <c r="AD393" i="4261"/>
  <c r="AE393" i="4261"/>
  <c r="AF393" i="4261"/>
  <c r="AG393" i="4261"/>
  <c r="AH393" i="4261"/>
  <c r="AI393" i="4261"/>
  <c r="AJ393" i="4261"/>
  <c r="AK393" i="4261"/>
  <c r="AL393" i="4261"/>
  <c r="AM393" i="4261"/>
  <c r="AN393" i="4261"/>
  <c r="AO393" i="4261"/>
  <c r="AP393" i="4261"/>
  <c r="AQ393" i="4261"/>
  <c r="AR393" i="4261"/>
  <c r="AS393" i="4261"/>
  <c r="AT393" i="4261"/>
  <c r="AU393" i="4261"/>
  <c r="AV393" i="4261"/>
  <c r="AW393" i="4261"/>
  <c r="AX393" i="4261"/>
  <c r="AY393" i="4261"/>
  <c r="AZ393" i="4261"/>
  <c r="BA393" i="4261"/>
  <c r="BB393" i="4261"/>
  <c r="BC393" i="4261"/>
  <c r="BD393" i="4261"/>
  <c r="A394" i="4261"/>
  <c r="B394" i="4261"/>
  <c r="C394" i="4261"/>
  <c r="D394" i="4261"/>
  <c r="E394" i="4261"/>
  <c r="F394" i="4261"/>
  <c r="G394" i="4261"/>
  <c r="H394" i="4261"/>
  <c r="I394" i="4261"/>
  <c r="J394" i="4261"/>
  <c r="K394" i="4261"/>
  <c r="L394" i="4261"/>
  <c r="M394" i="4261"/>
  <c r="N394" i="4261"/>
  <c r="O394" i="4261"/>
  <c r="P394" i="4261"/>
  <c r="Q394" i="4261"/>
  <c r="R394" i="4261"/>
  <c r="S394" i="4261"/>
  <c r="T394" i="4261"/>
  <c r="U394" i="4261"/>
  <c r="V394" i="4261"/>
  <c r="W394" i="4261"/>
  <c r="X394" i="4261"/>
  <c r="Y394" i="4261"/>
  <c r="Z394" i="4261"/>
  <c r="AA394" i="4261"/>
  <c r="AB394" i="4261"/>
  <c r="AC394" i="4261"/>
  <c r="AD394" i="4261"/>
  <c r="AE394" i="4261"/>
  <c r="AF394" i="4261"/>
  <c r="AG394" i="4261"/>
  <c r="AH394" i="4261"/>
  <c r="AI394" i="4261"/>
  <c r="AJ394" i="4261"/>
  <c r="AK394" i="4261"/>
  <c r="AL394" i="4261"/>
  <c r="AM394" i="4261"/>
  <c r="AN394" i="4261"/>
  <c r="AO394" i="4261"/>
  <c r="AP394" i="4261"/>
  <c r="AQ394" i="4261"/>
  <c r="AR394" i="4261"/>
  <c r="AS394" i="4261"/>
  <c r="AT394" i="4261"/>
  <c r="AU394" i="4261"/>
  <c r="AV394" i="4261"/>
  <c r="AW394" i="4261"/>
  <c r="AX394" i="4261"/>
  <c r="AY394" i="4261"/>
  <c r="AZ394" i="4261"/>
  <c r="BA394" i="4261"/>
  <c r="BB394" i="4261"/>
  <c r="BC394" i="4261"/>
  <c r="BD394" i="4261"/>
  <c r="A395" i="4261"/>
  <c r="B395" i="4261"/>
  <c r="C395" i="4261"/>
  <c r="D395" i="4261"/>
  <c r="E395" i="4261"/>
  <c r="F395" i="4261"/>
  <c r="G395" i="4261"/>
  <c r="H395" i="4261"/>
  <c r="I395" i="4261"/>
  <c r="J395" i="4261"/>
  <c r="K395" i="4261"/>
  <c r="L395" i="4261"/>
  <c r="M395" i="4261"/>
  <c r="N395" i="4261"/>
  <c r="O395" i="4261"/>
  <c r="P395" i="4261"/>
  <c r="Q395" i="4261"/>
  <c r="R395" i="4261"/>
  <c r="S395" i="4261"/>
  <c r="T395" i="4261"/>
  <c r="U395" i="4261"/>
  <c r="V395" i="4261"/>
  <c r="W395" i="4261"/>
  <c r="X395" i="4261"/>
  <c r="Y395" i="4261"/>
  <c r="Z395" i="4261"/>
  <c r="AA395" i="4261"/>
  <c r="AB395" i="4261"/>
  <c r="AC395" i="4261"/>
  <c r="AD395" i="4261"/>
  <c r="AE395" i="4261"/>
  <c r="AF395" i="4261"/>
  <c r="AG395" i="4261"/>
  <c r="AH395" i="4261"/>
  <c r="AI395" i="4261"/>
  <c r="AJ395" i="4261"/>
  <c r="AK395" i="4261"/>
  <c r="AL395" i="4261"/>
  <c r="AM395" i="4261"/>
  <c r="AN395" i="4261"/>
  <c r="AO395" i="4261"/>
  <c r="AP395" i="4261"/>
  <c r="AQ395" i="4261"/>
  <c r="AR395" i="4261"/>
  <c r="AS395" i="4261"/>
  <c r="AT395" i="4261"/>
  <c r="AU395" i="4261"/>
  <c r="AV395" i="4261"/>
  <c r="AW395" i="4261"/>
  <c r="AX395" i="4261"/>
  <c r="AY395" i="4261"/>
  <c r="AZ395" i="4261"/>
  <c r="BA395" i="4261"/>
  <c r="BB395" i="4261"/>
  <c r="BC395" i="4261"/>
  <c r="BD395" i="4261"/>
  <c r="A396" i="4261"/>
  <c r="B396" i="4261"/>
  <c r="C396" i="4261"/>
  <c r="D396" i="4261"/>
  <c r="E396" i="4261"/>
  <c r="F396" i="4261"/>
  <c r="G396" i="4261"/>
  <c r="H396" i="4261"/>
  <c r="I396" i="4261"/>
  <c r="J396" i="4261"/>
  <c r="K396" i="4261"/>
  <c r="L396" i="4261"/>
  <c r="M396" i="4261"/>
  <c r="N396" i="4261"/>
  <c r="O396" i="4261"/>
  <c r="P396" i="4261"/>
  <c r="Q396" i="4261"/>
  <c r="R396" i="4261"/>
  <c r="S396" i="4261"/>
  <c r="T396" i="4261"/>
  <c r="U396" i="4261"/>
  <c r="V396" i="4261"/>
  <c r="W396" i="4261"/>
  <c r="X396" i="4261"/>
  <c r="Y396" i="4261"/>
  <c r="Z396" i="4261"/>
  <c r="AA396" i="4261"/>
  <c r="AB396" i="4261"/>
  <c r="AC396" i="4261"/>
  <c r="AD396" i="4261"/>
  <c r="AE396" i="4261"/>
  <c r="AF396" i="4261"/>
  <c r="AG396" i="4261"/>
  <c r="AH396" i="4261"/>
  <c r="AI396" i="4261"/>
  <c r="AJ396" i="4261"/>
  <c r="AK396" i="4261"/>
  <c r="AL396" i="4261"/>
  <c r="AM396" i="4261"/>
  <c r="AN396" i="4261"/>
  <c r="AO396" i="4261"/>
  <c r="AP396" i="4261"/>
  <c r="AQ396" i="4261"/>
  <c r="AR396" i="4261"/>
  <c r="AS396" i="4261"/>
  <c r="AT396" i="4261"/>
  <c r="AU396" i="4261"/>
  <c r="AV396" i="4261"/>
  <c r="AW396" i="4261"/>
  <c r="AX396" i="4261"/>
  <c r="AY396" i="4261"/>
  <c r="AZ396" i="4261"/>
  <c r="BA396" i="4261"/>
  <c r="BB396" i="4261"/>
  <c r="BC396" i="4261"/>
  <c r="BD396" i="4261"/>
  <c r="A397" i="4261"/>
  <c r="B397" i="4261"/>
  <c r="C397" i="4261"/>
  <c r="D397" i="4261"/>
  <c r="E397" i="4261"/>
  <c r="F397" i="4261"/>
  <c r="G397" i="4261"/>
  <c r="H397" i="4261"/>
  <c r="I397" i="4261"/>
  <c r="J397" i="4261"/>
  <c r="K397" i="4261"/>
  <c r="L397" i="4261"/>
  <c r="M397" i="4261"/>
  <c r="N397" i="4261"/>
  <c r="O397" i="4261"/>
  <c r="P397" i="4261"/>
  <c r="Q397" i="4261"/>
  <c r="R397" i="4261"/>
  <c r="S397" i="4261"/>
  <c r="T397" i="4261"/>
  <c r="U397" i="4261"/>
  <c r="V397" i="4261"/>
  <c r="W397" i="4261"/>
  <c r="X397" i="4261"/>
  <c r="Y397" i="4261"/>
  <c r="Z397" i="4261"/>
  <c r="AA397" i="4261"/>
  <c r="AB397" i="4261"/>
  <c r="AC397" i="4261"/>
  <c r="AD397" i="4261"/>
  <c r="AE397" i="4261"/>
  <c r="AF397" i="4261"/>
  <c r="AG397" i="4261"/>
  <c r="AH397" i="4261"/>
  <c r="AI397" i="4261"/>
  <c r="AJ397" i="4261"/>
  <c r="AK397" i="4261"/>
  <c r="AL397" i="4261"/>
  <c r="AM397" i="4261"/>
  <c r="AN397" i="4261"/>
  <c r="AO397" i="4261"/>
  <c r="AP397" i="4261"/>
  <c r="AQ397" i="4261"/>
  <c r="AR397" i="4261"/>
  <c r="AS397" i="4261"/>
  <c r="AT397" i="4261"/>
  <c r="AU397" i="4261"/>
  <c r="AV397" i="4261"/>
  <c r="AW397" i="4261"/>
  <c r="AX397" i="4261"/>
  <c r="AY397" i="4261"/>
  <c r="AZ397" i="4261"/>
  <c r="BA397" i="4261"/>
  <c r="BB397" i="4261"/>
  <c r="BC397" i="4261"/>
  <c r="BD397" i="4261"/>
  <c r="A398" i="4261"/>
  <c r="B398" i="4261"/>
  <c r="C398" i="4261"/>
  <c r="D398" i="4261"/>
  <c r="E398" i="4261"/>
  <c r="F398" i="4261"/>
  <c r="G398" i="4261"/>
  <c r="H398" i="4261"/>
  <c r="I398" i="4261"/>
  <c r="J398" i="4261"/>
  <c r="K398" i="4261"/>
  <c r="L398" i="4261"/>
  <c r="M398" i="4261"/>
  <c r="N398" i="4261"/>
  <c r="O398" i="4261"/>
  <c r="P398" i="4261"/>
  <c r="Q398" i="4261"/>
  <c r="R398" i="4261"/>
  <c r="S398" i="4261"/>
  <c r="T398" i="4261"/>
  <c r="U398" i="4261"/>
  <c r="V398" i="4261"/>
  <c r="W398" i="4261"/>
  <c r="X398" i="4261"/>
  <c r="Y398" i="4261"/>
  <c r="Z398" i="4261"/>
  <c r="AA398" i="4261"/>
  <c r="AB398" i="4261"/>
  <c r="AC398" i="4261"/>
  <c r="AD398" i="4261"/>
  <c r="AE398" i="4261"/>
  <c r="AF398" i="4261"/>
  <c r="AG398" i="4261"/>
  <c r="AH398" i="4261"/>
  <c r="AI398" i="4261"/>
  <c r="AJ398" i="4261"/>
  <c r="AK398" i="4261"/>
  <c r="AL398" i="4261"/>
  <c r="AM398" i="4261"/>
  <c r="AN398" i="4261"/>
  <c r="AO398" i="4261"/>
  <c r="AP398" i="4261"/>
  <c r="AQ398" i="4261"/>
  <c r="AR398" i="4261"/>
  <c r="AS398" i="4261"/>
  <c r="AT398" i="4261"/>
  <c r="AU398" i="4261"/>
  <c r="AV398" i="4261"/>
  <c r="AW398" i="4261"/>
  <c r="AX398" i="4261"/>
  <c r="AY398" i="4261"/>
  <c r="AZ398" i="4261"/>
  <c r="BA398" i="4261"/>
  <c r="BB398" i="4261"/>
  <c r="BC398" i="4261"/>
  <c r="BD398" i="4261"/>
  <c r="A399" i="4261"/>
  <c r="B399" i="4261"/>
  <c r="C399" i="4261"/>
  <c r="D399" i="4261"/>
  <c r="E399" i="4261"/>
  <c r="F399" i="4261"/>
  <c r="G399" i="4261"/>
  <c r="H399" i="4261"/>
  <c r="I399" i="4261"/>
  <c r="J399" i="4261"/>
  <c r="K399" i="4261"/>
  <c r="L399" i="4261"/>
  <c r="M399" i="4261"/>
  <c r="N399" i="4261"/>
  <c r="O399" i="4261"/>
  <c r="P399" i="4261"/>
  <c r="Q399" i="4261"/>
  <c r="R399" i="4261"/>
  <c r="S399" i="4261"/>
  <c r="T399" i="4261"/>
  <c r="U399" i="4261"/>
  <c r="V399" i="4261"/>
  <c r="W399" i="4261"/>
  <c r="X399" i="4261"/>
  <c r="Y399" i="4261"/>
  <c r="Z399" i="4261"/>
  <c r="AA399" i="4261"/>
  <c r="AB399" i="4261"/>
  <c r="AC399" i="4261"/>
  <c r="AD399" i="4261"/>
  <c r="AE399" i="4261"/>
  <c r="AF399" i="4261"/>
  <c r="AG399" i="4261"/>
  <c r="AH399" i="4261"/>
  <c r="AI399" i="4261"/>
  <c r="AJ399" i="4261"/>
  <c r="AK399" i="4261"/>
  <c r="AL399" i="4261"/>
  <c r="AM399" i="4261"/>
  <c r="AN399" i="4261"/>
  <c r="AO399" i="4261"/>
  <c r="AP399" i="4261"/>
  <c r="AQ399" i="4261"/>
  <c r="AR399" i="4261"/>
  <c r="AS399" i="4261"/>
  <c r="AT399" i="4261"/>
  <c r="AU399" i="4261"/>
  <c r="AV399" i="4261"/>
  <c r="AW399" i="4261"/>
  <c r="AX399" i="4261"/>
  <c r="AY399" i="4261"/>
  <c r="AZ399" i="4261"/>
  <c r="BA399" i="4261"/>
  <c r="BB399" i="4261"/>
  <c r="BC399" i="4261"/>
  <c r="BD399" i="4261"/>
  <c r="A400" i="4261"/>
  <c r="B400" i="4261"/>
  <c r="C400" i="4261"/>
  <c r="D400" i="4261"/>
  <c r="E400" i="4261"/>
  <c r="F400" i="4261"/>
  <c r="G400" i="4261"/>
  <c r="H400" i="4261"/>
  <c r="I400" i="4261"/>
  <c r="J400" i="4261"/>
  <c r="K400" i="4261"/>
  <c r="L400" i="4261"/>
  <c r="M400" i="4261"/>
  <c r="N400" i="4261"/>
  <c r="O400" i="4261"/>
  <c r="P400" i="4261"/>
  <c r="Q400" i="4261"/>
  <c r="R400" i="4261"/>
  <c r="S400" i="4261"/>
  <c r="T400" i="4261"/>
  <c r="U400" i="4261"/>
  <c r="V400" i="4261"/>
  <c r="W400" i="4261"/>
  <c r="X400" i="4261"/>
  <c r="Y400" i="4261"/>
  <c r="Z400" i="4261"/>
  <c r="AA400" i="4261"/>
  <c r="AB400" i="4261"/>
  <c r="AC400" i="4261"/>
  <c r="AD400" i="4261"/>
  <c r="AE400" i="4261"/>
  <c r="AF400" i="4261"/>
  <c r="AG400" i="4261"/>
  <c r="AH400" i="4261"/>
  <c r="AI400" i="4261"/>
  <c r="AJ400" i="4261"/>
  <c r="AK400" i="4261"/>
  <c r="AL400" i="4261"/>
  <c r="AM400" i="4261"/>
  <c r="AN400" i="4261"/>
  <c r="AO400" i="4261"/>
  <c r="AP400" i="4261"/>
  <c r="AQ400" i="4261"/>
  <c r="AR400" i="4261"/>
  <c r="AS400" i="4261"/>
  <c r="AT400" i="4261"/>
  <c r="AU400" i="4261"/>
  <c r="AV400" i="4261"/>
  <c r="AW400" i="4261"/>
  <c r="AX400" i="4261"/>
  <c r="AY400" i="4261"/>
  <c r="AZ400" i="4261"/>
  <c r="BA400" i="4261"/>
  <c r="BB400" i="4261"/>
  <c r="BC400" i="4261"/>
  <c r="BD400" i="4261"/>
  <c r="A401" i="4261"/>
  <c r="B401" i="4261"/>
  <c r="C401" i="4261"/>
  <c r="D401" i="4261"/>
  <c r="E401" i="4261"/>
  <c r="F401" i="4261"/>
  <c r="G401" i="4261"/>
  <c r="H401" i="4261"/>
  <c r="I401" i="4261"/>
  <c r="J401" i="4261"/>
  <c r="K401" i="4261"/>
  <c r="L401" i="4261"/>
  <c r="M401" i="4261"/>
  <c r="N401" i="4261"/>
  <c r="O401" i="4261"/>
  <c r="P401" i="4261"/>
  <c r="Q401" i="4261"/>
  <c r="R401" i="4261"/>
  <c r="S401" i="4261"/>
  <c r="T401" i="4261"/>
  <c r="U401" i="4261"/>
  <c r="V401" i="4261"/>
  <c r="W401" i="4261"/>
  <c r="X401" i="4261"/>
  <c r="Y401" i="4261"/>
  <c r="Z401" i="4261"/>
  <c r="AA401" i="4261"/>
  <c r="AB401" i="4261"/>
  <c r="AC401" i="4261"/>
  <c r="AD401" i="4261"/>
  <c r="AE401" i="4261"/>
  <c r="AF401" i="4261"/>
  <c r="AG401" i="4261"/>
  <c r="AH401" i="4261"/>
  <c r="AI401" i="4261"/>
  <c r="AJ401" i="4261"/>
  <c r="AK401" i="4261"/>
  <c r="AL401" i="4261"/>
  <c r="AM401" i="4261"/>
  <c r="AN401" i="4261"/>
  <c r="AO401" i="4261"/>
  <c r="AP401" i="4261"/>
  <c r="AQ401" i="4261"/>
  <c r="AR401" i="4261"/>
  <c r="AS401" i="4261"/>
  <c r="AT401" i="4261"/>
  <c r="AU401" i="4261"/>
  <c r="AV401" i="4261"/>
  <c r="AW401" i="4261"/>
  <c r="AX401" i="4261"/>
  <c r="AY401" i="4261"/>
  <c r="AZ401" i="4261"/>
  <c r="BA401" i="4261"/>
  <c r="BB401" i="4261"/>
  <c r="BC401" i="4261"/>
  <c r="BD401" i="4261"/>
  <c r="A402" i="4261"/>
  <c r="B402" i="4261"/>
  <c r="C402" i="4261"/>
  <c r="D402" i="4261"/>
  <c r="E402" i="4261"/>
  <c r="F402" i="4261"/>
  <c r="G402" i="4261"/>
  <c r="H402" i="4261"/>
  <c r="I402" i="4261"/>
  <c r="J402" i="4261"/>
  <c r="K402" i="4261"/>
  <c r="L402" i="4261"/>
  <c r="M402" i="4261"/>
  <c r="N402" i="4261"/>
  <c r="O402" i="4261"/>
  <c r="P402" i="4261"/>
  <c r="Q402" i="4261"/>
  <c r="R402" i="4261"/>
  <c r="S402" i="4261"/>
  <c r="T402" i="4261"/>
  <c r="U402" i="4261"/>
  <c r="V402" i="4261"/>
  <c r="W402" i="4261"/>
  <c r="X402" i="4261"/>
  <c r="Y402" i="4261"/>
  <c r="Z402" i="4261"/>
  <c r="AA402" i="4261"/>
  <c r="AB402" i="4261"/>
  <c r="AC402" i="4261"/>
  <c r="AD402" i="4261"/>
  <c r="AE402" i="4261"/>
  <c r="AF402" i="4261"/>
  <c r="AG402" i="4261"/>
  <c r="AH402" i="4261"/>
  <c r="AI402" i="4261"/>
  <c r="AJ402" i="4261"/>
  <c r="AK402" i="4261"/>
  <c r="AL402" i="4261"/>
  <c r="AM402" i="4261"/>
  <c r="AN402" i="4261"/>
  <c r="AO402" i="4261"/>
  <c r="AP402" i="4261"/>
  <c r="AQ402" i="4261"/>
  <c r="AR402" i="4261"/>
  <c r="AS402" i="4261"/>
  <c r="AT402" i="4261"/>
  <c r="AU402" i="4261"/>
  <c r="AV402" i="4261"/>
  <c r="AW402" i="4261"/>
  <c r="AX402" i="4261"/>
  <c r="AY402" i="4261"/>
  <c r="AZ402" i="4261"/>
  <c r="BA402" i="4261"/>
  <c r="BB402" i="4261"/>
  <c r="BC402" i="4261"/>
  <c r="BD402" i="4261"/>
  <c r="A403" i="4261"/>
  <c r="B403" i="4261"/>
  <c r="C403" i="4261"/>
  <c r="D403" i="4261"/>
  <c r="E403" i="4261"/>
  <c r="F403" i="4261"/>
  <c r="G403" i="4261"/>
  <c r="H403" i="4261"/>
  <c r="I403" i="4261"/>
  <c r="J403" i="4261"/>
  <c r="K403" i="4261"/>
  <c r="L403" i="4261"/>
  <c r="M403" i="4261"/>
  <c r="N403" i="4261"/>
  <c r="O403" i="4261"/>
  <c r="P403" i="4261"/>
  <c r="Q403" i="4261"/>
  <c r="R403" i="4261"/>
  <c r="S403" i="4261"/>
  <c r="T403" i="4261"/>
  <c r="U403" i="4261"/>
  <c r="V403" i="4261"/>
  <c r="W403" i="4261"/>
  <c r="X403" i="4261"/>
  <c r="Y403" i="4261"/>
  <c r="Z403" i="4261"/>
  <c r="AA403" i="4261"/>
  <c r="AB403" i="4261"/>
  <c r="AC403" i="4261"/>
  <c r="AD403" i="4261"/>
  <c r="AE403" i="4261"/>
  <c r="AF403" i="4261"/>
  <c r="AG403" i="4261"/>
  <c r="AH403" i="4261"/>
  <c r="AI403" i="4261"/>
  <c r="AJ403" i="4261"/>
  <c r="AK403" i="4261"/>
  <c r="AL403" i="4261"/>
  <c r="AM403" i="4261"/>
  <c r="AN403" i="4261"/>
  <c r="AO403" i="4261"/>
  <c r="AP403" i="4261"/>
  <c r="AQ403" i="4261"/>
  <c r="AR403" i="4261"/>
  <c r="AS403" i="4261"/>
  <c r="AT403" i="4261"/>
  <c r="AU403" i="4261"/>
  <c r="AV403" i="4261"/>
  <c r="AW403" i="4261"/>
  <c r="AX403" i="4261"/>
  <c r="AY403" i="4261"/>
  <c r="AZ403" i="4261"/>
  <c r="BA403" i="4261"/>
  <c r="BB403" i="4261"/>
  <c r="BC403" i="4261"/>
  <c r="BD403" i="4261"/>
  <c r="A404" i="4261"/>
  <c r="B404" i="4261"/>
  <c r="C404" i="4261"/>
  <c r="D404" i="4261"/>
  <c r="E404" i="4261"/>
  <c r="F404" i="4261"/>
  <c r="G404" i="4261"/>
  <c r="H404" i="4261"/>
  <c r="I404" i="4261"/>
  <c r="J404" i="4261"/>
  <c r="K404" i="4261"/>
  <c r="L404" i="4261"/>
  <c r="M404" i="4261"/>
  <c r="N404" i="4261"/>
  <c r="O404" i="4261"/>
  <c r="P404" i="4261"/>
  <c r="Q404" i="4261"/>
  <c r="R404" i="4261"/>
  <c r="S404" i="4261"/>
  <c r="T404" i="4261"/>
  <c r="U404" i="4261"/>
  <c r="V404" i="4261"/>
  <c r="W404" i="4261"/>
  <c r="X404" i="4261"/>
  <c r="Y404" i="4261"/>
  <c r="Z404" i="4261"/>
  <c r="AA404" i="4261"/>
  <c r="AB404" i="4261"/>
  <c r="AC404" i="4261"/>
  <c r="AD404" i="4261"/>
  <c r="AE404" i="4261"/>
  <c r="AF404" i="4261"/>
  <c r="AG404" i="4261"/>
  <c r="AH404" i="4261"/>
  <c r="AI404" i="4261"/>
  <c r="AJ404" i="4261"/>
  <c r="AK404" i="4261"/>
  <c r="AL404" i="4261"/>
  <c r="AM404" i="4261"/>
  <c r="AN404" i="4261"/>
  <c r="AO404" i="4261"/>
  <c r="AP404" i="4261"/>
  <c r="AQ404" i="4261"/>
  <c r="AR404" i="4261"/>
  <c r="AS404" i="4261"/>
  <c r="AT404" i="4261"/>
  <c r="AU404" i="4261"/>
  <c r="AV404" i="4261"/>
  <c r="AW404" i="4261"/>
  <c r="AX404" i="4261"/>
  <c r="AY404" i="4261"/>
  <c r="AZ404" i="4261"/>
  <c r="BA404" i="4261"/>
  <c r="BB404" i="4261"/>
  <c r="BC404" i="4261"/>
  <c r="BD404" i="4261"/>
  <c r="A405" i="4261"/>
  <c r="B405" i="4261"/>
  <c r="C405" i="4261"/>
  <c r="D405" i="4261"/>
  <c r="E405" i="4261"/>
  <c r="F405" i="4261"/>
  <c r="G405" i="4261"/>
  <c r="H405" i="4261"/>
  <c r="I405" i="4261"/>
  <c r="J405" i="4261"/>
  <c r="K405" i="4261"/>
  <c r="L405" i="4261"/>
  <c r="M405" i="4261"/>
  <c r="N405" i="4261"/>
  <c r="O405" i="4261"/>
  <c r="P405" i="4261"/>
  <c r="Q405" i="4261"/>
  <c r="R405" i="4261"/>
  <c r="S405" i="4261"/>
  <c r="T405" i="4261"/>
  <c r="U405" i="4261"/>
  <c r="V405" i="4261"/>
  <c r="W405" i="4261"/>
  <c r="X405" i="4261"/>
  <c r="Y405" i="4261"/>
  <c r="Z405" i="4261"/>
  <c r="AA405" i="4261"/>
  <c r="AB405" i="4261"/>
  <c r="AC405" i="4261"/>
  <c r="AD405" i="4261"/>
  <c r="AE405" i="4261"/>
  <c r="AF405" i="4261"/>
  <c r="AG405" i="4261"/>
  <c r="AH405" i="4261"/>
  <c r="AI405" i="4261"/>
  <c r="AJ405" i="4261"/>
  <c r="AK405" i="4261"/>
  <c r="AL405" i="4261"/>
  <c r="AM405" i="4261"/>
  <c r="AN405" i="4261"/>
  <c r="AO405" i="4261"/>
  <c r="AP405" i="4261"/>
  <c r="AQ405" i="4261"/>
  <c r="AR405" i="4261"/>
  <c r="AS405" i="4261"/>
  <c r="AT405" i="4261"/>
  <c r="AU405" i="4261"/>
  <c r="AV405" i="4261"/>
  <c r="AW405" i="4261"/>
  <c r="AX405" i="4261"/>
  <c r="AY405" i="4261"/>
  <c r="AZ405" i="4261"/>
  <c r="BA405" i="4261"/>
  <c r="BB405" i="4261"/>
  <c r="BC405" i="4261"/>
  <c r="BD405" i="4261"/>
  <c r="A406" i="4261"/>
  <c r="B406" i="4261"/>
  <c r="C406" i="4261"/>
  <c r="D406" i="4261"/>
  <c r="E406" i="4261"/>
  <c r="F406" i="4261"/>
  <c r="G406" i="4261"/>
  <c r="H406" i="4261"/>
  <c r="I406" i="4261"/>
  <c r="J406" i="4261"/>
  <c r="K406" i="4261"/>
  <c r="L406" i="4261"/>
  <c r="M406" i="4261"/>
  <c r="N406" i="4261"/>
  <c r="O406" i="4261"/>
  <c r="P406" i="4261"/>
  <c r="Q406" i="4261"/>
  <c r="R406" i="4261"/>
  <c r="S406" i="4261"/>
  <c r="T406" i="4261"/>
  <c r="U406" i="4261"/>
  <c r="V406" i="4261"/>
  <c r="W406" i="4261"/>
  <c r="X406" i="4261"/>
  <c r="Y406" i="4261"/>
  <c r="Z406" i="4261"/>
  <c r="AA406" i="4261"/>
  <c r="AB406" i="4261"/>
  <c r="AC406" i="4261"/>
  <c r="AD406" i="4261"/>
  <c r="AE406" i="4261"/>
  <c r="AF406" i="4261"/>
  <c r="AG406" i="4261"/>
  <c r="AH406" i="4261"/>
  <c r="AI406" i="4261"/>
  <c r="AJ406" i="4261"/>
  <c r="AK406" i="4261"/>
  <c r="AL406" i="4261"/>
  <c r="AM406" i="4261"/>
  <c r="AN406" i="4261"/>
  <c r="AO406" i="4261"/>
  <c r="AP406" i="4261"/>
  <c r="AQ406" i="4261"/>
  <c r="AR406" i="4261"/>
  <c r="AS406" i="4261"/>
  <c r="AT406" i="4261"/>
  <c r="AU406" i="4261"/>
  <c r="AV406" i="4261"/>
  <c r="AW406" i="4261"/>
  <c r="AX406" i="4261"/>
  <c r="AY406" i="4261"/>
  <c r="AZ406" i="4261"/>
  <c r="BA406" i="4261"/>
  <c r="BB406" i="4261"/>
  <c r="BC406" i="4261"/>
  <c r="BD406" i="4261"/>
  <c r="A407" i="4261"/>
  <c r="B407" i="4261"/>
  <c r="C407" i="4261"/>
  <c r="D407" i="4261"/>
  <c r="E407" i="4261"/>
  <c r="F407" i="4261"/>
  <c r="G407" i="4261"/>
  <c r="H407" i="4261"/>
  <c r="I407" i="4261"/>
  <c r="J407" i="4261"/>
  <c r="K407" i="4261"/>
  <c r="L407" i="4261"/>
  <c r="M407" i="4261"/>
  <c r="N407" i="4261"/>
  <c r="O407" i="4261"/>
  <c r="P407" i="4261"/>
  <c r="Q407" i="4261"/>
  <c r="R407" i="4261"/>
  <c r="S407" i="4261"/>
  <c r="T407" i="4261"/>
  <c r="U407" i="4261"/>
  <c r="V407" i="4261"/>
  <c r="W407" i="4261"/>
  <c r="X407" i="4261"/>
  <c r="Y407" i="4261"/>
  <c r="Z407" i="4261"/>
  <c r="AA407" i="4261"/>
  <c r="AB407" i="4261"/>
  <c r="AC407" i="4261"/>
  <c r="AD407" i="4261"/>
  <c r="AE407" i="4261"/>
  <c r="AF407" i="4261"/>
  <c r="AG407" i="4261"/>
  <c r="AH407" i="4261"/>
  <c r="AI407" i="4261"/>
  <c r="AJ407" i="4261"/>
  <c r="AK407" i="4261"/>
  <c r="AL407" i="4261"/>
  <c r="AM407" i="4261"/>
  <c r="AN407" i="4261"/>
  <c r="AO407" i="4261"/>
  <c r="AP407" i="4261"/>
  <c r="AQ407" i="4261"/>
  <c r="AR407" i="4261"/>
  <c r="AS407" i="4261"/>
  <c r="AT407" i="4261"/>
  <c r="AU407" i="4261"/>
  <c r="AV407" i="4261"/>
  <c r="AW407" i="4261"/>
  <c r="AX407" i="4261"/>
  <c r="AY407" i="4261"/>
  <c r="AZ407" i="4261"/>
  <c r="BA407" i="4261"/>
  <c r="BB407" i="4261"/>
  <c r="BC407" i="4261"/>
  <c r="BD407" i="4261"/>
  <c r="A408" i="4261"/>
  <c r="B408" i="4261"/>
  <c r="C408" i="4261"/>
  <c r="D408" i="4261"/>
  <c r="E408" i="4261"/>
  <c r="F408" i="4261"/>
  <c r="G408" i="4261"/>
  <c r="H408" i="4261"/>
  <c r="I408" i="4261"/>
  <c r="J408" i="4261"/>
  <c r="K408" i="4261"/>
  <c r="L408" i="4261"/>
  <c r="M408" i="4261"/>
  <c r="N408" i="4261"/>
  <c r="O408" i="4261"/>
  <c r="P408" i="4261"/>
  <c r="Q408" i="4261"/>
  <c r="R408" i="4261"/>
  <c r="S408" i="4261"/>
  <c r="T408" i="4261"/>
  <c r="U408" i="4261"/>
  <c r="V408" i="4261"/>
  <c r="W408" i="4261"/>
  <c r="X408" i="4261"/>
  <c r="Y408" i="4261"/>
  <c r="Z408" i="4261"/>
  <c r="AA408" i="4261"/>
  <c r="AB408" i="4261"/>
  <c r="AC408" i="4261"/>
  <c r="AD408" i="4261"/>
  <c r="AE408" i="4261"/>
  <c r="AF408" i="4261"/>
  <c r="AG408" i="4261"/>
  <c r="AH408" i="4261"/>
  <c r="AI408" i="4261"/>
  <c r="AJ408" i="4261"/>
  <c r="AK408" i="4261"/>
  <c r="AL408" i="4261"/>
  <c r="AM408" i="4261"/>
  <c r="AN408" i="4261"/>
  <c r="AO408" i="4261"/>
  <c r="AP408" i="4261"/>
  <c r="AQ408" i="4261"/>
  <c r="AR408" i="4261"/>
  <c r="AS408" i="4261"/>
  <c r="AT408" i="4261"/>
  <c r="AU408" i="4261"/>
  <c r="AV408" i="4261"/>
  <c r="AW408" i="4261"/>
  <c r="AX408" i="4261"/>
  <c r="AY408" i="4261"/>
  <c r="AZ408" i="4261"/>
  <c r="BA408" i="4261"/>
  <c r="BB408" i="4261"/>
  <c r="BC408" i="4261"/>
  <c r="BD408" i="4261"/>
  <c r="A409" i="4261"/>
  <c r="B409" i="4261"/>
  <c r="C409" i="4261"/>
  <c r="D409" i="4261"/>
  <c r="E409" i="4261"/>
  <c r="F409" i="4261"/>
  <c r="G409" i="4261"/>
  <c r="H409" i="4261"/>
  <c r="I409" i="4261"/>
  <c r="J409" i="4261"/>
  <c r="K409" i="4261"/>
  <c r="L409" i="4261"/>
  <c r="M409" i="4261"/>
  <c r="N409" i="4261"/>
  <c r="O409" i="4261"/>
  <c r="P409" i="4261"/>
  <c r="Q409" i="4261"/>
  <c r="R409" i="4261"/>
  <c r="S409" i="4261"/>
  <c r="T409" i="4261"/>
  <c r="U409" i="4261"/>
  <c r="V409" i="4261"/>
  <c r="W409" i="4261"/>
  <c r="X409" i="4261"/>
  <c r="Y409" i="4261"/>
  <c r="Z409" i="4261"/>
  <c r="AA409" i="4261"/>
  <c r="AB409" i="4261"/>
  <c r="AC409" i="4261"/>
  <c r="AD409" i="4261"/>
  <c r="AE409" i="4261"/>
  <c r="AF409" i="4261"/>
  <c r="AG409" i="4261"/>
  <c r="AH409" i="4261"/>
  <c r="AI409" i="4261"/>
  <c r="AJ409" i="4261"/>
  <c r="AK409" i="4261"/>
  <c r="AL409" i="4261"/>
  <c r="AM409" i="4261"/>
  <c r="AN409" i="4261"/>
  <c r="AO409" i="4261"/>
  <c r="AP409" i="4261"/>
  <c r="AQ409" i="4261"/>
  <c r="AR409" i="4261"/>
  <c r="AS409" i="4261"/>
  <c r="AT409" i="4261"/>
  <c r="AU409" i="4261"/>
  <c r="AV409" i="4261"/>
  <c r="AW409" i="4261"/>
  <c r="AX409" i="4261"/>
  <c r="AY409" i="4261"/>
  <c r="AZ409" i="4261"/>
  <c r="BA409" i="4261"/>
  <c r="BB409" i="4261"/>
  <c r="BC409" i="4261"/>
  <c r="BD409" i="4261"/>
  <c r="A410" i="4261"/>
  <c r="B410" i="4261"/>
  <c r="C410" i="4261"/>
  <c r="D410" i="4261"/>
  <c r="E410" i="4261"/>
  <c r="F410" i="4261"/>
  <c r="G410" i="4261"/>
  <c r="H410" i="4261"/>
  <c r="I410" i="4261"/>
  <c r="J410" i="4261"/>
  <c r="K410" i="4261"/>
  <c r="L410" i="4261"/>
  <c r="M410" i="4261"/>
  <c r="N410" i="4261"/>
  <c r="O410" i="4261"/>
  <c r="P410" i="4261"/>
  <c r="Q410" i="4261"/>
  <c r="R410" i="4261"/>
  <c r="S410" i="4261"/>
  <c r="T410" i="4261"/>
  <c r="U410" i="4261"/>
  <c r="V410" i="4261"/>
  <c r="W410" i="4261"/>
  <c r="X410" i="4261"/>
  <c r="Y410" i="4261"/>
  <c r="Z410" i="4261"/>
  <c r="AA410" i="4261"/>
  <c r="AB410" i="4261"/>
  <c r="AC410" i="4261"/>
  <c r="AD410" i="4261"/>
  <c r="AE410" i="4261"/>
  <c r="AF410" i="4261"/>
  <c r="AG410" i="4261"/>
  <c r="AH410" i="4261"/>
  <c r="AI410" i="4261"/>
  <c r="AJ410" i="4261"/>
  <c r="AK410" i="4261"/>
  <c r="AL410" i="4261"/>
  <c r="AM410" i="4261"/>
  <c r="AN410" i="4261"/>
  <c r="AO410" i="4261"/>
  <c r="AP410" i="4261"/>
  <c r="AQ410" i="4261"/>
  <c r="AR410" i="4261"/>
  <c r="AS410" i="4261"/>
  <c r="AT410" i="4261"/>
  <c r="AU410" i="4261"/>
  <c r="AV410" i="4261"/>
  <c r="AW410" i="4261"/>
  <c r="AX410" i="4261"/>
  <c r="AY410" i="4261"/>
  <c r="AZ410" i="4261"/>
  <c r="BA410" i="4261"/>
  <c r="BB410" i="4261"/>
  <c r="BC410" i="4261"/>
  <c r="BD410" i="4261"/>
  <c r="A411" i="4261"/>
  <c r="B411" i="4261"/>
  <c r="C411" i="4261"/>
  <c r="D411" i="4261"/>
  <c r="E411" i="4261"/>
  <c r="F411" i="4261"/>
  <c r="G411" i="4261"/>
  <c r="H411" i="4261"/>
  <c r="I411" i="4261"/>
  <c r="J411" i="4261"/>
  <c r="K411" i="4261"/>
  <c r="L411" i="4261"/>
  <c r="M411" i="4261"/>
  <c r="N411" i="4261"/>
  <c r="O411" i="4261"/>
  <c r="P411" i="4261"/>
  <c r="Q411" i="4261"/>
  <c r="R411" i="4261"/>
  <c r="S411" i="4261"/>
  <c r="T411" i="4261"/>
  <c r="U411" i="4261"/>
  <c r="V411" i="4261"/>
  <c r="W411" i="4261"/>
  <c r="X411" i="4261"/>
  <c r="Y411" i="4261"/>
  <c r="Z411" i="4261"/>
  <c r="AA411" i="4261"/>
  <c r="AB411" i="4261"/>
  <c r="AC411" i="4261"/>
  <c r="AD411" i="4261"/>
  <c r="AE411" i="4261"/>
  <c r="AF411" i="4261"/>
  <c r="AG411" i="4261"/>
  <c r="AH411" i="4261"/>
  <c r="AI411" i="4261"/>
  <c r="AJ411" i="4261"/>
  <c r="AK411" i="4261"/>
  <c r="AL411" i="4261"/>
  <c r="AM411" i="4261"/>
  <c r="AN411" i="4261"/>
  <c r="AO411" i="4261"/>
  <c r="AP411" i="4261"/>
  <c r="AQ411" i="4261"/>
  <c r="AR411" i="4261"/>
  <c r="AS411" i="4261"/>
  <c r="AT411" i="4261"/>
  <c r="AU411" i="4261"/>
  <c r="AV411" i="4261"/>
  <c r="AW411" i="4261"/>
  <c r="AX411" i="4261"/>
  <c r="AY411" i="4261"/>
  <c r="AZ411" i="4261"/>
  <c r="BA411" i="4261"/>
  <c r="BB411" i="4261"/>
  <c r="BC411" i="4261"/>
  <c r="BD411" i="4261"/>
  <c r="A412" i="4261"/>
  <c r="B412" i="4261"/>
  <c r="C412" i="4261"/>
  <c r="D412" i="4261"/>
  <c r="E412" i="4261"/>
  <c r="F412" i="4261"/>
  <c r="G412" i="4261"/>
  <c r="H412" i="4261"/>
  <c r="I412" i="4261"/>
  <c r="J412" i="4261"/>
  <c r="K412" i="4261"/>
  <c r="L412" i="4261"/>
  <c r="M412" i="4261"/>
  <c r="N412" i="4261"/>
  <c r="O412" i="4261"/>
  <c r="P412" i="4261"/>
  <c r="Q412" i="4261"/>
  <c r="R412" i="4261"/>
  <c r="S412" i="4261"/>
  <c r="T412" i="4261"/>
  <c r="U412" i="4261"/>
  <c r="V412" i="4261"/>
  <c r="W412" i="4261"/>
  <c r="X412" i="4261"/>
  <c r="Y412" i="4261"/>
  <c r="Z412" i="4261"/>
  <c r="AA412" i="4261"/>
  <c r="AB412" i="4261"/>
  <c r="AC412" i="4261"/>
  <c r="AD412" i="4261"/>
  <c r="AE412" i="4261"/>
  <c r="AF412" i="4261"/>
  <c r="AG412" i="4261"/>
  <c r="AH412" i="4261"/>
  <c r="AI412" i="4261"/>
  <c r="AJ412" i="4261"/>
  <c r="AK412" i="4261"/>
  <c r="AL412" i="4261"/>
  <c r="AM412" i="4261"/>
  <c r="AN412" i="4261"/>
  <c r="AO412" i="4261"/>
  <c r="AP412" i="4261"/>
  <c r="AQ412" i="4261"/>
  <c r="AR412" i="4261"/>
  <c r="AS412" i="4261"/>
  <c r="AT412" i="4261"/>
  <c r="AU412" i="4261"/>
  <c r="AV412" i="4261"/>
  <c r="AW412" i="4261"/>
  <c r="AX412" i="4261"/>
  <c r="AY412" i="4261"/>
  <c r="AZ412" i="4261"/>
  <c r="BA412" i="4261"/>
  <c r="BB412" i="4261"/>
  <c r="BC412" i="4261"/>
  <c r="BD412" i="4261"/>
  <c r="A413" i="4261"/>
  <c r="B413" i="4261"/>
  <c r="C413" i="4261"/>
  <c r="D413" i="4261"/>
  <c r="E413" i="4261"/>
  <c r="F413" i="4261"/>
  <c r="G413" i="4261"/>
  <c r="H413" i="4261"/>
  <c r="I413" i="4261"/>
  <c r="J413" i="4261"/>
  <c r="K413" i="4261"/>
  <c r="L413" i="4261"/>
  <c r="M413" i="4261"/>
  <c r="N413" i="4261"/>
  <c r="O413" i="4261"/>
  <c r="P413" i="4261"/>
  <c r="Q413" i="4261"/>
  <c r="R413" i="4261"/>
  <c r="S413" i="4261"/>
  <c r="T413" i="4261"/>
  <c r="U413" i="4261"/>
  <c r="V413" i="4261"/>
  <c r="W413" i="4261"/>
  <c r="X413" i="4261"/>
  <c r="Y413" i="4261"/>
  <c r="Z413" i="4261"/>
  <c r="AA413" i="4261"/>
  <c r="AB413" i="4261"/>
  <c r="AC413" i="4261"/>
  <c r="AD413" i="4261"/>
  <c r="AE413" i="4261"/>
  <c r="AF413" i="4261"/>
  <c r="AG413" i="4261"/>
  <c r="AH413" i="4261"/>
  <c r="AI413" i="4261"/>
  <c r="AJ413" i="4261"/>
  <c r="AK413" i="4261"/>
  <c r="AL413" i="4261"/>
  <c r="AM413" i="4261"/>
  <c r="AN413" i="4261"/>
  <c r="AO413" i="4261"/>
  <c r="AP413" i="4261"/>
  <c r="AQ413" i="4261"/>
  <c r="AR413" i="4261"/>
  <c r="AS413" i="4261"/>
  <c r="AT413" i="4261"/>
  <c r="AU413" i="4261"/>
  <c r="AV413" i="4261"/>
  <c r="AW413" i="4261"/>
  <c r="AX413" i="4261"/>
  <c r="AY413" i="4261"/>
  <c r="AZ413" i="4261"/>
  <c r="BA413" i="4261"/>
  <c r="BB413" i="4261"/>
  <c r="BC413" i="4261"/>
  <c r="BD413" i="4261"/>
  <c r="A414" i="4261"/>
  <c r="B414" i="4261"/>
  <c r="C414" i="4261"/>
  <c r="D414" i="4261"/>
  <c r="E414" i="4261"/>
  <c r="F414" i="4261"/>
  <c r="G414" i="4261"/>
  <c r="H414" i="4261"/>
  <c r="I414" i="4261"/>
  <c r="J414" i="4261"/>
  <c r="K414" i="4261"/>
  <c r="L414" i="4261"/>
  <c r="M414" i="4261"/>
  <c r="N414" i="4261"/>
  <c r="O414" i="4261"/>
  <c r="P414" i="4261"/>
  <c r="Q414" i="4261"/>
  <c r="R414" i="4261"/>
  <c r="S414" i="4261"/>
  <c r="T414" i="4261"/>
  <c r="U414" i="4261"/>
  <c r="V414" i="4261"/>
  <c r="W414" i="4261"/>
  <c r="X414" i="4261"/>
  <c r="Y414" i="4261"/>
  <c r="Z414" i="4261"/>
  <c r="AA414" i="4261"/>
  <c r="AB414" i="4261"/>
  <c r="AC414" i="4261"/>
  <c r="AD414" i="4261"/>
  <c r="AE414" i="4261"/>
  <c r="AF414" i="4261"/>
  <c r="AG414" i="4261"/>
  <c r="AH414" i="4261"/>
  <c r="AI414" i="4261"/>
  <c r="AJ414" i="4261"/>
  <c r="AK414" i="4261"/>
  <c r="AL414" i="4261"/>
  <c r="AM414" i="4261"/>
  <c r="AN414" i="4261"/>
  <c r="AO414" i="4261"/>
  <c r="AP414" i="4261"/>
  <c r="AQ414" i="4261"/>
  <c r="AR414" i="4261"/>
  <c r="AS414" i="4261"/>
  <c r="AT414" i="4261"/>
  <c r="AU414" i="4261"/>
  <c r="AV414" i="4261"/>
  <c r="AW414" i="4261"/>
  <c r="AX414" i="4261"/>
  <c r="AY414" i="4261"/>
  <c r="AZ414" i="4261"/>
  <c r="BA414" i="4261"/>
  <c r="BB414" i="4261"/>
  <c r="BC414" i="4261"/>
  <c r="BD414" i="4261"/>
  <c r="A415" i="4261"/>
  <c r="B415" i="4261"/>
  <c r="C415" i="4261"/>
  <c r="D415" i="4261"/>
  <c r="E415" i="4261"/>
  <c r="F415" i="4261"/>
  <c r="G415" i="4261"/>
  <c r="H415" i="4261"/>
  <c r="I415" i="4261"/>
  <c r="J415" i="4261"/>
  <c r="K415" i="4261"/>
  <c r="L415" i="4261"/>
  <c r="M415" i="4261"/>
  <c r="N415" i="4261"/>
  <c r="O415" i="4261"/>
  <c r="P415" i="4261"/>
  <c r="Q415" i="4261"/>
  <c r="R415" i="4261"/>
  <c r="S415" i="4261"/>
  <c r="T415" i="4261"/>
  <c r="U415" i="4261"/>
  <c r="V415" i="4261"/>
  <c r="W415" i="4261"/>
  <c r="X415" i="4261"/>
  <c r="Y415" i="4261"/>
  <c r="Z415" i="4261"/>
  <c r="AA415" i="4261"/>
  <c r="AB415" i="4261"/>
  <c r="AC415" i="4261"/>
  <c r="AD415" i="4261"/>
  <c r="AE415" i="4261"/>
  <c r="AF415" i="4261"/>
  <c r="AG415" i="4261"/>
  <c r="AH415" i="4261"/>
  <c r="AI415" i="4261"/>
  <c r="AJ415" i="4261"/>
  <c r="AK415" i="4261"/>
  <c r="AL415" i="4261"/>
  <c r="AM415" i="4261"/>
  <c r="AN415" i="4261"/>
  <c r="AO415" i="4261"/>
  <c r="AP415" i="4261"/>
  <c r="AQ415" i="4261"/>
  <c r="AR415" i="4261"/>
  <c r="AS415" i="4261"/>
  <c r="AT415" i="4261"/>
  <c r="AU415" i="4261"/>
  <c r="AV415" i="4261"/>
  <c r="AW415" i="4261"/>
  <c r="AX415" i="4261"/>
  <c r="AY415" i="4261"/>
  <c r="AZ415" i="4261"/>
  <c r="BA415" i="4261"/>
  <c r="BB415" i="4261"/>
  <c r="BC415" i="4261"/>
  <c r="BD415" i="4261"/>
  <c r="A416" i="4261"/>
  <c r="B416" i="4261"/>
  <c r="C416" i="4261"/>
  <c r="D416" i="4261"/>
  <c r="E416" i="4261"/>
  <c r="F416" i="4261"/>
  <c r="G416" i="4261"/>
  <c r="H416" i="4261"/>
  <c r="I416" i="4261"/>
  <c r="J416" i="4261"/>
  <c r="K416" i="4261"/>
  <c r="L416" i="4261"/>
  <c r="M416" i="4261"/>
  <c r="N416" i="4261"/>
  <c r="O416" i="4261"/>
  <c r="P416" i="4261"/>
  <c r="Q416" i="4261"/>
  <c r="R416" i="4261"/>
  <c r="S416" i="4261"/>
  <c r="T416" i="4261"/>
  <c r="U416" i="4261"/>
  <c r="V416" i="4261"/>
  <c r="W416" i="4261"/>
  <c r="X416" i="4261"/>
  <c r="Y416" i="4261"/>
  <c r="Z416" i="4261"/>
  <c r="AA416" i="4261"/>
  <c r="AB416" i="4261"/>
  <c r="AC416" i="4261"/>
  <c r="AD416" i="4261"/>
  <c r="AE416" i="4261"/>
  <c r="AF416" i="4261"/>
  <c r="AG416" i="4261"/>
  <c r="AH416" i="4261"/>
  <c r="AI416" i="4261"/>
  <c r="AJ416" i="4261"/>
  <c r="AK416" i="4261"/>
  <c r="AL416" i="4261"/>
  <c r="AM416" i="4261"/>
  <c r="AN416" i="4261"/>
  <c r="AO416" i="4261"/>
  <c r="AP416" i="4261"/>
  <c r="AQ416" i="4261"/>
  <c r="AR416" i="4261"/>
  <c r="AS416" i="4261"/>
  <c r="AT416" i="4261"/>
  <c r="AU416" i="4261"/>
  <c r="AV416" i="4261"/>
  <c r="AW416" i="4261"/>
  <c r="AX416" i="4261"/>
  <c r="AY416" i="4261"/>
  <c r="AZ416" i="4261"/>
  <c r="BA416" i="4261"/>
  <c r="BB416" i="4261"/>
  <c r="BC416" i="4261"/>
  <c r="BD416" i="4261"/>
  <c r="A417" i="4261"/>
  <c r="B417" i="4261"/>
  <c r="C417" i="4261"/>
  <c r="D417" i="4261"/>
  <c r="E417" i="4261"/>
  <c r="F417" i="4261"/>
  <c r="G417" i="4261"/>
  <c r="H417" i="4261"/>
  <c r="I417" i="4261"/>
  <c r="J417" i="4261"/>
  <c r="K417" i="4261"/>
  <c r="L417" i="4261"/>
  <c r="M417" i="4261"/>
  <c r="N417" i="4261"/>
  <c r="O417" i="4261"/>
  <c r="P417" i="4261"/>
  <c r="Q417" i="4261"/>
  <c r="R417" i="4261"/>
  <c r="S417" i="4261"/>
  <c r="T417" i="4261"/>
  <c r="U417" i="4261"/>
  <c r="V417" i="4261"/>
  <c r="W417" i="4261"/>
  <c r="X417" i="4261"/>
  <c r="Y417" i="4261"/>
  <c r="Z417" i="4261"/>
  <c r="AA417" i="4261"/>
  <c r="AB417" i="4261"/>
  <c r="AC417" i="4261"/>
  <c r="AD417" i="4261"/>
  <c r="AE417" i="4261"/>
  <c r="AF417" i="4261"/>
  <c r="AG417" i="4261"/>
  <c r="AH417" i="4261"/>
  <c r="AI417" i="4261"/>
  <c r="AJ417" i="4261"/>
  <c r="AK417" i="4261"/>
  <c r="AL417" i="4261"/>
  <c r="AM417" i="4261"/>
  <c r="AN417" i="4261"/>
  <c r="AO417" i="4261"/>
  <c r="AP417" i="4261"/>
  <c r="AQ417" i="4261"/>
  <c r="AR417" i="4261"/>
  <c r="AS417" i="4261"/>
  <c r="AT417" i="4261"/>
  <c r="AU417" i="4261"/>
  <c r="AV417" i="4261"/>
  <c r="AW417" i="4261"/>
  <c r="AX417" i="4261"/>
  <c r="AY417" i="4261"/>
  <c r="AZ417" i="4261"/>
  <c r="BA417" i="4261"/>
  <c r="BB417" i="4261"/>
  <c r="BC417" i="4261"/>
  <c r="BD417" i="4261"/>
  <c r="A418" i="4261"/>
  <c r="B418" i="4261"/>
  <c r="C418" i="4261"/>
  <c r="D418" i="4261"/>
  <c r="E418" i="4261"/>
  <c r="F418" i="4261"/>
  <c r="G418" i="4261"/>
  <c r="H418" i="4261"/>
  <c r="I418" i="4261"/>
  <c r="J418" i="4261"/>
  <c r="K418" i="4261"/>
  <c r="L418" i="4261"/>
  <c r="M418" i="4261"/>
  <c r="N418" i="4261"/>
  <c r="O418" i="4261"/>
  <c r="P418" i="4261"/>
  <c r="Q418" i="4261"/>
  <c r="R418" i="4261"/>
  <c r="S418" i="4261"/>
  <c r="T418" i="4261"/>
  <c r="U418" i="4261"/>
  <c r="V418" i="4261"/>
  <c r="W418" i="4261"/>
  <c r="X418" i="4261"/>
  <c r="Y418" i="4261"/>
  <c r="Z418" i="4261"/>
  <c r="AA418" i="4261"/>
  <c r="AB418" i="4261"/>
  <c r="AC418" i="4261"/>
  <c r="AD418" i="4261"/>
  <c r="AE418" i="4261"/>
  <c r="AF418" i="4261"/>
  <c r="AG418" i="4261"/>
  <c r="AH418" i="4261"/>
  <c r="AI418" i="4261"/>
  <c r="AJ418" i="4261"/>
  <c r="AK418" i="4261"/>
  <c r="AL418" i="4261"/>
  <c r="AM418" i="4261"/>
  <c r="AN418" i="4261"/>
  <c r="AO418" i="4261"/>
  <c r="AP418" i="4261"/>
  <c r="AQ418" i="4261"/>
  <c r="AR418" i="4261"/>
  <c r="AS418" i="4261"/>
  <c r="AT418" i="4261"/>
  <c r="AU418" i="4261"/>
  <c r="AV418" i="4261"/>
  <c r="AW418" i="4261"/>
  <c r="AX418" i="4261"/>
  <c r="AY418" i="4261"/>
  <c r="AZ418" i="4261"/>
  <c r="BA418" i="4261"/>
  <c r="BB418" i="4261"/>
  <c r="BC418" i="4261"/>
  <c r="BD418" i="4261"/>
  <c r="A419" i="4261"/>
  <c r="B419" i="4261"/>
  <c r="C419" i="4261"/>
  <c r="D419" i="4261"/>
  <c r="E419" i="4261"/>
  <c r="F419" i="4261"/>
  <c r="G419" i="4261"/>
  <c r="H419" i="4261"/>
  <c r="I419" i="4261"/>
  <c r="J419" i="4261"/>
  <c r="K419" i="4261"/>
  <c r="L419" i="4261"/>
  <c r="M419" i="4261"/>
  <c r="N419" i="4261"/>
  <c r="O419" i="4261"/>
  <c r="P419" i="4261"/>
  <c r="Q419" i="4261"/>
  <c r="R419" i="4261"/>
  <c r="S419" i="4261"/>
  <c r="T419" i="4261"/>
  <c r="U419" i="4261"/>
  <c r="V419" i="4261"/>
  <c r="W419" i="4261"/>
  <c r="X419" i="4261"/>
  <c r="Y419" i="4261"/>
  <c r="Z419" i="4261"/>
  <c r="AA419" i="4261"/>
  <c r="AB419" i="4261"/>
  <c r="AC419" i="4261"/>
  <c r="AD419" i="4261"/>
  <c r="AE419" i="4261"/>
  <c r="AF419" i="4261"/>
  <c r="AG419" i="4261"/>
  <c r="AH419" i="4261"/>
  <c r="AI419" i="4261"/>
  <c r="AJ419" i="4261"/>
  <c r="AK419" i="4261"/>
  <c r="AL419" i="4261"/>
  <c r="AM419" i="4261"/>
  <c r="AN419" i="4261"/>
  <c r="AO419" i="4261"/>
  <c r="AP419" i="4261"/>
  <c r="AQ419" i="4261"/>
  <c r="AR419" i="4261"/>
  <c r="AS419" i="4261"/>
  <c r="AT419" i="4261"/>
  <c r="AU419" i="4261"/>
  <c r="AV419" i="4261"/>
  <c r="AW419" i="4261"/>
  <c r="AX419" i="4261"/>
  <c r="AY419" i="4261"/>
  <c r="AZ419" i="4261"/>
  <c r="BA419" i="4261"/>
  <c r="BB419" i="4261"/>
  <c r="BC419" i="4261"/>
  <c r="BD419" i="4261"/>
  <c r="A420" i="4261"/>
  <c r="B420" i="4261"/>
  <c r="C420" i="4261"/>
  <c r="D420" i="4261"/>
  <c r="E420" i="4261"/>
  <c r="F420" i="4261"/>
  <c r="G420" i="4261"/>
  <c r="H420" i="4261"/>
  <c r="I420" i="4261"/>
  <c r="J420" i="4261"/>
  <c r="K420" i="4261"/>
  <c r="L420" i="4261"/>
  <c r="M420" i="4261"/>
  <c r="N420" i="4261"/>
  <c r="O420" i="4261"/>
  <c r="P420" i="4261"/>
  <c r="Q420" i="4261"/>
  <c r="R420" i="4261"/>
  <c r="S420" i="4261"/>
  <c r="T420" i="4261"/>
  <c r="U420" i="4261"/>
  <c r="V420" i="4261"/>
  <c r="W420" i="4261"/>
  <c r="X420" i="4261"/>
  <c r="Y420" i="4261"/>
  <c r="Z420" i="4261"/>
  <c r="AA420" i="4261"/>
  <c r="AB420" i="4261"/>
  <c r="AC420" i="4261"/>
  <c r="AD420" i="4261"/>
  <c r="AE420" i="4261"/>
  <c r="AF420" i="4261"/>
  <c r="AG420" i="4261"/>
  <c r="AH420" i="4261"/>
  <c r="AI420" i="4261"/>
  <c r="AJ420" i="4261"/>
  <c r="AK420" i="4261"/>
  <c r="AL420" i="4261"/>
  <c r="AM420" i="4261"/>
  <c r="AN420" i="4261"/>
  <c r="AO420" i="4261"/>
  <c r="AP420" i="4261"/>
  <c r="AQ420" i="4261"/>
  <c r="AR420" i="4261"/>
  <c r="AS420" i="4261"/>
  <c r="AT420" i="4261"/>
  <c r="AU420" i="4261"/>
  <c r="AV420" i="4261"/>
  <c r="AW420" i="4261"/>
  <c r="AX420" i="4261"/>
  <c r="AY420" i="4261"/>
  <c r="AZ420" i="4261"/>
  <c r="BA420" i="4261"/>
  <c r="BB420" i="4261"/>
  <c r="BC420" i="4261"/>
  <c r="BD420" i="4261"/>
  <c r="A421" i="4261"/>
  <c r="B421" i="4261"/>
  <c r="C421" i="4261"/>
  <c r="D421" i="4261"/>
  <c r="E421" i="4261"/>
  <c r="F421" i="4261"/>
  <c r="G421" i="4261"/>
  <c r="H421" i="4261"/>
  <c r="I421" i="4261"/>
  <c r="J421" i="4261"/>
  <c r="K421" i="4261"/>
  <c r="L421" i="4261"/>
  <c r="M421" i="4261"/>
  <c r="N421" i="4261"/>
  <c r="O421" i="4261"/>
  <c r="P421" i="4261"/>
  <c r="Q421" i="4261"/>
  <c r="R421" i="4261"/>
  <c r="S421" i="4261"/>
  <c r="T421" i="4261"/>
  <c r="U421" i="4261"/>
  <c r="V421" i="4261"/>
  <c r="W421" i="4261"/>
  <c r="X421" i="4261"/>
  <c r="Y421" i="4261"/>
  <c r="Z421" i="4261"/>
  <c r="AA421" i="4261"/>
  <c r="AB421" i="4261"/>
  <c r="AC421" i="4261"/>
  <c r="AD421" i="4261"/>
  <c r="AE421" i="4261"/>
  <c r="AF421" i="4261"/>
  <c r="AG421" i="4261"/>
  <c r="AH421" i="4261"/>
  <c r="AI421" i="4261"/>
  <c r="AJ421" i="4261"/>
  <c r="AK421" i="4261"/>
  <c r="AL421" i="4261"/>
  <c r="AM421" i="4261"/>
  <c r="AN421" i="4261"/>
  <c r="AO421" i="4261"/>
  <c r="AP421" i="4261"/>
  <c r="AQ421" i="4261"/>
  <c r="AR421" i="4261"/>
  <c r="AS421" i="4261"/>
  <c r="AT421" i="4261"/>
  <c r="AU421" i="4261"/>
  <c r="AV421" i="4261"/>
  <c r="AW421" i="4261"/>
  <c r="AX421" i="4261"/>
  <c r="AY421" i="4261"/>
  <c r="AZ421" i="4261"/>
  <c r="BA421" i="4261"/>
  <c r="BB421" i="4261"/>
  <c r="BC421" i="4261"/>
  <c r="BD421" i="4261"/>
  <c r="A422" i="4261"/>
  <c r="B422" i="4261"/>
  <c r="C422" i="4261"/>
  <c r="D422" i="4261"/>
  <c r="E422" i="4261"/>
  <c r="F422" i="4261"/>
  <c r="G422" i="4261"/>
  <c r="H422" i="4261"/>
  <c r="I422" i="4261"/>
  <c r="J422" i="4261"/>
  <c r="K422" i="4261"/>
  <c r="L422" i="4261"/>
  <c r="M422" i="4261"/>
  <c r="N422" i="4261"/>
  <c r="O422" i="4261"/>
  <c r="P422" i="4261"/>
  <c r="Q422" i="4261"/>
  <c r="R422" i="4261"/>
  <c r="S422" i="4261"/>
  <c r="T422" i="4261"/>
  <c r="U422" i="4261"/>
  <c r="V422" i="4261"/>
  <c r="W422" i="4261"/>
  <c r="X422" i="4261"/>
  <c r="Y422" i="4261"/>
  <c r="Z422" i="4261"/>
  <c r="AA422" i="4261"/>
  <c r="AB422" i="4261"/>
  <c r="AC422" i="4261"/>
  <c r="AD422" i="4261"/>
  <c r="AE422" i="4261"/>
  <c r="AF422" i="4261"/>
  <c r="AG422" i="4261"/>
  <c r="AH422" i="4261"/>
  <c r="AI422" i="4261"/>
  <c r="AJ422" i="4261"/>
  <c r="AK422" i="4261"/>
  <c r="AL422" i="4261"/>
  <c r="AM422" i="4261"/>
  <c r="AN422" i="4261"/>
  <c r="AO422" i="4261"/>
  <c r="AP422" i="4261"/>
  <c r="AQ422" i="4261"/>
  <c r="AR422" i="4261"/>
  <c r="AS422" i="4261"/>
  <c r="AT422" i="4261"/>
  <c r="AU422" i="4261"/>
  <c r="AV422" i="4261"/>
  <c r="AW422" i="4261"/>
  <c r="AX422" i="4261"/>
  <c r="AY422" i="4261"/>
  <c r="AZ422" i="4261"/>
  <c r="BA422" i="4261"/>
  <c r="BB422" i="4261"/>
  <c r="BC422" i="4261"/>
  <c r="BD422" i="4261"/>
  <c r="A423" i="4261"/>
  <c r="B423" i="4261"/>
  <c r="C423" i="4261"/>
  <c r="D423" i="4261"/>
  <c r="E423" i="4261"/>
  <c r="F423" i="4261"/>
  <c r="G423" i="4261"/>
  <c r="H423" i="4261"/>
  <c r="I423" i="4261"/>
  <c r="J423" i="4261"/>
  <c r="K423" i="4261"/>
  <c r="L423" i="4261"/>
  <c r="M423" i="4261"/>
  <c r="N423" i="4261"/>
  <c r="O423" i="4261"/>
  <c r="P423" i="4261"/>
  <c r="Q423" i="4261"/>
  <c r="R423" i="4261"/>
  <c r="S423" i="4261"/>
  <c r="T423" i="4261"/>
  <c r="U423" i="4261"/>
  <c r="V423" i="4261"/>
  <c r="W423" i="4261"/>
  <c r="X423" i="4261"/>
  <c r="Y423" i="4261"/>
  <c r="Z423" i="4261"/>
  <c r="AA423" i="4261"/>
  <c r="AB423" i="4261"/>
  <c r="AC423" i="4261"/>
  <c r="AD423" i="4261"/>
  <c r="AE423" i="4261"/>
  <c r="AF423" i="4261"/>
  <c r="AG423" i="4261"/>
  <c r="AH423" i="4261"/>
  <c r="AI423" i="4261"/>
  <c r="AJ423" i="4261"/>
  <c r="AK423" i="4261"/>
  <c r="AL423" i="4261"/>
  <c r="AM423" i="4261"/>
  <c r="AN423" i="4261"/>
  <c r="AO423" i="4261"/>
  <c r="AP423" i="4261"/>
  <c r="AQ423" i="4261"/>
  <c r="AR423" i="4261"/>
  <c r="AS423" i="4261"/>
  <c r="AT423" i="4261"/>
  <c r="AU423" i="4261"/>
  <c r="AV423" i="4261"/>
  <c r="AW423" i="4261"/>
  <c r="AX423" i="4261"/>
  <c r="AY423" i="4261"/>
  <c r="AZ423" i="4261"/>
  <c r="BA423" i="4261"/>
  <c r="BB423" i="4261"/>
  <c r="BC423" i="4261"/>
  <c r="BD423" i="4261"/>
  <c r="A424" i="4261"/>
  <c r="B424" i="4261"/>
  <c r="C424" i="4261"/>
  <c r="D424" i="4261"/>
  <c r="E424" i="4261"/>
  <c r="F424" i="4261"/>
  <c r="G424" i="4261"/>
  <c r="H424" i="4261"/>
  <c r="I424" i="4261"/>
  <c r="J424" i="4261"/>
  <c r="K424" i="4261"/>
  <c r="L424" i="4261"/>
  <c r="M424" i="4261"/>
  <c r="N424" i="4261"/>
  <c r="O424" i="4261"/>
  <c r="P424" i="4261"/>
  <c r="Q424" i="4261"/>
  <c r="R424" i="4261"/>
  <c r="S424" i="4261"/>
  <c r="T424" i="4261"/>
  <c r="U424" i="4261"/>
  <c r="V424" i="4261"/>
  <c r="W424" i="4261"/>
  <c r="X424" i="4261"/>
  <c r="Y424" i="4261"/>
  <c r="Z424" i="4261"/>
  <c r="AA424" i="4261"/>
  <c r="AB424" i="4261"/>
  <c r="AC424" i="4261"/>
  <c r="AD424" i="4261"/>
  <c r="AE424" i="4261"/>
  <c r="AF424" i="4261"/>
  <c r="AG424" i="4261"/>
  <c r="AH424" i="4261"/>
  <c r="AI424" i="4261"/>
  <c r="AJ424" i="4261"/>
  <c r="AK424" i="4261"/>
  <c r="AL424" i="4261"/>
  <c r="AM424" i="4261"/>
  <c r="AN424" i="4261"/>
  <c r="AO424" i="4261"/>
  <c r="AP424" i="4261"/>
  <c r="AQ424" i="4261"/>
  <c r="AR424" i="4261"/>
  <c r="AS424" i="4261"/>
  <c r="AT424" i="4261"/>
  <c r="AU424" i="4261"/>
  <c r="AV424" i="4261"/>
  <c r="AW424" i="4261"/>
  <c r="AX424" i="4261"/>
  <c r="AY424" i="4261"/>
  <c r="AZ424" i="4261"/>
  <c r="BA424" i="4261"/>
  <c r="BB424" i="4261"/>
  <c r="BC424" i="4261"/>
  <c r="BD424" i="4261"/>
  <c r="A425" i="4261"/>
  <c r="B425" i="4261"/>
  <c r="C425" i="4261"/>
  <c r="D425" i="4261"/>
  <c r="E425" i="4261"/>
  <c r="F425" i="4261"/>
  <c r="G425" i="4261"/>
  <c r="H425" i="4261"/>
  <c r="I425" i="4261"/>
  <c r="J425" i="4261"/>
  <c r="K425" i="4261"/>
  <c r="L425" i="4261"/>
  <c r="M425" i="4261"/>
  <c r="N425" i="4261"/>
  <c r="O425" i="4261"/>
  <c r="P425" i="4261"/>
  <c r="Q425" i="4261"/>
  <c r="R425" i="4261"/>
  <c r="S425" i="4261"/>
  <c r="T425" i="4261"/>
  <c r="U425" i="4261"/>
  <c r="V425" i="4261"/>
  <c r="W425" i="4261"/>
  <c r="X425" i="4261"/>
  <c r="Y425" i="4261"/>
  <c r="Z425" i="4261"/>
  <c r="AA425" i="4261"/>
  <c r="AB425" i="4261"/>
  <c r="AC425" i="4261"/>
  <c r="AD425" i="4261"/>
  <c r="AE425" i="4261"/>
  <c r="AF425" i="4261"/>
  <c r="AG425" i="4261"/>
  <c r="AH425" i="4261"/>
  <c r="AI425" i="4261"/>
  <c r="AJ425" i="4261"/>
  <c r="AK425" i="4261"/>
  <c r="AL425" i="4261"/>
  <c r="AM425" i="4261"/>
  <c r="AN425" i="4261"/>
  <c r="AO425" i="4261"/>
  <c r="AP425" i="4261"/>
  <c r="AQ425" i="4261"/>
  <c r="AR425" i="4261"/>
  <c r="AS425" i="4261"/>
  <c r="AT425" i="4261"/>
  <c r="AU425" i="4261"/>
  <c r="AV425" i="4261"/>
  <c r="AW425" i="4261"/>
  <c r="AX425" i="4261"/>
  <c r="AY425" i="4261"/>
  <c r="AZ425" i="4261"/>
  <c r="BA425" i="4261"/>
  <c r="BB425" i="4261"/>
  <c r="BC425" i="4261"/>
  <c r="BD425" i="4261"/>
  <c r="A426" i="4261"/>
  <c r="B426" i="4261"/>
  <c r="C426" i="4261"/>
  <c r="D426" i="4261"/>
  <c r="E426" i="4261"/>
  <c r="F426" i="4261"/>
  <c r="G426" i="4261"/>
  <c r="H426" i="4261"/>
  <c r="I426" i="4261"/>
  <c r="J426" i="4261"/>
  <c r="K426" i="4261"/>
  <c r="L426" i="4261"/>
  <c r="M426" i="4261"/>
  <c r="N426" i="4261"/>
  <c r="O426" i="4261"/>
  <c r="P426" i="4261"/>
  <c r="Q426" i="4261"/>
  <c r="R426" i="4261"/>
  <c r="S426" i="4261"/>
  <c r="T426" i="4261"/>
  <c r="U426" i="4261"/>
  <c r="V426" i="4261"/>
  <c r="W426" i="4261"/>
  <c r="X426" i="4261"/>
  <c r="Y426" i="4261"/>
  <c r="Z426" i="4261"/>
  <c r="AA426" i="4261"/>
  <c r="AB426" i="4261"/>
  <c r="AC426" i="4261"/>
  <c r="AD426" i="4261"/>
  <c r="AE426" i="4261"/>
  <c r="AF426" i="4261"/>
  <c r="AG426" i="4261"/>
  <c r="AH426" i="4261"/>
  <c r="AI426" i="4261"/>
  <c r="AJ426" i="4261"/>
  <c r="AK426" i="4261"/>
  <c r="AL426" i="4261"/>
  <c r="AM426" i="4261"/>
  <c r="AN426" i="4261"/>
  <c r="AO426" i="4261"/>
  <c r="AP426" i="4261"/>
  <c r="AQ426" i="4261"/>
  <c r="AR426" i="4261"/>
  <c r="AS426" i="4261"/>
  <c r="AT426" i="4261"/>
  <c r="AU426" i="4261"/>
  <c r="AV426" i="4261"/>
  <c r="AW426" i="4261"/>
  <c r="AX426" i="4261"/>
  <c r="AY426" i="4261"/>
  <c r="AZ426" i="4261"/>
  <c r="BA426" i="4261"/>
  <c r="BB426" i="4261"/>
  <c r="BC426" i="4261"/>
  <c r="BD426" i="4261"/>
  <c r="A427" i="4261"/>
  <c r="B427" i="4261"/>
  <c r="C427" i="4261"/>
  <c r="D427" i="4261"/>
  <c r="E427" i="4261"/>
  <c r="F427" i="4261"/>
  <c r="G427" i="4261"/>
  <c r="H427" i="4261"/>
  <c r="I427" i="4261"/>
  <c r="J427" i="4261"/>
  <c r="K427" i="4261"/>
  <c r="L427" i="4261"/>
  <c r="M427" i="4261"/>
  <c r="N427" i="4261"/>
  <c r="O427" i="4261"/>
  <c r="P427" i="4261"/>
  <c r="Q427" i="4261"/>
  <c r="R427" i="4261"/>
  <c r="S427" i="4261"/>
  <c r="T427" i="4261"/>
  <c r="U427" i="4261"/>
  <c r="V427" i="4261"/>
  <c r="W427" i="4261"/>
  <c r="X427" i="4261"/>
  <c r="Y427" i="4261"/>
  <c r="Z427" i="4261"/>
  <c r="AA427" i="4261"/>
  <c r="AB427" i="4261"/>
  <c r="AC427" i="4261"/>
  <c r="AD427" i="4261"/>
  <c r="AE427" i="4261"/>
  <c r="AF427" i="4261"/>
  <c r="AG427" i="4261"/>
  <c r="AH427" i="4261"/>
  <c r="AI427" i="4261"/>
  <c r="AJ427" i="4261"/>
  <c r="AK427" i="4261"/>
  <c r="AL427" i="4261"/>
  <c r="AM427" i="4261"/>
  <c r="AN427" i="4261"/>
  <c r="AO427" i="4261"/>
  <c r="AP427" i="4261"/>
  <c r="AQ427" i="4261"/>
  <c r="AR427" i="4261"/>
  <c r="AS427" i="4261"/>
  <c r="AT427" i="4261"/>
  <c r="AU427" i="4261"/>
  <c r="AV427" i="4261"/>
  <c r="AW427" i="4261"/>
  <c r="AX427" i="4261"/>
  <c r="AY427" i="4261"/>
  <c r="AZ427" i="4261"/>
  <c r="BA427" i="4261"/>
  <c r="BB427" i="4261"/>
  <c r="BC427" i="4261"/>
  <c r="BD427" i="4261"/>
  <c r="A428" i="4261"/>
  <c r="B428" i="4261"/>
  <c r="C428" i="4261"/>
  <c r="D428" i="4261"/>
  <c r="E428" i="4261"/>
  <c r="F428" i="4261"/>
  <c r="G428" i="4261"/>
  <c r="H428" i="4261"/>
  <c r="I428" i="4261"/>
  <c r="J428" i="4261"/>
  <c r="K428" i="4261"/>
  <c r="L428" i="4261"/>
  <c r="M428" i="4261"/>
  <c r="N428" i="4261"/>
  <c r="O428" i="4261"/>
  <c r="P428" i="4261"/>
  <c r="Q428" i="4261"/>
  <c r="R428" i="4261"/>
  <c r="S428" i="4261"/>
  <c r="T428" i="4261"/>
  <c r="U428" i="4261"/>
  <c r="V428" i="4261"/>
  <c r="W428" i="4261"/>
  <c r="X428" i="4261"/>
  <c r="Y428" i="4261"/>
  <c r="Z428" i="4261"/>
  <c r="AA428" i="4261"/>
  <c r="AB428" i="4261"/>
  <c r="AC428" i="4261"/>
  <c r="AD428" i="4261"/>
  <c r="AE428" i="4261"/>
  <c r="AF428" i="4261"/>
  <c r="AG428" i="4261"/>
  <c r="AH428" i="4261"/>
  <c r="AI428" i="4261"/>
  <c r="AJ428" i="4261"/>
  <c r="AK428" i="4261"/>
  <c r="AL428" i="4261"/>
  <c r="AM428" i="4261"/>
  <c r="AN428" i="4261"/>
  <c r="AO428" i="4261"/>
  <c r="AP428" i="4261"/>
  <c r="AQ428" i="4261"/>
  <c r="AR428" i="4261"/>
  <c r="AS428" i="4261"/>
  <c r="AT428" i="4261"/>
  <c r="AU428" i="4261"/>
  <c r="AV428" i="4261"/>
  <c r="AW428" i="4261"/>
  <c r="AX428" i="4261"/>
  <c r="AY428" i="4261"/>
  <c r="AZ428" i="4261"/>
  <c r="BA428" i="4261"/>
  <c r="BB428" i="4261"/>
  <c r="BC428" i="4261"/>
  <c r="BD428" i="4261"/>
  <c r="A429" i="4261"/>
  <c r="B429" i="4261"/>
  <c r="C429" i="4261"/>
  <c r="D429" i="4261"/>
  <c r="E429" i="4261"/>
  <c r="F429" i="4261"/>
  <c r="G429" i="4261"/>
  <c r="H429" i="4261"/>
  <c r="I429" i="4261"/>
  <c r="J429" i="4261"/>
  <c r="K429" i="4261"/>
  <c r="L429" i="4261"/>
  <c r="M429" i="4261"/>
  <c r="N429" i="4261"/>
  <c r="O429" i="4261"/>
  <c r="P429" i="4261"/>
  <c r="Q429" i="4261"/>
  <c r="R429" i="4261"/>
  <c r="S429" i="4261"/>
  <c r="T429" i="4261"/>
  <c r="U429" i="4261"/>
  <c r="V429" i="4261"/>
  <c r="W429" i="4261"/>
  <c r="X429" i="4261"/>
  <c r="Y429" i="4261"/>
  <c r="Z429" i="4261"/>
  <c r="AA429" i="4261"/>
  <c r="AB429" i="4261"/>
  <c r="AC429" i="4261"/>
  <c r="AD429" i="4261"/>
  <c r="AE429" i="4261"/>
  <c r="AF429" i="4261"/>
  <c r="AG429" i="4261"/>
  <c r="AH429" i="4261"/>
  <c r="AI429" i="4261"/>
  <c r="AJ429" i="4261"/>
  <c r="AK429" i="4261"/>
  <c r="AL429" i="4261"/>
  <c r="AM429" i="4261"/>
  <c r="AN429" i="4261"/>
  <c r="AO429" i="4261"/>
  <c r="AP429" i="4261"/>
  <c r="AQ429" i="4261"/>
  <c r="AR429" i="4261"/>
  <c r="AS429" i="4261"/>
  <c r="AT429" i="4261"/>
  <c r="AU429" i="4261"/>
  <c r="AV429" i="4261"/>
  <c r="AW429" i="4261"/>
  <c r="AX429" i="4261"/>
  <c r="AY429" i="4261"/>
  <c r="AZ429" i="4261"/>
  <c r="BA429" i="4261"/>
  <c r="BB429" i="4261"/>
  <c r="BC429" i="4261"/>
  <c r="BD429" i="4261"/>
  <c r="A430" i="4261"/>
  <c r="B430" i="4261"/>
  <c r="C430" i="4261"/>
  <c r="D430" i="4261"/>
  <c r="E430" i="4261"/>
  <c r="F430" i="4261"/>
  <c r="G430" i="4261"/>
  <c r="H430" i="4261"/>
  <c r="I430" i="4261"/>
  <c r="J430" i="4261"/>
  <c r="K430" i="4261"/>
  <c r="L430" i="4261"/>
  <c r="M430" i="4261"/>
  <c r="N430" i="4261"/>
  <c r="O430" i="4261"/>
  <c r="P430" i="4261"/>
  <c r="Q430" i="4261"/>
  <c r="R430" i="4261"/>
  <c r="S430" i="4261"/>
  <c r="T430" i="4261"/>
  <c r="U430" i="4261"/>
  <c r="V430" i="4261"/>
  <c r="W430" i="4261"/>
  <c r="X430" i="4261"/>
  <c r="Y430" i="4261"/>
  <c r="Z430" i="4261"/>
  <c r="AA430" i="4261"/>
  <c r="AB430" i="4261"/>
  <c r="AC430" i="4261"/>
  <c r="AD430" i="4261"/>
  <c r="AE430" i="4261"/>
  <c r="AF430" i="4261"/>
  <c r="AG430" i="4261"/>
  <c r="AH430" i="4261"/>
  <c r="AI430" i="4261"/>
  <c r="AJ430" i="4261"/>
  <c r="AK430" i="4261"/>
  <c r="AL430" i="4261"/>
  <c r="AM430" i="4261"/>
  <c r="AN430" i="4261"/>
  <c r="AO430" i="4261"/>
  <c r="AP430" i="4261"/>
  <c r="AQ430" i="4261"/>
  <c r="AR430" i="4261"/>
  <c r="AS430" i="4261"/>
  <c r="AT430" i="4261"/>
  <c r="AU430" i="4261"/>
  <c r="AV430" i="4261"/>
  <c r="AW430" i="4261"/>
  <c r="AX430" i="4261"/>
  <c r="AY430" i="4261"/>
  <c r="AZ430" i="4261"/>
  <c r="BA430" i="4261"/>
  <c r="BB430" i="4261"/>
  <c r="BC430" i="4261"/>
  <c r="BD430" i="4261"/>
  <c r="A431" i="4261"/>
  <c r="B431" i="4261"/>
  <c r="C431" i="4261"/>
  <c r="D431" i="4261"/>
  <c r="E431" i="4261"/>
  <c r="F431" i="4261"/>
  <c r="G431" i="4261"/>
  <c r="H431" i="4261"/>
  <c r="I431" i="4261"/>
  <c r="J431" i="4261"/>
  <c r="K431" i="4261"/>
  <c r="L431" i="4261"/>
  <c r="M431" i="4261"/>
  <c r="N431" i="4261"/>
  <c r="O431" i="4261"/>
  <c r="P431" i="4261"/>
  <c r="Q431" i="4261"/>
  <c r="R431" i="4261"/>
  <c r="S431" i="4261"/>
  <c r="T431" i="4261"/>
  <c r="U431" i="4261"/>
  <c r="V431" i="4261"/>
  <c r="W431" i="4261"/>
  <c r="X431" i="4261"/>
  <c r="Y431" i="4261"/>
  <c r="Z431" i="4261"/>
  <c r="AA431" i="4261"/>
  <c r="AB431" i="4261"/>
  <c r="AC431" i="4261"/>
  <c r="AD431" i="4261"/>
  <c r="AE431" i="4261"/>
  <c r="AF431" i="4261"/>
  <c r="AG431" i="4261"/>
  <c r="AH431" i="4261"/>
  <c r="AI431" i="4261"/>
  <c r="AJ431" i="4261"/>
  <c r="AK431" i="4261"/>
  <c r="AL431" i="4261"/>
  <c r="AM431" i="4261"/>
  <c r="AN431" i="4261"/>
  <c r="AO431" i="4261"/>
  <c r="AP431" i="4261"/>
  <c r="AQ431" i="4261"/>
  <c r="AR431" i="4261"/>
  <c r="AS431" i="4261"/>
  <c r="AT431" i="4261"/>
  <c r="AU431" i="4261"/>
  <c r="AV431" i="4261"/>
  <c r="AW431" i="4261"/>
  <c r="AX431" i="4261"/>
  <c r="AY431" i="4261"/>
  <c r="AZ431" i="4261"/>
  <c r="BA431" i="4261"/>
  <c r="BB431" i="4261"/>
  <c r="BC431" i="4261"/>
  <c r="BD431" i="4261"/>
  <c r="A432" i="4261"/>
  <c r="B432" i="4261"/>
  <c r="C432" i="4261"/>
  <c r="D432" i="4261"/>
  <c r="E432" i="4261"/>
  <c r="F432" i="4261"/>
  <c r="G432" i="4261"/>
  <c r="H432" i="4261"/>
  <c r="I432" i="4261"/>
  <c r="J432" i="4261"/>
  <c r="K432" i="4261"/>
  <c r="L432" i="4261"/>
  <c r="M432" i="4261"/>
  <c r="N432" i="4261"/>
  <c r="O432" i="4261"/>
  <c r="P432" i="4261"/>
  <c r="Q432" i="4261"/>
  <c r="R432" i="4261"/>
  <c r="S432" i="4261"/>
  <c r="T432" i="4261"/>
  <c r="U432" i="4261"/>
  <c r="V432" i="4261"/>
  <c r="W432" i="4261"/>
  <c r="X432" i="4261"/>
  <c r="Y432" i="4261"/>
  <c r="Z432" i="4261"/>
  <c r="AA432" i="4261"/>
  <c r="AB432" i="4261"/>
  <c r="AC432" i="4261"/>
  <c r="AD432" i="4261"/>
  <c r="AE432" i="4261"/>
  <c r="AF432" i="4261"/>
  <c r="AG432" i="4261"/>
  <c r="AH432" i="4261"/>
  <c r="AI432" i="4261"/>
  <c r="AJ432" i="4261"/>
  <c r="AK432" i="4261"/>
  <c r="AL432" i="4261"/>
  <c r="AM432" i="4261"/>
  <c r="AN432" i="4261"/>
  <c r="AO432" i="4261"/>
  <c r="AP432" i="4261"/>
  <c r="AQ432" i="4261"/>
  <c r="AR432" i="4261"/>
  <c r="AS432" i="4261"/>
  <c r="AT432" i="4261"/>
  <c r="AU432" i="4261"/>
  <c r="AV432" i="4261"/>
  <c r="AW432" i="4261"/>
  <c r="AX432" i="4261"/>
  <c r="AY432" i="4261"/>
  <c r="AZ432" i="4261"/>
  <c r="BA432" i="4261"/>
  <c r="BB432" i="4261"/>
  <c r="BC432" i="4261"/>
  <c r="BD432" i="4261"/>
  <c r="A433" i="4261"/>
  <c r="B433" i="4261"/>
  <c r="C433" i="4261"/>
  <c r="D433" i="4261"/>
  <c r="E433" i="4261"/>
  <c r="F433" i="4261"/>
  <c r="G433" i="4261"/>
  <c r="H433" i="4261"/>
  <c r="I433" i="4261"/>
  <c r="J433" i="4261"/>
  <c r="K433" i="4261"/>
  <c r="L433" i="4261"/>
  <c r="M433" i="4261"/>
  <c r="N433" i="4261"/>
  <c r="O433" i="4261"/>
  <c r="P433" i="4261"/>
  <c r="Q433" i="4261"/>
  <c r="R433" i="4261"/>
  <c r="S433" i="4261"/>
  <c r="T433" i="4261"/>
  <c r="U433" i="4261"/>
  <c r="V433" i="4261"/>
  <c r="W433" i="4261"/>
  <c r="X433" i="4261"/>
  <c r="Y433" i="4261"/>
  <c r="Z433" i="4261"/>
  <c r="AA433" i="4261"/>
  <c r="AB433" i="4261"/>
  <c r="AC433" i="4261"/>
  <c r="AD433" i="4261"/>
  <c r="AE433" i="4261"/>
  <c r="AF433" i="4261"/>
  <c r="AG433" i="4261"/>
  <c r="AH433" i="4261"/>
  <c r="AI433" i="4261"/>
  <c r="AJ433" i="4261"/>
  <c r="AK433" i="4261"/>
  <c r="AL433" i="4261"/>
  <c r="AM433" i="4261"/>
  <c r="AN433" i="4261"/>
  <c r="AO433" i="4261"/>
  <c r="AP433" i="4261"/>
  <c r="AQ433" i="4261"/>
  <c r="AR433" i="4261"/>
  <c r="AS433" i="4261"/>
  <c r="AT433" i="4261"/>
  <c r="AU433" i="4261"/>
  <c r="AV433" i="4261"/>
  <c r="AW433" i="4261"/>
  <c r="AX433" i="4261"/>
  <c r="AY433" i="4261"/>
  <c r="AZ433" i="4261"/>
  <c r="BA433" i="4261"/>
  <c r="BB433" i="4261"/>
  <c r="BC433" i="4261"/>
  <c r="BD433" i="4261"/>
  <c r="A434" i="4261"/>
  <c r="B434" i="4261"/>
  <c r="C434" i="4261"/>
  <c r="D434" i="4261"/>
  <c r="E434" i="4261"/>
  <c r="F434" i="4261"/>
  <c r="G434" i="4261"/>
  <c r="H434" i="4261"/>
  <c r="I434" i="4261"/>
  <c r="J434" i="4261"/>
  <c r="K434" i="4261"/>
  <c r="L434" i="4261"/>
  <c r="M434" i="4261"/>
  <c r="N434" i="4261"/>
  <c r="O434" i="4261"/>
  <c r="P434" i="4261"/>
  <c r="Q434" i="4261"/>
  <c r="R434" i="4261"/>
  <c r="S434" i="4261"/>
  <c r="T434" i="4261"/>
  <c r="U434" i="4261"/>
  <c r="V434" i="4261"/>
  <c r="W434" i="4261"/>
  <c r="X434" i="4261"/>
  <c r="Y434" i="4261"/>
  <c r="Z434" i="4261"/>
  <c r="AA434" i="4261"/>
  <c r="AB434" i="4261"/>
  <c r="AC434" i="4261"/>
  <c r="AD434" i="4261"/>
  <c r="AE434" i="4261"/>
  <c r="AF434" i="4261"/>
  <c r="AG434" i="4261"/>
  <c r="AH434" i="4261"/>
  <c r="AI434" i="4261"/>
  <c r="AJ434" i="4261"/>
  <c r="AK434" i="4261"/>
  <c r="AL434" i="4261"/>
  <c r="AM434" i="4261"/>
  <c r="AN434" i="4261"/>
  <c r="AO434" i="4261"/>
  <c r="AP434" i="4261"/>
  <c r="AQ434" i="4261"/>
  <c r="AR434" i="4261"/>
  <c r="AS434" i="4261"/>
  <c r="AT434" i="4261"/>
  <c r="AU434" i="4261"/>
  <c r="AV434" i="4261"/>
  <c r="AW434" i="4261"/>
  <c r="AX434" i="4261"/>
  <c r="AY434" i="4261"/>
  <c r="AZ434" i="4261"/>
  <c r="BA434" i="4261"/>
  <c r="BB434" i="4261"/>
  <c r="BC434" i="4261"/>
  <c r="BD434" i="4261"/>
  <c r="A435" i="4261"/>
  <c r="B435" i="4261"/>
  <c r="C435" i="4261"/>
  <c r="D435" i="4261"/>
  <c r="E435" i="4261"/>
  <c r="F435" i="4261"/>
  <c r="G435" i="4261"/>
  <c r="H435" i="4261"/>
  <c r="I435" i="4261"/>
  <c r="J435" i="4261"/>
  <c r="K435" i="4261"/>
  <c r="L435" i="4261"/>
  <c r="M435" i="4261"/>
  <c r="N435" i="4261"/>
  <c r="O435" i="4261"/>
  <c r="P435" i="4261"/>
  <c r="Q435" i="4261"/>
  <c r="R435" i="4261"/>
  <c r="S435" i="4261"/>
  <c r="T435" i="4261"/>
  <c r="U435" i="4261"/>
  <c r="V435" i="4261"/>
  <c r="W435" i="4261"/>
  <c r="X435" i="4261"/>
  <c r="Y435" i="4261"/>
  <c r="Z435" i="4261"/>
  <c r="AA435" i="4261"/>
  <c r="AB435" i="4261"/>
  <c r="AC435" i="4261"/>
  <c r="AD435" i="4261"/>
  <c r="AE435" i="4261"/>
  <c r="AF435" i="4261"/>
  <c r="AG435" i="4261"/>
  <c r="AH435" i="4261"/>
  <c r="AI435" i="4261"/>
  <c r="AJ435" i="4261"/>
  <c r="AK435" i="4261"/>
  <c r="AL435" i="4261"/>
  <c r="AM435" i="4261"/>
  <c r="AN435" i="4261"/>
  <c r="AO435" i="4261"/>
  <c r="AP435" i="4261"/>
  <c r="AQ435" i="4261"/>
  <c r="AR435" i="4261"/>
  <c r="AS435" i="4261"/>
  <c r="AT435" i="4261"/>
  <c r="AU435" i="4261"/>
  <c r="AV435" i="4261"/>
  <c r="AW435" i="4261"/>
  <c r="AX435" i="4261"/>
  <c r="AY435" i="4261"/>
  <c r="AZ435" i="4261"/>
  <c r="BA435" i="4261"/>
  <c r="BB435" i="4261"/>
  <c r="BC435" i="4261"/>
  <c r="BD435" i="4261"/>
  <c r="A436" i="4261"/>
  <c r="B436" i="4261"/>
  <c r="C436" i="4261"/>
  <c r="D436" i="4261"/>
  <c r="E436" i="4261"/>
  <c r="F436" i="4261"/>
  <c r="G436" i="4261"/>
  <c r="H436" i="4261"/>
  <c r="I436" i="4261"/>
  <c r="J436" i="4261"/>
  <c r="K436" i="4261"/>
  <c r="L436" i="4261"/>
  <c r="M436" i="4261"/>
  <c r="N436" i="4261"/>
  <c r="O436" i="4261"/>
  <c r="P436" i="4261"/>
  <c r="Q436" i="4261"/>
  <c r="R436" i="4261"/>
  <c r="S436" i="4261"/>
  <c r="T436" i="4261"/>
  <c r="U436" i="4261"/>
  <c r="V436" i="4261"/>
  <c r="W436" i="4261"/>
  <c r="X436" i="4261"/>
  <c r="Y436" i="4261"/>
  <c r="Z436" i="4261"/>
  <c r="AA436" i="4261"/>
  <c r="AB436" i="4261"/>
  <c r="AC436" i="4261"/>
  <c r="AD436" i="4261"/>
  <c r="AE436" i="4261"/>
  <c r="AF436" i="4261"/>
  <c r="AG436" i="4261"/>
  <c r="AH436" i="4261"/>
  <c r="AI436" i="4261"/>
  <c r="AJ436" i="4261"/>
  <c r="AK436" i="4261"/>
  <c r="AL436" i="4261"/>
  <c r="AM436" i="4261"/>
  <c r="AN436" i="4261"/>
  <c r="AO436" i="4261"/>
  <c r="AP436" i="4261"/>
  <c r="AQ436" i="4261"/>
  <c r="AR436" i="4261"/>
  <c r="AS436" i="4261"/>
  <c r="AT436" i="4261"/>
  <c r="AU436" i="4261"/>
  <c r="AV436" i="4261"/>
  <c r="AW436" i="4261"/>
  <c r="AX436" i="4261"/>
  <c r="AY436" i="4261"/>
  <c r="AZ436" i="4261"/>
  <c r="BA436" i="4261"/>
  <c r="BB436" i="4261"/>
  <c r="BC436" i="4261"/>
  <c r="BD436" i="4261"/>
  <c r="A437" i="4261"/>
  <c r="B437" i="4261"/>
  <c r="C437" i="4261"/>
  <c r="D437" i="4261"/>
  <c r="E437" i="4261"/>
  <c r="F437" i="4261"/>
  <c r="G437" i="4261"/>
  <c r="H437" i="4261"/>
  <c r="I437" i="4261"/>
  <c r="J437" i="4261"/>
  <c r="K437" i="4261"/>
  <c r="L437" i="4261"/>
  <c r="M437" i="4261"/>
  <c r="N437" i="4261"/>
  <c r="O437" i="4261"/>
  <c r="P437" i="4261"/>
  <c r="Q437" i="4261"/>
  <c r="R437" i="4261"/>
  <c r="S437" i="4261"/>
  <c r="T437" i="4261"/>
  <c r="U437" i="4261"/>
  <c r="V437" i="4261"/>
  <c r="W437" i="4261"/>
  <c r="X437" i="4261"/>
  <c r="Y437" i="4261"/>
  <c r="Z437" i="4261"/>
  <c r="AA437" i="4261"/>
  <c r="AB437" i="4261"/>
  <c r="AC437" i="4261"/>
  <c r="AD437" i="4261"/>
  <c r="AE437" i="4261"/>
  <c r="AF437" i="4261"/>
  <c r="AG437" i="4261"/>
  <c r="AH437" i="4261"/>
  <c r="AI437" i="4261"/>
  <c r="AJ437" i="4261"/>
  <c r="AK437" i="4261"/>
  <c r="AL437" i="4261"/>
  <c r="AM437" i="4261"/>
  <c r="AN437" i="4261"/>
  <c r="AO437" i="4261"/>
  <c r="AP437" i="4261"/>
  <c r="AQ437" i="4261"/>
  <c r="AR437" i="4261"/>
  <c r="AS437" i="4261"/>
  <c r="AT437" i="4261"/>
  <c r="AU437" i="4261"/>
  <c r="AV437" i="4261"/>
  <c r="AW437" i="4261"/>
  <c r="AX437" i="4261"/>
  <c r="AY437" i="4261"/>
  <c r="AZ437" i="4261"/>
  <c r="BA437" i="4261"/>
  <c r="BB437" i="4261"/>
  <c r="BC437" i="4261"/>
  <c r="BD437" i="4261"/>
  <c r="A438" i="4261"/>
  <c r="B438" i="4261"/>
  <c r="C438" i="4261"/>
  <c r="D438" i="4261"/>
  <c r="E438" i="4261"/>
  <c r="F438" i="4261"/>
  <c r="G438" i="4261"/>
  <c r="H438" i="4261"/>
  <c r="I438" i="4261"/>
  <c r="J438" i="4261"/>
  <c r="K438" i="4261"/>
  <c r="L438" i="4261"/>
  <c r="M438" i="4261"/>
  <c r="N438" i="4261"/>
  <c r="O438" i="4261"/>
  <c r="P438" i="4261"/>
  <c r="Q438" i="4261"/>
  <c r="R438" i="4261"/>
  <c r="S438" i="4261"/>
  <c r="T438" i="4261"/>
  <c r="U438" i="4261"/>
  <c r="V438" i="4261"/>
  <c r="W438" i="4261"/>
  <c r="X438" i="4261"/>
  <c r="Y438" i="4261"/>
  <c r="Z438" i="4261"/>
  <c r="AA438" i="4261"/>
  <c r="AB438" i="4261"/>
  <c r="AC438" i="4261"/>
  <c r="AD438" i="4261"/>
  <c r="AE438" i="4261"/>
  <c r="AF438" i="4261"/>
  <c r="AG438" i="4261"/>
  <c r="AH438" i="4261"/>
  <c r="AI438" i="4261"/>
  <c r="AJ438" i="4261"/>
  <c r="AK438" i="4261"/>
  <c r="AL438" i="4261"/>
  <c r="AM438" i="4261"/>
  <c r="AN438" i="4261"/>
  <c r="AO438" i="4261"/>
  <c r="AP438" i="4261"/>
  <c r="AQ438" i="4261"/>
  <c r="AR438" i="4261"/>
  <c r="AS438" i="4261"/>
  <c r="AT438" i="4261"/>
  <c r="AU438" i="4261"/>
  <c r="AV438" i="4261"/>
  <c r="AW438" i="4261"/>
  <c r="AX438" i="4261"/>
  <c r="AY438" i="4261"/>
  <c r="AZ438" i="4261"/>
  <c r="BA438" i="4261"/>
  <c r="BB438" i="4261"/>
  <c r="BC438" i="4261"/>
  <c r="BD438" i="4261"/>
  <c r="A439" i="4261"/>
  <c r="B439" i="4261"/>
  <c r="C439" i="4261"/>
  <c r="D439" i="4261"/>
  <c r="E439" i="4261"/>
  <c r="F439" i="4261"/>
  <c r="G439" i="4261"/>
  <c r="H439" i="4261"/>
  <c r="I439" i="4261"/>
  <c r="J439" i="4261"/>
  <c r="K439" i="4261"/>
  <c r="L439" i="4261"/>
  <c r="M439" i="4261"/>
  <c r="N439" i="4261"/>
  <c r="O439" i="4261"/>
  <c r="P439" i="4261"/>
  <c r="Q439" i="4261"/>
  <c r="R439" i="4261"/>
  <c r="S439" i="4261"/>
  <c r="T439" i="4261"/>
  <c r="U439" i="4261"/>
  <c r="V439" i="4261"/>
  <c r="W439" i="4261"/>
  <c r="X439" i="4261"/>
  <c r="Y439" i="4261"/>
  <c r="Z439" i="4261"/>
  <c r="AA439" i="4261"/>
  <c r="AB439" i="4261"/>
  <c r="AC439" i="4261"/>
  <c r="AD439" i="4261"/>
  <c r="AE439" i="4261"/>
  <c r="AF439" i="4261"/>
  <c r="AG439" i="4261"/>
  <c r="AH439" i="4261"/>
  <c r="AI439" i="4261"/>
  <c r="AJ439" i="4261"/>
  <c r="AK439" i="4261"/>
  <c r="AL439" i="4261"/>
  <c r="AM439" i="4261"/>
  <c r="AN439" i="4261"/>
  <c r="AO439" i="4261"/>
  <c r="AP439" i="4261"/>
  <c r="AQ439" i="4261"/>
  <c r="AR439" i="4261"/>
  <c r="AS439" i="4261"/>
  <c r="AT439" i="4261"/>
  <c r="AU439" i="4261"/>
  <c r="AV439" i="4261"/>
  <c r="AW439" i="4261"/>
  <c r="AX439" i="4261"/>
  <c r="AY439" i="4261"/>
  <c r="AZ439" i="4261"/>
  <c r="BA439" i="4261"/>
  <c r="BB439" i="4261"/>
  <c r="BC439" i="4261"/>
  <c r="BD439" i="4261"/>
  <c r="A440" i="4261"/>
  <c r="B440" i="4261"/>
  <c r="C440" i="4261"/>
  <c r="D440" i="4261"/>
  <c r="E440" i="4261"/>
  <c r="F440" i="4261"/>
  <c r="G440" i="4261"/>
  <c r="H440" i="4261"/>
  <c r="I440" i="4261"/>
  <c r="J440" i="4261"/>
  <c r="K440" i="4261"/>
  <c r="L440" i="4261"/>
  <c r="M440" i="4261"/>
  <c r="N440" i="4261"/>
  <c r="O440" i="4261"/>
  <c r="P440" i="4261"/>
  <c r="Q440" i="4261"/>
  <c r="R440" i="4261"/>
  <c r="S440" i="4261"/>
  <c r="T440" i="4261"/>
  <c r="U440" i="4261"/>
  <c r="V440" i="4261"/>
  <c r="W440" i="4261"/>
  <c r="X440" i="4261"/>
  <c r="Y440" i="4261"/>
  <c r="Z440" i="4261"/>
  <c r="AA440" i="4261"/>
  <c r="AB440" i="4261"/>
  <c r="AC440" i="4261"/>
  <c r="AD440" i="4261"/>
  <c r="AE440" i="4261"/>
  <c r="AF440" i="4261"/>
  <c r="AG440" i="4261"/>
  <c r="AH440" i="4261"/>
  <c r="AI440" i="4261"/>
  <c r="AJ440" i="4261"/>
  <c r="AK440" i="4261"/>
  <c r="AL440" i="4261"/>
  <c r="AM440" i="4261"/>
  <c r="AN440" i="4261"/>
  <c r="AO440" i="4261"/>
  <c r="AP440" i="4261"/>
  <c r="AQ440" i="4261"/>
  <c r="AR440" i="4261"/>
  <c r="AS440" i="4261"/>
  <c r="AT440" i="4261"/>
  <c r="AU440" i="4261"/>
  <c r="AV440" i="4261"/>
  <c r="AW440" i="4261"/>
  <c r="AX440" i="4261"/>
  <c r="AY440" i="4261"/>
  <c r="AZ440" i="4261"/>
  <c r="BA440" i="4261"/>
  <c r="BB440" i="4261"/>
  <c r="BC440" i="4261"/>
  <c r="BD440" i="4261"/>
  <c r="A441" i="4261"/>
  <c r="B441" i="4261"/>
  <c r="C441" i="4261"/>
  <c r="D441" i="4261"/>
  <c r="E441" i="4261"/>
  <c r="F441" i="4261"/>
  <c r="G441" i="4261"/>
  <c r="H441" i="4261"/>
  <c r="I441" i="4261"/>
  <c r="J441" i="4261"/>
  <c r="K441" i="4261"/>
  <c r="L441" i="4261"/>
  <c r="M441" i="4261"/>
  <c r="N441" i="4261"/>
  <c r="O441" i="4261"/>
  <c r="P441" i="4261"/>
  <c r="Q441" i="4261"/>
  <c r="R441" i="4261"/>
  <c r="S441" i="4261"/>
  <c r="T441" i="4261"/>
  <c r="U441" i="4261"/>
  <c r="V441" i="4261"/>
  <c r="W441" i="4261"/>
  <c r="X441" i="4261"/>
  <c r="Y441" i="4261"/>
  <c r="Z441" i="4261"/>
  <c r="AA441" i="4261"/>
  <c r="AB441" i="4261"/>
  <c r="AC441" i="4261"/>
  <c r="AD441" i="4261"/>
  <c r="AE441" i="4261"/>
  <c r="AF441" i="4261"/>
  <c r="AG441" i="4261"/>
  <c r="AH441" i="4261"/>
  <c r="AI441" i="4261"/>
  <c r="AJ441" i="4261"/>
  <c r="AK441" i="4261"/>
  <c r="AL441" i="4261"/>
  <c r="AM441" i="4261"/>
  <c r="AN441" i="4261"/>
  <c r="AO441" i="4261"/>
  <c r="AP441" i="4261"/>
  <c r="AQ441" i="4261"/>
  <c r="AR441" i="4261"/>
  <c r="AS441" i="4261"/>
  <c r="AT441" i="4261"/>
  <c r="AU441" i="4261"/>
  <c r="AV441" i="4261"/>
  <c r="AW441" i="4261"/>
  <c r="AX441" i="4261"/>
  <c r="AY441" i="4261"/>
  <c r="AZ441" i="4261"/>
  <c r="BA441" i="4261"/>
  <c r="BB441" i="4261"/>
  <c r="BC441" i="4261"/>
  <c r="BD441" i="4261"/>
  <c r="A442" i="4261"/>
  <c r="B442" i="4261"/>
  <c r="C442" i="4261"/>
  <c r="D442" i="4261"/>
  <c r="E442" i="4261"/>
  <c r="F442" i="4261"/>
  <c r="G442" i="4261"/>
  <c r="H442" i="4261"/>
  <c r="I442" i="4261"/>
  <c r="J442" i="4261"/>
  <c r="K442" i="4261"/>
  <c r="L442" i="4261"/>
  <c r="M442" i="4261"/>
  <c r="N442" i="4261"/>
  <c r="O442" i="4261"/>
  <c r="P442" i="4261"/>
  <c r="Q442" i="4261"/>
  <c r="R442" i="4261"/>
  <c r="S442" i="4261"/>
  <c r="T442" i="4261"/>
  <c r="U442" i="4261"/>
  <c r="V442" i="4261"/>
  <c r="W442" i="4261"/>
  <c r="X442" i="4261"/>
  <c r="Y442" i="4261"/>
  <c r="Z442" i="4261"/>
  <c r="AA442" i="4261"/>
  <c r="AB442" i="4261"/>
  <c r="AC442" i="4261"/>
  <c r="AD442" i="4261"/>
  <c r="AE442" i="4261"/>
  <c r="AF442" i="4261"/>
  <c r="AG442" i="4261"/>
  <c r="AH442" i="4261"/>
  <c r="AI442" i="4261"/>
  <c r="AJ442" i="4261"/>
  <c r="AK442" i="4261"/>
  <c r="AL442" i="4261"/>
  <c r="AM442" i="4261"/>
  <c r="AN442" i="4261"/>
  <c r="AO442" i="4261"/>
  <c r="AP442" i="4261"/>
  <c r="AQ442" i="4261"/>
  <c r="AR442" i="4261"/>
  <c r="AS442" i="4261"/>
  <c r="AT442" i="4261"/>
  <c r="AU442" i="4261"/>
  <c r="AV442" i="4261"/>
  <c r="AW442" i="4261"/>
  <c r="AX442" i="4261"/>
  <c r="AY442" i="4261"/>
  <c r="AZ442" i="4261"/>
  <c r="BA442" i="4261"/>
  <c r="BB442" i="4261"/>
  <c r="BC442" i="4261"/>
  <c r="BD442" i="4261"/>
  <c r="A443" i="4261"/>
  <c r="B443" i="4261"/>
  <c r="C443" i="4261"/>
  <c r="D443" i="4261"/>
  <c r="E443" i="4261"/>
  <c r="F443" i="4261"/>
  <c r="G443" i="4261"/>
  <c r="H443" i="4261"/>
  <c r="I443" i="4261"/>
  <c r="J443" i="4261"/>
  <c r="K443" i="4261"/>
  <c r="L443" i="4261"/>
  <c r="M443" i="4261"/>
  <c r="N443" i="4261"/>
  <c r="O443" i="4261"/>
  <c r="P443" i="4261"/>
  <c r="Q443" i="4261"/>
  <c r="R443" i="4261"/>
  <c r="S443" i="4261"/>
  <c r="T443" i="4261"/>
  <c r="U443" i="4261"/>
  <c r="V443" i="4261"/>
  <c r="W443" i="4261"/>
  <c r="X443" i="4261"/>
  <c r="Y443" i="4261"/>
  <c r="Z443" i="4261"/>
  <c r="AA443" i="4261"/>
  <c r="AB443" i="4261"/>
  <c r="AC443" i="4261"/>
  <c r="AD443" i="4261"/>
  <c r="AE443" i="4261"/>
  <c r="AF443" i="4261"/>
  <c r="AG443" i="4261"/>
  <c r="AH443" i="4261"/>
  <c r="AI443" i="4261"/>
  <c r="AJ443" i="4261"/>
  <c r="AK443" i="4261"/>
  <c r="AL443" i="4261"/>
  <c r="AM443" i="4261"/>
  <c r="AN443" i="4261"/>
  <c r="AO443" i="4261"/>
  <c r="AP443" i="4261"/>
  <c r="AQ443" i="4261"/>
  <c r="AR443" i="4261"/>
  <c r="AS443" i="4261"/>
  <c r="AT443" i="4261"/>
  <c r="AU443" i="4261"/>
  <c r="AV443" i="4261"/>
  <c r="AW443" i="4261"/>
  <c r="AX443" i="4261"/>
  <c r="AY443" i="4261"/>
  <c r="AZ443" i="4261"/>
  <c r="BA443" i="4261"/>
  <c r="BB443" i="4261"/>
  <c r="BC443" i="4261"/>
  <c r="BD443" i="4261"/>
  <c r="A444" i="4261"/>
  <c r="B444" i="4261"/>
  <c r="C444" i="4261"/>
  <c r="D444" i="4261"/>
  <c r="E444" i="4261"/>
  <c r="F444" i="4261"/>
  <c r="G444" i="4261"/>
  <c r="H444" i="4261"/>
  <c r="I444" i="4261"/>
  <c r="J444" i="4261"/>
  <c r="K444" i="4261"/>
  <c r="L444" i="4261"/>
  <c r="M444" i="4261"/>
  <c r="N444" i="4261"/>
  <c r="O444" i="4261"/>
  <c r="P444" i="4261"/>
  <c r="Q444" i="4261"/>
  <c r="R444" i="4261"/>
  <c r="S444" i="4261"/>
  <c r="T444" i="4261"/>
  <c r="U444" i="4261"/>
  <c r="V444" i="4261"/>
  <c r="W444" i="4261"/>
  <c r="X444" i="4261"/>
  <c r="Y444" i="4261"/>
  <c r="Z444" i="4261"/>
  <c r="AA444" i="4261"/>
  <c r="AB444" i="4261"/>
  <c r="AC444" i="4261"/>
  <c r="AD444" i="4261"/>
  <c r="AE444" i="4261"/>
  <c r="AF444" i="4261"/>
  <c r="AG444" i="4261"/>
  <c r="AH444" i="4261"/>
  <c r="AI444" i="4261"/>
  <c r="AJ444" i="4261"/>
  <c r="AK444" i="4261"/>
  <c r="AL444" i="4261"/>
  <c r="AM444" i="4261"/>
  <c r="AN444" i="4261"/>
  <c r="AO444" i="4261"/>
  <c r="AP444" i="4261"/>
  <c r="AQ444" i="4261"/>
  <c r="AR444" i="4261"/>
  <c r="AS444" i="4261"/>
  <c r="AT444" i="4261"/>
  <c r="AU444" i="4261"/>
  <c r="AV444" i="4261"/>
  <c r="AW444" i="4261"/>
  <c r="AX444" i="4261"/>
  <c r="AY444" i="4261"/>
  <c r="AZ444" i="4261"/>
  <c r="BA444" i="4261"/>
  <c r="BB444" i="4261"/>
  <c r="BC444" i="4261"/>
  <c r="BD444" i="4261"/>
  <c r="A445" i="4261"/>
  <c r="B445" i="4261"/>
  <c r="C445" i="4261"/>
  <c r="D445" i="4261"/>
  <c r="E445" i="4261"/>
  <c r="F445" i="4261"/>
  <c r="G445" i="4261"/>
  <c r="H445" i="4261"/>
  <c r="I445" i="4261"/>
  <c r="J445" i="4261"/>
  <c r="K445" i="4261"/>
  <c r="L445" i="4261"/>
  <c r="M445" i="4261"/>
  <c r="N445" i="4261"/>
  <c r="O445" i="4261"/>
  <c r="P445" i="4261"/>
  <c r="Q445" i="4261"/>
  <c r="R445" i="4261"/>
  <c r="S445" i="4261"/>
  <c r="T445" i="4261"/>
  <c r="U445" i="4261"/>
  <c r="V445" i="4261"/>
  <c r="W445" i="4261"/>
  <c r="X445" i="4261"/>
  <c r="Y445" i="4261"/>
  <c r="Z445" i="4261"/>
  <c r="AA445" i="4261"/>
  <c r="AB445" i="4261"/>
  <c r="AC445" i="4261"/>
  <c r="AD445" i="4261"/>
  <c r="AE445" i="4261"/>
  <c r="AF445" i="4261"/>
  <c r="AG445" i="4261"/>
  <c r="AH445" i="4261"/>
  <c r="AI445" i="4261"/>
  <c r="AJ445" i="4261"/>
  <c r="AK445" i="4261"/>
  <c r="AL445" i="4261"/>
  <c r="AM445" i="4261"/>
  <c r="AN445" i="4261"/>
  <c r="AO445" i="4261"/>
  <c r="AP445" i="4261"/>
  <c r="AQ445" i="4261"/>
  <c r="AR445" i="4261"/>
  <c r="AS445" i="4261"/>
  <c r="AT445" i="4261"/>
  <c r="AU445" i="4261"/>
  <c r="AV445" i="4261"/>
  <c r="AW445" i="4261"/>
  <c r="AX445" i="4261"/>
  <c r="AY445" i="4261"/>
  <c r="AZ445" i="4261"/>
  <c r="BA445" i="4261"/>
  <c r="BB445" i="4261"/>
  <c r="BC445" i="4261"/>
  <c r="BD445" i="4261"/>
  <c r="A446" i="4261"/>
  <c r="B446" i="4261"/>
  <c r="C446" i="4261"/>
  <c r="D446" i="4261"/>
  <c r="E446" i="4261"/>
  <c r="F446" i="4261"/>
  <c r="G446" i="4261"/>
  <c r="H446" i="4261"/>
  <c r="I446" i="4261"/>
  <c r="J446" i="4261"/>
  <c r="K446" i="4261"/>
  <c r="L446" i="4261"/>
  <c r="M446" i="4261"/>
  <c r="N446" i="4261"/>
  <c r="O446" i="4261"/>
  <c r="P446" i="4261"/>
  <c r="Q446" i="4261"/>
  <c r="R446" i="4261"/>
  <c r="S446" i="4261"/>
  <c r="T446" i="4261"/>
  <c r="U446" i="4261"/>
  <c r="V446" i="4261"/>
  <c r="W446" i="4261"/>
  <c r="X446" i="4261"/>
  <c r="Y446" i="4261"/>
  <c r="Z446" i="4261"/>
  <c r="AA446" i="4261"/>
  <c r="AB446" i="4261"/>
  <c r="AC446" i="4261"/>
  <c r="AD446" i="4261"/>
  <c r="AE446" i="4261"/>
  <c r="AF446" i="4261"/>
  <c r="AG446" i="4261"/>
  <c r="AH446" i="4261"/>
  <c r="AI446" i="4261"/>
  <c r="AJ446" i="4261"/>
  <c r="AK446" i="4261"/>
  <c r="AL446" i="4261"/>
  <c r="AM446" i="4261"/>
  <c r="AN446" i="4261"/>
  <c r="AO446" i="4261"/>
  <c r="AP446" i="4261"/>
  <c r="AQ446" i="4261"/>
  <c r="AR446" i="4261"/>
  <c r="AS446" i="4261"/>
  <c r="AT446" i="4261"/>
  <c r="AU446" i="4261"/>
  <c r="AV446" i="4261"/>
  <c r="AW446" i="4261"/>
  <c r="AX446" i="4261"/>
  <c r="AY446" i="4261"/>
  <c r="AZ446" i="4261"/>
  <c r="BA446" i="4261"/>
  <c r="BB446" i="4261"/>
  <c r="BC446" i="4261"/>
  <c r="BD446" i="4261"/>
  <c r="A447" i="4261"/>
  <c r="B447" i="4261"/>
  <c r="C447" i="4261"/>
  <c r="D447" i="4261"/>
  <c r="E447" i="4261"/>
  <c r="F447" i="4261"/>
  <c r="G447" i="4261"/>
  <c r="H447" i="4261"/>
  <c r="I447" i="4261"/>
  <c r="J447" i="4261"/>
  <c r="K447" i="4261"/>
  <c r="L447" i="4261"/>
  <c r="M447" i="4261"/>
  <c r="N447" i="4261"/>
  <c r="O447" i="4261"/>
  <c r="P447" i="4261"/>
  <c r="Q447" i="4261"/>
  <c r="R447" i="4261"/>
  <c r="S447" i="4261"/>
  <c r="T447" i="4261"/>
  <c r="U447" i="4261"/>
  <c r="V447" i="4261"/>
  <c r="W447" i="4261"/>
  <c r="X447" i="4261"/>
  <c r="Y447" i="4261"/>
  <c r="Z447" i="4261"/>
  <c r="AA447" i="4261"/>
  <c r="AB447" i="4261"/>
  <c r="AC447" i="4261"/>
  <c r="AD447" i="4261"/>
  <c r="AE447" i="4261"/>
  <c r="AF447" i="4261"/>
  <c r="AG447" i="4261"/>
  <c r="AH447" i="4261"/>
  <c r="AI447" i="4261"/>
  <c r="AJ447" i="4261"/>
  <c r="AK447" i="4261"/>
  <c r="AL447" i="4261"/>
  <c r="AM447" i="4261"/>
  <c r="AN447" i="4261"/>
  <c r="AO447" i="4261"/>
  <c r="AP447" i="4261"/>
  <c r="AQ447" i="4261"/>
  <c r="AR447" i="4261"/>
  <c r="AS447" i="4261"/>
  <c r="AT447" i="4261"/>
  <c r="AU447" i="4261"/>
  <c r="AV447" i="4261"/>
  <c r="AW447" i="4261"/>
  <c r="AX447" i="4261"/>
  <c r="AY447" i="4261"/>
  <c r="AZ447" i="4261"/>
  <c r="BA447" i="4261"/>
  <c r="BB447" i="4261"/>
  <c r="BC447" i="4261"/>
  <c r="BD447" i="4261"/>
  <c r="A448" i="4261"/>
  <c r="B448" i="4261"/>
  <c r="C448" i="4261"/>
  <c r="D448" i="4261"/>
  <c r="E448" i="4261"/>
  <c r="F448" i="4261"/>
  <c r="G448" i="4261"/>
  <c r="H448" i="4261"/>
  <c r="I448" i="4261"/>
  <c r="J448" i="4261"/>
  <c r="K448" i="4261"/>
  <c r="L448" i="4261"/>
  <c r="M448" i="4261"/>
  <c r="N448" i="4261"/>
  <c r="O448" i="4261"/>
  <c r="P448" i="4261"/>
  <c r="Q448" i="4261"/>
  <c r="R448" i="4261"/>
  <c r="S448" i="4261"/>
  <c r="T448" i="4261"/>
  <c r="U448" i="4261"/>
  <c r="V448" i="4261"/>
  <c r="W448" i="4261"/>
  <c r="X448" i="4261"/>
  <c r="Y448" i="4261"/>
  <c r="Z448" i="4261"/>
  <c r="AA448" i="4261"/>
  <c r="AB448" i="4261"/>
  <c r="AC448" i="4261"/>
  <c r="AD448" i="4261"/>
  <c r="AE448" i="4261"/>
  <c r="AF448" i="4261"/>
  <c r="AG448" i="4261"/>
  <c r="AH448" i="4261"/>
  <c r="AI448" i="4261"/>
  <c r="AJ448" i="4261"/>
  <c r="AK448" i="4261"/>
  <c r="AL448" i="4261"/>
  <c r="AM448" i="4261"/>
  <c r="AN448" i="4261"/>
  <c r="AO448" i="4261"/>
  <c r="AP448" i="4261"/>
  <c r="AQ448" i="4261"/>
  <c r="AR448" i="4261"/>
  <c r="AS448" i="4261"/>
  <c r="AT448" i="4261"/>
  <c r="AU448" i="4261"/>
  <c r="AV448" i="4261"/>
  <c r="AW448" i="4261"/>
  <c r="AX448" i="4261"/>
  <c r="AY448" i="4261"/>
  <c r="AZ448" i="4261"/>
  <c r="BA448" i="4261"/>
  <c r="BB448" i="4261"/>
  <c r="BC448" i="4261"/>
  <c r="BD448" i="4261"/>
  <c r="A449" i="4261"/>
  <c r="B449" i="4261"/>
  <c r="C449" i="4261"/>
  <c r="D449" i="4261"/>
  <c r="E449" i="4261"/>
  <c r="F449" i="4261"/>
  <c r="G449" i="4261"/>
  <c r="H449" i="4261"/>
  <c r="I449" i="4261"/>
  <c r="J449" i="4261"/>
  <c r="K449" i="4261"/>
  <c r="L449" i="4261"/>
  <c r="M449" i="4261"/>
  <c r="N449" i="4261"/>
  <c r="O449" i="4261"/>
  <c r="P449" i="4261"/>
  <c r="Q449" i="4261"/>
  <c r="R449" i="4261"/>
  <c r="S449" i="4261"/>
  <c r="T449" i="4261"/>
  <c r="U449" i="4261"/>
  <c r="V449" i="4261"/>
  <c r="W449" i="4261"/>
  <c r="X449" i="4261"/>
  <c r="Y449" i="4261"/>
  <c r="Z449" i="4261"/>
  <c r="AA449" i="4261"/>
  <c r="AB449" i="4261"/>
  <c r="AC449" i="4261"/>
  <c r="AD449" i="4261"/>
  <c r="AE449" i="4261"/>
  <c r="AF449" i="4261"/>
  <c r="AG449" i="4261"/>
  <c r="AH449" i="4261"/>
  <c r="AI449" i="4261"/>
  <c r="AJ449" i="4261"/>
  <c r="AK449" i="4261"/>
  <c r="AL449" i="4261"/>
  <c r="AM449" i="4261"/>
  <c r="AN449" i="4261"/>
  <c r="AO449" i="4261"/>
  <c r="AP449" i="4261"/>
  <c r="AQ449" i="4261"/>
  <c r="AR449" i="4261"/>
  <c r="AS449" i="4261"/>
  <c r="AT449" i="4261"/>
  <c r="AU449" i="4261"/>
  <c r="AV449" i="4261"/>
  <c r="AW449" i="4261"/>
  <c r="AX449" i="4261"/>
  <c r="AY449" i="4261"/>
  <c r="AZ449" i="4261"/>
  <c r="BA449" i="4261"/>
  <c r="BB449" i="4261"/>
  <c r="BC449" i="4261"/>
  <c r="BD449" i="4261"/>
  <c r="A450" i="4261"/>
  <c r="B450" i="4261"/>
  <c r="C450" i="4261"/>
  <c r="D450" i="4261"/>
  <c r="E450" i="4261"/>
  <c r="F450" i="4261"/>
  <c r="G450" i="4261"/>
  <c r="H450" i="4261"/>
  <c r="I450" i="4261"/>
  <c r="J450" i="4261"/>
  <c r="K450" i="4261"/>
  <c r="L450" i="4261"/>
  <c r="M450" i="4261"/>
  <c r="N450" i="4261"/>
  <c r="O450" i="4261"/>
  <c r="P450" i="4261"/>
  <c r="Q450" i="4261"/>
  <c r="R450" i="4261"/>
  <c r="S450" i="4261"/>
  <c r="T450" i="4261"/>
  <c r="U450" i="4261"/>
  <c r="V450" i="4261"/>
  <c r="W450" i="4261"/>
  <c r="X450" i="4261"/>
  <c r="Y450" i="4261"/>
  <c r="Z450" i="4261"/>
  <c r="AA450" i="4261"/>
  <c r="AB450" i="4261"/>
  <c r="AC450" i="4261"/>
  <c r="AD450" i="4261"/>
  <c r="AE450" i="4261"/>
  <c r="AF450" i="4261"/>
  <c r="AG450" i="4261"/>
  <c r="AH450" i="4261"/>
  <c r="AI450" i="4261"/>
  <c r="AJ450" i="4261"/>
  <c r="AK450" i="4261"/>
  <c r="AL450" i="4261"/>
  <c r="AM450" i="4261"/>
  <c r="AN450" i="4261"/>
  <c r="AO450" i="4261"/>
  <c r="AP450" i="4261"/>
  <c r="AQ450" i="4261"/>
  <c r="AR450" i="4261"/>
  <c r="AS450" i="4261"/>
  <c r="AT450" i="4261"/>
  <c r="AU450" i="4261"/>
  <c r="AV450" i="4261"/>
  <c r="AW450" i="4261"/>
  <c r="AX450" i="4261"/>
  <c r="AY450" i="4261"/>
  <c r="AZ450" i="4261"/>
  <c r="BA450" i="4261"/>
  <c r="BB450" i="4261"/>
  <c r="BC450" i="4261"/>
  <c r="BD450" i="4261"/>
  <c r="A451" i="4261"/>
  <c r="B451" i="4261"/>
  <c r="C451" i="4261"/>
  <c r="D451" i="4261"/>
  <c r="E451" i="4261"/>
  <c r="F451" i="4261"/>
  <c r="G451" i="4261"/>
  <c r="H451" i="4261"/>
  <c r="I451" i="4261"/>
  <c r="J451" i="4261"/>
  <c r="K451" i="4261"/>
  <c r="L451" i="4261"/>
  <c r="M451" i="4261"/>
  <c r="N451" i="4261"/>
  <c r="O451" i="4261"/>
  <c r="P451" i="4261"/>
  <c r="Q451" i="4261"/>
  <c r="R451" i="4261"/>
  <c r="S451" i="4261"/>
  <c r="T451" i="4261"/>
  <c r="U451" i="4261"/>
  <c r="V451" i="4261"/>
  <c r="W451" i="4261"/>
  <c r="X451" i="4261"/>
  <c r="Y451" i="4261"/>
  <c r="Z451" i="4261"/>
  <c r="AA451" i="4261"/>
  <c r="AB451" i="4261"/>
  <c r="AC451" i="4261"/>
  <c r="AD451" i="4261"/>
  <c r="AE451" i="4261"/>
  <c r="AF451" i="4261"/>
  <c r="AG451" i="4261"/>
  <c r="AH451" i="4261"/>
  <c r="AI451" i="4261"/>
  <c r="AJ451" i="4261"/>
  <c r="AK451" i="4261"/>
  <c r="AL451" i="4261"/>
  <c r="AM451" i="4261"/>
  <c r="AN451" i="4261"/>
  <c r="AO451" i="4261"/>
  <c r="AP451" i="4261"/>
  <c r="AQ451" i="4261"/>
  <c r="AR451" i="4261"/>
  <c r="AS451" i="4261"/>
  <c r="AT451" i="4261"/>
  <c r="AU451" i="4261"/>
  <c r="AV451" i="4261"/>
  <c r="AW451" i="4261"/>
  <c r="AX451" i="4261"/>
  <c r="AY451" i="4261"/>
  <c r="AZ451" i="4261"/>
  <c r="BA451" i="4261"/>
  <c r="BB451" i="4261"/>
  <c r="BC451" i="4261"/>
  <c r="BD451" i="4261"/>
  <c r="A452" i="4261"/>
  <c r="B452" i="4261"/>
  <c r="C452" i="4261"/>
  <c r="D452" i="4261"/>
  <c r="E452" i="4261"/>
  <c r="F452" i="4261"/>
  <c r="G452" i="4261"/>
  <c r="H452" i="4261"/>
  <c r="I452" i="4261"/>
  <c r="J452" i="4261"/>
  <c r="K452" i="4261"/>
  <c r="L452" i="4261"/>
  <c r="M452" i="4261"/>
  <c r="N452" i="4261"/>
  <c r="O452" i="4261"/>
  <c r="P452" i="4261"/>
  <c r="Q452" i="4261"/>
  <c r="R452" i="4261"/>
  <c r="S452" i="4261"/>
  <c r="T452" i="4261"/>
  <c r="U452" i="4261"/>
  <c r="V452" i="4261"/>
  <c r="W452" i="4261"/>
  <c r="X452" i="4261"/>
  <c r="Y452" i="4261"/>
  <c r="Z452" i="4261"/>
  <c r="AA452" i="4261"/>
  <c r="AB452" i="4261"/>
  <c r="AC452" i="4261"/>
  <c r="AD452" i="4261"/>
  <c r="AE452" i="4261"/>
  <c r="AF452" i="4261"/>
  <c r="AG452" i="4261"/>
  <c r="AH452" i="4261"/>
  <c r="AI452" i="4261"/>
  <c r="AJ452" i="4261"/>
  <c r="AK452" i="4261"/>
  <c r="AL452" i="4261"/>
  <c r="AM452" i="4261"/>
  <c r="AN452" i="4261"/>
  <c r="AO452" i="4261"/>
  <c r="AP452" i="4261"/>
  <c r="AQ452" i="4261"/>
  <c r="AR452" i="4261"/>
  <c r="AS452" i="4261"/>
  <c r="AT452" i="4261"/>
  <c r="AU452" i="4261"/>
  <c r="AV452" i="4261"/>
  <c r="AW452" i="4261"/>
  <c r="AX452" i="4261"/>
  <c r="AY452" i="4261"/>
  <c r="AZ452" i="4261"/>
  <c r="BA452" i="4261"/>
  <c r="BB452" i="4261"/>
  <c r="BC452" i="4261"/>
  <c r="BD452" i="4261"/>
  <c r="A453" i="4261"/>
  <c r="B453" i="4261"/>
  <c r="C453" i="4261"/>
  <c r="D453" i="4261"/>
  <c r="E453" i="4261"/>
  <c r="F453" i="4261"/>
  <c r="G453" i="4261"/>
  <c r="H453" i="4261"/>
  <c r="I453" i="4261"/>
  <c r="J453" i="4261"/>
  <c r="K453" i="4261"/>
  <c r="L453" i="4261"/>
  <c r="M453" i="4261"/>
  <c r="N453" i="4261"/>
  <c r="O453" i="4261"/>
  <c r="P453" i="4261"/>
  <c r="Q453" i="4261"/>
  <c r="R453" i="4261"/>
  <c r="S453" i="4261"/>
  <c r="T453" i="4261"/>
  <c r="U453" i="4261"/>
  <c r="V453" i="4261"/>
  <c r="W453" i="4261"/>
  <c r="X453" i="4261"/>
  <c r="Y453" i="4261"/>
  <c r="Z453" i="4261"/>
  <c r="AA453" i="4261"/>
  <c r="AB453" i="4261"/>
  <c r="AC453" i="4261"/>
  <c r="AD453" i="4261"/>
  <c r="AE453" i="4261"/>
  <c r="AF453" i="4261"/>
  <c r="AG453" i="4261"/>
  <c r="AH453" i="4261"/>
  <c r="AI453" i="4261"/>
  <c r="AJ453" i="4261"/>
  <c r="AK453" i="4261"/>
  <c r="AL453" i="4261"/>
  <c r="AM453" i="4261"/>
  <c r="AN453" i="4261"/>
  <c r="AO453" i="4261"/>
  <c r="AP453" i="4261"/>
  <c r="AQ453" i="4261"/>
  <c r="AR453" i="4261"/>
  <c r="AS453" i="4261"/>
  <c r="AT453" i="4261"/>
  <c r="AU453" i="4261"/>
  <c r="AV453" i="4261"/>
  <c r="AW453" i="4261"/>
  <c r="AX453" i="4261"/>
  <c r="AY453" i="4261"/>
  <c r="AZ453" i="4261"/>
  <c r="BA453" i="4261"/>
  <c r="BB453" i="4261"/>
  <c r="BC453" i="4261"/>
  <c r="BD453" i="4261"/>
  <c r="A454" i="4261"/>
  <c r="B454" i="4261"/>
  <c r="C454" i="4261"/>
  <c r="D454" i="4261"/>
  <c r="E454" i="4261"/>
  <c r="F454" i="4261"/>
  <c r="G454" i="4261"/>
  <c r="H454" i="4261"/>
  <c r="I454" i="4261"/>
  <c r="J454" i="4261"/>
  <c r="K454" i="4261"/>
  <c r="L454" i="4261"/>
  <c r="M454" i="4261"/>
  <c r="N454" i="4261"/>
  <c r="O454" i="4261"/>
  <c r="P454" i="4261"/>
  <c r="Q454" i="4261"/>
  <c r="R454" i="4261"/>
  <c r="S454" i="4261"/>
  <c r="T454" i="4261"/>
  <c r="U454" i="4261"/>
  <c r="V454" i="4261"/>
  <c r="W454" i="4261"/>
  <c r="X454" i="4261"/>
  <c r="Y454" i="4261"/>
  <c r="Z454" i="4261"/>
  <c r="AA454" i="4261"/>
  <c r="AB454" i="4261"/>
  <c r="AC454" i="4261"/>
  <c r="AD454" i="4261"/>
  <c r="AE454" i="4261"/>
  <c r="AF454" i="4261"/>
  <c r="AG454" i="4261"/>
  <c r="AH454" i="4261"/>
  <c r="AI454" i="4261"/>
  <c r="AJ454" i="4261"/>
  <c r="AK454" i="4261"/>
  <c r="AL454" i="4261"/>
  <c r="AM454" i="4261"/>
  <c r="AN454" i="4261"/>
  <c r="AO454" i="4261"/>
  <c r="AP454" i="4261"/>
  <c r="AQ454" i="4261"/>
  <c r="AR454" i="4261"/>
  <c r="AS454" i="4261"/>
  <c r="AT454" i="4261"/>
  <c r="AU454" i="4261"/>
  <c r="AV454" i="4261"/>
  <c r="AW454" i="4261"/>
  <c r="AX454" i="4261"/>
  <c r="AY454" i="4261"/>
  <c r="AZ454" i="4261"/>
  <c r="BA454" i="4261"/>
  <c r="BB454" i="4261"/>
  <c r="BC454" i="4261"/>
  <c r="BD454" i="4261"/>
  <c r="A455" i="4261"/>
  <c r="B455" i="4261"/>
  <c r="C455" i="4261"/>
  <c r="D455" i="4261"/>
  <c r="E455" i="4261"/>
  <c r="F455" i="4261"/>
  <c r="G455" i="4261"/>
  <c r="H455" i="4261"/>
  <c r="I455" i="4261"/>
  <c r="J455" i="4261"/>
  <c r="K455" i="4261"/>
  <c r="L455" i="4261"/>
  <c r="M455" i="4261"/>
  <c r="N455" i="4261"/>
  <c r="O455" i="4261"/>
  <c r="P455" i="4261"/>
  <c r="Q455" i="4261"/>
  <c r="R455" i="4261"/>
  <c r="S455" i="4261"/>
  <c r="T455" i="4261"/>
  <c r="U455" i="4261"/>
  <c r="V455" i="4261"/>
  <c r="W455" i="4261"/>
  <c r="X455" i="4261"/>
  <c r="Y455" i="4261"/>
  <c r="Z455" i="4261"/>
  <c r="AA455" i="4261"/>
  <c r="AB455" i="4261"/>
  <c r="AC455" i="4261"/>
  <c r="AD455" i="4261"/>
  <c r="AE455" i="4261"/>
  <c r="AF455" i="4261"/>
  <c r="AG455" i="4261"/>
  <c r="AH455" i="4261"/>
  <c r="AI455" i="4261"/>
  <c r="AJ455" i="4261"/>
  <c r="AK455" i="4261"/>
  <c r="AL455" i="4261"/>
  <c r="AM455" i="4261"/>
  <c r="AN455" i="4261"/>
  <c r="AO455" i="4261"/>
  <c r="AP455" i="4261"/>
  <c r="AQ455" i="4261"/>
  <c r="AR455" i="4261"/>
  <c r="AS455" i="4261"/>
  <c r="AT455" i="4261"/>
  <c r="AU455" i="4261"/>
  <c r="AV455" i="4261"/>
  <c r="AW455" i="4261"/>
  <c r="AX455" i="4261"/>
  <c r="AY455" i="4261"/>
  <c r="AZ455" i="4261"/>
  <c r="BA455" i="4261"/>
  <c r="BB455" i="4261"/>
  <c r="BC455" i="4261"/>
  <c r="BD455" i="4261"/>
  <c r="A456" i="4261"/>
  <c r="B456" i="4261"/>
  <c r="C456" i="4261"/>
  <c r="D456" i="4261"/>
  <c r="E456" i="4261"/>
  <c r="F456" i="4261"/>
  <c r="G456" i="4261"/>
  <c r="H456" i="4261"/>
  <c r="I456" i="4261"/>
  <c r="J456" i="4261"/>
  <c r="K456" i="4261"/>
  <c r="L456" i="4261"/>
  <c r="M456" i="4261"/>
  <c r="N456" i="4261"/>
  <c r="O456" i="4261"/>
  <c r="P456" i="4261"/>
  <c r="Q456" i="4261"/>
  <c r="R456" i="4261"/>
  <c r="S456" i="4261"/>
  <c r="T456" i="4261"/>
  <c r="U456" i="4261"/>
  <c r="V456" i="4261"/>
  <c r="W456" i="4261"/>
  <c r="X456" i="4261"/>
  <c r="Y456" i="4261"/>
  <c r="Z456" i="4261"/>
  <c r="AA456" i="4261"/>
  <c r="AB456" i="4261"/>
  <c r="AC456" i="4261"/>
  <c r="AD456" i="4261"/>
  <c r="AE456" i="4261"/>
  <c r="AF456" i="4261"/>
  <c r="AG456" i="4261"/>
  <c r="AH456" i="4261"/>
  <c r="AI456" i="4261"/>
  <c r="AJ456" i="4261"/>
  <c r="AK456" i="4261"/>
  <c r="AL456" i="4261"/>
  <c r="AM456" i="4261"/>
  <c r="AN456" i="4261"/>
  <c r="AO456" i="4261"/>
  <c r="AP456" i="4261"/>
  <c r="AQ456" i="4261"/>
  <c r="AR456" i="4261"/>
  <c r="AS456" i="4261"/>
  <c r="AT456" i="4261"/>
  <c r="AU456" i="4261"/>
  <c r="AV456" i="4261"/>
  <c r="AW456" i="4261"/>
  <c r="AX456" i="4261"/>
  <c r="AY456" i="4261"/>
  <c r="AZ456" i="4261"/>
  <c r="BA456" i="4261"/>
  <c r="BB456" i="4261"/>
  <c r="BC456" i="4261"/>
  <c r="BD456" i="4261"/>
  <c r="A457" i="4261"/>
  <c r="B457" i="4261"/>
  <c r="C457" i="4261"/>
  <c r="D457" i="4261"/>
  <c r="E457" i="4261"/>
  <c r="F457" i="4261"/>
  <c r="G457" i="4261"/>
  <c r="H457" i="4261"/>
  <c r="I457" i="4261"/>
  <c r="J457" i="4261"/>
  <c r="K457" i="4261"/>
  <c r="L457" i="4261"/>
  <c r="M457" i="4261"/>
  <c r="N457" i="4261"/>
  <c r="O457" i="4261"/>
  <c r="P457" i="4261"/>
  <c r="Q457" i="4261"/>
  <c r="R457" i="4261"/>
  <c r="S457" i="4261"/>
  <c r="T457" i="4261"/>
  <c r="U457" i="4261"/>
  <c r="V457" i="4261"/>
  <c r="W457" i="4261"/>
  <c r="X457" i="4261"/>
  <c r="Y457" i="4261"/>
  <c r="Z457" i="4261"/>
  <c r="AA457" i="4261"/>
  <c r="AB457" i="4261"/>
  <c r="AC457" i="4261"/>
  <c r="AD457" i="4261"/>
  <c r="AE457" i="4261"/>
  <c r="AF457" i="4261"/>
  <c r="AG457" i="4261"/>
  <c r="AH457" i="4261"/>
  <c r="AI457" i="4261"/>
  <c r="AJ457" i="4261"/>
  <c r="AK457" i="4261"/>
  <c r="AL457" i="4261"/>
  <c r="AM457" i="4261"/>
  <c r="AN457" i="4261"/>
  <c r="AO457" i="4261"/>
  <c r="AP457" i="4261"/>
  <c r="AQ457" i="4261"/>
  <c r="AR457" i="4261"/>
  <c r="AS457" i="4261"/>
  <c r="AT457" i="4261"/>
  <c r="AU457" i="4261"/>
  <c r="AV457" i="4261"/>
  <c r="AW457" i="4261"/>
  <c r="AX457" i="4261"/>
  <c r="AY457" i="4261"/>
  <c r="AZ457" i="4261"/>
  <c r="BA457" i="4261"/>
  <c r="BB457" i="4261"/>
  <c r="BC457" i="4261"/>
  <c r="BD457" i="4261"/>
  <c r="A458" i="4261"/>
  <c r="B458" i="4261"/>
  <c r="C458" i="4261"/>
  <c r="D458" i="4261"/>
  <c r="E458" i="4261"/>
  <c r="F458" i="4261"/>
  <c r="G458" i="4261"/>
  <c r="H458" i="4261"/>
  <c r="I458" i="4261"/>
  <c r="J458" i="4261"/>
  <c r="K458" i="4261"/>
  <c r="L458" i="4261"/>
  <c r="M458" i="4261"/>
  <c r="N458" i="4261"/>
  <c r="O458" i="4261"/>
  <c r="P458" i="4261"/>
  <c r="Q458" i="4261"/>
  <c r="R458" i="4261"/>
  <c r="S458" i="4261"/>
  <c r="T458" i="4261"/>
  <c r="U458" i="4261"/>
  <c r="V458" i="4261"/>
  <c r="W458" i="4261"/>
  <c r="X458" i="4261"/>
  <c r="Y458" i="4261"/>
  <c r="Z458" i="4261"/>
  <c r="AA458" i="4261"/>
  <c r="AB458" i="4261"/>
  <c r="AC458" i="4261"/>
  <c r="AD458" i="4261"/>
  <c r="AE458" i="4261"/>
  <c r="AF458" i="4261"/>
  <c r="AG458" i="4261"/>
  <c r="AH458" i="4261"/>
  <c r="AI458" i="4261"/>
  <c r="AJ458" i="4261"/>
  <c r="AK458" i="4261"/>
  <c r="AL458" i="4261"/>
  <c r="AM458" i="4261"/>
  <c r="AN458" i="4261"/>
  <c r="AO458" i="4261"/>
  <c r="AP458" i="4261"/>
  <c r="AQ458" i="4261"/>
  <c r="AR458" i="4261"/>
  <c r="AS458" i="4261"/>
  <c r="AT458" i="4261"/>
  <c r="AU458" i="4261"/>
  <c r="AV458" i="4261"/>
  <c r="AW458" i="4261"/>
  <c r="AX458" i="4261"/>
  <c r="AY458" i="4261"/>
  <c r="AZ458" i="4261"/>
  <c r="BA458" i="4261"/>
  <c r="BB458" i="4261"/>
  <c r="BC458" i="4261"/>
  <c r="BD458" i="4261"/>
  <c r="A459" i="4261"/>
  <c r="B459" i="4261"/>
  <c r="C459" i="4261"/>
  <c r="D459" i="4261"/>
  <c r="E459" i="4261"/>
  <c r="F459" i="4261"/>
  <c r="G459" i="4261"/>
  <c r="H459" i="4261"/>
  <c r="I459" i="4261"/>
  <c r="J459" i="4261"/>
  <c r="K459" i="4261"/>
  <c r="L459" i="4261"/>
  <c r="M459" i="4261"/>
  <c r="N459" i="4261"/>
  <c r="O459" i="4261"/>
  <c r="P459" i="4261"/>
  <c r="Q459" i="4261"/>
  <c r="R459" i="4261"/>
  <c r="S459" i="4261"/>
  <c r="T459" i="4261"/>
  <c r="U459" i="4261"/>
  <c r="V459" i="4261"/>
  <c r="W459" i="4261"/>
  <c r="X459" i="4261"/>
  <c r="Y459" i="4261"/>
  <c r="Z459" i="4261"/>
  <c r="AA459" i="4261"/>
  <c r="AB459" i="4261"/>
  <c r="AC459" i="4261"/>
  <c r="AD459" i="4261"/>
  <c r="AE459" i="4261"/>
  <c r="AF459" i="4261"/>
  <c r="AG459" i="4261"/>
  <c r="AH459" i="4261"/>
  <c r="AI459" i="4261"/>
  <c r="AJ459" i="4261"/>
  <c r="AK459" i="4261"/>
  <c r="AL459" i="4261"/>
  <c r="AM459" i="4261"/>
  <c r="AN459" i="4261"/>
  <c r="AO459" i="4261"/>
  <c r="AP459" i="4261"/>
  <c r="AQ459" i="4261"/>
  <c r="AR459" i="4261"/>
  <c r="AS459" i="4261"/>
  <c r="AT459" i="4261"/>
  <c r="AU459" i="4261"/>
  <c r="AV459" i="4261"/>
  <c r="AW459" i="4261"/>
  <c r="AX459" i="4261"/>
  <c r="AY459" i="4261"/>
  <c r="AZ459" i="4261"/>
  <c r="BA459" i="4261"/>
  <c r="BB459" i="4261"/>
  <c r="BC459" i="4261"/>
  <c r="BD459" i="4261"/>
  <c r="A460" i="4261"/>
  <c r="B460" i="4261"/>
  <c r="C460" i="4261"/>
  <c r="D460" i="4261"/>
  <c r="E460" i="4261"/>
  <c r="F460" i="4261"/>
  <c r="G460" i="4261"/>
  <c r="H460" i="4261"/>
  <c r="I460" i="4261"/>
  <c r="J460" i="4261"/>
  <c r="K460" i="4261"/>
  <c r="L460" i="4261"/>
  <c r="M460" i="4261"/>
  <c r="N460" i="4261"/>
  <c r="O460" i="4261"/>
  <c r="P460" i="4261"/>
  <c r="Q460" i="4261"/>
  <c r="R460" i="4261"/>
  <c r="S460" i="4261"/>
  <c r="T460" i="4261"/>
  <c r="U460" i="4261"/>
  <c r="V460" i="4261"/>
  <c r="W460" i="4261"/>
  <c r="X460" i="4261"/>
  <c r="Y460" i="4261"/>
  <c r="Z460" i="4261"/>
  <c r="AA460" i="4261"/>
  <c r="AB460" i="4261"/>
  <c r="AC460" i="4261"/>
  <c r="AD460" i="4261"/>
  <c r="AE460" i="4261"/>
  <c r="AF460" i="4261"/>
  <c r="AG460" i="4261"/>
  <c r="AH460" i="4261"/>
  <c r="AI460" i="4261"/>
  <c r="AJ460" i="4261"/>
  <c r="AK460" i="4261"/>
  <c r="AL460" i="4261"/>
  <c r="AM460" i="4261"/>
  <c r="AN460" i="4261"/>
  <c r="AO460" i="4261"/>
  <c r="AP460" i="4261"/>
  <c r="AQ460" i="4261"/>
  <c r="AR460" i="4261"/>
  <c r="AS460" i="4261"/>
  <c r="AT460" i="4261"/>
  <c r="AU460" i="4261"/>
  <c r="AV460" i="4261"/>
  <c r="AW460" i="4261"/>
  <c r="AX460" i="4261"/>
  <c r="AY460" i="4261"/>
  <c r="AZ460" i="4261"/>
  <c r="BA460" i="4261"/>
  <c r="BB460" i="4261"/>
  <c r="BC460" i="4261"/>
  <c r="BD460" i="4261"/>
  <c r="A461" i="4261"/>
  <c r="B461" i="4261"/>
  <c r="C461" i="4261"/>
  <c r="D461" i="4261"/>
  <c r="E461" i="4261"/>
  <c r="F461" i="4261"/>
  <c r="G461" i="4261"/>
  <c r="H461" i="4261"/>
  <c r="I461" i="4261"/>
  <c r="J461" i="4261"/>
  <c r="K461" i="4261"/>
  <c r="L461" i="4261"/>
  <c r="M461" i="4261"/>
  <c r="N461" i="4261"/>
  <c r="O461" i="4261"/>
  <c r="P461" i="4261"/>
  <c r="Q461" i="4261"/>
  <c r="R461" i="4261"/>
  <c r="S461" i="4261"/>
  <c r="T461" i="4261"/>
  <c r="U461" i="4261"/>
  <c r="V461" i="4261"/>
  <c r="W461" i="4261"/>
  <c r="X461" i="4261"/>
  <c r="Y461" i="4261"/>
  <c r="Z461" i="4261"/>
  <c r="AA461" i="4261"/>
  <c r="AB461" i="4261"/>
  <c r="AC461" i="4261"/>
  <c r="AD461" i="4261"/>
  <c r="AE461" i="4261"/>
  <c r="AF461" i="4261"/>
  <c r="AG461" i="4261"/>
  <c r="AH461" i="4261"/>
  <c r="AI461" i="4261"/>
  <c r="AJ461" i="4261"/>
  <c r="AK461" i="4261"/>
  <c r="AL461" i="4261"/>
  <c r="AM461" i="4261"/>
  <c r="AN461" i="4261"/>
  <c r="AO461" i="4261"/>
  <c r="AP461" i="4261"/>
  <c r="AQ461" i="4261"/>
  <c r="AR461" i="4261"/>
  <c r="AS461" i="4261"/>
  <c r="AT461" i="4261"/>
  <c r="AU461" i="4261"/>
  <c r="AV461" i="4261"/>
  <c r="AW461" i="4261"/>
  <c r="AX461" i="4261"/>
  <c r="AY461" i="4261"/>
  <c r="AZ461" i="4261"/>
  <c r="BA461" i="4261"/>
  <c r="BB461" i="4261"/>
  <c r="BC461" i="4261"/>
  <c r="BD461" i="4261"/>
  <c r="A462" i="4261"/>
  <c r="B462" i="4261"/>
  <c r="C462" i="4261"/>
  <c r="D462" i="4261"/>
  <c r="E462" i="4261"/>
  <c r="F462" i="4261"/>
  <c r="G462" i="4261"/>
  <c r="H462" i="4261"/>
  <c r="I462" i="4261"/>
  <c r="J462" i="4261"/>
  <c r="K462" i="4261"/>
  <c r="L462" i="4261"/>
  <c r="M462" i="4261"/>
  <c r="N462" i="4261"/>
  <c r="O462" i="4261"/>
  <c r="P462" i="4261"/>
  <c r="Q462" i="4261"/>
  <c r="R462" i="4261"/>
  <c r="S462" i="4261"/>
  <c r="T462" i="4261"/>
  <c r="U462" i="4261"/>
  <c r="V462" i="4261"/>
  <c r="W462" i="4261"/>
  <c r="X462" i="4261"/>
  <c r="Y462" i="4261"/>
  <c r="Z462" i="4261"/>
  <c r="AA462" i="4261"/>
  <c r="AB462" i="4261"/>
  <c r="AC462" i="4261"/>
  <c r="AD462" i="4261"/>
  <c r="AE462" i="4261"/>
  <c r="AF462" i="4261"/>
  <c r="AG462" i="4261"/>
  <c r="AH462" i="4261"/>
  <c r="AI462" i="4261"/>
  <c r="AJ462" i="4261"/>
  <c r="AK462" i="4261"/>
  <c r="AL462" i="4261"/>
  <c r="AM462" i="4261"/>
  <c r="AN462" i="4261"/>
  <c r="AO462" i="4261"/>
  <c r="AP462" i="4261"/>
  <c r="AQ462" i="4261"/>
  <c r="AR462" i="4261"/>
  <c r="AS462" i="4261"/>
  <c r="AT462" i="4261"/>
  <c r="AU462" i="4261"/>
  <c r="AV462" i="4261"/>
  <c r="AW462" i="4261"/>
  <c r="AX462" i="4261"/>
  <c r="AY462" i="4261"/>
  <c r="AZ462" i="4261"/>
  <c r="BA462" i="4261"/>
  <c r="BB462" i="4261"/>
  <c r="BC462" i="4261"/>
  <c r="BD462" i="4261"/>
  <c r="A463" i="4261"/>
  <c r="B463" i="4261"/>
  <c r="C463" i="4261"/>
  <c r="D463" i="4261"/>
  <c r="E463" i="4261"/>
  <c r="F463" i="4261"/>
  <c r="G463" i="4261"/>
  <c r="H463" i="4261"/>
  <c r="I463" i="4261"/>
  <c r="J463" i="4261"/>
  <c r="K463" i="4261"/>
  <c r="L463" i="4261"/>
  <c r="M463" i="4261"/>
  <c r="N463" i="4261"/>
  <c r="O463" i="4261"/>
  <c r="P463" i="4261"/>
  <c r="Q463" i="4261"/>
  <c r="R463" i="4261"/>
  <c r="S463" i="4261"/>
  <c r="T463" i="4261"/>
  <c r="U463" i="4261"/>
  <c r="V463" i="4261"/>
  <c r="W463" i="4261"/>
  <c r="X463" i="4261"/>
  <c r="Y463" i="4261"/>
  <c r="Z463" i="4261"/>
  <c r="AA463" i="4261"/>
  <c r="AB463" i="4261"/>
  <c r="AC463" i="4261"/>
  <c r="AD463" i="4261"/>
  <c r="AE463" i="4261"/>
  <c r="AF463" i="4261"/>
  <c r="AG463" i="4261"/>
  <c r="AH463" i="4261"/>
  <c r="AI463" i="4261"/>
  <c r="AJ463" i="4261"/>
  <c r="AK463" i="4261"/>
  <c r="AL463" i="4261"/>
  <c r="AM463" i="4261"/>
  <c r="AN463" i="4261"/>
  <c r="AO463" i="4261"/>
  <c r="AP463" i="4261"/>
  <c r="AQ463" i="4261"/>
  <c r="AR463" i="4261"/>
  <c r="AS463" i="4261"/>
  <c r="AT463" i="4261"/>
  <c r="AU463" i="4261"/>
  <c r="AV463" i="4261"/>
  <c r="AW463" i="4261"/>
  <c r="AX463" i="4261"/>
  <c r="AY463" i="4261"/>
  <c r="AZ463" i="4261"/>
  <c r="BA463" i="4261"/>
  <c r="BB463" i="4261"/>
  <c r="BC463" i="4261"/>
  <c r="BD463" i="4261"/>
  <c r="A464" i="4261"/>
  <c r="B464" i="4261"/>
  <c r="C464" i="4261"/>
  <c r="D464" i="4261"/>
  <c r="E464" i="4261"/>
  <c r="F464" i="4261"/>
  <c r="G464" i="4261"/>
  <c r="H464" i="4261"/>
  <c r="I464" i="4261"/>
  <c r="J464" i="4261"/>
  <c r="K464" i="4261"/>
  <c r="L464" i="4261"/>
  <c r="M464" i="4261"/>
  <c r="N464" i="4261"/>
  <c r="O464" i="4261"/>
  <c r="P464" i="4261"/>
  <c r="Q464" i="4261"/>
  <c r="R464" i="4261"/>
  <c r="S464" i="4261"/>
  <c r="T464" i="4261"/>
  <c r="U464" i="4261"/>
  <c r="V464" i="4261"/>
  <c r="W464" i="4261"/>
  <c r="X464" i="4261"/>
  <c r="Y464" i="4261"/>
  <c r="Z464" i="4261"/>
  <c r="AA464" i="4261"/>
  <c r="AB464" i="4261"/>
  <c r="AC464" i="4261"/>
  <c r="AD464" i="4261"/>
  <c r="AE464" i="4261"/>
  <c r="AF464" i="4261"/>
  <c r="AG464" i="4261"/>
  <c r="AH464" i="4261"/>
  <c r="AI464" i="4261"/>
  <c r="AJ464" i="4261"/>
  <c r="AK464" i="4261"/>
  <c r="AL464" i="4261"/>
  <c r="AM464" i="4261"/>
  <c r="AN464" i="4261"/>
  <c r="AO464" i="4261"/>
  <c r="AP464" i="4261"/>
  <c r="AQ464" i="4261"/>
  <c r="AR464" i="4261"/>
  <c r="AS464" i="4261"/>
  <c r="AT464" i="4261"/>
  <c r="AU464" i="4261"/>
  <c r="AV464" i="4261"/>
  <c r="AW464" i="4261"/>
  <c r="AX464" i="4261"/>
  <c r="AY464" i="4261"/>
  <c r="AZ464" i="4261"/>
  <c r="BA464" i="4261"/>
  <c r="BB464" i="4261"/>
  <c r="BC464" i="4261"/>
  <c r="BD464" i="4261"/>
  <c r="A465" i="4261"/>
  <c r="B465" i="4261"/>
  <c r="C465" i="4261"/>
  <c r="D465" i="4261"/>
  <c r="E465" i="4261"/>
  <c r="F465" i="4261"/>
  <c r="G465" i="4261"/>
  <c r="H465" i="4261"/>
  <c r="I465" i="4261"/>
  <c r="J465" i="4261"/>
  <c r="K465" i="4261"/>
  <c r="L465" i="4261"/>
  <c r="M465" i="4261"/>
  <c r="N465" i="4261"/>
  <c r="O465" i="4261"/>
  <c r="P465" i="4261"/>
  <c r="Q465" i="4261"/>
  <c r="R465" i="4261"/>
  <c r="S465" i="4261"/>
  <c r="T465" i="4261"/>
  <c r="U465" i="4261"/>
  <c r="V465" i="4261"/>
  <c r="W465" i="4261"/>
  <c r="X465" i="4261"/>
  <c r="Y465" i="4261"/>
  <c r="Z465" i="4261"/>
  <c r="AA465" i="4261"/>
  <c r="AB465" i="4261"/>
  <c r="AC465" i="4261"/>
  <c r="AD465" i="4261"/>
  <c r="AE465" i="4261"/>
  <c r="AF465" i="4261"/>
  <c r="AG465" i="4261"/>
  <c r="AH465" i="4261"/>
  <c r="AI465" i="4261"/>
  <c r="AJ465" i="4261"/>
  <c r="AK465" i="4261"/>
  <c r="AL465" i="4261"/>
  <c r="AM465" i="4261"/>
  <c r="AN465" i="4261"/>
  <c r="AO465" i="4261"/>
  <c r="AP465" i="4261"/>
  <c r="AQ465" i="4261"/>
  <c r="AR465" i="4261"/>
  <c r="AS465" i="4261"/>
  <c r="AT465" i="4261"/>
  <c r="AU465" i="4261"/>
  <c r="AV465" i="4261"/>
  <c r="AW465" i="4261"/>
  <c r="AX465" i="4261"/>
  <c r="AY465" i="4261"/>
  <c r="AZ465" i="4261"/>
  <c r="BA465" i="4261"/>
  <c r="BB465" i="4261"/>
  <c r="BC465" i="4261"/>
  <c r="BD465" i="4261"/>
  <c r="A466" i="4261"/>
  <c r="B466" i="4261"/>
  <c r="C466" i="4261"/>
  <c r="D466" i="4261"/>
  <c r="E466" i="4261"/>
  <c r="F466" i="4261"/>
  <c r="G466" i="4261"/>
  <c r="H466" i="4261"/>
  <c r="I466" i="4261"/>
  <c r="J466" i="4261"/>
  <c r="K466" i="4261"/>
  <c r="L466" i="4261"/>
  <c r="M466" i="4261"/>
  <c r="N466" i="4261"/>
  <c r="O466" i="4261"/>
  <c r="P466" i="4261"/>
  <c r="Q466" i="4261"/>
  <c r="R466" i="4261"/>
  <c r="S466" i="4261"/>
  <c r="T466" i="4261"/>
  <c r="U466" i="4261"/>
  <c r="V466" i="4261"/>
  <c r="W466" i="4261"/>
  <c r="X466" i="4261"/>
  <c r="Y466" i="4261"/>
  <c r="Z466" i="4261"/>
  <c r="AA466" i="4261"/>
  <c r="AB466" i="4261"/>
  <c r="AC466" i="4261"/>
  <c r="AD466" i="4261"/>
  <c r="AE466" i="4261"/>
  <c r="AF466" i="4261"/>
  <c r="AG466" i="4261"/>
  <c r="AH466" i="4261"/>
  <c r="AI466" i="4261"/>
  <c r="AJ466" i="4261"/>
  <c r="AK466" i="4261"/>
  <c r="AL466" i="4261"/>
  <c r="AM466" i="4261"/>
  <c r="AN466" i="4261"/>
  <c r="AO466" i="4261"/>
  <c r="AP466" i="4261"/>
  <c r="AQ466" i="4261"/>
  <c r="AR466" i="4261"/>
  <c r="AS466" i="4261"/>
  <c r="AT466" i="4261"/>
  <c r="AU466" i="4261"/>
  <c r="AV466" i="4261"/>
  <c r="AW466" i="4261"/>
  <c r="AX466" i="4261"/>
  <c r="AY466" i="4261"/>
  <c r="AZ466" i="4261"/>
  <c r="BA466" i="4261"/>
  <c r="BB466" i="4261"/>
  <c r="BC466" i="4261"/>
  <c r="BD466" i="4261"/>
  <c r="A467" i="4261"/>
  <c r="B467" i="4261"/>
  <c r="C467" i="4261"/>
  <c r="D467" i="4261"/>
  <c r="E467" i="4261"/>
  <c r="F467" i="4261"/>
  <c r="G467" i="4261"/>
  <c r="H467" i="4261"/>
  <c r="I467" i="4261"/>
  <c r="J467" i="4261"/>
  <c r="K467" i="4261"/>
  <c r="L467" i="4261"/>
  <c r="M467" i="4261"/>
  <c r="N467" i="4261"/>
  <c r="O467" i="4261"/>
  <c r="P467" i="4261"/>
  <c r="Q467" i="4261"/>
  <c r="R467" i="4261"/>
  <c r="S467" i="4261"/>
  <c r="T467" i="4261"/>
  <c r="U467" i="4261"/>
  <c r="V467" i="4261"/>
  <c r="W467" i="4261"/>
  <c r="X467" i="4261"/>
  <c r="Y467" i="4261"/>
  <c r="Z467" i="4261"/>
  <c r="AA467" i="4261"/>
  <c r="AB467" i="4261"/>
  <c r="AC467" i="4261"/>
  <c r="AD467" i="4261"/>
  <c r="AE467" i="4261"/>
  <c r="AF467" i="4261"/>
  <c r="AG467" i="4261"/>
  <c r="AH467" i="4261"/>
  <c r="AI467" i="4261"/>
  <c r="AJ467" i="4261"/>
  <c r="AK467" i="4261"/>
  <c r="AL467" i="4261"/>
  <c r="AM467" i="4261"/>
  <c r="AN467" i="4261"/>
  <c r="AO467" i="4261"/>
  <c r="AP467" i="4261"/>
  <c r="AQ467" i="4261"/>
  <c r="AR467" i="4261"/>
  <c r="AS467" i="4261"/>
  <c r="AT467" i="4261"/>
  <c r="AU467" i="4261"/>
  <c r="AV467" i="4261"/>
  <c r="AW467" i="4261"/>
  <c r="AX467" i="4261"/>
  <c r="AY467" i="4261"/>
  <c r="AZ467" i="4261"/>
  <c r="BA467" i="4261"/>
  <c r="BB467" i="4261"/>
  <c r="BC467" i="4261"/>
  <c r="BD467" i="4261"/>
  <c r="A468" i="4261"/>
  <c r="B468" i="4261"/>
  <c r="C468" i="4261"/>
  <c r="D468" i="4261"/>
  <c r="E468" i="4261"/>
  <c r="F468" i="4261"/>
  <c r="G468" i="4261"/>
  <c r="H468" i="4261"/>
  <c r="I468" i="4261"/>
  <c r="J468" i="4261"/>
  <c r="K468" i="4261"/>
  <c r="L468" i="4261"/>
  <c r="M468" i="4261"/>
  <c r="N468" i="4261"/>
  <c r="O468" i="4261"/>
  <c r="P468" i="4261"/>
  <c r="Q468" i="4261"/>
  <c r="R468" i="4261"/>
  <c r="S468" i="4261"/>
  <c r="T468" i="4261"/>
  <c r="U468" i="4261"/>
  <c r="V468" i="4261"/>
  <c r="W468" i="4261"/>
  <c r="X468" i="4261"/>
  <c r="Y468" i="4261"/>
  <c r="Z468" i="4261"/>
  <c r="AA468" i="4261"/>
  <c r="AB468" i="4261"/>
  <c r="AC468" i="4261"/>
  <c r="AD468" i="4261"/>
  <c r="AE468" i="4261"/>
  <c r="AF468" i="4261"/>
  <c r="AG468" i="4261"/>
  <c r="AH468" i="4261"/>
  <c r="AI468" i="4261"/>
  <c r="AJ468" i="4261"/>
  <c r="AK468" i="4261"/>
  <c r="AL468" i="4261"/>
  <c r="AM468" i="4261"/>
  <c r="AN468" i="4261"/>
  <c r="AO468" i="4261"/>
  <c r="AP468" i="4261"/>
  <c r="AQ468" i="4261"/>
  <c r="AR468" i="4261"/>
  <c r="AS468" i="4261"/>
  <c r="AT468" i="4261"/>
  <c r="AU468" i="4261"/>
  <c r="AV468" i="4261"/>
  <c r="AW468" i="4261"/>
  <c r="AX468" i="4261"/>
  <c r="AY468" i="4261"/>
  <c r="AZ468" i="4261"/>
  <c r="BA468" i="4261"/>
  <c r="BB468" i="4261"/>
  <c r="BC468" i="4261"/>
  <c r="BD468" i="4261"/>
  <c r="A469" i="4261"/>
  <c r="B469" i="4261"/>
  <c r="C469" i="4261"/>
  <c r="D469" i="4261"/>
  <c r="E469" i="4261"/>
  <c r="F469" i="4261"/>
  <c r="G469" i="4261"/>
  <c r="H469" i="4261"/>
  <c r="I469" i="4261"/>
  <c r="J469" i="4261"/>
  <c r="K469" i="4261"/>
  <c r="L469" i="4261"/>
  <c r="M469" i="4261"/>
  <c r="N469" i="4261"/>
  <c r="O469" i="4261"/>
  <c r="P469" i="4261"/>
  <c r="Q469" i="4261"/>
  <c r="R469" i="4261"/>
  <c r="S469" i="4261"/>
  <c r="T469" i="4261"/>
  <c r="U469" i="4261"/>
  <c r="V469" i="4261"/>
  <c r="W469" i="4261"/>
  <c r="X469" i="4261"/>
  <c r="Y469" i="4261"/>
  <c r="Z469" i="4261"/>
  <c r="AA469" i="4261"/>
  <c r="AB469" i="4261"/>
  <c r="AC469" i="4261"/>
  <c r="AD469" i="4261"/>
  <c r="AE469" i="4261"/>
  <c r="AF469" i="4261"/>
  <c r="AG469" i="4261"/>
  <c r="AH469" i="4261"/>
  <c r="AI469" i="4261"/>
  <c r="AJ469" i="4261"/>
  <c r="AK469" i="4261"/>
  <c r="AL469" i="4261"/>
  <c r="AM469" i="4261"/>
  <c r="AN469" i="4261"/>
  <c r="AO469" i="4261"/>
  <c r="AP469" i="4261"/>
  <c r="AQ469" i="4261"/>
  <c r="AR469" i="4261"/>
  <c r="AS469" i="4261"/>
  <c r="AT469" i="4261"/>
  <c r="AU469" i="4261"/>
  <c r="AV469" i="4261"/>
  <c r="AW469" i="4261"/>
  <c r="AX469" i="4261"/>
  <c r="AY469" i="4261"/>
  <c r="AZ469" i="4261"/>
  <c r="BA469" i="4261"/>
  <c r="BB469" i="4261"/>
  <c r="BC469" i="4261"/>
  <c r="BD469" i="4261"/>
  <c r="A470" i="4261"/>
  <c r="B470" i="4261"/>
  <c r="C470" i="4261"/>
  <c r="D470" i="4261"/>
  <c r="E470" i="4261"/>
  <c r="F470" i="4261"/>
  <c r="G470" i="4261"/>
  <c r="H470" i="4261"/>
  <c r="I470" i="4261"/>
  <c r="J470" i="4261"/>
  <c r="K470" i="4261"/>
  <c r="L470" i="4261"/>
  <c r="M470" i="4261"/>
  <c r="N470" i="4261"/>
  <c r="O470" i="4261"/>
  <c r="P470" i="4261"/>
  <c r="Q470" i="4261"/>
  <c r="R470" i="4261"/>
  <c r="S470" i="4261"/>
  <c r="T470" i="4261"/>
  <c r="U470" i="4261"/>
  <c r="V470" i="4261"/>
  <c r="W470" i="4261"/>
  <c r="X470" i="4261"/>
  <c r="Y470" i="4261"/>
  <c r="Z470" i="4261"/>
  <c r="AA470" i="4261"/>
  <c r="AB470" i="4261"/>
  <c r="AC470" i="4261"/>
  <c r="AD470" i="4261"/>
  <c r="AE470" i="4261"/>
  <c r="AF470" i="4261"/>
  <c r="AG470" i="4261"/>
  <c r="AH470" i="4261"/>
  <c r="AI470" i="4261"/>
  <c r="AJ470" i="4261"/>
  <c r="AK470" i="4261"/>
  <c r="AL470" i="4261"/>
  <c r="AM470" i="4261"/>
  <c r="AN470" i="4261"/>
  <c r="AO470" i="4261"/>
  <c r="AP470" i="4261"/>
  <c r="AQ470" i="4261"/>
  <c r="AR470" i="4261"/>
  <c r="AS470" i="4261"/>
  <c r="AT470" i="4261"/>
  <c r="AU470" i="4261"/>
  <c r="AV470" i="4261"/>
  <c r="AW470" i="4261"/>
  <c r="AX470" i="4261"/>
  <c r="AY470" i="4261"/>
  <c r="AZ470" i="4261"/>
  <c r="BA470" i="4261"/>
  <c r="BB470" i="4261"/>
  <c r="BC470" i="4261"/>
  <c r="BD470" i="4261"/>
  <c r="A471" i="4261"/>
  <c r="B471" i="4261"/>
  <c r="C471" i="4261"/>
  <c r="D471" i="4261"/>
  <c r="E471" i="4261"/>
  <c r="F471" i="4261"/>
  <c r="G471" i="4261"/>
  <c r="H471" i="4261"/>
  <c r="I471" i="4261"/>
  <c r="J471" i="4261"/>
  <c r="K471" i="4261"/>
  <c r="L471" i="4261"/>
  <c r="M471" i="4261"/>
  <c r="N471" i="4261"/>
  <c r="O471" i="4261"/>
  <c r="P471" i="4261"/>
  <c r="Q471" i="4261"/>
  <c r="R471" i="4261"/>
  <c r="S471" i="4261"/>
  <c r="T471" i="4261"/>
  <c r="U471" i="4261"/>
  <c r="V471" i="4261"/>
  <c r="W471" i="4261"/>
  <c r="X471" i="4261"/>
  <c r="Y471" i="4261"/>
  <c r="Z471" i="4261"/>
  <c r="AA471" i="4261"/>
  <c r="AB471" i="4261"/>
  <c r="AC471" i="4261"/>
  <c r="AD471" i="4261"/>
  <c r="AE471" i="4261"/>
  <c r="AF471" i="4261"/>
  <c r="AG471" i="4261"/>
  <c r="AH471" i="4261"/>
  <c r="AI471" i="4261"/>
  <c r="AJ471" i="4261"/>
  <c r="AK471" i="4261"/>
  <c r="AL471" i="4261"/>
  <c r="AM471" i="4261"/>
  <c r="AN471" i="4261"/>
  <c r="AO471" i="4261"/>
  <c r="AP471" i="4261"/>
  <c r="AQ471" i="4261"/>
  <c r="AR471" i="4261"/>
  <c r="AS471" i="4261"/>
  <c r="AT471" i="4261"/>
  <c r="AU471" i="4261"/>
  <c r="AV471" i="4261"/>
  <c r="AW471" i="4261"/>
  <c r="AX471" i="4261"/>
  <c r="AY471" i="4261"/>
  <c r="AZ471" i="4261"/>
  <c r="BA471" i="4261"/>
  <c r="BB471" i="4261"/>
  <c r="BC471" i="4261"/>
  <c r="BD471" i="4261"/>
  <c r="A472" i="4261"/>
  <c r="B472" i="4261"/>
  <c r="C472" i="4261"/>
  <c r="D472" i="4261"/>
  <c r="E472" i="4261"/>
  <c r="F472" i="4261"/>
  <c r="G472" i="4261"/>
  <c r="H472" i="4261"/>
  <c r="I472" i="4261"/>
  <c r="J472" i="4261"/>
  <c r="K472" i="4261"/>
  <c r="L472" i="4261"/>
  <c r="M472" i="4261"/>
  <c r="N472" i="4261"/>
  <c r="O472" i="4261"/>
  <c r="P472" i="4261"/>
  <c r="Q472" i="4261"/>
  <c r="R472" i="4261"/>
  <c r="S472" i="4261"/>
  <c r="T472" i="4261"/>
  <c r="U472" i="4261"/>
  <c r="V472" i="4261"/>
  <c r="W472" i="4261"/>
  <c r="X472" i="4261"/>
  <c r="Y472" i="4261"/>
  <c r="Z472" i="4261"/>
  <c r="AA472" i="4261"/>
  <c r="AB472" i="4261"/>
  <c r="AC472" i="4261"/>
  <c r="AD472" i="4261"/>
  <c r="AE472" i="4261"/>
  <c r="AF472" i="4261"/>
  <c r="AG472" i="4261"/>
  <c r="AH472" i="4261"/>
  <c r="AI472" i="4261"/>
  <c r="AJ472" i="4261"/>
  <c r="AK472" i="4261"/>
  <c r="AL472" i="4261"/>
  <c r="AM472" i="4261"/>
  <c r="AN472" i="4261"/>
  <c r="AO472" i="4261"/>
  <c r="AP472" i="4261"/>
  <c r="AQ472" i="4261"/>
  <c r="AR472" i="4261"/>
  <c r="AS472" i="4261"/>
  <c r="AT472" i="4261"/>
  <c r="AU472" i="4261"/>
  <c r="AV472" i="4261"/>
  <c r="AW472" i="4261"/>
  <c r="AX472" i="4261"/>
  <c r="AY472" i="4261"/>
  <c r="AZ472" i="4261"/>
  <c r="BA472" i="4261"/>
  <c r="BB472" i="4261"/>
  <c r="BC472" i="4261"/>
  <c r="BD472" i="4261"/>
  <c r="A473" i="4261"/>
  <c r="B473" i="4261"/>
  <c r="C473" i="4261"/>
  <c r="D473" i="4261"/>
  <c r="E473" i="4261"/>
  <c r="F473" i="4261"/>
  <c r="G473" i="4261"/>
  <c r="H473" i="4261"/>
  <c r="I473" i="4261"/>
  <c r="J473" i="4261"/>
  <c r="K473" i="4261"/>
  <c r="L473" i="4261"/>
  <c r="M473" i="4261"/>
  <c r="N473" i="4261"/>
  <c r="O473" i="4261"/>
  <c r="P473" i="4261"/>
  <c r="Q473" i="4261"/>
  <c r="R473" i="4261"/>
  <c r="S473" i="4261"/>
  <c r="T473" i="4261"/>
  <c r="U473" i="4261"/>
  <c r="V473" i="4261"/>
  <c r="W473" i="4261"/>
  <c r="X473" i="4261"/>
  <c r="Y473" i="4261"/>
  <c r="Z473" i="4261"/>
  <c r="AA473" i="4261"/>
  <c r="AB473" i="4261"/>
  <c r="AC473" i="4261"/>
  <c r="AD473" i="4261"/>
  <c r="AE473" i="4261"/>
  <c r="AF473" i="4261"/>
  <c r="AG473" i="4261"/>
  <c r="AH473" i="4261"/>
  <c r="AI473" i="4261"/>
  <c r="AJ473" i="4261"/>
  <c r="AK473" i="4261"/>
  <c r="AL473" i="4261"/>
  <c r="AM473" i="4261"/>
  <c r="AN473" i="4261"/>
  <c r="AO473" i="4261"/>
  <c r="AP473" i="4261"/>
  <c r="AQ473" i="4261"/>
  <c r="AR473" i="4261"/>
  <c r="AS473" i="4261"/>
  <c r="AT473" i="4261"/>
  <c r="AU473" i="4261"/>
  <c r="AV473" i="4261"/>
  <c r="AW473" i="4261"/>
  <c r="AX473" i="4261"/>
  <c r="AY473" i="4261"/>
  <c r="AZ473" i="4261"/>
  <c r="BA473" i="4261"/>
  <c r="BB473" i="4261"/>
  <c r="BC473" i="4261"/>
  <c r="BD473" i="4261"/>
  <c r="A474" i="4261"/>
  <c r="B474" i="4261"/>
  <c r="C474" i="4261"/>
  <c r="D474" i="4261"/>
  <c r="E474" i="4261"/>
  <c r="F474" i="4261"/>
  <c r="G474" i="4261"/>
  <c r="H474" i="4261"/>
  <c r="I474" i="4261"/>
  <c r="J474" i="4261"/>
  <c r="K474" i="4261"/>
  <c r="L474" i="4261"/>
  <c r="M474" i="4261"/>
  <c r="N474" i="4261"/>
  <c r="O474" i="4261"/>
  <c r="P474" i="4261"/>
  <c r="Q474" i="4261"/>
  <c r="R474" i="4261"/>
  <c r="S474" i="4261"/>
  <c r="T474" i="4261"/>
  <c r="U474" i="4261"/>
  <c r="V474" i="4261"/>
  <c r="W474" i="4261"/>
  <c r="X474" i="4261"/>
  <c r="Y474" i="4261"/>
  <c r="Z474" i="4261"/>
  <c r="AA474" i="4261"/>
  <c r="AB474" i="4261"/>
  <c r="AC474" i="4261"/>
  <c r="AD474" i="4261"/>
  <c r="AE474" i="4261"/>
  <c r="AF474" i="4261"/>
  <c r="AG474" i="4261"/>
  <c r="AH474" i="4261"/>
  <c r="AI474" i="4261"/>
  <c r="AJ474" i="4261"/>
  <c r="AK474" i="4261"/>
  <c r="AL474" i="4261"/>
  <c r="AM474" i="4261"/>
  <c r="AN474" i="4261"/>
  <c r="AO474" i="4261"/>
  <c r="AP474" i="4261"/>
  <c r="AQ474" i="4261"/>
  <c r="AR474" i="4261"/>
  <c r="AS474" i="4261"/>
  <c r="AT474" i="4261"/>
  <c r="AU474" i="4261"/>
  <c r="AV474" i="4261"/>
  <c r="AW474" i="4261"/>
  <c r="AX474" i="4261"/>
  <c r="AY474" i="4261"/>
  <c r="AZ474" i="4261"/>
  <c r="BA474" i="4261"/>
  <c r="BB474" i="4261"/>
  <c r="BC474" i="4261"/>
  <c r="BD474" i="4261"/>
  <c r="A475" i="4261"/>
  <c r="B475" i="4261"/>
  <c r="C475" i="4261"/>
  <c r="D475" i="4261"/>
  <c r="E475" i="4261"/>
  <c r="F475" i="4261"/>
  <c r="G475" i="4261"/>
  <c r="H475" i="4261"/>
  <c r="I475" i="4261"/>
  <c r="J475" i="4261"/>
  <c r="K475" i="4261"/>
  <c r="L475" i="4261"/>
  <c r="M475" i="4261"/>
  <c r="N475" i="4261"/>
  <c r="O475" i="4261"/>
  <c r="P475" i="4261"/>
  <c r="Q475" i="4261"/>
  <c r="R475" i="4261"/>
  <c r="S475" i="4261"/>
  <c r="T475" i="4261"/>
  <c r="U475" i="4261"/>
  <c r="V475" i="4261"/>
  <c r="W475" i="4261"/>
  <c r="X475" i="4261"/>
  <c r="Y475" i="4261"/>
  <c r="Z475" i="4261"/>
  <c r="AA475" i="4261"/>
  <c r="AB475" i="4261"/>
  <c r="AC475" i="4261"/>
  <c r="AD475" i="4261"/>
  <c r="AE475" i="4261"/>
  <c r="AF475" i="4261"/>
  <c r="AG475" i="4261"/>
  <c r="AH475" i="4261"/>
  <c r="AI475" i="4261"/>
  <c r="AJ475" i="4261"/>
  <c r="AK475" i="4261"/>
  <c r="AL475" i="4261"/>
  <c r="AM475" i="4261"/>
  <c r="AN475" i="4261"/>
  <c r="AO475" i="4261"/>
  <c r="AP475" i="4261"/>
  <c r="AQ475" i="4261"/>
  <c r="AR475" i="4261"/>
  <c r="AS475" i="4261"/>
  <c r="AT475" i="4261"/>
  <c r="AU475" i="4261"/>
  <c r="AV475" i="4261"/>
  <c r="AW475" i="4261"/>
  <c r="AX475" i="4261"/>
  <c r="AY475" i="4261"/>
  <c r="AZ475" i="4261"/>
  <c r="BA475" i="4261"/>
  <c r="BB475" i="4261"/>
  <c r="BC475" i="4261"/>
  <c r="BD475" i="4261"/>
  <c r="A476" i="4261"/>
  <c r="B476" i="4261"/>
  <c r="C476" i="4261"/>
  <c r="D476" i="4261"/>
  <c r="E476" i="4261"/>
  <c r="F476" i="4261"/>
  <c r="G476" i="4261"/>
  <c r="H476" i="4261"/>
  <c r="I476" i="4261"/>
  <c r="J476" i="4261"/>
  <c r="K476" i="4261"/>
  <c r="L476" i="4261"/>
  <c r="M476" i="4261"/>
  <c r="N476" i="4261"/>
  <c r="O476" i="4261"/>
  <c r="P476" i="4261"/>
  <c r="Q476" i="4261"/>
  <c r="R476" i="4261"/>
  <c r="S476" i="4261"/>
  <c r="T476" i="4261"/>
  <c r="U476" i="4261"/>
  <c r="V476" i="4261"/>
  <c r="W476" i="4261"/>
  <c r="X476" i="4261"/>
  <c r="Y476" i="4261"/>
  <c r="Z476" i="4261"/>
  <c r="AA476" i="4261"/>
  <c r="AB476" i="4261"/>
  <c r="AC476" i="4261"/>
  <c r="AD476" i="4261"/>
  <c r="AE476" i="4261"/>
  <c r="AF476" i="4261"/>
  <c r="AG476" i="4261"/>
  <c r="AH476" i="4261"/>
  <c r="AI476" i="4261"/>
  <c r="AJ476" i="4261"/>
  <c r="AK476" i="4261"/>
  <c r="AL476" i="4261"/>
  <c r="AM476" i="4261"/>
  <c r="AN476" i="4261"/>
  <c r="AO476" i="4261"/>
  <c r="AP476" i="4261"/>
  <c r="AQ476" i="4261"/>
  <c r="AR476" i="4261"/>
  <c r="AS476" i="4261"/>
  <c r="AT476" i="4261"/>
  <c r="AU476" i="4261"/>
  <c r="AV476" i="4261"/>
  <c r="AW476" i="4261"/>
  <c r="AX476" i="4261"/>
  <c r="AY476" i="4261"/>
  <c r="AZ476" i="4261"/>
  <c r="BA476" i="4261"/>
  <c r="BB476" i="4261"/>
  <c r="BC476" i="4261"/>
  <c r="BD476" i="4261"/>
  <c r="A477" i="4261"/>
  <c r="B477" i="4261"/>
  <c r="C477" i="4261"/>
  <c r="D477" i="4261"/>
  <c r="E477" i="4261"/>
  <c r="F477" i="4261"/>
  <c r="G477" i="4261"/>
  <c r="H477" i="4261"/>
  <c r="I477" i="4261"/>
  <c r="J477" i="4261"/>
  <c r="K477" i="4261"/>
  <c r="L477" i="4261"/>
  <c r="M477" i="4261"/>
  <c r="N477" i="4261"/>
  <c r="O477" i="4261"/>
  <c r="P477" i="4261"/>
  <c r="Q477" i="4261"/>
  <c r="R477" i="4261"/>
  <c r="S477" i="4261"/>
  <c r="T477" i="4261"/>
  <c r="U477" i="4261"/>
  <c r="V477" i="4261"/>
  <c r="W477" i="4261"/>
  <c r="X477" i="4261"/>
  <c r="Y477" i="4261"/>
  <c r="Z477" i="4261"/>
  <c r="AA477" i="4261"/>
  <c r="AB477" i="4261"/>
  <c r="AC477" i="4261"/>
  <c r="AD477" i="4261"/>
  <c r="AE477" i="4261"/>
  <c r="AF477" i="4261"/>
  <c r="AG477" i="4261"/>
  <c r="AH477" i="4261"/>
  <c r="AI477" i="4261"/>
  <c r="AJ477" i="4261"/>
  <c r="AK477" i="4261"/>
  <c r="AL477" i="4261"/>
  <c r="AM477" i="4261"/>
  <c r="AN477" i="4261"/>
  <c r="AO477" i="4261"/>
  <c r="AP477" i="4261"/>
  <c r="AQ477" i="4261"/>
  <c r="AR477" i="4261"/>
  <c r="AS477" i="4261"/>
  <c r="AT477" i="4261"/>
  <c r="AU477" i="4261"/>
  <c r="AV477" i="4261"/>
  <c r="AW477" i="4261"/>
  <c r="AX477" i="4261"/>
  <c r="AY477" i="4261"/>
  <c r="AZ477" i="4261"/>
  <c r="BA477" i="4261"/>
  <c r="BB477" i="4261"/>
  <c r="BC477" i="4261"/>
  <c r="BD477" i="4261"/>
  <c r="A478" i="4261"/>
  <c r="B478" i="4261"/>
  <c r="C478" i="4261"/>
  <c r="D478" i="4261"/>
  <c r="E478" i="4261"/>
  <c r="F478" i="4261"/>
  <c r="G478" i="4261"/>
  <c r="H478" i="4261"/>
  <c r="I478" i="4261"/>
  <c r="J478" i="4261"/>
  <c r="K478" i="4261"/>
  <c r="L478" i="4261"/>
  <c r="M478" i="4261"/>
  <c r="N478" i="4261"/>
  <c r="O478" i="4261"/>
  <c r="P478" i="4261"/>
  <c r="Q478" i="4261"/>
  <c r="R478" i="4261"/>
  <c r="S478" i="4261"/>
  <c r="T478" i="4261"/>
  <c r="U478" i="4261"/>
  <c r="V478" i="4261"/>
  <c r="W478" i="4261"/>
  <c r="X478" i="4261"/>
  <c r="Y478" i="4261"/>
  <c r="Z478" i="4261"/>
  <c r="AA478" i="4261"/>
  <c r="AB478" i="4261"/>
  <c r="AC478" i="4261"/>
  <c r="AD478" i="4261"/>
  <c r="AE478" i="4261"/>
  <c r="AF478" i="4261"/>
  <c r="AG478" i="4261"/>
  <c r="AH478" i="4261"/>
  <c r="AI478" i="4261"/>
  <c r="AJ478" i="4261"/>
  <c r="AK478" i="4261"/>
  <c r="AL478" i="4261"/>
  <c r="AM478" i="4261"/>
  <c r="AN478" i="4261"/>
  <c r="AO478" i="4261"/>
  <c r="AP478" i="4261"/>
  <c r="AQ478" i="4261"/>
  <c r="AR478" i="4261"/>
  <c r="AS478" i="4261"/>
  <c r="AT478" i="4261"/>
  <c r="AU478" i="4261"/>
  <c r="AV478" i="4261"/>
  <c r="AW478" i="4261"/>
  <c r="AX478" i="4261"/>
  <c r="AY478" i="4261"/>
  <c r="AZ478" i="4261"/>
  <c r="BA478" i="4261"/>
  <c r="BB478" i="4261"/>
  <c r="BC478" i="4261"/>
  <c r="BD478" i="4261"/>
  <c r="A479" i="4261"/>
  <c r="B479" i="4261"/>
  <c r="C479" i="4261"/>
  <c r="D479" i="4261"/>
  <c r="E479" i="4261"/>
  <c r="F479" i="4261"/>
  <c r="G479" i="4261"/>
  <c r="H479" i="4261"/>
  <c r="I479" i="4261"/>
  <c r="J479" i="4261"/>
  <c r="K479" i="4261"/>
  <c r="L479" i="4261"/>
  <c r="M479" i="4261"/>
  <c r="N479" i="4261"/>
  <c r="O479" i="4261"/>
  <c r="P479" i="4261"/>
  <c r="Q479" i="4261"/>
  <c r="R479" i="4261"/>
  <c r="S479" i="4261"/>
  <c r="T479" i="4261"/>
  <c r="U479" i="4261"/>
  <c r="V479" i="4261"/>
  <c r="W479" i="4261"/>
  <c r="X479" i="4261"/>
  <c r="Y479" i="4261"/>
  <c r="Z479" i="4261"/>
  <c r="AA479" i="4261"/>
  <c r="AB479" i="4261"/>
  <c r="AC479" i="4261"/>
  <c r="AD479" i="4261"/>
  <c r="AE479" i="4261"/>
  <c r="AF479" i="4261"/>
  <c r="AG479" i="4261"/>
  <c r="AH479" i="4261"/>
  <c r="AI479" i="4261"/>
  <c r="AJ479" i="4261"/>
  <c r="AK479" i="4261"/>
  <c r="AL479" i="4261"/>
  <c r="AM479" i="4261"/>
  <c r="AN479" i="4261"/>
  <c r="AO479" i="4261"/>
  <c r="AP479" i="4261"/>
  <c r="AQ479" i="4261"/>
  <c r="AR479" i="4261"/>
  <c r="AS479" i="4261"/>
  <c r="AT479" i="4261"/>
  <c r="AU479" i="4261"/>
  <c r="AV479" i="4261"/>
  <c r="AW479" i="4261"/>
  <c r="AX479" i="4261"/>
  <c r="AY479" i="4261"/>
  <c r="AZ479" i="4261"/>
  <c r="BA479" i="4261"/>
  <c r="BB479" i="4261"/>
  <c r="BC479" i="4261"/>
  <c r="BD479" i="4261"/>
  <c r="A480" i="4261"/>
  <c r="B480" i="4261"/>
  <c r="C480" i="4261"/>
  <c r="D480" i="4261"/>
  <c r="E480" i="4261"/>
  <c r="F480" i="4261"/>
  <c r="G480" i="4261"/>
  <c r="H480" i="4261"/>
  <c r="I480" i="4261"/>
  <c r="J480" i="4261"/>
  <c r="K480" i="4261"/>
  <c r="L480" i="4261"/>
  <c r="M480" i="4261"/>
  <c r="N480" i="4261"/>
  <c r="O480" i="4261"/>
  <c r="P480" i="4261"/>
  <c r="Q480" i="4261"/>
  <c r="R480" i="4261"/>
  <c r="S480" i="4261"/>
  <c r="T480" i="4261"/>
  <c r="U480" i="4261"/>
  <c r="V480" i="4261"/>
  <c r="W480" i="4261"/>
  <c r="X480" i="4261"/>
  <c r="Y480" i="4261"/>
  <c r="Z480" i="4261"/>
  <c r="AA480" i="4261"/>
  <c r="AB480" i="4261"/>
  <c r="AC480" i="4261"/>
  <c r="AD480" i="4261"/>
  <c r="AE480" i="4261"/>
  <c r="AF480" i="4261"/>
  <c r="AG480" i="4261"/>
  <c r="AH480" i="4261"/>
  <c r="AI480" i="4261"/>
  <c r="AJ480" i="4261"/>
  <c r="AK480" i="4261"/>
  <c r="AL480" i="4261"/>
  <c r="AM480" i="4261"/>
  <c r="AN480" i="4261"/>
  <c r="AO480" i="4261"/>
  <c r="AP480" i="4261"/>
  <c r="AQ480" i="4261"/>
  <c r="AR480" i="4261"/>
  <c r="AS480" i="4261"/>
  <c r="AT480" i="4261"/>
  <c r="AU480" i="4261"/>
  <c r="AV480" i="4261"/>
  <c r="AW480" i="4261"/>
  <c r="AX480" i="4261"/>
  <c r="AY480" i="4261"/>
  <c r="AZ480" i="4261"/>
  <c r="BA480" i="4261"/>
  <c r="BB480" i="4261"/>
  <c r="BC480" i="4261"/>
  <c r="BD480" i="4261"/>
  <c r="A481" i="4261"/>
  <c r="B481" i="4261"/>
  <c r="C481" i="4261"/>
  <c r="D481" i="4261"/>
  <c r="E481" i="4261"/>
  <c r="F481" i="4261"/>
  <c r="G481" i="4261"/>
  <c r="H481" i="4261"/>
  <c r="I481" i="4261"/>
  <c r="J481" i="4261"/>
  <c r="K481" i="4261"/>
  <c r="L481" i="4261"/>
  <c r="M481" i="4261"/>
  <c r="N481" i="4261"/>
  <c r="O481" i="4261"/>
  <c r="P481" i="4261"/>
  <c r="Q481" i="4261"/>
  <c r="R481" i="4261"/>
  <c r="S481" i="4261"/>
  <c r="T481" i="4261"/>
  <c r="U481" i="4261"/>
  <c r="V481" i="4261"/>
  <c r="W481" i="4261"/>
  <c r="X481" i="4261"/>
  <c r="Y481" i="4261"/>
  <c r="Z481" i="4261"/>
  <c r="AA481" i="4261"/>
  <c r="AB481" i="4261"/>
  <c r="AC481" i="4261"/>
  <c r="AD481" i="4261"/>
  <c r="AE481" i="4261"/>
  <c r="AF481" i="4261"/>
  <c r="AG481" i="4261"/>
  <c r="AH481" i="4261"/>
  <c r="AI481" i="4261"/>
  <c r="AJ481" i="4261"/>
  <c r="AK481" i="4261"/>
  <c r="AL481" i="4261"/>
  <c r="AM481" i="4261"/>
  <c r="AN481" i="4261"/>
  <c r="AO481" i="4261"/>
  <c r="AP481" i="4261"/>
  <c r="AQ481" i="4261"/>
  <c r="AR481" i="4261"/>
  <c r="AS481" i="4261"/>
  <c r="AT481" i="4261"/>
  <c r="AU481" i="4261"/>
  <c r="AV481" i="4261"/>
  <c r="AW481" i="4261"/>
  <c r="AX481" i="4261"/>
  <c r="AY481" i="4261"/>
  <c r="AZ481" i="4261"/>
  <c r="BA481" i="4261"/>
  <c r="BB481" i="4261"/>
  <c r="BC481" i="4261"/>
  <c r="BD481" i="4261"/>
  <c r="A482" i="4261"/>
  <c r="B482" i="4261"/>
  <c r="C482" i="4261"/>
  <c r="D482" i="4261"/>
  <c r="E482" i="4261"/>
  <c r="F482" i="4261"/>
  <c r="G482" i="4261"/>
  <c r="H482" i="4261"/>
  <c r="I482" i="4261"/>
  <c r="J482" i="4261"/>
  <c r="K482" i="4261"/>
  <c r="L482" i="4261"/>
  <c r="M482" i="4261"/>
  <c r="N482" i="4261"/>
  <c r="O482" i="4261"/>
  <c r="P482" i="4261"/>
  <c r="Q482" i="4261"/>
  <c r="R482" i="4261"/>
  <c r="S482" i="4261"/>
  <c r="T482" i="4261"/>
  <c r="U482" i="4261"/>
  <c r="V482" i="4261"/>
  <c r="W482" i="4261"/>
  <c r="X482" i="4261"/>
  <c r="Y482" i="4261"/>
  <c r="Z482" i="4261"/>
  <c r="AA482" i="4261"/>
  <c r="AB482" i="4261"/>
  <c r="AC482" i="4261"/>
  <c r="AD482" i="4261"/>
  <c r="AE482" i="4261"/>
  <c r="AF482" i="4261"/>
  <c r="AG482" i="4261"/>
  <c r="AH482" i="4261"/>
  <c r="AI482" i="4261"/>
  <c r="AJ482" i="4261"/>
  <c r="AK482" i="4261"/>
  <c r="AL482" i="4261"/>
  <c r="AM482" i="4261"/>
  <c r="AN482" i="4261"/>
  <c r="AO482" i="4261"/>
  <c r="AP482" i="4261"/>
  <c r="AQ482" i="4261"/>
  <c r="AR482" i="4261"/>
  <c r="AS482" i="4261"/>
  <c r="AT482" i="4261"/>
  <c r="AU482" i="4261"/>
  <c r="AV482" i="4261"/>
  <c r="AW482" i="4261"/>
  <c r="AX482" i="4261"/>
  <c r="AY482" i="4261"/>
  <c r="AZ482" i="4261"/>
  <c r="BA482" i="4261"/>
  <c r="BB482" i="4261"/>
  <c r="BC482" i="4261"/>
  <c r="BD482" i="4261"/>
  <c r="A483" i="4261"/>
  <c r="B483" i="4261"/>
  <c r="C483" i="4261"/>
  <c r="D483" i="4261"/>
  <c r="E483" i="4261"/>
  <c r="F483" i="4261"/>
  <c r="G483" i="4261"/>
  <c r="H483" i="4261"/>
  <c r="I483" i="4261"/>
  <c r="J483" i="4261"/>
  <c r="K483" i="4261"/>
  <c r="L483" i="4261"/>
  <c r="M483" i="4261"/>
  <c r="N483" i="4261"/>
  <c r="O483" i="4261"/>
  <c r="P483" i="4261"/>
  <c r="Q483" i="4261"/>
  <c r="R483" i="4261"/>
  <c r="S483" i="4261"/>
  <c r="T483" i="4261"/>
  <c r="U483" i="4261"/>
  <c r="V483" i="4261"/>
  <c r="W483" i="4261"/>
  <c r="X483" i="4261"/>
  <c r="Y483" i="4261"/>
  <c r="Z483" i="4261"/>
  <c r="AA483" i="4261"/>
  <c r="AB483" i="4261"/>
  <c r="AC483" i="4261"/>
  <c r="AD483" i="4261"/>
  <c r="AE483" i="4261"/>
  <c r="AF483" i="4261"/>
  <c r="AG483" i="4261"/>
  <c r="AH483" i="4261"/>
  <c r="AI483" i="4261"/>
  <c r="AJ483" i="4261"/>
  <c r="AK483" i="4261"/>
  <c r="AL483" i="4261"/>
  <c r="AM483" i="4261"/>
  <c r="AN483" i="4261"/>
  <c r="AO483" i="4261"/>
  <c r="AP483" i="4261"/>
  <c r="AQ483" i="4261"/>
  <c r="AR483" i="4261"/>
  <c r="AS483" i="4261"/>
  <c r="AT483" i="4261"/>
  <c r="AU483" i="4261"/>
  <c r="AV483" i="4261"/>
  <c r="AW483" i="4261"/>
  <c r="AX483" i="4261"/>
  <c r="AY483" i="4261"/>
  <c r="AZ483" i="4261"/>
  <c r="BA483" i="4261"/>
  <c r="BB483" i="4261"/>
  <c r="BC483" i="4261"/>
  <c r="BD483" i="4261"/>
  <c r="A484" i="4261"/>
  <c r="B484" i="4261"/>
  <c r="C484" i="4261"/>
  <c r="D484" i="4261"/>
  <c r="E484" i="4261"/>
  <c r="F484" i="4261"/>
  <c r="G484" i="4261"/>
  <c r="H484" i="4261"/>
  <c r="I484" i="4261"/>
  <c r="J484" i="4261"/>
  <c r="K484" i="4261"/>
  <c r="L484" i="4261"/>
  <c r="M484" i="4261"/>
  <c r="N484" i="4261"/>
  <c r="O484" i="4261"/>
  <c r="P484" i="4261"/>
  <c r="Q484" i="4261"/>
  <c r="R484" i="4261"/>
  <c r="S484" i="4261"/>
  <c r="T484" i="4261"/>
  <c r="U484" i="4261"/>
  <c r="V484" i="4261"/>
  <c r="W484" i="4261"/>
  <c r="X484" i="4261"/>
  <c r="Y484" i="4261"/>
  <c r="Z484" i="4261"/>
  <c r="AA484" i="4261"/>
  <c r="AB484" i="4261"/>
  <c r="AC484" i="4261"/>
  <c r="AD484" i="4261"/>
  <c r="AE484" i="4261"/>
  <c r="AF484" i="4261"/>
  <c r="AG484" i="4261"/>
  <c r="AH484" i="4261"/>
  <c r="AI484" i="4261"/>
  <c r="AJ484" i="4261"/>
  <c r="AK484" i="4261"/>
  <c r="AL484" i="4261"/>
  <c r="AM484" i="4261"/>
  <c r="AN484" i="4261"/>
  <c r="AO484" i="4261"/>
  <c r="AP484" i="4261"/>
  <c r="AQ484" i="4261"/>
  <c r="AR484" i="4261"/>
  <c r="AS484" i="4261"/>
  <c r="AT484" i="4261"/>
  <c r="AU484" i="4261"/>
  <c r="AV484" i="4261"/>
  <c r="AW484" i="4261"/>
  <c r="AX484" i="4261"/>
  <c r="AY484" i="4261"/>
  <c r="AZ484" i="4261"/>
  <c r="BA484" i="4261"/>
  <c r="BB484" i="4261"/>
  <c r="BC484" i="4261"/>
  <c r="BD484" i="4261"/>
  <c r="A485" i="4261"/>
  <c r="B485" i="4261"/>
  <c r="C485" i="4261"/>
  <c r="D485" i="4261"/>
  <c r="E485" i="4261"/>
  <c r="F485" i="4261"/>
  <c r="G485" i="4261"/>
  <c r="H485" i="4261"/>
  <c r="I485" i="4261"/>
  <c r="J485" i="4261"/>
  <c r="K485" i="4261"/>
  <c r="L485" i="4261"/>
  <c r="M485" i="4261"/>
  <c r="N485" i="4261"/>
  <c r="O485" i="4261"/>
  <c r="P485" i="4261"/>
  <c r="Q485" i="4261"/>
  <c r="R485" i="4261"/>
  <c r="S485" i="4261"/>
  <c r="T485" i="4261"/>
  <c r="U485" i="4261"/>
  <c r="V485" i="4261"/>
  <c r="W485" i="4261"/>
  <c r="X485" i="4261"/>
  <c r="Y485" i="4261"/>
  <c r="Z485" i="4261"/>
  <c r="AA485" i="4261"/>
  <c r="AB485" i="4261"/>
  <c r="AC485" i="4261"/>
  <c r="AD485" i="4261"/>
  <c r="AE485" i="4261"/>
  <c r="AF485" i="4261"/>
  <c r="AG485" i="4261"/>
  <c r="AH485" i="4261"/>
  <c r="AI485" i="4261"/>
  <c r="AJ485" i="4261"/>
  <c r="AK485" i="4261"/>
  <c r="AL485" i="4261"/>
  <c r="AM485" i="4261"/>
  <c r="AN485" i="4261"/>
  <c r="AO485" i="4261"/>
  <c r="AP485" i="4261"/>
  <c r="AQ485" i="4261"/>
  <c r="AR485" i="4261"/>
  <c r="AS485" i="4261"/>
  <c r="AT485" i="4261"/>
  <c r="AU485" i="4261"/>
  <c r="AV485" i="4261"/>
  <c r="AW485" i="4261"/>
  <c r="AX485" i="4261"/>
  <c r="AY485" i="4261"/>
  <c r="AZ485" i="4261"/>
  <c r="BA485" i="4261"/>
  <c r="BB485" i="4261"/>
  <c r="BC485" i="4261"/>
  <c r="BD485" i="4261"/>
  <c r="A486" i="4261"/>
  <c r="B486" i="4261"/>
  <c r="C486" i="4261"/>
  <c r="D486" i="4261"/>
  <c r="E486" i="4261"/>
  <c r="F486" i="4261"/>
  <c r="G486" i="4261"/>
  <c r="H486" i="4261"/>
  <c r="I486" i="4261"/>
  <c r="J486" i="4261"/>
  <c r="K486" i="4261"/>
  <c r="L486" i="4261"/>
  <c r="M486" i="4261"/>
  <c r="N486" i="4261"/>
  <c r="O486" i="4261"/>
  <c r="P486" i="4261"/>
  <c r="Q486" i="4261"/>
  <c r="R486" i="4261"/>
  <c r="S486" i="4261"/>
  <c r="T486" i="4261"/>
  <c r="U486" i="4261"/>
  <c r="V486" i="4261"/>
  <c r="W486" i="4261"/>
  <c r="X486" i="4261"/>
  <c r="Y486" i="4261"/>
  <c r="Z486" i="4261"/>
  <c r="AA486" i="4261"/>
  <c r="AB486" i="4261"/>
  <c r="AC486" i="4261"/>
  <c r="AD486" i="4261"/>
  <c r="AE486" i="4261"/>
  <c r="AF486" i="4261"/>
  <c r="AG486" i="4261"/>
  <c r="AH486" i="4261"/>
  <c r="AI486" i="4261"/>
  <c r="AJ486" i="4261"/>
  <c r="AK486" i="4261"/>
  <c r="AL486" i="4261"/>
  <c r="AM486" i="4261"/>
  <c r="AN486" i="4261"/>
  <c r="AO486" i="4261"/>
  <c r="AP486" i="4261"/>
  <c r="AQ486" i="4261"/>
  <c r="AR486" i="4261"/>
  <c r="AS486" i="4261"/>
  <c r="AT486" i="4261"/>
  <c r="AU486" i="4261"/>
  <c r="AV486" i="4261"/>
  <c r="AW486" i="4261"/>
  <c r="AX486" i="4261"/>
  <c r="AY486" i="4261"/>
  <c r="AZ486" i="4261"/>
  <c r="BA486" i="4261"/>
  <c r="BB486" i="4261"/>
  <c r="BC486" i="4261"/>
  <c r="BD486" i="4261"/>
  <c r="A487" i="4261"/>
  <c r="B487" i="4261"/>
  <c r="C487" i="4261"/>
  <c r="D487" i="4261"/>
  <c r="E487" i="4261"/>
  <c r="F487" i="4261"/>
  <c r="G487" i="4261"/>
  <c r="H487" i="4261"/>
  <c r="I487" i="4261"/>
  <c r="J487" i="4261"/>
  <c r="K487" i="4261"/>
  <c r="L487" i="4261"/>
  <c r="M487" i="4261"/>
  <c r="N487" i="4261"/>
  <c r="O487" i="4261"/>
  <c r="P487" i="4261"/>
  <c r="Q487" i="4261"/>
  <c r="R487" i="4261"/>
  <c r="S487" i="4261"/>
  <c r="T487" i="4261"/>
  <c r="U487" i="4261"/>
  <c r="V487" i="4261"/>
  <c r="W487" i="4261"/>
  <c r="X487" i="4261"/>
  <c r="Y487" i="4261"/>
  <c r="Z487" i="4261"/>
  <c r="AA487" i="4261"/>
  <c r="AB487" i="4261"/>
  <c r="AC487" i="4261"/>
  <c r="AD487" i="4261"/>
  <c r="AE487" i="4261"/>
  <c r="AF487" i="4261"/>
  <c r="AG487" i="4261"/>
  <c r="AH487" i="4261"/>
  <c r="AI487" i="4261"/>
  <c r="AJ487" i="4261"/>
  <c r="AK487" i="4261"/>
  <c r="AL487" i="4261"/>
  <c r="AM487" i="4261"/>
  <c r="AN487" i="4261"/>
  <c r="AO487" i="4261"/>
  <c r="AP487" i="4261"/>
  <c r="AQ487" i="4261"/>
  <c r="AR487" i="4261"/>
  <c r="AS487" i="4261"/>
  <c r="AT487" i="4261"/>
  <c r="AU487" i="4261"/>
  <c r="AV487" i="4261"/>
  <c r="AW487" i="4261"/>
  <c r="AX487" i="4261"/>
  <c r="AY487" i="4261"/>
  <c r="AZ487" i="4261"/>
  <c r="BA487" i="4261"/>
  <c r="BB487" i="4261"/>
  <c r="BC487" i="4261"/>
  <c r="BD487" i="4261"/>
  <c r="A488" i="4261"/>
  <c r="B488" i="4261"/>
  <c r="C488" i="4261"/>
  <c r="D488" i="4261"/>
  <c r="E488" i="4261"/>
  <c r="F488" i="4261"/>
  <c r="G488" i="4261"/>
  <c r="H488" i="4261"/>
  <c r="I488" i="4261"/>
  <c r="J488" i="4261"/>
  <c r="K488" i="4261"/>
  <c r="L488" i="4261"/>
  <c r="M488" i="4261"/>
  <c r="N488" i="4261"/>
  <c r="O488" i="4261"/>
  <c r="P488" i="4261"/>
  <c r="Q488" i="4261"/>
  <c r="R488" i="4261"/>
  <c r="S488" i="4261"/>
  <c r="T488" i="4261"/>
  <c r="U488" i="4261"/>
  <c r="V488" i="4261"/>
  <c r="W488" i="4261"/>
  <c r="X488" i="4261"/>
  <c r="Y488" i="4261"/>
  <c r="Z488" i="4261"/>
  <c r="AA488" i="4261"/>
  <c r="AB488" i="4261"/>
  <c r="AC488" i="4261"/>
  <c r="AD488" i="4261"/>
  <c r="AE488" i="4261"/>
  <c r="AF488" i="4261"/>
  <c r="AG488" i="4261"/>
  <c r="AH488" i="4261"/>
  <c r="AI488" i="4261"/>
  <c r="AJ488" i="4261"/>
  <c r="AK488" i="4261"/>
  <c r="AL488" i="4261"/>
  <c r="AM488" i="4261"/>
  <c r="AN488" i="4261"/>
  <c r="AO488" i="4261"/>
  <c r="AP488" i="4261"/>
  <c r="AQ488" i="4261"/>
  <c r="AR488" i="4261"/>
  <c r="AS488" i="4261"/>
  <c r="AT488" i="4261"/>
  <c r="AU488" i="4261"/>
  <c r="AV488" i="4261"/>
  <c r="AW488" i="4261"/>
  <c r="AX488" i="4261"/>
  <c r="AY488" i="4261"/>
  <c r="AZ488" i="4261"/>
  <c r="BA488" i="4261"/>
  <c r="BB488" i="4261"/>
  <c r="BC488" i="4261"/>
  <c r="BD488" i="4261"/>
  <c r="A489" i="4261"/>
  <c r="B489" i="4261"/>
  <c r="C489" i="4261"/>
  <c r="D489" i="4261"/>
  <c r="E489" i="4261"/>
  <c r="F489" i="4261"/>
  <c r="G489" i="4261"/>
  <c r="H489" i="4261"/>
  <c r="I489" i="4261"/>
  <c r="J489" i="4261"/>
  <c r="K489" i="4261"/>
  <c r="L489" i="4261"/>
  <c r="M489" i="4261"/>
  <c r="N489" i="4261"/>
  <c r="O489" i="4261"/>
  <c r="P489" i="4261"/>
  <c r="Q489" i="4261"/>
  <c r="R489" i="4261"/>
  <c r="S489" i="4261"/>
  <c r="T489" i="4261"/>
  <c r="U489" i="4261"/>
  <c r="V489" i="4261"/>
  <c r="W489" i="4261"/>
  <c r="X489" i="4261"/>
  <c r="Y489" i="4261"/>
  <c r="Z489" i="4261"/>
  <c r="AA489" i="4261"/>
  <c r="AB489" i="4261"/>
  <c r="AC489" i="4261"/>
  <c r="AD489" i="4261"/>
  <c r="AE489" i="4261"/>
  <c r="AF489" i="4261"/>
  <c r="AG489" i="4261"/>
  <c r="AH489" i="4261"/>
  <c r="AI489" i="4261"/>
  <c r="AJ489" i="4261"/>
  <c r="AK489" i="4261"/>
  <c r="AL489" i="4261"/>
  <c r="AM489" i="4261"/>
  <c r="AN489" i="4261"/>
  <c r="AO489" i="4261"/>
  <c r="AP489" i="4261"/>
  <c r="AQ489" i="4261"/>
  <c r="AR489" i="4261"/>
  <c r="AS489" i="4261"/>
  <c r="AT489" i="4261"/>
  <c r="AU489" i="4261"/>
  <c r="AV489" i="4261"/>
  <c r="AW489" i="4261"/>
  <c r="AX489" i="4261"/>
  <c r="AY489" i="4261"/>
  <c r="AZ489" i="4261"/>
  <c r="BA489" i="4261"/>
  <c r="BB489" i="4261"/>
  <c r="BC489" i="4261"/>
  <c r="BD489" i="4261"/>
  <c r="A490" i="4261"/>
  <c r="B490" i="4261"/>
  <c r="C490" i="4261"/>
  <c r="D490" i="4261"/>
  <c r="E490" i="4261"/>
  <c r="F490" i="4261"/>
  <c r="G490" i="4261"/>
  <c r="H490" i="4261"/>
  <c r="I490" i="4261"/>
  <c r="J490" i="4261"/>
  <c r="K490" i="4261"/>
  <c r="L490" i="4261"/>
  <c r="M490" i="4261"/>
  <c r="N490" i="4261"/>
  <c r="O490" i="4261"/>
  <c r="P490" i="4261"/>
  <c r="Q490" i="4261"/>
  <c r="R490" i="4261"/>
  <c r="S490" i="4261"/>
  <c r="T490" i="4261"/>
  <c r="U490" i="4261"/>
  <c r="V490" i="4261"/>
  <c r="W490" i="4261"/>
  <c r="X490" i="4261"/>
  <c r="Y490" i="4261"/>
  <c r="Z490" i="4261"/>
  <c r="AA490" i="4261"/>
  <c r="AB490" i="4261"/>
  <c r="AC490" i="4261"/>
  <c r="AD490" i="4261"/>
  <c r="AE490" i="4261"/>
  <c r="AF490" i="4261"/>
  <c r="AG490" i="4261"/>
  <c r="AH490" i="4261"/>
  <c r="AI490" i="4261"/>
  <c r="AJ490" i="4261"/>
  <c r="AK490" i="4261"/>
  <c r="AL490" i="4261"/>
  <c r="AM490" i="4261"/>
  <c r="AN490" i="4261"/>
  <c r="AO490" i="4261"/>
  <c r="AP490" i="4261"/>
  <c r="AQ490" i="4261"/>
  <c r="AR490" i="4261"/>
  <c r="AS490" i="4261"/>
  <c r="AT490" i="4261"/>
  <c r="AU490" i="4261"/>
  <c r="AV490" i="4261"/>
  <c r="AW490" i="4261"/>
  <c r="AX490" i="4261"/>
  <c r="AY490" i="4261"/>
  <c r="AZ490" i="4261"/>
  <c r="BA490" i="4261"/>
  <c r="BB490" i="4261"/>
  <c r="BC490" i="4261"/>
  <c r="BD490" i="4261"/>
  <c r="A491" i="4261"/>
  <c r="B491" i="4261"/>
  <c r="C491" i="4261"/>
  <c r="D491" i="4261"/>
  <c r="E491" i="4261"/>
  <c r="F491" i="4261"/>
  <c r="G491" i="4261"/>
  <c r="H491" i="4261"/>
  <c r="I491" i="4261"/>
  <c r="J491" i="4261"/>
  <c r="K491" i="4261"/>
  <c r="L491" i="4261"/>
  <c r="M491" i="4261"/>
  <c r="N491" i="4261"/>
  <c r="O491" i="4261"/>
  <c r="P491" i="4261"/>
  <c r="Q491" i="4261"/>
  <c r="R491" i="4261"/>
  <c r="S491" i="4261"/>
  <c r="T491" i="4261"/>
  <c r="U491" i="4261"/>
  <c r="V491" i="4261"/>
  <c r="W491" i="4261"/>
  <c r="X491" i="4261"/>
  <c r="Y491" i="4261"/>
  <c r="Z491" i="4261"/>
  <c r="AA491" i="4261"/>
  <c r="AB491" i="4261"/>
  <c r="AC491" i="4261"/>
  <c r="AD491" i="4261"/>
  <c r="AE491" i="4261"/>
  <c r="AF491" i="4261"/>
  <c r="AG491" i="4261"/>
  <c r="AH491" i="4261"/>
  <c r="AI491" i="4261"/>
  <c r="AJ491" i="4261"/>
  <c r="AK491" i="4261"/>
  <c r="AL491" i="4261"/>
  <c r="AM491" i="4261"/>
  <c r="AN491" i="4261"/>
  <c r="AO491" i="4261"/>
  <c r="AP491" i="4261"/>
  <c r="AQ491" i="4261"/>
  <c r="AR491" i="4261"/>
  <c r="AS491" i="4261"/>
  <c r="AT491" i="4261"/>
  <c r="AU491" i="4261"/>
  <c r="AV491" i="4261"/>
  <c r="AW491" i="4261"/>
  <c r="AX491" i="4261"/>
  <c r="AY491" i="4261"/>
  <c r="AZ491" i="4261"/>
  <c r="BA491" i="4261"/>
  <c r="BB491" i="4261"/>
  <c r="BC491" i="4261"/>
  <c r="BD491" i="4261"/>
  <c r="A492" i="4261"/>
  <c r="B492" i="4261"/>
  <c r="C492" i="4261"/>
  <c r="D492" i="4261"/>
  <c r="E492" i="4261"/>
  <c r="F492" i="4261"/>
  <c r="G492" i="4261"/>
  <c r="H492" i="4261"/>
  <c r="I492" i="4261"/>
  <c r="J492" i="4261"/>
  <c r="K492" i="4261"/>
  <c r="L492" i="4261"/>
  <c r="M492" i="4261"/>
  <c r="N492" i="4261"/>
  <c r="O492" i="4261"/>
  <c r="P492" i="4261"/>
  <c r="Q492" i="4261"/>
  <c r="R492" i="4261"/>
  <c r="S492" i="4261"/>
  <c r="T492" i="4261"/>
  <c r="U492" i="4261"/>
  <c r="V492" i="4261"/>
  <c r="W492" i="4261"/>
  <c r="X492" i="4261"/>
  <c r="Y492" i="4261"/>
  <c r="Z492" i="4261"/>
  <c r="AA492" i="4261"/>
  <c r="AB492" i="4261"/>
  <c r="AC492" i="4261"/>
  <c r="AD492" i="4261"/>
  <c r="AE492" i="4261"/>
  <c r="AF492" i="4261"/>
  <c r="AG492" i="4261"/>
  <c r="AH492" i="4261"/>
  <c r="AI492" i="4261"/>
  <c r="AJ492" i="4261"/>
  <c r="AK492" i="4261"/>
  <c r="AL492" i="4261"/>
  <c r="AM492" i="4261"/>
  <c r="AN492" i="4261"/>
  <c r="AO492" i="4261"/>
  <c r="AP492" i="4261"/>
  <c r="AQ492" i="4261"/>
  <c r="AR492" i="4261"/>
  <c r="AS492" i="4261"/>
  <c r="AT492" i="4261"/>
  <c r="AU492" i="4261"/>
  <c r="AV492" i="4261"/>
  <c r="AW492" i="4261"/>
  <c r="AX492" i="4261"/>
  <c r="AY492" i="4261"/>
  <c r="AZ492" i="4261"/>
  <c r="BA492" i="4261"/>
  <c r="BB492" i="4261"/>
  <c r="BC492" i="4261"/>
  <c r="BD492" i="4261"/>
  <c r="A493" i="4261"/>
  <c r="B493" i="4261"/>
  <c r="C493" i="4261"/>
  <c r="D493" i="4261"/>
  <c r="E493" i="4261"/>
  <c r="F493" i="4261"/>
  <c r="G493" i="4261"/>
  <c r="H493" i="4261"/>
  <c r="I493" i="4261"/>
  <c r="J493" i="4261"/>
  <c r="K493" i="4261"/>
  <c r="L493" i="4261"/>
  <c r="M493" i="4261"/>
  <c r="N493" i="4261"/>
  <c r="O493" i="4261"/>
  <c r="P493" i="4261"/>
  <c r="Q493" i="4261"/>
  <c r="R493" i="4261"/>
  <c r="S493" i="4261"/>
  <c r="T493" i="4261"/>
  <c r="U493" i="4261"/>
  <c r="V493" i="4261"/>
  <c r="W493" i="4261"/>
  <c r="X493" i="4261"/>
  <c r="Y493" i="4261"/>
  <c r="Z493" i="4261"/>
  <c r="AA493" i="4261"/>
  <c r="AB493" i="4261"/>
  <c r="AC493" i="4261"/>
  <c r="AD493" i="4261"/>
  <c r="AE493" i="4261"/>
  <c r="AF493" i="4261"/>
  <c r="AG493" i="4261"/>
  <c r="AH493" i="4261"/>
  <c r="AI493" i="4261"/>
  <c r="AJ493" i="4261"/>
  <c r="AK493" i="4261"/>
  <c r="AL493" i="4261"/>
  <c r="AM493" i="4261"/>
  <c r="AN493" i="4261"/>
  <c r="AO493" i="4261"/>
  <c r="AP493" i="4261"/>
  <c r="AQ493" i="4261"/>
  <c r="AR493" i="4261"/>
  <c r="AS493" i="4261"/>
  <c r="AT493" i="4261"/>
  <c r="AU493" i="4261"/>
  <c r="AV493" i="4261"/>
  <c r="AW493" i="4261"/>
  <c r="AX493" i="4261"/>
  <c r="AY493" i="4261"/>
  <c r="AZ493" i="4261"/>
  <c r="BA493" i="4261"/>
  <c r="BB493" i="4261"/>
  <c r="BC493" i="4261"/>
  <c r="BD493" i="4261"/>
  <c r="A494" i="4261"/>
  <c r="B494" i="4261"/>
  <c r="C494" i="4261"/>
  <c r="D494" i="4261"/>
  <c r="E494" i="4261"/>
  <c r="F494" i="4261"/>
  <c r="G494" i="4261"/>
  <c r="H494" i="4261"/>
  <c r="I494" i="4261"/>
  <c r="J494" i="4261"/>
  <c r="K494" i="4261"/>
  <c r="L494" i="4261"/>
  <c r="M494" i="4261"/>
  <c r="N494" i="4261"/>
  <c r="O494" i="4261"/>
  <c r="P494" i="4261"/>
  <c r="Q494" i="4261"/>
  <c r="R494" i="4261"/>
  <c r="S494" i="4261"/>
  <c r="T494" i="4261"/>
  <c r="U494" i="4261"/>
  <c r="V494" i="4261"/>
  <c r="W494" i="4261"/>
  <c r="X494" i="4261"/>
  <c r="Y494" i="4261"/>
  <c r="Z494" i="4261"/>
  <c r="AA494" i="4261"/>
  <c r="AB494" i="4261"/>
  <c r="AC494" i="4261"/>
  <c r="AD494" i="4261"/>
  <c r="AE494" i="4261"/>
  <c r="AF494" i="4261"/>
  <c r="AG494" i="4261"/>
  <c r="AH494" i="4261"/>
  <c r="AI494" i="4261"/>
  <c r="AJ494" i="4261"/>
  <c r="AK494" i="4261"/>
  <c r="AL494" i="4261"/>
  <c r="AM494" i="4261"/>
  <c r="AN494" i="4261"/>
  <c r="AO494" i="4261"/>
  <c r="AP494" i="4261"/>
  <c r="AQ494" i="4261"/>
  <c r="AR494" i="4261"/>
  <c r="AS494" i="4261"/>
  <c r="AT494" i="4261"/>
  <c r="AU494" i="4261"/>
  <c r="AV494" i="4261"/>
  <c r="AW494" i="4261"/>
  <c r="AX494" i="4261"/>
  <c r="AY494" i="4261"/>
  <c r="AZ494" i="4261"/>
  <c r="BA494" i="4261"/>
  <c r="BB494" i="4261"/>
  <c r="BC494" i="4261"/>
  <c r="BD494" i="4261"/>
  <c r="A495" i="4261"/>
  <c r="B495" i="4261"/>
  <c r="C495" i="4261"/>
  <c r="D495" i="4261"/>
  <c r="E495" i="4261"/>
  <c r="F495" i="4261"/>
  <c r="G495" i="4261"/>
  <c r="H495" i="4261"/>
  <c r="I495" i="4261"/>
  <c r="J495" i="4261"/>
  <c r="K495" i="4261"/>
  <c r="L495" i="4261"/>
  <c r="M495" i="4261"/>
  <c r="N495" i="4261"/>
  <c r="O495" i="4261"/>
  <c r="P495" i="4261"/>
  <c r="Q495" i="4261"/>
  <c r="R495" i="4261"/>
  <c r="S495" i="4261"/>
  <c r="T495" i="4261"/>
  <c r="U495" i="4261"/>
  <c r="V495" i="4261"/>
  <c r="W495" i="4261"/>
  <c r="X495" i="4261"/>
  <c r="Y495" i="4261"/>
  <c r="Z495" i="4261"/>
  <c r="AA495" i="4261"/>
  <c r="AB495" i="4261"/>
  <c r="AC495" i="4261"/>
  <c r="AD495" i="4261"/>
  <c r="AE495" i="4261"/>
  <c r="AF495" i="4261"/>
  <c r="AG495" i="4261"/>
  <c r="AH495" i="4261"/>
  <c r="AI495" i="4261"/>
  <c r="AJ495" i="4261"/>
  <c r="AK495" i="4261"/>
  <c r="AL495" i="4261"/>
  <c r="AM495" i="4261"/>
  <c r="AN495" i="4261"/>
  <c r="AO495" i="4261"/>
  <c r="AP495" i="4261"/>
  <c r="AQ495" i="4261"/>
  <c r="AR495" i="4261"/>
  <c r="AS495" i="4261"/>
  <c r="AT495" i="4261"/>
  <c r="AU495" i="4261"/>
  <c r="AV495" i="4261"/>
  <c r="AW495" i="4261"/>
  <c r="AX495" i="4261"/>
  <c r="AY495" i="4261"/>
  <c r="AZ495" i="4261"/>
  <c r="BA495" i="4261"/>
  <c r="BB495" i="4261"/>
  <c r="BC495" i="4261"/>
  <c r="BD495" i="4261"/>
  <c r="A496" i="4261"/>
  <c r="B496" i="4261"/>
  <c r="C496" i="4261"/>
  <c r="D496" i="4261"/>
  <c r="E496" i="4261"/>
  <c r="F496" i="4261"/>
  <c r="G496" i="4261"/>
  <c r="H496" i="4261"/>
  <c r="I496" i="4261"/>
  <c r="J496" i="4261"/>
  <c r="K496" i="4261"/>
  <c r="L496" i="4261"/>
  <c r="M496" i="4261"/>
  <c r="N496" i="4261"/>
  <c r="O496" i="4261"/>
  <c r="P496" i="4261"/>
  <c r="Q496" i="4261"/>
  <c r="R496" i="4261"/>
  <c r="S496" i="4261"/>
  <c r="T496" i="4261"/>
  <c r="U496" i="4261"/>
  <c r="V496" i="4261"/>
  <c r="W496" i="4261"/>
  <c r="X496" i="4261"/>
  <c r="Y496" i="4261"/>
  <c r="Z496" i="4261"/>
  <c r="AA496" i="4261"/>
  <c r="AB496" i="4261"/>
  <c r="AC496" i="4261"/>
  <c r="AD496" i="4261"/>
  <c r="AE496" i="4261"/>
  <c r="AF496" i="4261"/>
  <c r="AG496" i="4261"/>
  <c r="AH496" i="4261"/>
  <c r="AI496" i="4261"/>
  <c r="AJ496" i="4261"/>
  <c r="AK496" i="4261"/>
  <c r="AL496" i="4261"/>
  <c r="AM496" i="4261"/>
  <c r="AN496" i="4261"/>
  <c r="AO496" i="4261"/>
  <c r="AP496" i="4261"/>
  <c r="AQ496" i="4261"/>
  <c r="AR496" i="4261"/>
  <c r="AS496" i="4261"/>
  <c r="AT496" i="4261"/>
  <c r="AU496" i="4261"/>
  <c r="AV496" i="4261"/>
  <c r="AW496" i="4261"/>
  <c r="AX496" i="4261"/>
  <c r="AY496" i="4261"/>
  <c r="AZ496" i="4261"/>
  <c r="BA496" i="4261"/>
  <c r="BB496" i="4261"/>
  <c r="BC496" i="4261"/>
  <c r="BD496" i="4261"/>
  <c r="A497" i="4261"/>
  <c r="B497" i="4261"/>
  <c r="C497" i="4261"/>
  <c r="D497" i="4261"/>
  <c r="E497" i="4261"/>
  <c r="F497" i="4261"/>
  <c r="G497" i="4261"/>
  <c r="H497" i="4261"/>
  <c r="I497" i="4261"/>
  <c r="J497" i="4261"/>
  <c r="K497" i="4261"/>
  <c r="L497" i="4261"/>
  <c r="M497" i="4261"/>
  <c r="N497" i="4261"/>
  <c r="O497" i="4261"/>
  <c r="P497" i="4261"/>
  <c r="Q497" i="4261"/>
  <c r="R497" i="4261"/>
  <c r="S497" i="4261"/>
  <c r="T497" i="4261"/>
  <c r="U497" i="4261"/>
  <c r="V497" i="4261"/>
  <c r="W497" i="4261"/>
  <c r="X497" i="4261"/>
  <c r="Y497" i="4261"/>
  <c r="Z497" i="4261"/>
  <c r="AA497" i="4261"/>
  <c r="AB497" i="4261"/>
  <c r="AC497" i="4261"/>
  <c r="AD497" i="4261"/>
  <c r="AE497" i="4261"/>
  <c r="AF497" i="4261"/>
  <c r="AG497" i="4261"/>
  <c r="AH497" i="4261"/>
  <c r="AI497" i="4261"/>
  <c r="AJ497" i="4261"/>
  <c r="AK497" i="4261"/>
  <c r="AL497" i="4261"/>
  <c r="AM497" i="4261"/>
  <c r="AN497" i="4261"/>
  <c r="AO497" i="4261"/>
  <c r="AP497" i="4261"/>
  <c r="AQ497" i="4261"/>
  <c r="AR497" i="4261"/>
  <c r="AS497" i="4261"/>
  <c r="AT497" i="4261"/>
  <c r="AU497" i="4261"/>
  <c r="AV497" i="4261"/>
  <c r="AW497" i="4261"/>
  <c r="AX497" i="4261"/>
  <c r="AY497" i="4261"/>
  <c r="AZ497" i="4261"/>
  <c r="BA497" i="4261"/>
  <c r="BB497" i="4261"/>
  <c r="BC497" i="4261"/>
  <c r="BD497" i="4261"/>
  <c r="A498" i="4261"/>
  <c r="B498" i="4261"/>
  <c r="C498" i="4261"/>
  <c r="D498" i="4261"/>
  <c r="E498" i="4261"/>
  <c r="F498" i="4261"/>
  <c r="G498" i="4261"/>
  <c r="H498" i="4261"/>
  <c r="I498" i="4261"/>
  <c r="J498" i="4261"/>
  <c r="K498" i="4261"/>
  <c r="L498" i="4261"/>
  <c r="M498" i="4261"/>
  <c r="N498" i="4261"/>
  <c r="O498" i="4261"/>
  <c r="P498" i="4261"/>
  <c r="Q498" i="4261"/>
  <c r="R498" i="4261"/>
  <c r="S498" i="4261"/>
  <c r="T498" i="4261"/>
  <c r="U498" i="4261"/>
  <c r="V498" i="4261"/>
  <c r="W498" i="4261"/>
  <c r="X498" i="4261"/>
  <c r="Y498" i="4261"/>
  <c r="Z498" i="4261"/>
  <c r="AA498" i="4261"/>
  <c r="AB498" i="4261"/>
  <c r="AC498" i="4261"/>
  <c r="AD498" i="4261"/>
  <c r="AE498" i="4261"/>
  <c r="AF498" i="4261"/>
  <c r="AG498" i="4261"/>
  <c r="AH498" i="4261"/>
  <c r="AI498" i="4261"/>
  <c r="AJ498" i="4261"/>
  <c r="AK498" i="4261"/>
  <c r="AL498" i="4261"/>
  <c r="AM498" i="4261"/>
  <c r="AN498" i="4261"/>
  <c r="AO498" i="4261"/>
  <c r="AP498" i="4261"/>
  <c r="AQ498" i="4261"/>
  <c r="AR498" i="4261"/>
  <c r="AS498" i="4261"/>
  <c r="AT498" i="4261"/>
  <c r="AU498" i="4261"/>
  <c r="AV498" i="4261"/>
  <c r="AW498" i="4261"/>
  <c r="AX498" i="4261"/>
  <c r="AY498" i="4261"/>
  <c r="AZ498" i="4261"/>
  <c r="BA498" i="4261"/>
  <c r="BB498" i="4261"/>
  <c r="BC498" i="4261"/>
  <c r="BD498" i="4261"/>
  <c r="A499" i="4261"/>
  <c r="B499" i="4261"/>
  <c r="C499" i="4261"/>
  <c r="D499" i="4261"/>
  <c r="E499" i="4261"/>
  <c r="F499" i="4261"/>
  <c r="G499" i="4261"/>
  <c r="H499" i="4261"/>
  <c r="I499" i="4261"/>
  <c r="J499" i="4261"/>
  <c r="K499" i="4261"/>
  <c r="L499" i="4261"/>
  <c r="M499" i="4261"/>
  <c r="N499" i="4261"/>
  <c r="O499" i="4261"/>
  <c r="P499" i="4261"/>
  <c r="Q499" i="4261"/>
  <c r="R499" i="4261"/>
  <c r="S499" i="4261"/>
  <c r="T499" i="4261"/>
  <c r="U499" i="4261"/>
  <c r="V499" i="4261"/>
  <c r="W499" i="4261"/>
  <c r="X499" i="4261"/>
  <c r="Y499" i="4261"/>
  <c r="Z499" i="4261"/>
  <c r="AA499" i="4261"/>
  <c r="AB499" i="4261"/>
  <c r="AC499" i="4261"/>
  <c r="AD499" i="4261"/>
  <c r="AE499" i="4261"/>
  <c r="AF499" i="4261"/>
  <c r="AG499" i="4261"/>
  <c r="AH499" i="4261"/>
  <c r="AI499" i="4261"/>
  <c r="AJ499" i="4261"/>
  <c r="AK499" i="4261"/>
  <c r="AL499" i="4261"/>
  <c r="AM499" i="4261"/>
  <c r="AN499" i="4261"/>
  <c r="AO499" i="4261"/>
  <c r="AP499" i="4261"/>
  <c r="AQ499" i="4261"/>
  <c r="AR499" i="4261"/>
  <c r="AS499" i="4261"/>
  <c r="AT499" i="4261"/>
  <c r="AU499" i="4261"/>
  <c r="AV499" i="4261"/>
  <c r="AW499" i="4261"/>
  <c r="AX499" i="4261"/>
  <c r="AY499" i="4261"/>
  <c r="AZ499" i="4261"/>
  <c r="BA499" i="4261"/>
  <c r="BB499" i="4261"/>
  <c r="BC499" i="4261"/>
  <c r="BD499" i="4261"/>
  <c r="A500" i="4261"/>
  <c r="B500" i="4261"/>
  <c r="C500" i="4261"/>
  <c r="D500" i="4261"/>
  <c r="E500" i="4261"/>
  <c r="F500" i="4261"/>
  <c r="G500" i="4261"/>
  <c r="H500" i="4261"/>
  <c r="I500" i="4261"/>
  <c r="J500" i="4261"/>
  <c r="K500" i="4261"/>
  <c r="L500" i="4261"/>
  <c r="M500" i="4261"/>
  <c r="N500" i="4261"/>
  <c r="O500" i="4261"/>
  <c r="P500" i="4261"/>
  <c r="Q500" i="4261"/>
  <c r="R500" i="4261"/>
  <c r="S500" i="4261"/>
  <c r="T500" i="4261"/>
  <c r="U500" i="4261"/>
  <c r="V500" i="4261"/>
  <c r="W500" i="4261"/>
  <c r="X500" i="4261"/>
  <c r="Y500" i="4261"/>
  <c r="Z500" i="4261"/>
  <c r="AA500" i="4261"/>
  <c r="AB500" i="4261"/>
  <c r="AC500" i="4261"/>
  <c r="AD500" i="4261"/>
  <c r="AE500" i="4261"/>
  <c r="AF500" i="4261"/>
  <c r="AG500" i="4261"/>
  <c r="AH500" i="4261"/>
  <c r="AI500" i="4261"/>
  <c r="AJ500" i="4261"/>
  <c r="AK500" i="4261"/>
  <c r="AL500" i="4261"/>
  <c r="AM500" i="4261"/>
  <c r="AN500" i="4261"/>
  <c r="AO500" i="4261"/>
  <c r="AP500" i="4261"/>
  <c r="AQ500" i="4261"/>
  <c r="AR500" i="4261"/>
  <c r="AS500" i="4261"/>
  <c r="AT500" i="4261"/>
  <c r="AU500" i="4261"/>
  <c r="AV500" i="4261"/>
  <c r="AW500" i="4261"/>
  <c r="AX500" i="4261"/>
  <c r="AY500" i="4261"/>
  <c r="AZ500" i="4261"/>
  <c r="BA500" i="4261"/>
  <c r="BB500" i="4261"/>
  <c r="BC500" i="4261"/>
  <c r="BD500" i="4261"/>
  <c r="A501" i="4261"/>
  <c r="B501" i="4261"/>
  <c r="C501" i="4261"/>
  <c r="D501" i="4261"/>
  <c r="E501" i="4261"/>
  <c r="F501" i="4261"/>
  <c r="G501" i="4261"/>
  <c r="H501" i="4261"/>
  <c r="I501" i="4261"/>
  <c r="J501" i="4261"/>
  <c r="K501" i="4261"/>
  <c r="L501" i="4261"/>
  <c r="M501" i="4261"/>
  <c r="N501" i="4261"/>
  <c r="O501" i="4261"/>
  <c r="P501" i="4261"/>
  <c r="Q501" i="4261"/>
  <c r="R501" i="4261"/>
  <c r="S501" i="4261"/>
  <c r="T501" i="4261"/>
  <c r="U501" i="4261"/>
  <c r="V501" i="4261"/>
  <c r="W501" i="4261"/>
  <c r="X501" i="4261"/>
  <c r="Y501" i="4261"/>
  <c r="Z501" i="4261"/>
  <c r="AA501" i="4261"/>
  <c r="AB501" i="4261"/>
  <c r="AC501" i="4261"/>
  <c r="AD501" i="4261"/>
  <c r="AE501" i="4261"/>
  <c r="AF501" i="4261"/>
  <c r="AG501" i="4261"/>
  <c r="AH501" i="4261"/>
  <c r="AI501" i="4261"/>
  <c r="AJ501" i="4261"/>
  <c r="AK501" i="4261"/>
  <c r="AL501" i="4261"/>
  <c r="AM501" i="4261"/>
  <c r="AN501" i="4261"/>
  <c r="AO501" i="4261"/>
  <c r="AP501" i="4261"/>
  <c r="AQ501" i="4261"/>
  <c r="AR501" i="4261"/>
  <c r="AS501" i="4261"/>
  <c r="AT501" i="4261"/>
  <c r="AU501" i="4261"/>
  <c r="AV501" i="4261"/>
  <c r="AW501" i="4261"/>
  <c r="AX501" i="4261"/>
  <c r="AY501" i="4261"/>
  <c r="AZ501" i="4261"/>
  <c r="BA501" i="4261"/>
  <c r="BB501" i="4261"/>
  <c r="BC501" i="4261"/>
  <c r="BD501" i="4261"/>
  <c r="A502" i="4261"/>
  <c r="B502" i="4261"/>
  <c r="C502" i="4261"/>
  <c r="D502" i="4261"/>
  <c r="E502" i="4261"/>
  <c r="F502" i="4261"/>
  <c r="G502" i="4261"/>
  <c r="H502" i="4261"/>
  <c r="I502" i="4261"/>
  <c r="J502" i="4261"/>
  <c r="K502" i="4261"/>
  <c r="L502" i="4261"/>
  <c r="M502" i="4261"/>
  <c r="N502" i="4261"/>
  <c r="O502" i="4261"/>
  <c r="P502" i="4261"/>
  <c r="Q502" i="4261"/>
  <c r="R502" i="4261"/>
  <c r="S502" i="4261"/>
  <c r="T502" i="4261"/>
  <c r="U502" i="4261"/>
  <c r="V502" i="4261"/>
  <c r="W502" i="4261"/>
  <c r="X502" i="4261"/>
  <c r="Y502" i="4261"/>
  <c r="Z502" i="4261"/>
  <c r="AA502" i="4261"/>
  <c r="AB502" i="4261"/>
  <c r="AC502" i="4261"/>
  <c r="AD502" i="4261"/>
  <c r="AE502" i="4261"/>
  <c r="AF502" i="4261"/>
  <c r="AG502" i="4261"/>
  <c r="AH502" i="4261"/>
  <c r="AI502" i="4261"/>
  <c r="AJ502" i="4261"/>
  <c r="AK502" i="4261"/>
  <c r="AL502" i="4261"/>
  <c r="AM502" i="4261"/>
  <c r="AN502" i="4261"/>
  <c r="AO502" i="4261"/>
  <c r="AP502" i="4261"/>
  <c r="AQ502" i="4261"/>
  <c r="AR502" i="4261"/>
  <c r="AS502" i="4261"/>
  <c r="AT502" i="4261"/>
  <c r="AU502" i="4261"/>
  <c r="AV502" i="4261"/>
  <c r="AW502" i="4261"/>
  <c r="AX502" i="4261"/>
  <c r="AY502" i="4261"/>
  <c r="AZ502" i="4261"/>
  <c r="BA502" i="4261"/>
  <c r="BB502" i="4261"/>
  <c r="BC502" i="4261"/>
  <c r="BD502" i="4261"/>
  <c r="A503" i="4261"/>
  <c r="B503" i="4261"/>
  <c r="C503" i="4261"/>
  <c r="D503" i="4261"/>
  <c r="E503" i="4261"/>
  <c r="F503" i="4261"/>
  <c r="G503" i="4261"/>
  <c r="H503" i="4261"/>
  <c r="I503" i="4261"/>
  <c r="J503" i="4261"/>
  <c r="K503" i="4261"/>
  <c r="L503" i="4261"/>
  <c r="M503" i="4261"/>
  <c r="N503" i="4261"/>
  <c r="O503" i="4261"/>
  <c r="P503" i="4261"/>
  <c r="Q503" i="4261"/>
  <c r="R503" i="4261"/>
  <c r="S503" i="4261"/>
  <c r="T503" i="4261"/>
  <c r="U503" i="4261"/>
  <c r="V503" i="4261"/>
  <c r="W503" i="4261"/>
  <c r="X503" i="4261"/>
  <c r="Y503" i="4261"/>
  <c r="Z503" i="4261"/>
  <c r="AA503" i="4261"/>
  <c r="AB503" i="4261"/>
  <c r="AC503" i="4261"/>
  <c r="AD503" i="4261"/>
  <c r="AE503" i="4261"/>
  <c r="AF503" i="4261"/>
  <c r="AG503" i="4261"/>
  <c r="AH503" i="4261"/>
  <c r="AI503" i="4261"/>
  <c r="AJ503" i="4261"/>
  <c r="AK503" i="4261"/>
  <c r="AL503" i="4261"/>
  <c r="AM503" i="4261"/>
  <c r="AN503" i="4261"/>
  <c r="AO503" i="4261"/>
  <c r="AP503" i="4261"/>
  <c r="AQ503" i="4261"/>
  <c r="AR503" i="4261"/>
  <c r="AS503" i="4261"/>
  <c r="AT503" i="4261"/>
  <c r="AU503" i="4261"/>
  <c r="AV503" i="4261"/>
  <c r="AW503" i="4261"/>
  <c r="AX503" i="4261"/>
  <c r="AY503" i="4261"/>
  <c r="AZ503" i="4261"/>
  <c r="BA503" i="4261"/>
  <c r="BB503" i="4261"/>
  <c r="BC503" i="4261"/>
  <c r="BD503" i="4261"/>
  <c r="A504" i="4261"/>
  <c r="B504" i="4261"/>
  <c r="C504" i="4261"/>
  <c r="D504" i="4261"/>
  <c r="E504" i="4261"/>
  <c r="F504" i="4261"/>
  <c r="G504" i="4261"/>
  <c r="H504" i="4261"/>
  <c r="I504" i="4261"/>
  <c r="J504" i="4261"/>
  <c r="K504" i="4261"/>
  <c r="L504" i="4261"/>
  <c r="M504" i="4261"/>
  <c r="N504" i="4261"/>
  <c r="O504" i="4261"/>
  <c r="P504" i="4261"/>
  <c r="Q504" i="4261"/>
  <c r="R504" i="4261"/>
  <c r="S504" i="4261"/>
  <c r="T504" i="4261"/>
  <c r="U504" i="4261"/>
  <c r="V504" i="4261"/>
  <c r="W504" i="4261"/>
  <c r="X504" i="4261"/>
  <c r="Y504" i="4261"/>
  <c r="Z504" i="4261"/>
  <c r="AA504" i="4261"/>
  <c r="AB504" i="4261"/>
  <c r="AC504" i="4261"/>
  <c r="AD504" i="4261"/>
  <c r="AE504" i="4261"/>
  <c r="AF504" i="4261"/>
  <c r="AG504" i="4261"/>
  <c r="AH504" i="4261"/>
  <c r="AI504" i="4261"/>
  <c r="AJ504" i="4261"/>
  <c r="AK504" i="4261"/>
  <c r="AL504" i="4261"/>
  <c r="AM504" i="4261"/>
  <c r="AN504" i="4261"/>
  <c r="AO504" i="4261"/>
  <c r="AP504" i="4261"/>
  <c r="AQ504" i="4261"/>
  <c r="AR504" i="4261"/>
  <c r="AS504" i="4261"/>
  <c r="AT504" i="4261"/>
  <c r="AU504" i="4261"/>
  <c r="AV504" i="4261"/>
  <c r="AW504" i="4261"/>
  <c r="AX504" i="4261"/>
  <c r="AY504" i="4261"/>
  <c r="AZ504" i="4261"/>
  <c r="BA504" i="4261"/>
  <c r="BB504" i="4261"/>
  <c r="BC504" i="4261"/>
  <c r="BD504" i="4261"/>
  <c r="A505" i="4261"/>
  <c r="B505" i="4261"/>
  <c r="C505" i="4261"/>
  <c r="D505" i="4261"/>
  <c r="E505" i="4261"/>
  <c r="F505" i="4261"/>
  <c r="G505" i="4261"/>
  <c r="H505" i="4261"/>
  <c r="I505" i="4261"/>
  <c r="J505" i="4261"/>
  <c r="K505" i="4261"/>
  <c r="L505" i="4261"/>
  <c r="M505" i="4261"/>
  <c r="N505" i="4261"/>
  <c r="O505" i="4261"/>
  <c r="P505" i="4261"/>
  <c r="Q505" i="4261"/>
  <c r="R505" i="4261"/>
  <c r="S505" i="4261"/>
  <c r="T505" i="4261"/>
  <c r="U505" i="4261"/>
  <c r="V505" i="4261"/>
  <c r="W505" i="4261"/>
  <c r="X505" i="4261"/>
  <c r="Y505" i="4261"/>
  <c r="Z505" i="4261"/>
  <c r="AA505" i="4261"/>
  <c r="AB505" i="4261"/>
  <c r="AC505" i="4261"/>
  <c r="AD505" i="4261"/>
  <c r="AE505" i="4261"/>
  <c r="AF505" i="4261"/>
  <c r="AG505" i="4261"/>
  <c r="AH505" i="4261"/>
  <c r="AI505" i="4261"/>
  <c r="AJ505" i="4261"/>
  <c r="AK505" i="4261"/>
  <c r="AL505" i="4261"/>
  <c r="AM505" i="4261"/>
  <c r="AN505" i="4261"/>
  <c r="AO505" i="4261"/>
  <c r="AP505" i="4261"/>
  <c r="AQ505" i="4261"/>
  <c r="AR505" i="4261"/>
  <c r="AS505" i="4261"/>
  <c r="AT505" i="4261"/>
  <c r="AU505" i="4261"/>
  <c r="AV505" i="4261"/>
  <c r="AW505" i="4261"/>
  <c r="AX505" i="4261"/>
  <c r="AY505" i="4261"/>
  <c r="AZ505" i="4261"/>
  <c r="BA505" i="4261"/>
  <c r="BB505" i="4261"/>
  <c r="BC505" i="4261"/>
  <c r="BD505" i="4261"/>
  <c r="A506" i="4261"/>
  <c r="B506" i="4261"/>
  <c r="C506" i="4261"/>
  <c r="D506" i="4261"/>
  <c r="E506" i="4261"/>
  <c r="F506" i="4261"/>
  <c r="G506" i="4261"/>
  <c r="H506" i="4261"/>
  <c r="I506" i="4261"/>
  <c r="J506" i="4261"/>
  <c r="K506" i="4261"/>
  <c r="L506" i="4261"/>
  <c r="M506" i="4261"/>
  <c r="N506" i="4261"/>
  <c r="O506" i="4261"/>
  <c r="P506" i="4261"/>
  <c r="Q506" i="4261"/>
  <c r="R506" i="4261"/>
  <c r="S506" i="4261"/>
  <c r="T506" i="4261"/>
  <c r="U506" i="4261"/>
  <c r="V506" i="4261"/>
  <c r="W506" i="4261"/>
  <c r="X506" i="4261"/>
  <c r="Y506" i="4261"/>
  <c r="Z506" i="4261"/>
  <c r="AA506" i="4261"/>
  <c r="AB506" i="4261"/>
  <c r="AC506" i="4261"/>
  <c r="AD506" i="4261"/>
  <c r="AE506" i="4261"/>
  <c r="AF506" i="4261"/>
  <c r="AG506" i="4261"/>
  <c r="AH506" i="4261"/>
  <c r="AI506" i="4261"/>
  <c r="AJ506" i="4261"/>
  <c r="AK506" i="4261"/>
  <c r="AL506" i="4261"/>
  <c r="AM506" i="4261"/>
  <c r="AN506" i="4261"/>
  <c r="AO506" i="4261"/>
  <c r="AP506" i="4261"/>
  <c r="AQ506" i="4261"/>
  <c r="AR506" i="4261"/>
  <c r="AS506" i="4261"/>
  <c r="AT506" i="4261"/>
  <c r="AU506" i="4261"/>
  <c r="AV506" i="4261"/>
  <c r="AW506" i="4261"/>
  <c r="AX506" i="4261"/>
  <c r="AY506" i="4261"/>
  <c r="AZ506" i="4261"/>
  <c r="BA506" i="4261"/>
  <c r="BB506" i="4261"/>
  <c r="BC506" i="4261"/>
  <c r="BD506" i="4261"/>
  <c r="A507" i="4261"/>
  <c r="B507" i="4261"/>
  <c r="C507" i="4261"/>
  <c r="D507" i="4261"/>
  <c r="E507" i="4261"/>
  <c r="F507" i="4261"/>
  <c r="G507" i="4261"/>
  <c r="H507" i="4261"/>
  <c r="I507" i="4261"/>
  <c r="J507" i="4261"/>
  <c r="K507" i="4261"/>
  <c r="L507" i="4261"/>
  <c r="M507" i="4261"/>
  <c r="N507" i="4261"/>
  <c r="O507" i="4261"/>
  <c r="P507" i="4261"/>
  <c r="Q507" i="4261"/>
  <c r="R507" i="4261"/>
  <c r="S507" i="4261"/>
  <c r="T507" i="4261"/>
  <c r="U507" i="4261"/>
  <c r="V507" i="4261"/>
  <c r="W507" i="4261"/>
  <c r="X507" i="4261"/>
  <c r="Y507" i="4261"/>
  <c r="Z507" i="4261"/>
  <c r="AA507" i="4261"/>
  <c r="AB507" i="4261"/>
  <c r="AC507" i="4261"/>
  <c r="AD507" i="4261"/>
  <c r="AE507" i="4261"/>
  <c r="AF507" i="4261"/>
  <c r="AG507" i="4261"/>
  <c r="AH507" i="4261"/>
  <c r="AI507" i="4261"/>
  <c r="AJ507" i="4261"/>
  <c r="AK507" i="4261"/>
  <c r="AL507" i="4261"/>
  <c r="AM507" i="4261"/>
  <c r="AN507" i="4261"/>
  <c r="AO507" i="4261"/>
  <c r="AP507" i="4261"/>
  <c r="AQ507" i="4261"/>
  <c r="AR507" i="4261"/>
  <c r="AS507" i="4261"/>
  <c r="AT507" i="4261"/>
  <c r="AU507" i="4261"/>
  <c r="AV507" i="4261"/>
  <c r="AW507" i="4261"/>
  <c r="AX507" i="4261"/>
  <c r="AY507" i="4261"/>
  <c r="AZ507" i="4261"/>
  <c r="BA507" i="4261"/>
  <c r="BB507" i="4261"/>
  <c r="BC507" i="4261"/>
  <c r="BD507" i="4261"/>
  <c r="A508" i="4261"/>
  <c r="B508" i="4261"/>
  <c r="C508" i="4261"/>
  <c r="D508" i="4261"/>
  <c r="E508" i="4261"/>
  <c r="F508" i="4261"/>
  <c r="G508" i="4261"/>
  <c r="H508" i="4261"/>
  <c r="I508" i="4261"/>
  <c r="J508" i="4261"/>
  <c r="K508" i="4261"/>
  <c r="L508" i="4261"/>
  <c r="M508" i="4261"/>
  <c r="N508" i="4261"/>
  <c r="O508" i="4261"/>
  <c r="P508" i="4261"/>
  <c r="Q508" i="4261"/>
  <c r="R508" i="4261"/>
  <c r="S508" i="4261"/>
  <c r="T508" i="4261"/>
  <c r="U508" i="4261"/>
  <c r="V508" i="4261"/>
  <c r="W508" i="4261"/>
  <c r="X508" i="4261"/>
  <c r="Y508" i="4261"/>
  <c r="Z508" i="4261"/>
  <c r="AA508" i="4261"/>
  <c r="AB508" i="4261"/>
  <c r="AC508" i="4261"/>
  <c r="AD508" i="4261"/>
  <c r="AE508" i="4261"/>
  <c r="AF508" i="4261"/>
  <c r="AG508" i="4261"/>
  <c r="AH508" i="4261"/>
  <c r="AI508" i="4261"/>
  <c r="AJ508" i="4261"/>
  <c r="AK508" i="4261"/>
  <c r="AL508" i="4261"/>
  <c r="AM508" i="4261"/>
  <c r="AN508" i="4261"/>
  <c r="AO508" i="4261"/>
  <c r="AP508" i="4261"/>
  <c r="AQ508" i="4261"/>
  <c r="AR508" i="4261"/>
  <c r="AS508" i="4261"/>
  <c r="AT508" i="4261"/>
  <c r="AU508" i="4261"/>
  <c r="AV508" i="4261"/>
  <c r="AW508" i="4261"/>
  <c r="AX508" i="4261"/>
  <c r="AY508" i="4261"/>
  <c r="AZ508" i="4261"/>
  <c r="BA508" i="4261"/>
  <c r="BB508" i="4261"/>
  <c r="BC508" i="4261"/>
  <c r="BD508" i="4261"/>
  <c r="A509" i="4261"/>
  <c r="B509" i="4261"/>
  <c r="C509" i="4261"/>
  <c r="D509" i="4261"/>
  <c r="E509" i="4261"/>
  <c r="F509" i="4261"/>
  <c r="G509" i="4261"/>
  <c r="H509" i="4261"/>
  <c r="I509" i="4261"/>
  <c r="J509" i="4261"/>
  <c r="K509" i="4261"/>
  <c r="L509" i="4261"/>
  <c r="M509" i="4261"/>
  <c r="N509" i="4261"/>
  <c r="O509" i="4261"/>
  <c r="P509" i="4261"/>
  <c r="Q509" i="4261"/>
  <c r="R509" i="4261"/>
  <c r="S509" i="4261"/>
  <c r="T509" i="4261"/>
  <c r="U509" i="4261"/>
  <c r="V509" i="4261"/>
  <c r="W509" i="4261"/>
  <c r="X509" i="4261"/>
  <c r="Y509" i="4261"/>
  <c r="Z509" i="4261"/>
  <c r="AA509" i="4261"/>
  <c r="AB509" i="4261"/>
  <c r="AC509" i="4261"/>
  <c r="AD509" i="4261"/>
  <c r="AE509" i="4261"/>
  <c r="AF509" i="4261"/>
  <c r="AG509" i="4261"/>
  <c r="AH509" i="4261"/>
  <c r="AI509" i="4261"/>
  <c r="AJ509" i="4261"/>
  <c r="AK509" i="4261"/>
  <c r="AL509" i="4261"/>
  <c r="AM509" i="4261"/>
  <c r="AN509" i="4261"/>
  <c r="AO509" i="4261"/>
  <c r="AP509" i="4261"/>
  <c r="AQ509" i="4261"/>
  <c r="AR509" i="4261"/>
  <c r="AS509" i="4261"/>
  <c r="AT509" i="4261"/>
  <c r="AU509" i="4261"/>
  <c r="AV509" i="4261"/>
  <c r="AW509" i="4261"/>
  <c r="AX509" i="4261"/>
  <c r="AY509" i="4261"/>
  <c r="AZ509" i="4261"/>
  <c r="BA509" i="4261"/>
  <c r="BB509" i="4261"/>
  <c r="BC509" i="4261"/>
  <c r="BD509" i="4261"/>
  <c r="A510" i="4261"/>
  <c r="B510" i="4261"/>
  <c r="C510" i="4261"/>
  <c r="D510" i="4261"/>
  <c r="E510" i="4261"/>
  <c r="F510" i="4261"/>
  <c r="G510" i="4261"/>
  <c r="H510" i="4261"/>
  <c r="I510" i="4261"/>
  <c r="J510" i="4261"/>
  <c r="K510" i="4261"/>
  <c r="L510" i="4261"/>
  <c r="M510" i="4261"/>
  <c r="N510" i="4261"/>
  <c r="O510" i="4261"/>
  <c r="P510" i="4261"/>
  <c r="Q510" i="4261"/>
  <c r="R510" i="4261"/>
  <c r="S510" i="4261"/>
  <c r="T510" i="4261"/>
  <c r="U510" i="4261"/>
  <c r="V510" i="4261"/>
  <c r="W510" i="4261"/>
  <c r="X510" i="4261"/>
  <c r="Y510" i="4261"/>
  <c r="Z510" i="4261"/>
  <c r="AA510" i="4261"/>
  <c r="AB510" i="4261"/>
  <c r="AC510" i="4261"/>
  <c r="AD510" i="4261"/>
  <c r="AE510" i="4261"/>
  <c r="AF510" i="4261"/>
  <c r="AG510" i="4261"/>
  <c r="AH510" i="4261"/>
  <c r="AI510" i="4261"/>
  <c r="AJ510" i="4261"/>
  <c r="AK510" i="4261"/>
  <c r="AL510" i="4261"/>
  <c r="AM510" i="4261"/>
  <c r="AN510" i="4261"/>
  <c r="AO510" i="4261"/>
  <c r="AP510" i="4261"/>
  <c r="AQ510" i="4261"/>
  <c r="AR510" i="4261"/>
  <c r="AS510" i="4261"/>
  <c r="AT510" i="4261"/>
  <c r="AU510" i="4261"/>
  <c r="AV510" i="4261"/>
  <c r="AW510" i="4261"/>
  <c r="AX510" i="4261"/>
  <c r="AY510" i="4261"/>
  <c r="AZ510" i="4261"/>
  <c r="BA510" i="4261"/>
  <c r="BB510" i="4261"/>
  <c r="BC510" i="4261"/>
  <c r="BD510" i="4261"/>
  <c r="A511" i="4261"/>
  <c r="B511" i="4261"/>
  <c r="C511" i="4261"/>
  <c r="D511" i="4261"/>
  <c r="E511" i="4261"/>
  <c r="F511" i="4261"/>
  <c r="G511" i="4261"/>
  <c r="H511" i="4261"/>
  <c r="I511" i="4261"/>
  <c r="J511" i="4261"/>
  <c r="K511" i="4261"/>
  <c r="L511" i="4261"/>
  <c r="M511" i="4261"/>
  <c r="N511" i="4261"/>
  <c r="O511" i="4261"/>
  <c r="P511" i="4261"/>
  <c r="Q511" i="4261"/>
  <c r="R511" i="4261"/>
  <c r="S511" i="4261"/>
  <c r="T511" i="4261"/>
  <c r="U511" i="4261"/>
  <c r="V511" i="4261"/>
  <c r="W511" i="4261"/>
  <c r="X511" i="4261"/>
  <c r="Y511" i="4261"/>
  <c r="Z511" i="4261"/>
  <c r="AA511" i="4261"/>
  <c r="AB511" i="4261"/>
  <c r="AC511" i="4261"/>
  <c r="AD511" i="4261"/>
  <c r="AE511" i="4261"/>
  <c r="AF511" i="4261"/>
  <c r="AG511" i="4261"/>
  <c r="AH511" i="4261"/>
  <c r="AI511" i="4261"/>
  <c r="AJ511" i="4261"/>
  <c r="AK511" i="4261"/>
  <c r="AL511" i="4261"/>
  <c r="AM511" i="4261"/>
  <c r="AN511" i="4261"/>
  <c r="AO511" i="4261"/>
  <c r="AP511" i="4261"/>
  <c r="AQ511" i="4261"/>
  <c r="AR511" i="4261"/>
  <c r="AS511" i="4261"/>
  <c r="AT511" i="4261"/>
  <c r="AU511" i="4261"/>
  <c r="AV511" i="4261"/>
  <c r="AW511" i="4261"/>
  <c r="AX511" i="4261"/>
  <c r="AY511" i="4261"/>
  <c r="AZ511" i="4261"/>
  <c r="BA511" i="4261"/>
  <c r="BB511" i="4261"/>
  <c r="BC511" i="4261"/>
  <c r="BD511" i="4261"/>
  <c r="A512" i="4261"/>
  <c r="B512" i="4261"/>
  <c r="C512" i="4261"/>
  <c r="D512" i="4261"/>
  <c r="E512" i="4261"/>
  <c r="F512" i="4261"/>
  <c r="G512" i="4261"/>
  <c r="H512" i="4261"/>
  <c r="I512" i="4261"/>
  <c r="J512" i="4261"/>
  <c r="K512" i="4261"/>
  <c r="L512" i="4261"/>
  <c r="M512" i="4261"/>
  <c r="N512" i="4261"/>
  <c r="O512" i="4261"/>
  <c r="P512" i="4261"/>
  <c r="Q512" i="4261"/>
  <c r="R512" i="4261"/>
  <c r="S512" i="4261"/>
  <c r="T512" i="4261"/>
  <c r="U512" i="4261"/>
  <c r="V512" i="4261"/>
  <c r="W512" i="4261"/>
  <c r="X512" i="4261"/>
  <c r="Y512" i="4261"/>
  <c r="Z512" i="4261"/>
  <c r="AA512" i="4261"/>
  <c r="AB512" i="4261"/>
  <c r="AC512" i="4261"/>
  <c r="AD512" i="4261"/>
  <c r="AE512" i="4261"/>
  <c r="AF512" i="4261"/>
  <c r="AG512" i="4261"/>
  <c r="AH512" i="4261"/>
  <c r="AI512" i="4261"/>
  <c r="AJ512" i="4261"/>
  <c r="AK512" i="4261"/>
  <c r="AL512" i="4261"/>
  <c r="AM512" i="4261"/>
  <c r="AN512" i="4261"/>
  <c r="AO512" i="4261"/>
  <c r="AP512" i="4261"/>
  <c r="AQ512" i="4261"/>
  <c r="AR512" i="4261"/>
  <c r="AS512" i="4261"/>
  <c r="AT512" i="4261"/>
  <c r="AU512" i="4261"/>
  <c r="AV512" i="4261"/>
  <c r="AW512" i="4261"/>
  <c r="AX512" i="4261"/>
  <c r="AY512" i="4261"/>
  <c r="AZ512" i="4261"/>
  <c r="BA512" i="4261"/>
  <c r="BB512" i="4261"/>
  <c r="BC512" i="4261"/>
  <c r="BD512" i="4261"/>
  <c r="A513" i="4261"/>
  <c r="B513" i="4261"/>
  <c r="C513" i="4261"/>
  <c r="D513" i="4261"/>
  <c r="E513" i="4261"/>
  <c r="F513" i="4261"/>
  <c r="G513" i="4261"/>
  <c r="H513" i="4261"/>
  <c r="I513" i="4261"/>
  <c r="J513" i="4261"/>
  <c r="K513" i="4261"/>
  <c r="L513" i="4261"/>
  <c r="M513" i="4261"/>
  <c r="N513" i="4261"/>
  <c r="O513" i="4261"/>
  <c r="P513" i="4261"/>
  <c r="Q513" i="4261"/>
  <c r="R513" i="4261"/>
  <c r="S513" i="4261"/>
  <c r="T513" i="4261"/>
  <c r="U513" i="4261"/>
  <c r="V513" i="4261"/>
  <c r="W513" i="4261"/>
  <c r="X513" i="4261"/>
  <c r="Y513" i="4261"/>
  <c r="Z513" i="4261"/>
  <c r="AA513" i="4261"/>
  <c r="AB513" i="4261"/>
  <c r="AC513" i="4261"/>
  <c r="AD513" i="4261"/>
  <c r="AE513" i="4261"/>
  <c r="AF513" i="4261"/>
  <c r="AG513" i="4261"/>
  <c r="AH513" i="4261"/>
  <c r="AI513" i="4261"/>
  <c r="AJ513" i="4261"/>
  <c r="AK513" i="4261"/>
  <c r="AL513" i="4261"/>
  <c r="AM513" i="4261"/>
  <c r="AN513" i="4261"/>
  <c r="AO513" i="4261"/>
  <c r="AP513" i="4261"/>
  <c r="AQ513" i="4261"/>
  <c r="AR513" i="4261"/>
  <c r="AS513" i="4261"/>
  <c r="AT513" i="4261"/>
  <c r="AU513" i="4261"/>
  <c r="AV513" i="4261"/>
  <c r="AW513" i="4261"/>
  <c r="AX513" i="4261"/>
  <c r="AY513" i="4261"/>
  <c r="AZ513" i="4261"/>
  <c r="BA513" i="4261"/>
  <c r="BB513" i="4261"/>
  <c r="BC513" i="4261"/>
  <c r="BD513" i="4261"/>
  <c r="A514" i="4261"/>
  <c r="B514" i="4261"/>
  <c r="C514" i="4261"/>
  <c r="D514" i="4261"/>
  <c r="E514" i="4261"/>
  <c r="F514" i="4261"/>
  <c r="G514" i="4261"/>
  <c r="H514" i="4261"/>
  <c r="I514" i="4261"/>
  <c r="J514" i="4261"/>
  <c r="K514" i="4261"/>
  <c r="L514" i="4261"/>
  <c r="M514" i="4261"/>
  <c r="N514" i="4261"/>
  <c r="O514" i="4261"/>
  <c r="P514" i="4261"/>
  <c r="Q514" i="4261"/>
  <c r="R514" i="4261"/>
  <c r="S514" i="4261"/>
  <c r="T514" i="4261"/>
  <c r="U514" i="4261"/>
  <c r="V514" i="4261"/>
  <c r="W514" i="4261"/>
  <c r="X514" i="4261"/>
  <c r="Y514" i="4261"/>
  <c r="Z514" i="4261"/>
  <c r="AA514" i="4261"/>
  <c r="AB514" i="4261"/>
  <c r="AC514" i="4261"/>
  <c r="AD514" i="4261"/>
  <c r="AE514" i="4261"/>
  <c r="AF514" i="4261"/>
  <c r="AG514" i="4261"/>
  <c r="AH514" i="4261"/>
  <c r="AI514" i="4261"/>
  <c r="AJ514" i="4261"/>
  <c r="AK514" i="4261"/>
  <c r="AL514" i="4261"/>
  <c r="AM514" i="4261"/>
  <c r="AN514" i="4261"/>
  <c r="AO514" i="4261"/>
  <c r="AP514" i="4261"/>
  <c r="AQ514" i="4261"/>
  <c r="AR514" i="4261"/>
  <c r="AS514" i="4261"/>
  <c r="AT514" i="4261"/>
  <c r="AU514" i="4261"/>
  <c r="AV514" i="4261"/>
  <c r="AW514" i="4261"/>
  <c r="AX514" i="4261"/>
  <c r="AY514" i="4261"/>
  <c r="AZ514" i="4261"/>
  <c r="BA514" i="4261"/>
  <c r="BB514" i="4261"/>
  <c r="BC514" i="4261"/>
  <c r="BD514" i="4261"/>
  <c r="A515" i="4261"/>
  <c r="B515" i="4261"/>
  <c r="C515" i="4261"/>
  <c r="D515" i="4261"/>
  <c r="E515" i="4261"/>
  <c r="F515" i="4261"/>
  <c r="G515" i="4261"/>
  <c r="H515" i="4261"/>
  <c r="I515" i="4261"/>
  <c r="J515" i="4261"/>
  <c r="K515" i="4261"/>
  <c r="L515" i="4261"/>
  <c r="M515" i="4261"/>
  <c r="N515" i="4261"/>
  <c r="O515" i="4261"/>
  <c r="P515" i="4261"/>
  <c r="Q515" i="4261"/>
  <c r="R515" i="4261"/>
  <c r="S515" i="4261"/>
  <c r="T515" i="4261"/>
  <c r="U515" i="4261"/>
  <c r="V515" i="4261"/>
  <c r="W515" i="4261"/>
  <c r="X515" i="4261"/>
  <c r="Y515" i="4261"/>
  <c r="Z515" i="4261"/>
  <c r="AA515" i="4261"/>
  <c r="AB515" i="4261"/>
  <c r="AC515" i="4261"/>
  <c r="AD515" i="4261"/>
  <c r="AE515" i="4261"/>
  <c r="AF515" i="4261"/>
  <c r="AG515" i="4261"/>
  <c r="AH515" i="4261"/>
  <c r="AI515" i="4261"/>
  <c r="AJ515" i="4261"/>
  <c r="AK515" i="4261"/>
  <c r="AL515" i="4261"/>
  <c r="AM515" i="4261"/>
  <c r="AN515" i="4261"/>
  <c r="AO515" i="4261"/>
  <c r="AP515" i="4261"/>
  <c r="AQ515" i="4261"/>
  <c r="AR515" i="4261"/>
  <c r="AS515" i="4261"/>
  <c r="AT515" i="4261"/>
  <c r="AU515" i="4261"/>
  <c r="AV515" i="4261"/>
  <c r="AW515" i="4261"/>
  <c r="AX515" i="4261"/>
  <c r="AY515" i="4261"/>
  <c r="AZ515" i="4261"/>
  <c r="BA515" i="4261"/>
  <c r="BB515" i="4261"/>
  <c r="BC515" i="4261"/>
  <c r="BD515" i="4261"/>
  <c r="A516" i="4261"/>
  <c r="B516" i="4261"/>
  <c r="C516" i="4261"/>
  <c r="D516" i="4261"/>
  <c r="E516" i="4261"/>
  <c r="F516" i="4261"/>
  <c r="G516" i="4261"/>
  <c r="H516" i="4261"/>
  <c r="I516" i="4261"/>
  <c r="J516" i="4261"/>
  <c r="K516" i="4261"/>
  <c r="L516" i="4261"/>
  <c r="M516" i="4261"/>
  <c r="N516" i="4261"/>
  <c r="O516" i="4261"/>
  <c r="P516" i="4261"/>
  <c r="Q516" i="4261"/>
  <c r="R516" i="4261"/>
  <c r="S516" i="4261"/>
  <c r="T516" i="4261"/>
  <c r="U516" i="4261"/>
  <c r="V516" i="4261"/>
  <c r="W516" i="4261"/>
  <c r="X516" i="4261"/>
  <c r="Y516" i="4261"/>
  <c r="Z516" i="4261"/>
  <c r="AA516" i="4261"/>
  <c r="AB516" i="4261"/>
  <c r="AC516" i="4261"/>
  <c r="AD516" i="4261"/>
  <c r="AE516" i="4261"/>
  <c r="AF516" i="4261"/>
  <c r="AG516" i="4261"/>
  <c r="AH516" i="4261"/>
  <c r="AI516" i="4261"/>
  <c r="AJ516" i="4261"/>
  <c r="AK516" i="4261"/>
  <c r="AL516" i="4261"/>
  <c r="AM516" i="4261"/>
  <c r="AN516" i="4261"/>
  <c r="AO516" i="4261"/>
  <c r="AP516" i="4261"/>
  <c r="AQ516" i="4261"/>
  <c r="AR516" i="4261"/>
  <c r="AS516" i="4261"/>
  <c r="AT516" i="4261"/>
  <c r="AU516" i="4261"/>
  <c r="AV516" i="4261"/>
  <c r="AW516" i="4261"/>
  <c r="AX516" i="4261"/>
  <c r="AY516" i="4261"/>
  <c r="AZ516" i="4261"/>
  <c r="BA516" i="4261"/>
  <c r="BB516" i="4261"/>
  <c r="BC516" i="4261"/>
  <c r="BD516" i="4261"/>
  <c r="B41" i="4189"/>
  <c r="B38" i="4189"/>
  <c r="A517" i="4261" l="1"/>
  <c r="B517" i="4261"/>
  <c r="C517" i="4261"/>
  <c r="D517" i="4261"/>
  <c r="E517" i="4261"/>
  <c r="F517" i="4261"/>
  <c r="G517" i="4261"/>
  <c r="H517" i="4261"/>
  <c r="I517" i="4261"/>
  <c r="J517" i="4261"/>
  <c r="K517" i="4261"/>
  <c r="L517" i="4261"/>
  <c r="M517" i="4261"/>
  <c r="N517" i="4261"/>
  <c r="O517" i="4261"/>
  <c r="P517" i="4261"/>
  <c r="Q517" i="4261"/>
  <c r="R517" i="4261"/>
  <c r="S517" i="4261"/>
  <c r="T517" i="4261"/>
  <c r="U517" i="4261"/>
  <c r="V517" i="4261"/>
  <c r="W517" i="4261"/>
  <c r="X517" i="4261"/>
  <c r="Y517" i="4261"/>
  <c r="Z517" i="4261"/>
  <c r="AA517" i="4261"/>
  <c r="AB517" i="4261"/>
  <c r="AC517" i="4261"/>
  <c r="AD517" i="4261"/>
  <c r="AE517" i="4261"/>
  <c r="AF517" i="4261"/>
  <c r="AG517" i="4261"/>
  <c r="AH517" i="4261"/>
  <c r="AI517" i="4261"/>
  <c r="AJ517" i="4261"/>
  <c r="AK517" i="4261"/>
  <c r="AL517" i="4261"/>
  <c r="AM517" i="4261"/>
  <c r="AN517" i="4261"/>
  <c r="AO517" i="4261"/>
  <c r="AP517" i="4261"/>
  <c r="AQ517" i="4261"/>
  <c r="AR517" i="4261"/>
  <c r="AS517" i="4261"/>
  <c r="AT517" i="4261"/>
  <c r="AU517" i="4261"/>
  <c r="AV517" i="4261"/>
  <c r="AW517" i="4261"/>
  <c r="AX517" i="4261"/>
  <c r="AY517" i="4261"/>
  <c r="AZ517" i="4261"/>
  <c r="BA517" i="4261"/>
  <c r="BB517" i="4261"/>
  <c r="BC517" i="4261"/>
  <c r="BD517" i="4261"/>
  <c r="A518" i="4261"/>
  <c r="B518" i="4261"/>
  <c r="C518" i="4261"/>
  <c r="D518" i="4261"/>
  <c r="E518" i="4261"/>
  <c r="F518" i="4261"/>
  <c r="G518" i="4261"/>
  <c r="H518" i="4261"/>
  <c r="I518" i="4261"/>
  <c r="J518" i="4261"/>
  <c r="K518" i="4261"/>
  <c r="L518" i="4261"/>
  <c r="M518" i="4261"/>
  <c r="N518" i="4261"/>
  <c r="O518" i="4261"/>
  <c r="P518" i="4261"/>
  <c r="Q518" i="4261"/>
  <c r="R518" i="4261"/>
  <c r="S518" i="4261"/>
  <c r="T518" i="4261"/>
  <c r="U518" i="4261"/>
  <c r="V518" i="4261"/>
  <c r="W518" i="4261"/>
  <c r="X518" i="4261"/>
  <c r="Y518" i="4261"/>
  <c r="Z518" i="4261"/>
  <c r="AA518" i="4261"/>
  <c r="AB518" i="4261"/>
  <c r="AC518" i="4261"/>
  <c r="AD518" i="4261"/>
  <c r="AE518" i="4261"/>
  <c r="AF518" i="4261"/>
  <c r="AG518" i="4261"/>
  <c r="AH518" i="4261"/>
  <c r="AI518" i="4261"/>
  <c r="AJ518" i="4261"/>
  <c r="AK518" i="4261"/>
  <c r="AL518" i="4261"/>
  <c r="AM518" i="4261"/>
  <c r="AN518" i="4261"/>
  <c r="AO518" i="4261"/>
  <c r="AP518" i="4261"/>
  <c r="AQ518" i="4261"/>
  <c r="AR518" i="4261"/>
  <c r="AS518" i="4261"/>
  <c r="AT518" i="4261"/>
  <c r="AU518" i="4261"/>
  <c r="AV518" i="4261"/>
  <c r="AW518" i="4261"/>
  <c r="AX518" i="4261"/>
  <c r="AY518" i="4261"/>
  <c r="AZ518" i="4261"/>
  <c r="BA518" i="4261"/>
  <c r="BB518" i="4261"/>
  <c r="BC518" i="4261"/>
  <c r="BD518" i="4261"/>
  <c r="A519" i="4261"/>
  <c r="B519" i="4261"/>
  <c r="C519" i="4261"/>
  <c r="D519" i="4261"/>
  <c r="E519" i="4261"/>
  <c r="F519" i="4261"/>
  <c r="G519" i="4261"/>
  <c r="H519" i="4261"/>
  <c r="I519" i="4261"/>
  <c r="J519" i="4261"/>
  <c r="K519" i="4261"/>
  <c r="L519" i="4261"/>
  <c r="M519" i="4261"/>
  <c r="N519" i="4261"/>
  <c r="O519" i="4261"/>
  <c r="P519" i="4261"/>
  <c r="Q519" i="4261"/>
  <c r="R519" i="4261"/>
  <c r="S519" i="4261"/>
  <c r="T519" i="4261"/>
  <c r="U519" i="4261"/>
  <c r="V519" i="4261"/>
  <c r="W519" i="4261"/>
  <c r="X519" i="4261"/>
  <c r="Y519" i="4261"/>
  <c r="Z519" i="4261"/>
  <c r="AA519" i="4261"/>
  <c r="AB519" i="4261"/>
  <c r="AC519" i="4261"/>
  <c r="AD519" i="4261"/>
  <c r="AE519" i="4261"/>
  <c r="AF519" i="4261"/>
  <c r="AG519" i="4261"/>
  <c r="AH519" i="4261"/>
  <c r="AI519" i="4261"/>
  <c r="AJ519" i="4261"/>
  <c r="AK519" i="4261"/>
  <c r="AL519" i="4261"/>
  <c r="AM519" i="4261"/>
  <c r="AN519" i="4261"/>
  <c r="AO519" i="4261"/>
  <c r="AP519" i="4261"/>
  <c r="AQ519" i="4261"/>
  <c r="AR519" i="4261"/>
  <c r="AS519" i="4261"/>
  <c r="AT519" i="4261"/>
  <c r="AU519" i="4261"/>
  <c r="AV519" i="4261"/>
  <c r="AW519" i="4261"/>
  <c r="AX519" i="4261"/>
  <c r="AY519" i="4261"/>
  <c r="AZ519" i="4261"/>
  <c r="BA519" i="4261"/>
  <c r="BB519" i="4261"/>
  <c r="BC519" i="4261"/>
  <c r="BD519" i="4261"/>
  <c r="A520" i="4261"/>
  <c r="B520" i="4261"/>
  <c r="C520" i="4261"/>
  <c r="D520" i="4261"/>
  <c r="E520" i="4261"/>
  <c r="F520" i="4261"/>
  <c r="G520" i="4261"/>
  <c r="H520" i="4261"/>
  <c r="I520" i="4261"/>
  <c r="J520" i="4261"/>
  <c r="K520" i="4261"/>
  <c r="L520" i="4261"/>
  <c r="M520" i="4261"/>
  <c r="N520" i="4261"/>
  <c r="O520" i="4261"/>
  <c r="P520" i="4261"/>
  <c r="Q520" i="4261"/>
  <c r="R520" i="4261"/>
  <c r="S520" i="4261"/>
  <c r="T520" i="4261"/>
  <c r="U520" i="4261"/>
  <c r="V520" i="4261"/>
  <c r="W520" i="4261"/>
  <c r="X520" i="4261"/>
  <c r="Y520" i="4261"/>
  <c r="Z520" i="4261"/>
  <c r="AA520" i="4261"/>
  <c r="AB520" i="4261"/>
  <c r="AC520" i="4261"/>
  <c r="AD520" i="4261"/>
  <c r="AE520" i="4261"/>
  <c r="AF520" i="4261"/>
  <c r="AG520" i="4261"/>
  <c r="AH520" i="4261"/>
  <c r="AI520" i="4261"/>
  <c r="AJ520" i="4261"/>
  <c r="AK520" i="4261"/>
  <c r="AL520" i="4261"/>
  <c r="AM520" i="4261"/>
  <c r="AN520" i="4261"/>
  <c r="AO520" i="4261"/>
  <c r="AP520" i="4261"/>
  <c r="AQ520" i="4261"/>
  <c r="AR520" i="4261"/>
  <c r="AS520" i="4261"/>
  <c r="AT520" i="4261"/>
  <c r="AU520" i="4261"/>
  <c r="AV520" i="4261"/>
  <c r="AW520" i="4261"/>
  <c r="AX520" i="4261"/>
  <c r="AY520" i="4261"/>
  <c r="AZ520" i="4261"/>
  <c r="BA520" i="4261"/>
  <c r="BB520" i="4261"/>
  <c r="BC520" i="4261"/>
  <c r="BD520" i="4261"/>
  <c r="A521" i="4261"/>
  <c r="B521" i="4261"/>
  <c r="C521" i="4261"/>
  <c r="D521" i="4261"/>
  <c r="E521" i="4261"/>
  <c r="F521" i="4261"/>
  <c r="G521" i="4261"/>
  <c r="H521" i="4261"/>
  <c r="I521" i="4261"/>
  <c r="J521" i="4261"/>
  <c r="K521" i="4261"/>
  <c r="L521" i="4261"/>
  <c r="M521" i="4261"/>
  <c r="N521" i="4261"/>
  <c r="O521" i="4261"/>
  <c r="P521" i="4261"/>
  <c r="Q521" i="4261"/>
  <c r="R521" i="4261"/>
  <c r="S521" i="4261"/>
  <c r="T521" i="4261"/>
  <c r="U521" i="4261"/>
  <c r="V521" i="4261"/>
  <c r="W521" i="4261"/>
  <c r="X521" i="4261"/>
  <c r="Y521" i="4261"/>
  <c r="Z521" i="4261"/>
  <c r="AA521" i="4261"/>
  <c r="AB521" i="4261"/>
  <c r="AC521" i="4261"/>
  <c r="AD521" i="4261"/>
  <c r="AE521" i="4261"/>
  <c r="AF521" i="4261"/>
  <c r="AG521" i="4261"/>
  <c r="AH521" i="4261"/>
  <c r="AI521" i="4261"/>
  <c r="AJ521" i="4261"/>
  <c r="AK521" i="4261"/>
  <c r="AL521" i="4261"/>
  <c r="AM521" i="4261"/>
  <c r="AN521" i="4261"/>
  <c r="AO521" i="4261"/>
  <c r="AP521" i="4261"/>
  <c r="AQ521" i="4261"/>
  <c r="AR521" i="4261"/>
  <c r="AS521" i="4261"/>
  <c r="AT521" i="4261"/>
  <c r="AU521" i="4261"/>
  <c r="AV521" i="4261"/>
  <c r="AW521" i="4261"/>
  <c r="AX521" i="4261"/>
  <c r="AY521" i="4261"/>
  <c r="AZ521" i="4261"/>
  <c r="BA521" i="4261"/>
  <c r="BB521" i="4261"/>
  <c r="BC521" i="4261"/>
  <c r="BD521" i="4261"/>
  <c r="A522" i="4261"/>
  <c r="B522" i="4261"/>
  <c r="C522" i="4261"/>
  <c r="D522" i="4261"/>
  <c r="E522" i="4261"/>
  <c r="F522" i="4261"/>
  <c r="G522" i="4261"/>
  <c r="H522" i="4261"/>
  <c r="I522" i="4261"/>
  <c r="J522" i="4261"/>
  <c r="K522" i="4261"/>
  <c r="L522" i="4261"/>
  <c r="M522" i="4261"/>
  <c r="N522" i="4261"/>
  <c r="O522" i="4261"/>
  <c r="P522" i="4261"/>
  <c r="Q522" i="4261"/>
  <c r="R522" i="4261"/>
  <c r="S522" i="4261"/>
  <c r="T522" i="4261"/>
  <c r="U522" i="4261"/>
  <c r="V522" i="4261"/>
  <c r="W522" i="4261"/>
  <c r="X522" i="4261"/>
  <c r="Y522" i="4261"/>
  <c r="Z522" i="4261"/>
  <c r="AA522" i="4261"/>
  <c r="AB522" i="4261"/>
  <c r="AC522" i="4261"/>
  <c r="AD522" i="4261"/>
  <c r="AE522" i="4261"/>
  <c r="AF522" i="4261"/>
  <c r="AG522" i="4261"/>
  <c r="AH522" i="4261"/>
  <c r="AI522" i="4261"/>
  <c r="AJ522" i="4261"/>
  <c r="AK522" i="4261"/>
  <c r="AL522" i="4261"/>
  <c r="AM522" i="4261"/>
  <c r="AN522" i="4261"/>
  <c r="AO522" i="4261"/>
  <c r="AP522" i="4261"/>
  <c r="AQ522" i="4261"/>
  <c r="AR522" i="4261"/>
  <c r="AS522" i="4261"/>
  <c r="AT522" i="4261"/>
  <c r="AU522" i="4261"/>
  <c r="AV522" i="4261"/>
  <c r="AW522" i="4261"/>
  <c r="AX522" i="4261"/>
  <c r="AY522" i="4261"/>
  <c r="AZ522" i="4261"/>
  <c r="BA522" i="4261"/>
  <c r="BB522" i="4261"/>
  <c r="BC522" i="4261"/>
  <c r="BD522" i="4261"/>
  <c r="A523" i="4261"/>
  <c r="B523" i="4261"/>
  <c r="C523" i="4261"/>
  <c r="D523" i="4261"/>
  <c r="E523" i="4261"/>
  <c r="F523" i="4261"/>
  <c r="G523" i="4261"/>
  <c r="H523" i="4261"/>
  <c r="I523" i="4261"/>
  <c r="J523" i="4261"/>
  <c r="K523" i="4261"/>
  <c r="L523" i="4261"/>
  <c r="M523" i="4261"/>
  <c r="N523" i="4261"/>
  <c r="O523" i="4261"/>
  <c r="P523" i="4261"/>
  <c r="Q523" i="4261"/>
  <c r="R523" i="4261"/>
  <c r="S523" i="4261"/>
  <c r="T523" i="4261"/>
  <c r="U523" i="4261"/>
  <c r="V523" i="4261"/>
  <c r="W523" i="4261"/>
  <c r="X523" i="4261"/>
  <c r="Y523" i="4261"/>
  <c r="Z523" i="4261"/>
  <c r="AA523" i="4261"/>
  <c r="AB523" i="4261"/>
  <c r="AC523" i="4261"/>
  <c r="AD523" i="4261"/>
  <c r="AE523" i="4261"/>
  <c r="AF523" i="4261"/>
  <c r="AG523" i="4261"/>
  <c r="AH523" i="4261"/>
  <c r="AI523" i="4261"/>
  <c r="AJ523" i="4261"/>
  <c r="AK523" i="4261"/>
  <c r="AL523" i="4261"/>
  <c r="AM523" i="4261"/>
  <c r="AN523" i="4261"/>
  <c r="AO523" i="4261"/>
  <c r="AP523" i="4261"/>
  <c r="AQ523" i="4261"/>
  <c r="AR523" i="4261"/>
  <c r="AS523" i="4261"/>
  <c r="AT523" i="4261"/>
  <c r="AU523" i="4261"/>
  <c r="AV523" i="4261"/>
  <c r="AW523" i="4261"/>
  <c r="AX523" i="4261"/>
  <c r="AY523" i="4261"/>
  <c r="AZ523" i="4261"/>
  <c r="BA523" i="4261"/>
  <c r="BB523" i="4261"/>
  <c r="BC523" i="4261"/>
  <c r="BD523" i="4261"/>
  <c r="A524" i="4261"/>
  <c r="B524" i="4261"/>
  <c r="C524" i="4261"/>
  <c r="D524" i="4261"/>
  <c r="E524" i="4261"/>
  <c r="F524" i="4261"/>
  <c r="G524" i="4261"/>
  <c r="H524" i="4261"/>
  <c r="I524" i="4261"/>
  <c r="J524" i="4261"/>
  <c r="K524" i="4261"/>
  <c r="L524" i="4261"/>
  <c r="M524" i="4261"/>
  <c r="N524" i="4261"/>
  <c r="O524" i="4261"/>
  <c r="P524" i="4261"/>
  <c r="Q524" i="4261"/>
  <c r="R524" i="4261"/>
  <c r="S524" i="4261"/>
  <c r="T524" i="4261"/>
  <c r="U524" i="4261"/>
  <c r="V524" i="4261"/>
  <c r="W524" i="4261"/>
  <c r="X524" i="4261"/>
  <c r="Y524" i="4261"/>
  <c r="Z524" i="4261"/>
  <c r="AA524" i="4261"/>
  <c r="AB524" i="4261"/>
  <c r="AC524" i="4261"/>
  <c r="AD524" i="4261"/>
  <c r="AE524" i="4261"/>
  <c r="AF524" i="4261"/>
  <c r="AG524" i="4261"/>
  <c r="AH524" i="4261"/>
  <c r="AI524" i="4261"/>
  <c r="AJ524" i="4261"/>
  <c r="AK524" i="4261"/>
  <c r="AL524" i="4261"/>
  <c r="AM524" i="4261"/>
  <c r="AN524" i="4261"/>
  <c r="AO524" i="4261"/>
  <c r="AP524" i="4261"/>
  <c r="AQ524" i="4261"/>
  <c r="AR524" i="4261"/>
  <c r="AS524" i="4261"/>
  <c r="AT524" i="4261"/>
  <c r="AU524" i="4261"/>
  <c r="AV524" i="4261"/>
  <c r="AW524" i="4261"/>
  <c r="AX524" i="4261"/>
  <c r="AY524" i="4261"/>
  <c r="AZ524" i="4261"/>
  <c r="BA524" i="4261"/>
  <c r="BB524" i="4261"/>
  <c r="BC524" i="4261"/>
  <c r="BD524" i="4261"/>
  <c r="A525" i="4261"/>
  <c r="B525" i="4261"/>
  <c r="C525" i="4261"/>
  <c r="D525" i="4261"/>
  <c r="E525" i="4261"/>
  <c r="F525" i="4261"/>
  <c r="G525" i="4261"/>
  <c r="H525" i="4261"/>
  <c r="I525" i="4261"/>
  <c r="J525" i="4261"/>
  <c r="K525" i="4261"/>
  <c r="L525" i="4261"/>
  <c r="M525" i="4261"/>
  <c r="N525" i="4261"/>
  <c r="O525" i="4261"/>
  <c r="P525" i="4261"/>
  <c r="Q525" i="4261"/>
  <c r="R525" i="4261"/>
  <c r="S525" i="4261"/>
  <c r="T525" i="4261"/>
  <c r="U525" i="4261"/>
  <c r="V525" i="4261"/>
  <c r="W525" i="4261"/>
  <c r="X525" i="4261"/>
  <c r="Y525" i="4261"/>
  <c r="Z525" i="4261"/>
  <c r="AA525" i="4261"/>
  <c r="AB525" i="4261"/>
  <c r="AC525" i="4261"/>
  <c r="AD525" i="4261"/>
  <c r="AE525" i="4261"/>
  <c r="AF525" i="4261"/>
  <c r="AG525" i="4261"/>
  <c r="AH525" i="4261"/>
  <c r="AI525" i="4261"/>
  <c r="AJ525" i="4261"/>
  <c r="AK525" i="4261"/>
  <c r="AL525" i="4261"/>
  <c r="AM525" i="4261"/>
  <c r="AN525" i="4261"/>
  <c r="AO525" i="4261"/>
  <c r="AP525" i="4261"/>
  <c r="AQ525" i="4261"/>
  <c r="AR525" i="4261"/>
  <c r="AS525" i="4261"/>
  <c r="AT525" i="4261"/>
  <c r="AU525" i="4261"/>
  <c r="AV525" i="4261"/>
  <c r="AW525" i="4261"/>
  <c r="AX525" i="4261"/>
  <c r="AY525" i="4261"/>
  <c r="AZ525" i="4261"/>
  <c r="BA525" i="4261"/>
  <c r="BB525" i="4261"/>
  <c r="BC525" i="4261"/>
  <c r="BD525" i="4261"/>
  <c r="A526" i="4261"/>
  <c r="B526" i="4261"/>
  <c r="C526" i="4261"/>
  <c r="D526" i="4261"/>
  <c r="E526" i="4261"/>
  <c r="F526" i="4261"/>
  <c r="G526" i="4261"/>
  <c r="H526" i="4261"/>
  <c r="I526" i="4261"/>
  <c r="J526" i="4261"/>
  <c r="K526" i="4261"/>
  <c r="L526" i="4261"/>
  <c r="M526" i="4261"/>
  <c r="N526" i="4261"/>
  <c r="O526" i="4261"/>
  <c r="P526" i="4261"/>
  <c r="Q526" i="4261"/>
  <c r="R526" i="4261"/>
  <c r="S526" i="4261"/>
  <c r="T526" i="4261"/>
  <c r="U526" i="4261"/>
  <c r="V526" i="4261"/>
  <c r="W526" i="4261"/>
  <c r="X526" i="4261"/>
  <c r="Y526" i="4261"/>
  <c r="Z526" i="4261"/>
  <c r="AA526" i="4261"/>
  <c r="AB526" i="4261"/>
  <c r="AC526" i="4261"/>
  <c r="AD526" i="4261"/>
  <c r="AE526" i="4261"/>
  <c r="AF526" i="4261"/>
  <c r="AG526" i="4261"/>
  <c r="AH526" i="4261"/>
  <c r="AI526" i="4261"/>
  <c r="AJ526" i="4261"/>
  <c r="AK526" i="4261"/>
  <c r="AL526" i="4261"/>
  <c r="AM526" i="4261"/>
  <c r="AN526" i="4261"/>
  <c r="AO526" i="4261"/>
  <c r="AP526" i="4261"/>
  <c r="AQ526" i="4261"/>
  <c r="AR526" i="4261"/>
  <c r="AS526" i="4261"/>
  <c r="AT526" i="4261"/>
  <c r="AU526" i="4261"/>
  <c r="AV526" i="4261"/>
  <c r="AW526" i="4261"/>
  <c r="AX526" i="4261"/>
  <c r="AY526" i="4261"/>
  <c r="AZ526" i="4261"/>
  <c r="BA526" i="4261"/>
  <c r="BB526" i="4261"/>
  <c r="BC526" i="4261"/>
  <c r="BD526" i="4261"/>
  <c r="A527" i="4261"/>
  <c r="B527" i="4261"/>
  <c r="C527" i="4261"/>
  <c r="D527" i="4261"/>
  <c r="E527" i="4261"/>
  <c r="F527" i="4261"/>
  <c r="G527" i="4261"/>
  <c r="H527" i="4261"/>
  <c r="I527" i="4261"/>
  <c r="J527" i="4261"/>
  <c r="K527" i="4261"/>
  <c r="L527" i="4261"/>
  <c r="M527" i="4261"/>
  <c r="N527" i="4261"/>
  <c r="O527" i="4261"/>
  <c r="P527" i="4261"/>
  <c r="Q527" i="4261"/>
  <c r="R527" i="4261"/>
  <c r="S527" i="4261"/>
  <c r="T527" i="4261"/>
  <c r="U527" i="4261"/>
  <c r="V527" i="4261"/>
  <c r="W527" i="4261"/>
  <c r="X527" i="4261"/>
  <c r="Y527" i="4261"/>
  <c r="Z527" i="4261"/>
  <c r="AA527" i="4261"/>
  <c r="AB527" i="4261"/>
  <c r="AC527" i="4261"/>
  <c r="AD527" i="4261"/>
  <c r="AE527" i="4261"/>
  <c r="AF527" i="4261"/>
  <c r="AG527" i="4261"/>
  <c r="AH527" i="4261"/>
  <c r="AI527" i="4261"/>
  <c r="AJ527" i="4261"/>
  <c r="AK527" i="4261"/>
  <c r="AL527" i="4261"/>
  <c r="AM527" i="4261"/>
  <c r="AN527" i="4261"/>
  <c r="AO527" i="4261"/>
  <c r="AP527" i="4261"/>
  <c r="AQ527" i="4261"/>
  <c r="AR527" i="4261"/>
  <c r="AS527" i="4261"/>
  <c r="AT527" i="4261"/>
  <c r="AU527" i="4261"/>
  <c r="AV527" i="4261"/>
  <c r="AW527" i="4261"/>
  <c r="AX527" i="4261"/>
  <c r="AY527" i="4261"/>
  <c r="AZ527" i="4261"/>
  <c r="BA527" i="4261"/>
  <c r="BB527" i="4261"/>
  <c r="BC527" i="4261"/>
  <c r="BD527" i="4261"/>
  <c r="A528" i="4261"/>
  <c r="B528" i="4261"/>
  <c r="C528" i="4261"/>
  <c r="D528" i="4261"/>
  <c r="E528" i="4261"/>
  <c r="F528" i="4261"/>
  <c r="G528" i="4261"/>
  <c r="H528" i="4261"/>
  <c r="I528" i="4261"/>
  <c r="J528" i="4261"/>
  <c r="K528" i="4261"/>
  <c r="L528" i="4261"/>
  <c r="M528" i="4261"/>
  <c r="N528" i="4261"/>
  <c r="O528" i="4261"/>
  <c r="P528" i="4261"/>
  <c r="Q528" i="4261"/>
  <c r="R528" i="4261"/>
  <c r="S528" i="4261"/>
  <c r="T528" i="4261"/>
  <c r="U528" i="4261"/>
  <c r="V528" i="4261"/>
  <c r="W528" i="4261"/>
  <c r="X528" i="4261"/>
  <c r="Y528" i="4261"/>
  <c r="Z528" i="4261"/>
  <c r="AA528" i="4261"/>
  <c r="AB528" i="4261"/>
  <c r="AC528" i="4261"/>
  <c r="AD528" i="4261"/>
  <c r="AE528" i="4261"/>
  <c r="AF528" i="4261"/>
  <c r="AG528" i="4261"/>
  <c r="AH528" i="4261"/>
  <c r="AI528" i="4261"/>
  <c r="AJ528" i="4261"/>
  <c r="AK528" i="4261"/>
  <c r="AL528" i="4261"/>
  <c r="AM528" i="4261"/>
  <c r="AN528" i="4261"/>
  <c r="AO528" i="4261"/>
  <c r="AP528" i="4261"/>
  <c r="AQ528" i="4261"/>
  <c r="AR528" i="4261"/>
  <c r="AS528" i="4261"/>
  <c r="AT528" i="4261"/>
  <c r="AU528" i="4261"/>
  <c r="AV528" i="4261"/>
  <c r="AW528" i="4261"/>
  <c r="AX528" i="4261"/>
  <c r="AY528" i="4261"/>
  <c r="AZ528" i="4261"/>
  <c r="BA528" i="4261"/>
  <c r="BB528" i="4261"/>
  <c r="BC528" i="4261"/>
  <c r="BD528" i="4261"/>
  <c r="A529" i="4261"/>
  <c r="B529" i="4261"/>
  <c r="C529" i="4261"/>
  <c r="D529" i="4261"/>
  <c r="E529" i="4261"/>
  <c r="F529" i="4261"/>
  <c r="G529" i="4261"/>
  <c r="H529" i="4261"/>
  <c r="I529" i="4261"/>
  <c r="J529" i="4261"/>
  <c r="K529" i="4261"/>
  <c r="L529" i="4261"/>
  <c r="M529" i="4261"/>
  <c r="N529" i="4261"/>
  <c r="O529" i="4261"/>
  <c r="P529" i="4261"/>
  <c r="Q529" i="4261"/>
  <c r="R529" i="4261"/>
  <c r="S529" i="4261"/>
  <c r="T529" i="4261"/>
  <c r="U529" i="4261"/>
  <c r="V529" i="4261"/>
  <c r="W529" i="4261"/>
  <c r="X529" i="4261"/>
  <c r="Y529" i="4261"/>
  <c r="Z529" i="4261"/>
  <c r="AA529" i="4261"/>
  <c r="AB529" i="4261"/>
  <c r="AC529" i="4261"/>
  <c r="AD529" i="4261"/>
  <c r="AE529" i="4261"/>
  <c r="AF529" i="4261"/>
  <c r="AG529" i="4261"/>
  <c r="AH529" i="4261"/>
  <c r="AI529" i="4261"/>
  <c r="AJ529" i="4261"/>
  <c r="AK529" i="4261"/>
  <c r="AL529" i="4261"/>
  <c r="AM529" i="4261"/>
  <c r="AN529" i="4261"/>
  <c r="AO529" i="4261"/>
  <c r="AP529" i="4261"/>
  <c r="AQ529" i="4261"/>
  <c r="AR529" i="4261"/>
  <c r="AS529" i="4261"/>
  <c r="AT529" i="4261"/>
  <c r="AU529" i="4261"/>
  <c r="AV529" i="4261"/>
  <c r="AW529" i="4261"/>
  <c r="AX529" i="4261"/>
  <c r="AY529" i="4261"/>
  <c r="AZ529" i="4261"/>
  <c r="BA529" i="4261"/>
  <c r="BB529" i="4261"/>
  <c r="BC529" i="4261"/>
  <c r="BD529" i="4261"/>
  <c r="A530" i="4261"/>
  <c r="B530" i="4261"/>
  <c r="C530" i="4261"/>
  <c r="D530" i="4261"/>
  <c r="E530" i="4261"/>
  <c r="F530" i="4261"/>
  <c r="G530" i="4261"/>
  <c r="H530" i="4261"/>
  <c r="I530" i="4261"/>
  <c r="J530" i="4261"/>
  <c r="K530" i="4261"/>
  <c r="L530" i="4261"/>
  <c r="M530" i="4261"/>
  <c r="N530" i="4261"/>
  <c r="O530" i="4261"/>
  <c r="P530" i="4261"/>
  <c r="Q530" i="4261"/>
  <c r="R530" i="4261"/>
  <c r="S530" i="4261"/>
  <c r="T530" i="4261"/>
  <c r="U530" i="4261"/>
  <c r="V530" i="4261"/>
  <c r="W530" i="4261"/>
  <c r="X530" i="4261"/>
  <c r="Y530" i="4261"/>
  <c r="Z530" i="4261"/>
  <c r="AA530" i="4261"/>
  <c r="AB530" i="4261"/>
  <c r="AC530" i="4261"/>
  <c r="AD530" i="4261"/>
  <c r="AE530" i="4261"/>
  <c r="AF530" i="4261"/>
  <c r="AG530" i="4261"/>
  <c r="AH530" i="4261"/>
  <c r="AI530" i="4261"/>
  <c r="AJ530" i="4261"/>
  <c r="AK530" i="4261"/>
  <c r="AL530" i="4261"/>
  <c r="AM530" i="4261"/>
  <c r="AN530" i="4261"/>
  <c r="AO530" i="4261"/>
  <c r="AP530" i="4261"/>
  <c r="AQ530" i="4261"/>
  <c r="AR530" i="4261"/>
  <c r="AS530" i="4261"/>
  <c r="AT530" i="4261"/>
  <c r="AU530" i="4261"/>
  <c r="AV530" i="4261"/>
  <c r="AW530" i="4261"/>
  <c r="AX530" i="4261"/>
  <c r="AY530" i="4261"/>
  <c r="AZ530" i="4261"/>
  <c r="BA530" i="4261"/>
  <c r="BB530" i="4261"/>
  <c r="BC530" i="4261"/>
  <c r="BD530" i="4261"/>
  <c r="A531" i="4261"/>
  <c r="B531" i="4261"/>
  <c r="C531" i="4261"/>
  <c r="D531" i="4261"/>
  <c r="E531" i="4261"/>
  <c r="F531" i="4261"/>
  <c r="G531" i="4261"/>
  <c r="H531" i="4261"/>
  <c r="I531" i="4261"/>
  <c r="J531" i="4261"/>
  <c r="K531" i="4261"/>
  <c r="L531" i="4261"/>
  <c r="M531" i="4261"/>
  <c r="N531" i="4261"/>
  <c r="O531" i="4261"/>
  <c r="P531" i="4261"/>
  <c r="Q531" i="4261"/>
  <c r="R531" i="4261"/>
  <c r="S531" i="4261"/>
  <c r="T531" i="4261"/>
  <c r="U531" i="4261"/>
  <c r="V531" i="4261"/>
  <c r="W531" i="4261"/>
  <c r="X531" i="4261"/>
  <c r="Y531" i="4261"/>
  <c r="Z531" i="4261"/>
  <c r="AA531" i="4261"/>
  <c r="AB531" i="4261"/>
  <c r="AC531" i="4261"/>
  <c r="AD531" i="4261"/>
  <c r="AE531" i="4261"/>
  <c r="AF531" i="4261"/>
  <c r="AG531" i="4261"/>
  <c r="AH531" i="4261"/>
  <c r="AI531" i="4261"/>
  <c r="AJ531" i="4261"/>
  <c r="AK531" i="4261"/>
  <c r="AL531" i="4261"/>
  <c r="AM531" i="4261"/>
  <c r="AN531" i="4261"/>
  <c r="AO531" i="4261"/>
  <c r="AP531" i="4261"/>
  <c r="AQ531" i="4261"/>
  <c r="AR531" i="4261"/>
  <c r="AS531" i="4261"/>
  <c r="AT531" i="4261"/>
  <c r="AU531" i="4261"/>
  <c r="AV531" i="4261"/>
  <c r="AW531" i="4261"/>
  <c r="AX531" i="4261"/>
  <c r="AY531" i="4261"/>
  <c r="AZ531" i="4261"/>
  <c r="BA531" i="4261"/>
  <c r="BB531" i="4261"/>
  <c r="BC531" i="4261"/>
  <c r="BD531" i="4261"/>
  <c r="A532" i="4261"/>
  <c r="B532" i="4261"/>
  <c r="C532" i="4261"/>
  <c r="D532" i="4261"/>
  <c r="E532" i="4261"/>
  <c r="F532" i="4261"/>
  <c r="G532" i="4261"/>
  <c r="H532" i="4261"/>
  <c r="I532" i="4261"/>
  <c r="J532" i="4261"/>
  <c r="K532" i="4261"/>
  <c r="L532" i="4261"/>
  <c r="M532" i="4261"/>
  <c r="N532" i="4261"/>
  <c r="O532" i="4261"/>
  <c r="P532" i="4261"/>
  <c r="Q532" i="4261"/>
  <c r="R532" i="4261"/>
  <c r="S532" i="4261"/>
  <c r="T532" i="4261"/>
  <c r="U532" i="4261"/>
  <c r="V532" i="4261"/>
  <c r="W532" i="4261"/>
  <c r="X532" i="4261"/>
  <c r="Y532" i="4261"/>
  <c r="Z532" i="4261"/>
  <c r="AA532" i="4261"/>
  <c r="AB532" i="4261"/>
  <c r="AC532" i="4261"/>
  <c r="AD532" i="4261"/>
  <c r="AE532" i="4261"/>
  <c r="AF532" i="4261"/>
  <c r="AG532" i="4261"/>
  <c r="AH532" i="4261"/>
  <c r="AI532" i="4261"/>
  <c r="AJ532" i="4261"/>
  <c r="AK532" i="4261"/>
  <c r="AL532" i="4261"/>
  <c r="AM532" i="4261"/>
  <c r="AN532" i="4261"/>
  <c r="AO532" i="4261"/>
  <c r="AP532" i="4261"/>
  <c r="AQ532" i="4261"/>
  <c r="AR532" i="4261"/>
  <c r="AS532" i="4261"/>
  <c r="AT532" i="4261"/>
  <c r="AU532" i="4261"/>
  <c r="AV532" i="4261"/>
  <c r="AW532" i="4261"/>
  <c r="AX532" i="4261"/>
  <c r="AY532" i="4261"/>
  <c r="AZ532" i="4261"/>
  <c r="BA532" i="4261"/>
  <c r="BB532" i="4261"/>
  <c r="BC532" i="4261"/>
  <c r="BD532" i="4261"/>
  <c r="A533" i="4261" l="1"/>
  <c r="B533" i="4261"/>
  <c r="C533" i="4261"/>
  <c r="D533" i="4261"/>
  <c r="E533" i="4261"/>
  <c r="F533" i="4261"/>
  <c r="G533" i="4261"/>
  <c r="H533" i="4261"/>
  <c r="I533" i="4261"/>
  <c r="J533" i="4261"/>
  <c r="K533" i="4261"/>
  <c r="L533" i="4261"/>
  <c r="M533" i="4261"/>
  <c r="N533" i="4261"/>
  <c r="O533" i="4261"/>
  <c r="P533" i="4261"/>
  <c r="Q533" i="4261"/>
  <c r="R533" i="4261"/>
  <c r="S533" i="4261"/>
  <c r="T533" i="4261"/>
  <c r="U533" i="4261"/>
  <c r="V533" i="4261"/>
  <c r="W533" i="4261"/>
  <c r="X533" i="4261"/>
  <c r="Y533" i="4261"/>
  <c r="Z533" i="4261"/>
  <c r="AA533" i="4261"/>
  <c r="AB533" i="4261"/>
  <c r="AC533" i="4261"/>
  <c r="AD533" i="4261"/>
  <c r="AE533" i="4261"/>
  <c r="AF533" i="4261"/>
  <c r="AG533" i="4261"/>
  <c r="AH533" i="4261"/>
  <c r="AI533" i="4261"/>
  <c r="AJ533" i="4261"/>
  <c r="AK533" i="4261"/>
  <c r="AL533" i="4261"/>
  <c r="AM533" i="4261"/>
  <c r="AN533" i="4261"/>
  <c r="AO533" i="4261"/>
  <c r="AP533" i="4261"/>
  <c r="AQ533" i="4261"/>
  <c r="AR533" i="4261"/>
  <c r="AS533" i="4261"/>
  <c r="AT533" i="4261"/>
  <c r="AU533" i="4261"/>
  <c r="AV533" i="4261"/>
  <c r="AW533" i="4261"/>
  <c r="AX533" i="4261"/>
  <c r="AY533" i="4261"/>
  <c r="AZ533" i="4261"/>
  <c r="BA533" i="4261"/>
  <c r="BB533" i="4261"/>
  <c r="BC533" i="4261"/>
  <c r="BD533" i="4261"/>
  <c r="A534" i="4261"/>
  <c r="B534" i="4261"/>
  <c r="C534" i="4261"/>
  <c r="D534" i="4261"/>
  <c r="E534" i="4261"/>
  <c r="F534" i="4261"/>
  <c r="G534" i="4261"/>
  <c r="H534" i="4261"/>
  <c r="I534" i="4261"/>
  <c r="J534" i="4261"/>
  <c r="K534" i="4261"/>
  <c r="L534" i="4261"/>
  <c r="M534" i="4261"/>
  <c r="N534" i="4261"/>
  <c r="O534" i="4261"/>
  <c r="P534" i="4261"/>
  <c r="Q534" i="4261"/>
  <c r="R534" i="4261"/>
  <c r="S534" i="4261"/>
  <c r="T534" i="4261"/>
  <c r="U534" i="4261"/>
  <c r="V534" i="4261"/>
  <c r="W534" i="4261"/>
  <c r="X534" i="4261"/>
  <c r="Y534" i="4261"/>
  <c r="Z534" i="4261"/>
  <c r="AA534" i="4261"/>
  <c r="AB534" i="4261"/>
  <c r="AC534" i="4261"/>
  <c r="AD534" i="4261"/>
  <c r="AE534" i="4261"/>
  <c r="AF534" i="4261"/>
  <c r="AG534" i="4261"/>
  <c r="AH534" i="4261"/>
  <c r="AI534" i="4261"/>
  <c r="AJ534" i="4261"/>
  <c r="AK534" i="4261"/>
  <c r="AL534" i="4261"/>
  <c r="AM534" i="4261"/>
  <c r="AN534" i="4261"/>
  <c r="AO534" i="4261"/>
  <c r="AP534" i="4261"/>
  <c r="AQ534" i="4261"/>
  <c r="AR534" i="4261"/>
  <c r="AS534" i="4261"/>
  <c r="AT534" i="4261"/>
  <c r="AU534" i="4261"/>
  <c r="AV534" i="4261"/>
  <c r="AW534" i="4261"/>
  <c r="AX534" i="4261"/>
  <c r="AY534" i="4261"/>
  <c r="AZ534" i="4261"/>
  <c r="BA534" i="4261"/>
  <c r="BB534" i="4261"/>
  <c r="BC534" i="4261"/>
  <c r="BD534" i="4261"/>
  <c r="A535" i="4261"/>
  <c r="B535" i="4261"/>
  <c r="C535" i="4261"/>
  <c r="D535" i="4261"/>
  <c r="E535" i="4261"/>
  <c r="F535" i="4261"/>
  <c r="G535" i="4261"/>
  <c r="H535" i="4261"/>
  <c r="I535" i="4261"/>
  <c r="J535" i="4261"/>
  <c r="K535" i="4261"/>
  <c r="L535" i="4261"/>
  <c r="M535" i="4261"/>
  <c r="N535" i="4261"/>
  <c r="O535" i="4261"/>
  <c r="P535" i="4261"/>
  <c r="Q535" i="4261"/>
  <c r="R535" i="4261"/>
  <c r="S535" i="4261"/>
  <c r="T535" i="4261"/>
  <c r="U535" i="4261"/>
  <c r="V535" i="4261"/>
  <c r="W535" i="4261"/>
  <c r="X535" i="4261"/>
  <c r="Y535" i="4261"/>
  <c r="Z535" i="4261"/>
  <c r="AA535" i="4261"/>
  <c r="AB535" i="4261"/>
  <c r="AC535" i="4261"/>
  <c r="AD535" i="4261"/>
  <c r="AE535" i="4261"/>
  <c r="AF535" i="4261"/>
  <c r="AG535" i="4261"/>
  <c r="AH535" i="4261"/>
  <c r="AI535" i="4261"/>
  <c r="AJ535" i="4261"/>
  <c r="AK535" i="4261"/>
  <c r="AL535" i="4261"/>
  <c r="AM535" i="4261"/>
  <c r="AN535" i="4261"/>
  <c r="AO535" i="4261"/>
  <c r="AP535" i="4261"/>
  <c r="AQ535" i="4261"/>
  <c r="AR535" i="4261"/>
  <c r="AS535" i="4261"/>
  <c r="AT535" i="4261"/>
  <c r="AU535" i="4261"/>
  <c r="AV535" i="4261"/>
  <c r="AW535" i="4261"/>
  <c r="AX535" i="4261"/>
  <c r="AY535" i="4261"/>
  <c r="AZ535" i="4261"/>
  <c r="BA535" i="4261"/>
  <c r="BB535" i="4261"/>
  <c r="BC535" i="4261"/>
  <c r="BD535" i="4261"/>
  <c r="A536" i="4261"/>
  <c r="B536" i="4261"/>
  <c r="C536" i="4261"/>
  <c r="D536" i="4261"/>
  <c r="E536" i="4261"/>
  <c r="F536" i="4261"/>
  <c r="G536" i="4261"/>
  <c r="H536" i="4261"/>
  <c r="I536" i="4261"/>
  <c r="J536" i="4261"/>
  <c r="K536" i="4261"/>
  <c r="L536" i="4261"/>
  <c r="M536" i="4261"/>
  <c r="N536" i="4261"/>
  <c r="O536" i="4261"/>
  <c r="P536" i="4261"/>
  <c r="Q536" i="4261"/>
  <c r="R536" i="4261"/>
  <c r="S536" i="4261"/>
  <c r="T536" i="4261"/>
  <c r="U536" i="4261"/>
  <c r="V536" i="4261"/>
  <c r="W536" i="4261"/>
  <c r="X536" i="4261"/>
  <c r="Y536" i="4261"/>
  <c r="Z536" i="4261"/>
  <c r="AA536" i="4261"/>
  <c r="AB536" i="4261"/>
  <c r="AC536" i="4261"/>
  <c r="AD536" i="4261"/>
  <c r="AE536" i="4261"/>
  <c r="AF536" i="4261"/>
  <c r="AG536" i="4261"/>
  <c r="AH536" i="4261"/>
  <c r="AI536" i="4261"/>
  <c r="AJ536" i="4261"/>
  <c r="AK536" i="4261"/>
  <c r="AL536" i="4261"/>
  <c r="AM536" i="4261"/>
  <c r="AN536" i="4261"/>
  <c r="AO536" i="4261"/>
  <c r="AP536" i="4261"/>
  <c r="AQ536" i="4261"/>
  <c r="AR536" i="4261"/>
  <c r="AS536" i="4261"/>
  <c r="AT536" i="4261"/>
  <c r="AU536" i="4261"/>
  <c r="AV536" i="4261"/>
  <c r="AW536" i="4261"/>
  <c r="AX536" i="4261"/>
  <c r="AY536" i="4261"/>
  <c r="AZ536" i="4261"/>
  <c r="BA536" i="4261"/>
  <c r="BB536" i="4261"/>
  <c r="BC536" i="4261"/>
  <c r="BD536" i="4261"/>
  <c r="A537" i="4261"/>
  <c r="B537" i="4261"/>
  <c r="C537" i="4261"/>
  <c r="D537" i="4261"/>
  <c r="E537" i="4261"/>
  <c r="F537" i="4261"/>
  <c r="G537" i="4261"/>
  <c r="H537" i="4261"/>
  <c r="I537" i="4261"/>
  <c r="J537" i="4261"/>
  <c r="K537" i="4261"/>
  <c r="L537" i="4261"/>
  <c r="M537" i="4261"/>
  <c r="N537" i="4261"/>
  <c r="O537" i="4261"/>
  <c r="P537" i="4261"/>
  <c r="Q537" i="4261"/>
  <c r="R537" i="4261"/>
  <c r="S537" i="4261"/>
  <c r="T537" i="4261"/>
  <c r="U537" i="4261"/>
  <c r="V537" i="4261"/>
  <c r="W537" i="4261"/>
  <c r="X537" i="4261"/>
  <c r="Y537" i="4261"/>
  <c r="Z537" i="4261"/>
  <c r="AA537" i="4261"/>
  <c r="AB537" i="4261"/>
  <c r="AC537" i="4261"/>
  <c r="AD537" i="4261"/>
  <c r="AE537" i="4261"/>
  <c r="AF537" i="4261"/>
  <c r="AG537" i="4261"/>
  <c r="AH537" i="4261"/>
  <c r="AI537" i="4261"/>
  <c r="AJ537" i="4261"/>
  <c r="AK537" i="4261"/>
  <c r="AL537" i="4261"/>
  <c r="AM537" i="4261"/>
  <c r="AN537" i="4261"/>
  <c r="AO537" i="4261"/>
  <c r="AP537" i="4261"/>
  <c r="AQ537" i="4261"/>
  <c r="AR537" i="4261"/>
  <c r="AS537" i="4261"/>
  <c r="AT537" i="4261"/>
  <c r="AU537" i="4261"/>
  <c r="AV537" i="4261"/>
  <c r="AW537" i="4261"/>
  <c r="AX537" i="4261"/>
  <c r="AY537" i="4261"/>
  <c r="AZ537" i="4261"/>
  <c r="BA537" i="4261"/>
  <c r="BB537" i="4261"/>
  <c r="BC537" i="4261"/>
  <c r="BD537" i="4261"/>
  <c r="A538" i="4261"/>
  <c r="B538" i="4261"/>
  <c r="C538" i="4261"/>
  <c r="D538" i="4261"/>
  <c r="E538" i="4261"/>
  <c r="F538" i="4261"/>
  <c r="G538" i="4261"/>
  <c r="H538" i="4261"/>
  <c r="I538" i="4261"/>
  <c r="J538" i="4261"/>
  <c r="K538" i="4261"/>
  <c r="L538" i="4261"/>
  <c r="M538" i="4261"/>
  <c r="N538" i="4261"/>
  <c r="O538" i="4261"/>
  <c r="P538" i="4261"/>
  <c r="Q538" i="4261"/>
  <c r="R538" i="4261"/>
  <c r="S538" i="4261"/>
  <c r="T538" i="4261"/>
  <c r="U538" i="4261"/>
  <c r="V538" i="4261"/>
  <c r="W538" i="4261"/>
  <c r="X538" i="4261"/>
  <c r="Y538" i="4261"/>
  <c r="Z538" i="4261"/>
  <c r="AA538" i="4261"/>
  <c r="AB538" i="4261"/>
  <c r="AC538" i="4261"/>
  <c r="AD538" i="4261"/>
  <c r="AE538" i="4261"/>
  <c r="AF538" i="4261"/>
  <c r="AG538" i="4261"/>
  <c r="AH538" i="4261"/>
  <c r="AI538" i="4261"/>
  <c r="AJ538" i="4261"/>
  <c r="AK538" i="4261"/>
  <c r="AL538" i="4261"/>
  <c r="AM538" i="4261"/>
  <c r="AN538" i="4261"/>
  <c r="AO538" i="4261"/>
  <c r="AP538" i="4261"/>
  <c r="AQ538" i="4261"/>
  <c r="AR538" i="4261"/>
  <c r="AS538" i="4261"/>
  <c r="AT538" i="4261"/>
  <c r="AU538" i="4261"/>
  <c r="AV538" i="4261"/>
  <c r="AW538" i="4261"/>
  <c r="AX538" i="4261"/>
  <c r="AY538" i="4261"/>
  <c r="AZ538" i="4261"/>
  <c r="BA538" i="4261"/>
  <c r="BB538" i="4261"/>
  <c r="BC538" i="4261"/>
  <c r="BD538" i="4261"/>
  <c r="A539" i="4261"/>
  <c r="B539" i="4261"/>
  <c r="C539" i="4261"/>
  <c r="D539" i="4261"/>
  <c r="E539" i="4261"/>
  <c r="F539" i="4261"/>
  <c r="G539" i="4261"/>
  <c r="H539" i="4261"/>
  <c r="I539" i="4261"/>
  <c r="J539" i="4261"/>
  <c r="K539" i="4261"/>
  <c r="L539" i="4261"/>
  <c r="M539" i="4261"/>
  <c r="N539" i="4261"/>
  <c r="O539" i="4261"/>
  <c r="P539" i="4261"/>
  <c r="Q539" i="4261"/>
  <c r="R539" i="4261"/>
  <c r="S539" i="4261"/>
  <c r="T539" i="4261"/>
  <c r="U539" i="4261"/>
  <c r="V539" i="4261"/>
  <c r="W539" i="4261"/>
  <c r="X539" i="4261"/>
  <c r="Y539" i="4261"/>
  <c r="Z539" i="4261"/>
  <c r="AA539" i="4261"/>
  <c r="AB539" i="4261"/>
  <c r="AC539" i="4261"/>
  <c r="AD539" i="4261"/>
  <c r="AE539" i="4261"/>
  <c r="AF539" i="4261"/>
  <c r="AG539" i="4261"/>
  <c r="AH539" i="4261"/>
  <c r="AI539" i="4261"/>
  <c r="AJ539" i="4261"/>
  <c r="AK539" i="4261"/>
  <c r="AL539" i="4261"/>
  <c r="AM539" i="4261"/>
  <c r="AN539" i="4261"/>
  <c r="AO539" i="4261"/>
  <c r="AP539" i="4261"/>
  <c r="AQ539" i="4261"/>
  <c r="AR539" i="4261"/>
  <c r="AS539" i="4261"/>
  <c r="AT539" i="4261"/>
  <c r="AU539" i="4261"/>
  <c r="AV539" i="4261"/>
  <c r="AW539" i="4261"/>
  <c r="AX539" i="4261"/>
  <c r="AY539" i="4261"/>
  <c r="AZ539" i="4261"/>
  <c r="BA539" i="4261"/>
  <c r="BB539" i="4261"/>
  <c r="BC539" i="4261"/>
  <c r="BD539" i="4261"/>
  <c r="A540" i="4261"/>
  <c r="B540" i="4261"/>
  <c r="C540" i="4261"/>
  <c r="D540" i="4261"/>
  <c r="E540" i="4261"/>
  <c r="F540" i="4261"/>
  <c r="G540" i="4261"/>
  <c r="H540" i="4261"/>
  <c r="I540" i="4261"/>
  <c r="J540" i="4261"/>
  <c r="K540" i="4261"/>
  <c r="L540" i="4261"/>
  <c r="M540" i="4261"/>
  <c r="N540" i="4261"/>
  <c r="O540" i="4261"/>
  <c r="P540" i="4261"/>
  <c r="Q540" i="4261"/>
  <c r="R540" i="4261"/>
  <c r="S540" i="4261"/>
  <c r="T540" i="4261"/>
  <c r="U540" i="4261"/>
  <c r="V540" i="4261"/>
  <c r="W540" i="4261"/>
  <c r="X540" i="4261"/>
  <c r="Y540" i="4261"/>
  <c r="Z540" i="4261"/>
  <c r="AA540" i="4261"/>
  <c r="AB540" i="4261"/>
  <c r="AC540" i="4261"/>
  <c r="AD540" i="4261"/>
  <c r="AE540" i="4261"/>
  <c r="AF540" i="4261"/>
  <c r="AG540" i="4261"/>
  <c r="AH540" i="4261"/>
  <c r="AI540" i="4261"/>
  <c r="AJ540" i="4261"/>
  <c r="AK540" i="4261"/>
  <c r="AL540" i="4261"/>
  <c r="AM540" i="4261"/>
  <c r="AN540" i="4261"/>
  <c r="AO540" i="4261"/>
  <c r="AP540" i="4261"/>
  <c r="AQ540" i="4261"/>
  <c r="AR540" i="4261"/>
  <c r="AS540" i="4261"/>
  <c r="AT540" i="4261"/>
  <c r="AU540" i="4261"/>
  <c r="AV540" i="4261"/>
  <c r="AW540" i="4261"/>
  <c r="AX540" i="4261"/>
  <c r="AY540" i="4261"/>
  <c r="AZ540" i="4261"/>
  <c r="BA540" i="4261"/>
  <c r="BB540" i="4261"/>
  <c r="BC540" i="4261"/>
  <c r="BD540" i="4261"/>
  <c r="A541" i="4261"/>
  <c r="B541" i="4261"/>
  <c r="C541" i="4261"/>
  <c r="D541" i="4261"/>
  <c r="E541" i="4261"/>
  <c r="F541" i="4261"/>
  <c r="G541" i="4261"/>
  <c r="H541" i="4261"/>
  <c r="I541" i="4261"/>
  <c r="J541" i="4261"/>
  <c r="K541" i="4261"/>
  <c r="L541" i="4261"/>
  <c r="M541" i="4261"/>
  <c r="N541" i="4261"/>
  <c r="O541" i="4261"/>
  <c r="P541" i="4261"/>
  <c r="Q541" i="4261"/>
  <c r="R541" i="4261"/>
  <c r="S541" i="4261"/>
  <c r="T541" i="4261"/>
  <c r="U541" i="4261"/>
  <c r="V541" i="4261"/>
  <c r="W541" i="4261"/>
  <c r="X541" i="4261"/>
  <c r="Y541" i="4261"/>
  <c r="Z541" i="4261"/>
  <c r="AA541" i="4261"/>
  <c r="AB541" i="4261"/>
  <c r="AC541" i="4261"/>
  <c r="AD541" i="4261"/>
  <c r="AE541" i="4261"/>
  <c r="AF541" i="4261"/>
  <c r="AG541" i="4261"/>
  <c r="AH541" i="4261"/>
  <c r="AI541" i="4261"/>
  <c r="AJ541" i="4261"/>
  <c r="AK541" i="4261"/>
  <c r="AL541" i="4261"/>
  <c r="AM541" i="4261"/>
  <c r="AN541" i="4261"/>
  <c r="AO541" i="4261"/>
  <c r="AP541" i="4261"/>
  <c r="AQ541" i="4261"/>
  <c r="AR541" i="4261"/>
  <c r="AS541" i="4261"/>
  <c r="AT541" i="4261"/>
  <c r="AU541" i="4261"/>
  <c r="AV541" i="4261"/>
  <c r="AW541" i="4261"/>
  <c r="AX541" i="4261"/>
  <c r="AY541" i="4261"/>
  <c r="AZ541" i="4261"/>
  <c r="BA541" i="4261"/>
  <c r="BB541" i="4261"/>
  <c r="BC541" i="4261"/>
  <c r="BD541" i="4261"/>
  <c r="A542" i="4261"/>
  <c r="B542" i="4261"/>
  <c r="C542" i="4261"/>
  <c r="D542" i="4261"/>
  <c r="E542" i="4261"/>
  <c r="F542" i="4261"/>
  <c r="G542" i="4261"/>
  <c r="H542" i="4261"/>
  <c r="I542" i="4261"/>
  <c r="J542" i="4261"/>
  <c r="K542" i="4261"/>
  <c r="L542" i="4261"/>
  <c r="M542" i="4261"/>
  <c r="N542" i="4261"/>
  <c r="O542" i="4261"/>
  <c r="P542" i="4261"/>
  <c r="Q542" i="4261"/>
  <c r="R542" i="4261"/>
  <c r="S542" i="4261"/>
  <c r="T542" i="4261"/>
  <c r="U542" i="4261"/>
  <c r="V542" i="4261"/>
  <c r="W542" i="4261"/>
  <c r="X542" i="4261"/>
  <c r="Y542" i="4261"/>
  <c r="Z542" i="4261"/>
  <c r="AA542" i="4261"/>
  <c r="AB542" i="4261"/>
  <c r="AC542" i="4261"/>
  <c r="AD542" i="4261"/>
  <c r="AE542" i="4261"/>
  <c r="AF542" i="4261"/>
  <c r="AG542" i="4261"/>
  <c r="AH542" i="4261"/>
  <c r="AI542" i="4261"/>
  <c r="AJ542" i="4261"/>
  <c r="AK542" i="4261"/>
  <c r="AL542" i="4261"/>
  <c r="AM542" i="4261"/>
  <c r="AN542" i="4261"/>
  <c r="AO542" i="4261"/>
  <c r="AP542" i="4261"/>
  <c r="AQ542" i="4261"/>
  <c r="AR542" i="4261"/>
  <c r="AS542" i="4261"/>
  <c r="AT542" i="4261"/>
  <c r="AU542" i="4261"/>
  <c r="AV542" i="4261"/>
  <c r="AW542" i="4261"/>
  <c r="AX542" i="4261"/>
  <c r="AY542" i="4261"/>
  <c r="AZ542" i="4261"/>
  <c r="BA542" i="4261"/>
  <c r="BB542" i="4261"/>
  <c r="BC542" i="4261"/>
  <c r="BD542" i="4261"/>
  <c r="A543" i="4261"/>
  <c r="B543" i="4261"/>
  <c r="C543" i="4261"/>
  <c r="D543" i="4261"/>
  <c r="E543" i="4261"/>
  <c r="F543" i="4261"/>
  <c r="G543" i="4261"/>
  <c r="H543" i="4261"/>
  <c r="I543" i="4261"/>
  <c r="J543" i="4261"/>
  <c r="K543" i="4261"/>
  <c r="L543" i="4261"/>
  <c r="M543" i="4261"/>
  <c r="N543" i="4261"/>
  <c r="O543" i="4261"/>
  <c r="P543" i="4261"/>
  <c r="Q543" i="4261"/>
  <c r="R543" i="4261"/>
  <c r="S543" i="4261"/>
  <c r="T543" i="4261"/>
  <c r="U543" i="4261"/>
  <c r="V543" i="4261"/>
  <c r="W543" i="4261"/>
  <c r="X543" i="4261"/>
  <c r="Y543" i="4261"/>
  <c r="Z543" i="4261"/>
  <c r="AA543" i="4261"/>
  <c r="AB543" i="4261"/>
  <c r="AC543" i="4261"/>
  <c r="AD543" i="4261"/>
  <c r="AE543" i="4261"/>
  <c r="AF543" i="4261"/>
  <c r="AG543" i="4261"/>
  <c r="AH543" i="4261"/>
  <c r="AI543" i="4261"/>
  <c r="AJ543" i="4261"/>
  <c r="AK543" i="4261"/>
  <c r="AL543" i="4261"/>
  <c r="AM543" i="4261"/>
  <c r="AN543" i="4261"/>
  <c r="AO543" i="4261"/>
  <c r="AP543" i="4261"/>
  <c r="AQ543" i="4261"/>
  <c r="AR543" i="4261"/>
  <c r="AS543" i="4261"/>
  <c r="AT543" i="4261"/>
  <c r="AU543" i="4261"/>
  <c r="AV543" i="4261"/>
  <c r="AW543" i="4261"/>
  <c r="AX543" i="4261"/>
  <c r="AY543" i="4261"/>
  <c r="AZ543" i="4261"/>
  <c r="BA543" i="4261"/>
  <c r="BB543" i="4261"/>
  <c r="BC543" i="4261"/>
  <c r="BD543" i="4261"/>
  <c r="A544" i="4261"/>
  <c r="B544" i="4261"/>
  <c r="C544" i="4261"/>
  <c r="D544" i="4261"/>
  <c r="E544" i="4261"/>
  <c r="F544" i="4261"/>
  <c r="G544" i="4261"/>
  <c r="H544" i="4261"/>
  <c r="I544" i="4261"/>
  <c r="J544" i="4261"/>
  <c r="K544" i="4261"/>
  <c r="L544" i="4261"/>
  <c r="M544" i="4261"/>
  <c r="N544" i="4261"/>
  <c r="O544" i="4261"/>
  <c r="P544" i="4261"/>
  <c r="Q544" i="4261"/>
  <c r="R544" i="4261"/>
  <c r="S544" i="4261"/>
  <c r="T544" i="4261"/>
  <c r="U544" i="4261"/>
  <c r="V544" i="4261"/>
  <c r="W544" i="4261"/>
  <c r="X544" i="4261"/>
  <c r="Y544" i="4261"/>
  <c r="Z544" i="4261"/>
  <c r="AA544" i="4261"/>
  <c r="AB544" i="4261"/>
  <c r="AC544" i="4261"/>
  <c r="AD544" i="4261"/>
  <c r="AE544" i="4261"/>
  <c r="AF544" i="4261"/>
  <c r="AG544" i="4261"/>
  <c r="AH544" i="4261"/>
  <c r="AI544" i="4261"/>
  <c r="AJ544" i="4261"/>
  <c r="AK544" i="4261"/>
  <c r="AL544" i="4261"/>
  <c r="AM544" i="4261"/>
  <c r="AN544" i="4261"/>
  <c r="AO544" i="4261"/>
  <c r="AP544" i="4261"/>
  <c r="AQ544" i="4261"/>
  <c r="AR544" i="4261"/>
  <c r="AS544" i="4261"/>
  <c r="AT544" i="4261"/>
  <c r="AU544" i="4261"/>
  <c r="AV544" i="4261"/>
  <c r="AW544" i="4261"/>
  <c r="AX544" i="4261"/>
  <c r="AY544" i="4261"/>
  <c r="AZ544" i="4261"/>
  <c r="BA544" i="4261"/>
  <c r="BB544" i="4261"/>
  <c r="BC544" i="4261"/>
  <c r="BD544" i="4261"/>
  <c r="A545" i="4261"/>
  <c r="B545" i="4261"/>
  <c r="C545" i="4261"/>
  <c r="D545" i="4261"/>
  <c r="E545" i="4261"/>
  <c r="F545" i="4261"/>
  <c r="G545" i="4261"/>
  <c r="H545" i="4261"/>
  <c r="I545" i="4261"/>
  <c r="J545" i="4261"/>
  <c r="K545" i="4261"/>
  <c r="L545" i="4261"/>
  <c r="M545" i="4261"/>
  <c r="N545" i="4261"/>
  <c r="O545" i="4261"/>
  <c r="P545" i="4261"/>
  <c r="Q545" i="4261"/>
  <c r="R545" i="4261"/>
  <c r="S545" i="4261"/>
  <c r="T545" i="4261"/>
  <c r="U545" i="4261"/>
  <c r="V545" i="4261"/>
  <c r="W545" i="4261"/>
  <c r="X545" i="4261"/>
  <c r="Y545" i="4261"/>
  <c r="Z545" i="4261"/>
  <c r="AA545" i="4261"/>
  <c r="AB545" i="4261"/>
  <c r="AC545" i="4261"/>
  <c r="AD545" i="4261"/>
  <c r="AE545" i="4261"/>
  <c r="AF545" i="4261"/>
  <c r="AG545" i="4261"/>
  <c r="AH545" i="4261"/>
  <c r="AI545" i="4261"/>
  <c r="AJ545" i="4261"/>
  <c r="AK545" i="4261"/>
  <c r="AL545" i="4261"/>
  <c r="AM545" i="4261"/>
  <c r="AN545" i="4261"/>
  <c r="AO545" i="4261"/>
  <c r="AP545" i="4261"/>
  <c r="AQ545" i="4261"/>
  <c r="AR545" i="4261"/>
  <c r="AS545" i="4261"/>
  <c r="AT545" i="4261"/>
  <c r="AU545" i="4261"/>
  <c r="AV545" i="4261"/>
  <c r="AW545" i="4261"/>
  <c r="AX545" i="4261"/>
  <c r="AY545" i="4261"/>
  <c r="AZ545" i="4261"/>
  <c r="BA545" i="4261"/>
  <c r="BB545" i="4261"/>
  <c r="BC545" i="4261"/>
  <c r="BD545" i="4261"/>
  <c r="A546" i="4261"/>
  <c r="B546" i="4261"/>
  <c r="C546" i="4261"/>
  <c r="D546" i="4261"/>
  <c r="E546" i="4261"/>
  <c r="F546" i="4261"/>
  <c r="G546" i="4261"/>
  <c r="H546" i="4261"/>
  <c r="I546" i="4261"/>
  <c r="J546" i="4261"/>
  <c r="K546" i="4261"/>
  <c r="L546" i="4261"/>
  <c r="M546" i="4261"/>
  <c r="N546" i="4261"/>
  <c r="O546" i="4261"/>
  <c r="P546" i="4261"/>
  <c r="Q546" i="4261"/>
  <c r="R546" i="4261"/>
  <c r="S546" i="4261"/>
  <c r="T546" i="4261"/>
  <c r="U546" i="4261"/>
  <c r="V546" i="4261"/>
  <c r="W546" i="4261"/>
  <c r="X546" i="4261"/>
  <c r="Y546" i="4261"/>
  <c r="Z546" i="4261"/>
  <c r="AA546" i="4261"/>
  <c r="AB546" i="4261"/>
  <c r="AC546" i="4261"/>
  <c r="AD546" i="4261"/>
  <c r="AE546" i="4261"/>
  <c r="AF546" i="4261"/>
  <c r="AG546" i="4261"/>
  <c r="AH546" i="4261"/>
  <c r="AI546" i="4261"/>
  <c r="AJ546" i="4261"/>
  <c r="AK546" i="4261"/>
  <c r="AL546" i="4261"/>
  <c r="AM546" i="4261"/>
  <c r="AN546" i="4261"/>
  <c r="AO546" i="4261"/>
  <c r="AP546" i="4261"/>
  <c r="AQ546" i="4261"/>
  <c r="AR546" i="4261"/>
  <c r="AS546" i="4261"/>
  <c r="AT546" i="4261"/>
  <c r="AU546" i="4261"/>
  <c r="AV546" i="4261"/>
  <c r="AW546" i="4261"/>
  <c r="AX546" i="4261"/>
  <c r="AY546" i="4261"/>
  <c r="AZ546" i="4261"/>
  <c r="BA546" i="4261"/>
  <c r="BB546" i="4261"/>
  <c r="BC546" i="4261"/>
  <c r="BD546" i="4261"/>
  <c r="A547" i="4261"/>
  <c r="B547" i="4261"/>
  <c r="C547" i="4261"/>
  <c r="D547" i="4261"/>
  <c r="E547" i="4261"/>
  <c r="F547" i="4261"/>
  <c r="G547" i="4261"/>
  <c r="H547" i="4261"/>
  <c r="I547" i="4261"/>
  <c r="J547" i="4261"/>
  <c r="K547" i="4261"/>
  <c r="L547" i="4261"/>
  <c r="M547" i="4261"/>
  <c r="N547" i="4261"/>
  <c r="O547" i="4261"/>
  <c r="P547" i="4261"/>
  <c r="Q547" i="4261"/>
  <c r="R547" i="4261"/>
  <c r="S547" i="4261"/>
  <c r="T547" i="4261"/>
  <c r="U547" i="4261"/>
  <c r="V547" i="4261"/>
  <c r="W547" i="4261"/>
  <c r="X547" i="4261"/>
  <c r="Y547" i="4261"/>
  <c r="Z547" i="4261"/>
  <c r="AA547" i="4261"/>
  <c r="AB547" i="4261"/>
  <c r="AC547" i="4261"/>
  <c r="AD547" i="4261"/>
  <c r="AE547" i="4261"/>
  <c r="AF547" i="4261"/>
  <c r="AG547" i="4261"/>
  <c r="AH547" i="4261"/>
  <c r="AI547" i="4261"/>
  <c r="AJ547" i="4261"/>
  <c r="AK547" i="4261"/>
  <c r="AL547" i="4261"/>
  <c r="AM547" i="4261"/>
  <c r="AN547" i="4261"/>
  <c r="AO547" i="4261"/>
  <c r="AP547" i="4261"/>
  <c r="AQ547" i="4261"/>
  <c r="AR547" i="4261"/>
  <c r="AS547" i="4261"/>
  <c r="AT547" i="4261"/>
  <c r="AU547" i="4261"/>
  <c r="AV547" i="4261"/>
  <c r="AW547" i="4261"/>
  <c r="AX547" i="4261"/>
  <c r="AY547" i="4261"/>
  <c r="AZ547" i="4261"/>
  <c r="BA547" i="4261"/>
  <c r="BB547" i="4261"/>
  <c r="BC547" i="4261"/>
  <c r="BD547" i="4261"/>
  <c r="A548" i="4261"/>
  <c r="B548" i="4261"/>
  <c r="C548" i="4261"/>
  <c r="D548" i="4261"/>
  <c r="E548" i="4261"/>
  <c r="F548" i="4261"/>
  <c r="G548" i="4261"/>
  <c r="H548" i="4261"/>
  <c r="I548" i="4261"/>
  <c r="J548" i="4261"/>
  <c r="K548" i="4261"/>
  <c r="L548" i="4261"/>
  <c r="M548" i="4261"/>
  <c r="N548" i="4261"/>
  <c r="O548" i="4261"/>
  <c r="P548" i="4261"/>
  <c r="Q548" i="4261"/>
  <c r="R548" i="4261"/>
  <c r="S548" i="4261"/>
  <c r="T548" i="4261"/>
  <c r="U548" i="4261"/>
  <c r="V548" i="4261"/>
  <c r="W548" i="4261"/>
  <c r="X548" i="4261"/>
  <c r="Y548" i="4261"/>
  <c r="Z548" i="4261"/>
  <c r="AA548" i="4261"/>
  <c r="AB548" i="4261"/>
  <c r="AC548" i="4261"/>
  <c r="AD548" i="4261"/>
  <c r="AE548" i="4261"/>
  <c r="AF548" i="4261"/>
  <c r="AG548" i="4261"/>
  <c r="AH548" i="4261"/>
  <c r="AI548" i="4261"/>
  <c r="AJ548" i="4261"/>
  <c r="AK548" i="4261"/>
  <c r="AL548" i="4261"/>
  <c r="AM548" i="4261"/>
  <c r="AN548" i="4261"/>
  <c r="AO548" i="4261"/>
  <c r="AP548" i="4261"/>
  <c r="AQ548" i="4261"/>
  <c r="AR548" i="4261"/>
  <c r="AS548" i="4261"/>
  <c r="AT548" i="4261"/>
  <c r="AU548" i="4261"/>
  <c r="AV548" i="4261"/>
  <c r="AW548" i="4261"/>
  <c r="AX548" i="4261"/>
  <c r="AY548" i="4261"/>
  <c r="AZ548" i="4261"/>
  <c r="BA548" i="4261"/>
  <c r="BB548" i="4261"/>
  <c r="BC548" i="4261"/>
  <c r="BD548" i="4261"/>
  <c r="A549" i="4261"/>
  <c r="B549" i="4261"/>
  <c r="C549" i="4261"/>
  <c r="D549" i="4261"/>
  <c r="E549" i="4261"/>
  <c r="F549" i="4261"/>
  <c r="G549" i="4261"/>
  <c r="H549" i="4261"/>
  <c r="I549" i="4261"/>
  <c r="J549" i="4261"/>
  <c r="K549" i="4261"/>
  <c r="L549" i="4261"/>
  <c r="M549" i="4261"/>
  <c r="N549" i="4261"/>
  <c r="O549" i="4261"/>
  <c r="P549" i="4261"/>
  <c r="Q549" i="4261"/>
  <c r="R549" i="4261"/>
  <c r="S549" i="4261"/>
  <c r="T549" i="4261"/>
  <c r="U549" i="4261"/>
  <c r="V549" i="4261"/>
  <c r="W549" i="4261"/>
  <c r="X549" i="4261"/>
  <c r="Y549" i="4261"/>
  <c r="Z549" i="4261"/>
  <c r="AA549" i="4261"/>
  <c r="AB549" i="4261"/>
  <c r="AC549" i="4261"/>
  <c r="AD549" i="4261"/>
  <c r="AE549" i="4261"/>
  <c r="AF549" i="4261"/>
  <c r="AG549" i="4261"/>
  <c r="AH549" i="4261"/>
  <c r="AI549" i="4261"/>
  <c r="AJ549" i="4261"/>
  <c r="AK549" i="4261"/>
  <c r="AL549" i="4261"/>
  <c r="AM549" i="4261"/>
  <c r="AN549" i="4261"/>
  <c r="AO549" i="4261"/>
  <c r="AP549" i="4261"/>
  <c r="AQ549" i="4261"/>
  <c r="AR549" i="4261"/>
  <c r="AS549" i="4261"/>
  <c r="AT549" i="4261"/>
  <c r="AU549" i="4261"/>
  <c r="AV549" i="4261"/>
  <c r="AW549" i="4261"/>
  <c r="AX549" i="4261"/>
  <c r="AY549" i="4261"/>
  <c r="AZ549" i="4261"/>
  <c r="BA549" i="4261"/>
  <c r="BB549" i="4261"/>
  <c r="BC549" i="4261"/>
  <c r="BD549" i="4261"/>
  <c r="A550" i="4261"/>
  <c r="B550" i="4261"/>
  <c r="C550" i="4261"/>
  <c r="D550" i="4261"/>
  <c r="E550" i="4261"/>
  <c r="F550" i="4261"/>
  <c r="G550" i="4261"/>
  <c r="H550" i="4261"/>
  <c r="I550" i="4261"/>
  <c r="J550" i="4261"/>
  <c r="K550" i="4261"/>
  <c r="L550" i="4261"/>
  <c r="M550" i="4261"/>
  <c r="N550" i="4261"/>
  <c r="O550" i="4261"/>
  <c r="P550" i="4261"/>
  <c r="Q550" i="4261"/>
  <c r="R550" i="4261"/>
  <c r="S550" i="4261"/>
  <c r="T550" i="4261"/>
  <c r="U550" i="4261"/>
  <c r="V550" i="4261"/>
  <c r="W550" i="4261"/>
  <c r="X550" i="4261"/>
  <c r="Y550" i="4261"/>
  <c r="Z550" i="4261"/>
  <c r="AA550" i="4261"/>
  <c r="AB550" i="4261"/>
  <c r="AC550" i="4261"/>
  <c r="AD550" i="4261"/>
  <c r="AE550" i="4261"/>
  <c r="AF550" i="4261"/>
  <c r="AG550" i="4261"/>
  <c r="AH550" i="4261"/>
  <c r="AI550" i="4261"/>
  <c r="AJ550" i="4261"/>
  <c r="AK550" i="4261"/>
  <c r="AL550" i="4261"/>
  <c r="AM550" i="4261"/>
  <c r="AN550" i="4261"/>
  <c r="AO550" i="4261"/>
  <c r="AP550" i="4261"/>
  <c r="AQ550" i="4261"/>
  <c r="AR550" i="4261"/>
  <c r="AS550" i="4261"/>
  <c r="AT550" i="4261"/>
  <c r="AU550" i="4261"/>
  <c r="AV550" i="4261"/>
  <c r="AW550" i="4261"/>
  <c r="AX550" i="4261"/>
  <c r="AY550" i="4261"/>
  <c r="AZ550" i="4261"/>
  <c r="BA550" i="4261"/>
  <c r="BB550" i="4261"/>
  <c r="BC550" i="4261"/>
  <c r="BD550" i="4261"/>
  <c r="A551" i="4261"/>
  <c r="B551" i="4261"/>
  <c r="C551" i="4261"/>
  <c r="D551" i="4261"/>
  <c r="E551" i="4261"/>
  <c r="F551" i="4261"/>
  <c r="G551" i="4261"/>
  <c r="H551" i="4261"/>
  <c r="I551" i="4261"/>
  <c r="J551" i="4261"/>
  <c r="K551" i="4261"/>
  <c r="L551" i="4261"/>
  <c r="M551" i="4261"/>
  <c r="N551" i="4261"/>
  <c r="O551" i="4261"/>
  <c r="P551" i="4261"/>
  <c r="Q551" i="4261"/>
  <c r="R551" i="4261"/>
  <c r="S551" i="4261"/>
  <c r="T551" i="4261"/>
  <c r="U551" i="4261"/>
  <c r="V551" i="4261"/>
  <c r="W551" i="4261"/>
  <c r="X551" i="4261"/>
  <c r="Y551" i="4261"/>
  <c r="Z551" i="4261"/>
  <c r="AA551" i="4261"/>
  <c r="AB551" i="4261"/>
  <c r="AC551" i="4261"/>
  <c r="AD551" i="4261"/>
  <c r="AE551" i="4261"/>
  <c r="AF551" i="4261"/>
  <c r="AG551" i="4261"/>
  <c r="AH551" i="4261"/>
  <c r="AI551" i="4261"/>
  <c r="AJ551" i="4261"/>
  <c r="AK551" i="4261"/>
  <c r="AL551" i="4261"/>
  <c r="AM551" i="4261"/>
  <c r="AN551" i="4261"/>
  <c r="AO551" i="4261"/>
  <c r="AP551" i="4261"/>
  <c r="AQ551" i="4261"/>
  <c r="AR551" i="4261"/>
  <c r="AS551" i="4261"/>
  <c r="AT551" i="4261"/>
  <c r="AU551" i="4261"/>
  <c r="AV551" i="4261"/>
  <c r="AW551" i="4261"/>
  <c r="AX551" i="4261"/>
  <c r="AY551" i="4261"/>
  <c r="AZ551" i="4261"/>
  <c r="BA551" i="4261"/>
  <c r="BB551" i="4261"/>
  <c r="BC551" i="4261"/>
  <c r="BD551" i="4261"/>
  <c r="A552" i="4261"/>
  <c r="B552" i="4261"/>
  <c r="C552" i="4261"/>
  <c r="D552" i="4261"/>
  <c r="E552" i="4261"/>
  <c r="F552" i="4261"/>
  <c r="G552" i="4261"/>
  <c r="H552" i="4261"/>
  <c r="I552" i="4261"/>
  <c r="J552" i="4261"/>
  <c r="K552" i="4261"/>
  <c r="L552" i="4261"/>
  <c r="M552" i="4261"/>
  <c r="N552" i="4261"/>
  <c r="O552" i="4261"/>
  <c r="P552" i="4261"/>
  <c r="Q552" i="4261"/>
  <c r="R552" i="4261"/>
  <c r="S552" i="4261"/>
  <c r="T552" i="4261"/>
  <c r="U552" i="4261"/>
  <c r="V552" i="4261"/>
  <c r="W552" i="4261"/>
  <c r="X552" i="4261"/>
  <c r="Y552" i="4261"/>
  <c r="Z552" i="4261"/>
  <c r="AA552" i="4261"/>
  <c r="AB552" i="4261"/>
  <c r="AC552" i="4261"/>
  <c r="AD552" i="4261"/>
  <c r="AE552" i="4261"/>
  <c r="AF552" i="4261"/>
  <c r="AG552" i="4261"/>
  <c r="AH552" i="4261"/>
  <c r="AI552" i="4261"/>
  <c r="AJ552" i="4261"/>
  <c r="AK552" i="4261"/>
  <c r="AL552" i="4261"/>
  <c r="AM552" i="4261"/>
  <c r="AN552" i="4261"/>
  <c r="AO552" i="4261"/>
  <c r="AP552" i="4261"/>
  <c r="AQ552" i="4261"/>
  <c r="AR552" i="4261"/>
  <c r="AS552" i="4261"/>
  <c r="AT552" i="4261"/>
  <c r="AU552" i="4261"/>
  <c r="AV552" i="4261"/>
  <c r="AW552" i="4261"/>
  <c r="AX552" i="4261"/>
  <c r="AY552" i="4261"/>
  <c r="AZ552" i="4261"/>
  <c r="BA552" i="4261"/>
  <c r="BB552" i="4261"/>
  <c r="BC552" i="4261"/>
  <c r="BD552" i="4261"/>
  <c r="A553" i="4261"/>
  <c r="B553" i="4261"/>
  <c r="C553" i="4261"/>
  <c r="D553" i="4261"/>
  <c r="E553" i="4261"/>
  <c r="F553" i="4261"/>
  <c r="G553" i="4261"/>
  <c r="H553" i="4261"/>
  <c r="I553" i="4261"/>
  <c r="J553" i="4261"/>
  <c r="K553" i="4261"/>
  <c r="L553" i="4261"/>
  <c r="M553" i="4261"/>
  <c r="N553" i="4261"/>
  <c r="O553" i="4261"/>
  <c r="P553" i="4261"/>
  <c r="Q553" i="4261"/>
  <c r="R553" i="4261"/>
  <c r="S553" i="4261"/>
  <c r="T553" i="4261"/>
  <c r="U553" i="4261"/>
  <c r="V553" i="4261"/>
  <c r="W553" i="4261"/>
  <c r="X553" i="4261"/>
  <c r="Y553" i="4261"/>
  <c r="Z553" i="4261"/>
  <c r="AA553" i="4261"/>
  <c r="AB553" i="4261"/>
  <c r="AC553" i="4261"/>
  <c r="AD553" i="4261"/>
  <c r="AE553" i="4261"/>
  <c r="AF553" i="4261"/>
  <c r="AG553" i="4261"/>
  <c r="AH553" i="4261"/>
  <c r="AI553" i="4261"/>
  <c r="AJ553" i="4261"/>
  <c r="AK553" i="4261"/>
  <c r="AL553" i="4261"/>
  <c r="AM553" i="4261"/>
  <c r="AN553" i="4261"/>
  <c r="AO553" i="4261"/>
  <c r="AP553" i="4261"/>
  <c r="AQ553" i="4261"/>
  <c r="AR553" i="4261"/>
  <c r="AS553" i="4261"/>
  <c r="AT553" i="4261"/>
  <c r="AU553" i="4261"/>
  <c r="AV553" i="4261"/>
  <c r="AW553" i="4261"/>
  <c r="AX553" i="4261"/>
  <c r="AY553" i="4261"/>
  <c r="AZ553" i="4261"/>
  <c r="BA553" i="4261"/>
  <c r="BB553" i="4261"/>
  <c r="BC553" i="4261"/>
  <c r="BD553" i="4261"/>
  <c r="A554" i="4261"/>
  <c r="B554" i="4261"/>
  <c r="C554" i="4261"/>
  <c r="D554" i="4261"/>
  <c r="E554" i="4261"/>
  <c r="F554" i="4261"/>
  <c r="G554" i="4261"/>
  <c r="H554" i="4261"/>
  <c r="I554" i="4261"/>
  <c r="J554" i="4261"/>
  <c r="K554" i="4261"/>
  <c r="L554" i="4261"/>
  <c r="M554" i="4261"/>
  <c r="N554" i="4261"/>
  <c r="O554" i="4261"/>
  <c r="P554" i="4261"/>
  <c r="Q554" i="4261"/>
  <c r="R554" i="4261"/>
  <c r="S554" i="4261"/>
  <c r="T554" i="4261"/>
  <c r="U554" i="4261"/>
  <c r="V554" i="4261"/>
  <c r="W554" i="4261"/>
  <c r="X554" i="4261"/>
  <c r="Y554" i="4261"/>
  <c r="Z554" i="4261"/>
  <c r="AA554" i="4261"/>
  <c r="AB554" i="4261"/>
  <c r="AC554" i="4261"/>
  <c r="AD554" i="4261"/>
  <c r="AE554" i="4261"/>
  <c r="AF554" i="4261"/>
  <c r="AG554" i="4261"/>
  <c r="AH554" i="4261"/>
  <c r="AI554" i="4261"/>
  <c r="AJ554" i="4261"/>
  <c r="AK554" i="4261"/>
  <c r="AL554" i="4261"/>
  <c r="AM554" i="4261"/>
  <c r="AN554" i="4261"/>
  <c r="AO554" i="4261"/>
  <c r="AP554" i="4261"/>
  <c r="AQ554" i="4261"/>
  <c r="AR554" i="4261"/>
  <c r="AS554" i="4261"/>
  <c r="AT554" i="4261"/>
  <c r="AU554" i="4261"/>
  <c r="AV554" i="4261"/>
  <c r="AW554" i="4261"/>
  <c r="AX554" i="4261"/>
  <c r="AY554" i="4261"/>
  <c r="AZ554" i="4261"/>
  <c r="BA554" i="4261"/>
  <c r="BB554" i="4261"/>
  <c r="BC554" i="4261"/>
  <c r="BD554" i="4261"/>
  <c r="A555" i="4261"/>
  <c r="B555" i="4261"/>
  <c r="C555" i="4261"/>
  <c r="D555" i="4261"/>
  <c r="E555" i="4261"/>
  <c r="F555" i="4261"/>
  <c r="G555" i="4261"/>
  <c r="H555" i="4261"/>
  <c r="I555" i="4261"/>
  <c r="J555" i="4261"/>
  <c r="K555" i="4261"/>
  <c r="L555" i="4261"/>
  <c r="M555" i="4261"/>
  <c r="N555" i="4261"/>
  <c r="O555" i="4261"/>
  <c r="P555" i="4261"/>
  <c r="Q555" i="4261"/>
  <c r="R555" i="4261"/>
  <c r="S555" i="4261"/>
  <c r="T555" i="4261"/>
  <c r="U555" i="4261"/>
  <c r="V555" i="4261"/>
  <c r="W555" i="4261"/>
  <c r="X555" i="4261"/>
  <c r="Y555" i="4261"/>
  <c r="Z555" i="4261"/>
  <c r="AA555" i="4261"/>
  <c r="AB555" i="4261"/>
  <c r="AC555" i="4261"/>
  <c r="AD555" i="4261"/>
  <c r="AE555" i="4261"/>
  <c r="AF555" i="4261"/>
  <c r="AG555" i="4261"/>
  <c r="AH555" i="4261"/>
  <c r="AI555" i="4261"/>
  <c r="AJ555" i="4261"/>
  <c r="AK555" i="4261"/>
  <c r="AL555" i="4261"/>
  <c r="AM555" i="4261"/>
  <c r="AN555" i="4261"/>
  <c r="AO555" i="4261"/>
  <c r="AP555" i="4261"/>
  <c r="AQ555" i="4261"/>
  <c r="AR555" i="4261"/>
  <c r="AS555" i="4261"/>
  <c r="AT555" i="4261"/>
  <c r="AU555" i="4261"/>
  <c r="AV555" i="4261"/>
  <c r="AW555" i="4261"/>
  <c r="AX555" i="4261"/>
  <c r="AY555" i="4261"/>
  <c r="AZ555" i="4261"/>
  <c r="BA555" i="4261"/>
  <c r="BB555" i="4261"/>
  <c r="BC555" i="4261"/>
  <c r="BD555" i="4261"/>
  <c r="A556" i="4261"/>
  <c r="B556" i="4261"/>
  <c r="C556" i="4261"/>
  <c r="D556" i="4261"/>
  <c r="E556" i="4261"/>
  <c r="F556" i="4261"/>
  <c r="G556" i="4261"/>
  <c r="H556" i="4261"/>
  <c r="I556" i="4261"/>
  <c r="J556" i="4261"/>
  <c r="K556" i="4261"/>
  <c r="L556" i="4261"/>
  <c r="M556" i="4261"/>
  <c r="N556" i="4261"/>
  <c r="O556" i="4261"/>
  <c r="P556" i="4261"/>
  <c r="Q556" i="4261"/>
  <c r="R556" i="4261"/>
  <c r="S556" i="4261"/>
  <c r="T556" i="4261"/>
  <c r="U556" i="4261"/>
  <c r="V556" i="4261"/>
  <c r="W556" i="4261"/>
  <c r="X556" i="4261"/>
  <c r="Y556" i="4261"/>
  <c r="Z556" i="4261"/>
  <c r="AA556" i="4261"/>
  <c r="AB556" i="4261"/>
  <c r="AC556" i="4261"/>
  <c r="AD556" i="4261"/>
  <c r="AE556" i="4261"/>
  <c r="AF556" i="4261"/>
  <c r="AG556" i="4261"/>
  <c r="AH556" i="4261"/>
  <c r="AI556" i="4261"/>
  <c r="AJ556" i="4261"/>
  <c r="AK556" i="4261"/>
  <c r="AL556" i="4261"/>
  <c r="AM556" i="4261"/>
  <c r="AN556" i="4261"/>
  <c r="AO556" i="4261"/>
  <c r="AP556" i="4261"/>
  <c r="AQ556" i="4261"/>
  <c r="AR556" i="4261"/>
  <c r="AS556" i="4261"/>
  <c r="AT556" i="4261"/>
  <c r="AU556" i="4261"/>
  <c r="AV556" i="4261"/>
  <c r="AW556" i="4261"/>
  <c r="AX556" i="4261"/>
  <c r="AY556" i="4261"/>
  <c r="AZ556" i="4261"/>
  <c r="BA556" i="4261"/>
  <c r="BB556" i="4261"/>
  <c r="BC556" i="4261"/>
  <c r="BD556" i="4261"/>
  <c r="A557" i="4261"/>
  <c r="B557" i="4261"/>
  <c r="C557" i="4261"/>
  <c r="D557" i="4261"/>
  <c r="E557" i="4261"/>
  <c r="F557" i="4261"/>
  <c r="G557" i="4261"/>
  <c r="H557" i="4261"/>
  <c r="I557" i="4261"/>
  <c r="J557" i="4261"/>
  <c r="K557" i="4261"/>
  <c r="L557" i="4261"/>
  <c r="M557" i="4261"/>
  <c r="N557" i="4261"/>
  <c r="O557" i="4261"/>
  <c r="P557" i="4261"/>
  <c r="Q557" i="4261"/>
  <c r="R557" i="4261"/>
  <c r="S557" i="4261"/>
  <c r="T557" i="4261"/>
  <c r="U557" i="4261"/>
  <c r="V557" i="4261"/>
  <c r="W557" i="4261"/>
  <c r="X557" i="4261"/>
  <c r="Y557" i="4261"/>
  <c r="Z557" i="4261"/>
  <c r="AA557" i="4261"/>
  <c r="AB557" i="4261"/>
  <c r="AC557" i="4261"/>
  <c r="AD557" i="4261"/>
  <c r="AE557" i="4261"/>
  <c r="AF557" i="4261"/>
  <c r="AG557" i="4261"/>
  <c r="AH557" i="4261"/>
  <c r="AI557" i="4261"/>
  <c r="AJ557" i="4261"/>
  <c r="AK557" i="4261"/>
  <c r="AL557" i="4261"/>
  <c r="AM557" i="4261"/>
  <c r="AN557" i="4261"/>
  <c r="AO557" i="4261"/>
  <c r="AP557" i="4261"/>
  <c r="AQ557" i="4261"/>
  <c r="AR557" i="4261"/>
  <c r="AS557" i="4261"/>
  <c r="AT557" i="4261"/>
  <c r="AU557" i="4261"/>
  <c r="AV557" i="4261"/>
  <c r="AW557" i="4261"/>
  <c r="AX557" i="4261"/>
  <c r="AY557" i="4261"/>
  <c r="AZ557" i="4261"/>
  <c r="BA557" i="4261"/>
  <c r="BB557" i="4261"/>
  <c r="BC557" i="4261"/>
  <c r="BD557" i="4261"/>
  <c r="A558" i="4261"/>
  <c r="B558" i="4261"/>
  <c r="C558" i="4261"/>
  <c r="D558" i="4261"/>
  <c r="E558" i="4261"/>
  <c r="F558" i="4261"/>
  <c r="G558" i="4261"/>
  <c r="H558" i="4261"/>
  <c r="I558" i="4261"/>
  <c r="J558" i="4261"/>
  <c r="K558" i="4261"/>
  <c r="L558" i="4261"/>
  <c r="M558" i="4261"/>
  <c r="N558" i="4261"/>
  <c r="O558" i="4261"/>
  <c r="P558" i="4261"/>
  <c r="Q558" i="4261"/>
  <c r="R558" i="4261"/>
  <c r="S558" i="4261"/>
  <c r="T558" i="4261"/>
  <c r="U558" i="4261"/>
  <c r="V558" i="4261"/>
  <c r="W558" i="4261"/>
  <c r="X558" i="4261"/>
  <c r="Y558" i="4261"/>
  <c r="Z558" i="4261"/>
  <c r="AA558" i="4261"/>
  <c r="AB558" i="4261"/>
  <c r="AC558" i="4261"/>
  <c r="AD558" i="4261"/>
  <c r="AE558" i="4261"/>
  <c r="AF558" i="4261"/>
  <c r="AG558" i="4261"/>
  <c r="AH558" i="4261"/>
  <c r="AI558" i="4261"/>
  <c r="AJ558" i="4261"/>
  <c r="AK558" i="4261"/>
  <c r="AL558" i="4261"/>
  <c r="AM558" i="4261"/>
  <c r="AN558" i="4261"/>
  <c r="AO558" i="4261"/>
  <c r="AP558" i="4261"/>
  <c r="AQ558" i="4261"/>
  <c r="AR558" i="4261"/>
  <c r="AS558" i="4261"/>
  <c r="AT558" i="4261"/>
  <c r="AU558" i="4261"/>
  <c r="AV558" i="4261"/>
  <c r="AW558" i="4261"/>
  <c r="AX558" i="4261"/>
  <c r="AY558" i="4261"/>
  <c r="AZ558" i="4261"/>
  <c r="BA558" i="4261"/>
  <c r="BB558" i="4261"/>
  <c r="BC558" i="4261"/>
  <c r="BD558" i="4261"/>
  <c r="A559" i="4261"/>
  <c r="B559" i="4261"/>
  <c r="C559" i="4261"/>
  <c r="D559" i="4261"/>
  <c r="E559" i="4261"/>
  <c r="F559" i="4261"/>
  <c r="G559" i="4261"/>
  <c r="H559" i="4261"/>
  <c r="I559" i="4261"/>
  <c r="J559" i="4261"/>
  <c r="K559" i="4261"/>
  <c r="L559" i="4261"/>
  <c r="M559" i="4261"/>
  <c r="N559" i="4261"/>
  <c r="O559" i="4261"/>
  <c r="P559" i="4261"/>
  <c r="Q559" i="4261"/>
  <c r="R559" i="4261"/>
  <c r="S559" i="4261"/>
  <c r="T559" i="4261"/>
  <c r="U559" i="4261"/>
  <c r="V559" i="4261"/>
  <c r="W559" i="4261"/>
  <c r="X559" i="4261"/>
  <c r="Y559" i="4261"/>
  <c r="Z559" i="4261"/>
  <c r="AA559" i="4261"/>
  <c r="AB559" i="4261"/>
  <c r="AC559" i="4261"/>
  <c r="AD559" i="4261"/>
  <c r="AE559" i="4261"/>
  <c r="AF559" i="4261"/>
  <c r="AG559" i="4261"/>
  <c r="AH559" i="4261"/>
  <c r="AI559" i="4261"/>
  <c r="AJ559" i="4261"/>
  <c r="AK559" i="4261"/>
  <c r="AL559" i="4261"/>
  <c r="AM559" i="4261"/>
  <c r="AN559" i="4261"/>
  <c r="AO559" i="4261"/>
  <c r="AP559" i="4261"/>
  <c r="AQ559" i="4261"/>
  <c r="AR559" i="4261"/>
  <c r="AS559" i="4261"/>
  <c r="AT559" i="4261"/>
  <c r="AU559" i="4261"/>
  <c r="AV559" i="4261"/>
  <c r="AW559" i="4261"/>
  <c r="AX559" i="4261"/>
  <c r="AY559" i="4261"/>
  <c r="AZ559" i="4261"/>
  <c r="BA559" i="4261"/>
  <c r="BB559" i="4261"/>
  <c r="BC559" i="4261"/>
  <c r="BD559" i="4261"/>
  <c r="A560" i="4261"/>
  <c r="B560" i="4261"/>
  <c r="C560" i="4261"/>
  <c r="D560" i="4261"/>
  <c r="E560" i="4261"/>
  <c r="F560" i="4261"/>
  <c r="G560" i="4261"/>
  <c r="H560" i="4261"/>
  <c r="I560" i="4261"/>
  <c r="J560" i="4261"/>
  <c r="K560" i="4261"/>
  <c r="L560" i="4261"/>
  <c r="M560" i="4261"/>
  <c r="N560" i="4261"/>
  <c r="O560" i="4261"/>
  <c r="P560" i="4261"/>
  <c r="Q560" i="4261"/>
  <c r="R560" i="4261"/>
  <c r="S560" i="4261"/>
  <c r="T560" i="4261"/>
  <c r="U560" i="4261"/>
  <c r="V560" i="4261"/>
  <c r="W560" i="4261"/>
  <c r="X560" i="4261"/>
  <c r="Y560" i="4261"/>
  <c r="Z560" i="4261"/>
  <c r="AA560" i="4261"/>
  <c r="AB560" i="4261"/>
  <c r="AC560" i="4261"/>
  <c r="AD560" i="4261"/>
  <c r="AE560" i="4261"/>
  <c r="AF560" i="4261"/>
  <c r="AG560" i="4261"/>
  <c r="AH560" i="4261"/>
  <c r="AI560" i="4261"/>
  <c r="AJ560" i="4261"/>
  <c r="AK560" i="4261"/>
  <c r="AL560" i="4261"/>
  <c r="AM560" i="4261"/>
  <c r="AN560" i="4261"/>
  <c r="AO560" i="4261"/>
  <c r="AP560" i="4261"/>
  <c r="AQ560" i="4261"/>
  <c r="AR560" i="4261"/>
  <c r="AS560" i="4261"/>
  <c r="AT560" i="4261"/>
  <c r="AU560" i="4261"/>
  <c r="AV560" i="4261"/>
  <c r="AW560" i="4261"/>
  <c r="AX560" i="4261"/>
  <c r="AY560" i="4261"/>
  <c r="AZ560" i="4261"/>
  <c r="BA560" i="4261"/>
  <c r="BB560" i="4261"/>
  <c r="BC560" i="4261"/>
  <c r="BD560" i="4261"/>
  <c r="A561" i="4261"/>
  <c r="B561" i="4261"/>
  <c r="C561" i="4261"/>
  <c r="D561" i="4261"/>
  <c r="E561" i="4261"/>
  <c r="F561" i="4261"/>
  <c r="G561" i="4261"/>
  <c r="H561" i="4261"/>
  <c r="I561" i="4261"/>
  <c r="J561" i="4261"/>
  <c r="K561" i="4261"/>
  <c r="L561" i="4261"/>
  <c r="M561" i="4261"/>
  <c r="N561" i="4261"/>
  <c r="O561" i="4261"/>
  <c r="P561" i="4261"/>
  <c r="Q561" i="4261"/>
  <c r="R561" i="4261"/>
  <c r="S561" i="4261"/>
  <c r="T561" i="4261"/>
  <c r="U561" i="4261"/>
  <c r="V561" i="4261"/>
  <c r="W561" i="4261"/>
  <c r="X561" i="4261"/>
  <c r="Y561" i="4261"/>
  <c r="Z561" i="4261"/>
  <c r="AA561" i="4261"/>
  <c r="AB561" i="4261"/>
  <c r="AC561" i="4261"/>
  <c r="AD561" i="4261"/>
  <c r="AE561" i="4261"/>
  <c r="AF561" i="4261"/>
  <c r="AG561" i="4261"/>
  <c r="AH561" i="4261"/>
  <c r="AI561" i="4261"/>
  <c r="AJ561" i="4261"/>
  <c r="AK561" i="4261"/>
  <c r="AL561" i="4261"/>
  <c r="AM561" i="4261"/>
  <c r="AN561" i="4261"/>
  <c r="AO561" i="4261"/>
  <c r="AP561" i="4261"/>
  <c r="AQ561" i="4261"/>
  <c r="AR561" i="4261"/>
  <c r="AS561" i="4261"/>
  <c r="AT561" i="4261"/>
  <c r="AU561" i="4261"/>
  <c r="AV561" i="4261"/>
  <c r="AW561" i="4261"/>
  <c r="AX561" i="4261"/>
  <c r="AY561" i="4261"/>
  <c r="AZ561" i="4261"/>
  <c r="BA561" i="4261"/>
  <c r="BB561" i="4261"/>
  <c r="BC561" i="4261"/>
  <c r="BD561" i="4261"/>
  <c r="A562" i="4261"/>
  <c r="B562" i="4261"/>
  <c r="C562" i="4261"/>
  <c r="D562" i="4261"/>
  <c r="E562" i="4261"/>
  <c r="F562" i="4261"/>
  <c r="G562" i="4261"/>
  <c r="H562" i="4261"/>
  <c r="I562" i="4261"/>
  <c r="J562" i="4261"/>
  <c r="K562" i="4261"/>
  <c r="L562" i="4261"/>
  <c r="M562" i="4261"/>
  <c r="N562" i="4261"/>
  <c r="O562" i="4261"/>
  <c r="P562" i="4261"/>
  <c r="Q562" i="4261"/>
  <c r="R562" i="4261"/>
  <c r="S562" i="4261"/>
  <c r="T562" i="4261"/>
  <c r="U562" i="4261"/>
  <c r="V562" i="4261"/>
  <c r="W562" i="4261"/>
  <c r="X562" i="4261"/>
  <c r="Y562" i="4261"/>
  <c r="Z562" i="4261"/>
  <c r="AA562" i="4261"/>
  <c r="AB562" i="4261"/>
  <c r="AC562" i="4261"/>
  <c r="AD562" i="4261"/>
  <c r="AE562" i="4261"/>
  <c r="AF562" i="4261"/>
  <c r="AG562" i="4261"/>
  <c r="AH562" i="4261"/>
  <c r="AI562" i="4261"/>
  <c r="AJ562" i="4261"/>
  <c r="AK562" i="4261"/>
  <c r="AL562" i="4261"/>
  <c r="AM562" i="4261"/>
  <c r="AN562" i="4261"/>
  <c r="AO562" i="4261"/>
  <c r="AP562" i="4261"/>
  <c r="AQ562" i="4261"/>
  <c r="AR562" i="4261"/>
  <c r="AS562" i="4261"/>
  <c r="AT562" i="4261"/>
  <c r="AU562" i="4261"/>
  <c r="AV562" i="4261"/>
  <c r="AW562" i="4261"/>
  <c r="AX562" i="4261"/>
  <c r="AY562" i="4261"/>
  <c r="AZ562" i="4261"/>
  <c r="BA562" i="4261"/>
  <c r="BB562" i="4261"/>
  <c r="BC562" i="4261"/>
  <c r="BD562" i="4261"/>
  <c r="A563" i="4261"/>
  <c r="B563" i="4261"/>
  <c r="C563" i="4261"/>
  <c r="D563" i="4261"/>
  <c r="E563" i="4261"/>
  <c r="F563" i="4261"/>
  <c r="G563" i="4261"/>
  <c r="H563" i="4261"/>
  <c r="I563" i="4261"/>
  <c r="J563" i="4261"/>
  <c r="K563" i="4261"/>
  <c r="L563" i="4261"/>
  <c r="M563" i="4261"/>
  <c r="N563" i="4261"/>
  <c r="O563" i="4261"/>
  <c r="P563" i="4261"/>
  <c r="Q563" i="4261"/>
  <c r="R563" i="4261"/>
  <c r="S563" i="4261"/>
  <c r="T563" i="4261"/>
  <c r="U563" i="4261"/>
  <c r="V563" i="4261"/>
  <c r="W563" i="4261"/>
  <c r="X563" i="4261"/>
  <c r="Y563" i="4261"/>
  <c r="Z563" i="4261"/>
  <c r="AA563" i="4261"/>
  <c r="AB563" i="4261"/>
  <c r="AC563" i="4261"/>
  <c r="AD563" i="4261"/>
  <c r="AE563" i="4261"/>
  <c r="AF563" i="4261"/>
  <c r="AG563" i="4261"/>
  <c r="AH563" i="4261"/>
  <c r="AI563" i="4261"/>
  <c r="AJ563" i="4261"/>
  <c r="AK563" i="4261"/>
  <c r="AL563" i="4261"/>
  <c r="AM563" i="4261"/>
  <c r="AN563" i="4261"/>
  <c r="AO563" i="4261"/>
  <c r="AP563" i="4261"/>
  <c r="AQ563" i="4261"/>
  <c r="AR563" i="4261"/>
  <c r="AS563" i="4261"/>
  <c r="AT563" i="4261"/>
  <c r="AU563" i="4261"/>
  <c r="AV563" i="4261"/>
  <c r="AW563" i="4261"/>
  <c r="AX563" i="4261"/>
  <c r="AY563" i="4261"/>
  <c r="AZ563" i="4261"/>
  <c r="BA563" i="4261"/>
  <c r="BB563" i="4261"/>
  <c r="BC563" i="4261"/>
  <c r="BD563" i="4261"/>
  <c r="A564" i="4261"/>
  <c r="B564" i="4261"/>
  <c r="C564" i="4261"/>
  <c r="D564" i="4261"/>
  <c r="E564" i="4261"/>
  <c r="F564" i="4261"/>
  <c r="G564" i="4261"/>
  <c r="H564" i="4261"/>
  <c r="I564" i="4261"/>
  <c r="J564" i="4261"/>
  <c r="K564" i="4261"/>
  <c r="L564" i="4261"/>
  <c r="M564" i="4261"/>
  <c r="N564" i="4261"/>
  <c r="O564" i="4261"/>
  <c r="P564" i="4261"/>
  <c r="Q564" i="4261"/>
  <c r="R564" i="4261"/>
  <c r="S564" i="4261"/>
  <c r="T564" i="4261"/>
  <c r="U564" i="4261"/>
  <c r="V564" i="4261"/>
  <c r="W564" i="4261"/>
  <c r="X564" i="4261"/>
  <c r="Y564" i="4261"/>
  <c r="Z564" i="4261"/>
  <c r="AA564" i="4261"/>
  <c r="AB564" i="4261"/>
  <c r="AC564" i="4261"/>
  <c r="AD564" i="4261"/>
  <c r="AE564" i="4261"/>
  <c r="AF564" i="4261"/>
  <c r="AG564" i="4261"/>
  <c r="AH564" i="4261"/>
  <c r="AI564" i="4261"/>
  <c r="AJ564" i="4261"/>
  <c r="AK564" i="4261"/>
  <c r="AL564" i="4261"/>
  <c r="AM564" i="4261"/>
  <c r="AN564" i="4261"/>
  <c r="AO564" i="4261"/>
  <c r="AP564" i="4261"/>
  <c r="AQ564" i="4261"/>
  <c r="AR564" i="4261"/>
  <c r="AS564" i="4261"/>
  <c r="AT564" i="4261"/>
  <c r="AU564" i="4261"/>
  <c r="AV564" i="4261"/>
  <c r="AW564" i="4261"/>
  <c r="AX564" i="4261"/>
  <c r="AY564" i="4261"/>
  <c r="AZ564" i="4261"/>
  <c r="BA564" i="4261"/>
  <c r="BB564" i="4261"/>
  <c r="BC564" i="4261"/>
  <c r="BD564" i="4261"/>
  <c r="A565" i="4261"/>
  <c r="B565" i="4261"/>
  <c r="C565" i="4261"/>
  <c r="D565" i="4261"/>
  <c r="E565" i="4261"/>
  <c r="F565" i="4261"/>
  <c r="G565" i="4261"/>
  <c r="H565" i="4261"/>
  <c r="I565" i="4261"/>
  <c r="J565" i="4261"/>
  <c r="K565" i="4261"/>
  <c r="L565" i="4261"/>
  <c r="M565" i="4261"/>
  <c r="N565" i="4261"/>
  <c r="O565" i="4261"/>
  <c r="P565" i="4261"/>
  <c r="Q565" i="4261"/>
  <c r="R565" i="4261"/>
  <c r="S565" i="4261"/>
  <c r="T565" i="4261"/>
  <c r="U565" i="4261"/>
  <c r="V565" i="4261"/>
  <c r="W565" i="4261"/>
  <c r="X565" i="4261"/>
  <c r="Y565" i="4261"/>
  <c r="Z565" i="4261"/>
  <c r="AA565" i="4261"/>
  <c r="AB565" i="4261"/>
  <c r="AC565" i="4261"/>
  <c r="AD565" i="4261"/>
  <c r="AE565" i="4261"/>
  <c r="AF565" i="4261"/>
  <c r="AG565" i="4261"/>
  <c r="AH565" i="4261"/>
  <c r="AI565" i="4261"/>
  <c r="AJ565" i="4261"/>
  <c r="AK565" i="4261"/>
  <c r="AL565" i="4261"/>
  <c r="AM565" i="4261"/>
  <c r="AN565" i="4261"/>
  <c r="AO565" i="4261"/>
  <c r="AP565" i="4261"/>
  <c r="AQ565" i="4261"/>
  <c r="AR565" i="4261"/>
  <c r="AS565" i="4261"/>
  <c r="AT565" i="4261"/>
  <c r="AU565" i="4261"/>
  <c r="AV565" i="4261"/>
  <c r="AW565" i="4261"/>
  <c r="AX565" i="4261"/>
  <c r="AY565" i="4261"/>
  <c r="AZ565" i="4261"/>
  <c r="BA565" i="4261"/>
  <c r="BB565" i="4261"/>
  <c r="BC565" i="4261"/>
  <c r="BD565" i="4261"/>
  <c r="A566" i="4261"/>
  <c r="B566" i="4261"/>
  <c r="C566" i="4261"/>
  <c r="D566" i="4261"/>
  <c r="E566" i="4261"/>
  <c r="F566" i="4261"/>
  <c r="G566" i="4261"/>
  <c r="H566" i="4261"/>
  <c r="I566" i="4261"/>
  <c r="J566" i="4261"/>
  <c r="K566" i="4261"/>
  <c r="L566" i="4261"/>
  <c r="M566" i="4261"/>
  <c r="N566" i="4261"/>
  <c r="O566" i="4261"/>
  <c r="P566" i="4261"/>
  <c r="Q566" i="4261"/>
  <c r="R566" i="4261"/>
  <c r="S566" i="4261"/>
  <c r="T566" i="4261"/>
  <c r="U566" i="4261"/>
  <c r="V566" i="4261"/>
  <c r="W566" i="4261"/>
  <c r="X566" i="4261"/>
  <c r="Y566" i="4261"/>
  <c r="Z566" i="4261"/>
  <c r="AA566" i="4261"/>
  <c r="AB566" i="4261"/>
  <c r="AC566" i="4261"/>
  <c r="AD566" i="4261"/>
  <c r="AE566" i="4261"/>
  <c r="AF566" i="4261"/>
  <c r="AG566" i="4261"/>
  <c r="AH566" i="4261"/>
  <c r="AI566" i="4261"/>
  <c r="AJ566" i="4261"/>
  <c r="AK566" i="4261"/>
  <c r="AL566" i="4261"/>
  <c r="AM566" i="4261"/>
  <c r="AN566" i="4261"/>
  <c r="AO566" i="4261"/>
  <c r="AP566" i="4261"/>
  <c r="AQ566" i="4261"/>
  <c r="AR566" i="4261"/>
  <c r="AS566" i="4261"/>
  <c r="AT566" i="4261"/>
  <c r="AU566" i="4261"/>
  <c r="AV566" i="4261"/>
  <c r="AW566" i="4261"/>
  <c r="AX566" i="4261"/>
  <c r="AY566" i="4261"/>
  <c r="AZ566" i="4261"/>
  <c r="BA566" i="4261"/>
  <c r="BB566" i="4261"/>
  <c r="BC566" i="4261"/>
  <c r="BD566" i="4261"/>
  <c r="A567" i="4261"/>
  <c r="B567" i="4261"/>
  <c r="C567" i="4261"/>
  <c r="D567" i="4261"/>
  <c r="E567" i="4261"/>
  <c r="F567" i="4261"/>
  <c r="G567" i="4261"/>
  <c r="H567" i="4261"/>
  <c r="I567" i="4261"/>
  <c r="J567" i="4261"/>
  <c r="K567" i="4261"/>
  <c r="L567" i="4261"/>
  <c r="M567" i="4261"/>
  <c r="N567" i="4261"/>
  <c r="O567" i="4261"/>
  <c r="P567" i="4261"/>
  <c r="Q567" i="4261"/>
  <c r="R567" i="4261"/>
  <c r="S567" i="4261"/>
  <c r="T567" i="4261"/>
  <c r="U567" i="4261"/>
  <c r="V567" i="4261"/>
  <c r="W567" i="4261"/>
  <c r="X567" i="4261"/>
  <c r="Y567" i="4261"/>
  <c r="Z567" i="4261"/>
  <c r="AA567" i="4261"/>
  <c r="AB567" i="4261"/>
  <c r="AC567" i="4261"/>
  <c r="AD567" i="4261"/>
  <c r="AE567" i="4261"/>
  <c r="AF567" i="4261"/>
  <c r="AG567" i="4261"/>
  <c r="AH567" i="4261"/>
  <c r="AI567" i="4261"/>
  <c r="AJ567" i="4261"/>
  <c r="AK567" i="4261"/>
  <c r="AL567" i="4261"/>
  <c r="AM567" i="4261"/>
  <c r="AN567" i="4261"/>
  <c r="AO567" i="4261"/>
  <c r="AP567" i="4261"/>
  <c r="AQ567" i="4261"/>
  <c r="AR567" i="4261"/>
  <c r="AS567" i="4261"/>
  <c r="AT567" i="4261"/>
  <c r="AU567" i="4261"/>
  <c r="AV567" i="4261"/>
  <c r="AW567" i="4261"/>
  <c r="AX567" i="4261"/>
  <c r="AY567" i="4261"/>
  <c r="AZ567" i="4261"/>
  <c r="BA567" i="4261"/>
  <c r="BB567" i="4261"/>
  <c r="BC567" i="4261"/>
  <c r="BD567" i="4261"/>
  <c r="A568" i="4261"/>
  <c r="B568" i="4261"/>
  <c r="C568" i="4261"/>
  <c r="D568" i="4261"/>
  <c r="E568" i="4261"/>
  <c r="F568" i="4261"/>
  <c r="G568" i="4261"/>
  <c r="H568" i="4261"/>
  <c r="I568" i="4261"/>
  <c r="J568" i="4261"/>
  <c r="K568" i="4261"/>
  <c r="L568" i="4261"/>
  <c r="M568" i="4261"/>
  <c r="N568" i="4261"/>
  <c r="O568" i="4261"/>
  <c r="P568" i="4261"/>
  <c r="Q568" i="4261"/>
  <c r="R568" i="4261"/>
  <c r="S568" i="4261"/>
  <c r="T568" i="4261"/>
  <c r="U568" i="4261"/>
  <c r="V568" i="4261"/>
  <c r="W568" i="4261"/>
  <c r="X568" i="4261"/>
  <c r="Y568" i="4261"/>
  <c r="Z568" i="4261"/>
  <c r="AA568" i="4261"/>
  <c r="AB568" i="4261"/>
  <c r="AC568" i="4261"/>
  <c r="AD568" i="4261"/>
  <c r="AE568" i="4261"/>
  <c r="AF568" i="4261"/>
  <c r="AG568" i="4261"/>
  <c r="AH568" i="4261"/>
  <c r="AI568" i="4261"/>
  <c r="AJ568" i="4261"/>
  <c r="AK568" i="4261"/>
  <c r="AL568" i="4261"/>
  <c r="AM568" i="4261"/>
  <c r="AN568" i="4261"/>
  <c r="AO568" i="4261"/>
  <c r="AP568" i="4261"/>
  <c r="AQ568" i="4261"/>
  <c r="AR568" i="4261"/>
  <c r="AS568" i="4261"/>
  <c r="AT568" i="4261"/>
  <c r="AU568" i="4261"/>
  <c r="AV568" i="4261"/>
  <c r="AW568" i="4261"/>
  <c r="AX568" i="4261"/>
  <c r="AY568" i="4261"/>
  <c r="AZ568" i="4261"/>
  <c r="BA568" i="4261"/>
  <c r="BB568" i="4261"/>
  <c r="BC568" i="4261"/>
  <c r="BD568" i="4261"/>
  <c r="A569" i="4261"/>
  <c r="B569" i="4261"/>
  <c r="C569" i="4261"/>
  <c r="D569" i="4261"/>
  <c r="E569" i="4261"/>
  <c r="F569" i="4261"/>
  <c r="G569" i="4261"/>
  <c r="H569" i="4261"/>
  <c r="I569" i="4261"/>
  <c r="J569" i="4261"/>
  <c r="K569" i="4261"/>
  <c r="L569" i="4261"/>
  <c r="M569" i="4261"/>
  <c r="N569" i="4261"/>
  <c r="O569" i="4261"/>
  <c r="P569" i="4261"/>
  <c r="Q569" i="4261"/>
  <c r="R569" i="4261"/>
  <c r="S569" i="4261"/>
  <c r="T569" i="4261"/>
  <c r="U569" i="4261"/>
  <c r="V569" i="4261"/>
  <c r="W569" i="4261"/>
  <c r="X569" i="4261"/>
  <c r="Y569" i="4261"/>
  <c r="Z569" i="4261"/>
  <c r="AA569" i="4261"/>
  <c r="AB569" i="4261"/>
  <c r="AC569" i="4261"/>
  <c r="AD569" i="4261"/>
  <c r="AE569" i="4261"/>
  <c r="AF569" i="4261"/>
  <c r="AG569" i="4261"/>
  <c r="AH569" i="4261"/>
  <c r="AI569" i="4261"/>
  <c r="AJ569" i="4261"/>
  <c r="AK569" i="4261"/>
  <c r="AL569" i="4261"/>
  <c r="AM569" i="4261"/>
  <c r="AN569" i="4261"/>
  <c r="AO569" i="4261"/>
  <c r="AP569" i="4261"/>
  <c r="AQ569" i="4261"/>
  <c r="AR569" i="4261"/>
  <c r="AS569" i="4261"/>
  <c r="AT569" i="4261"/>
  <c r="AU569" i="4261"/>
  <c r="AV569" i="4261"/>
  <c r="AW569" i="4261"/>
  <c r="AX569" i="4261"/>
  <c r="AY569" i="4261"/>
  <c r="AZ569" i="4261"/>
  <c r="BA569" i="4261"/>
  <c r="BB569" i="4261"/>
  <c r="BC569" i="4261"/>
  <c r="BD569" i="4261"/>
  <c r="A570" i="4261"/>
  <c r="B570" i="4261"/>
  <c r="C570" i="4261"/>
  <c r="D570" i="4261"/>
  <c r="E570" i="4261"/>
  <c r="F570" i="4261"/>
  <c r="G570" i="4261"/>
  <c r="H570" i="4261"/>
  <c r="I570" i="4261"/>
  <c r="J570" i="4261"/>
  <c r="K570" i="4261"/>
  <c r="L570" i="4261"/>
  <c r="M570" i="4261"/>
  <c r="N570" i="4261"/>
  <c r="O570" i="4261"/>
  <c r="P570" i="4261"/>
  <c r="Q570" i="4261"/>
  <c r="R570" i="4261"/>
  <c r="S570" i="4261"/>
  <c r="T570" i="4261"/>
  <c r="U570" i="4261"/>
  <c r="V570" i="4261"/>
  <c r="W570" i="4261"/>
  <c r="X570" i="4261"/>
  <c r="Y570" i="4261"/>
  <c r="Z570" i="4261"/>
  <c r="AA570" i="4261"/>
  <c r="AB570" i="4261"/>
  <c r="AC570" i="4261"/>
  <c r="AD570" i="4261"/>
  <c r="AE570" i="4261"/>
  <c r="AF570" i="4261"/>
  <c r="AG570" i="4261"/>
  <c r="AH570" i="4261"/>
  <c r="AI570" i="4261"/>
  <c r="AJ570" i="4261"/>
  <c r="AK570" i="4261"/>
  <c r="AL570" i="4261"/>
  <c r="AM570" i="4261"/>
  <c r="AN570" i="4261"/>
  <c r="AO570" i="4261"/>
  <c r="AP570" i="4261"/>
  <c r="AQ570" i="4261"/>
  <c r="AR570" i="4261"/>
  <c r="AS570" i="4261"/>
  <c r="AT570" i="4261"/>
  <c r="AU570" i="4261"/>
  <c r="AV570" i="4261"/>
  <c r="AW570" i="4261"/>
  <c r="AX570" i="4261"/>
  <c r="AY570" i="4261"/>
  <c r="AZ570" i="4261"/>
  <c r="BA570" i="4261"/>
  <c r="BB570" i="4261"/>
  <c r="BC570" i="4261"/>
  <c r="BD570" i="4261"/>
  <c r="A571" i="4261"/>
  <c r="B571" i="4261"/>
  <c r="C571" i="4261"/>
  <c r="D571" i="4261"/>
  <c r="E571" i="4261"/>
  <c r="F571" i="4261"/>
  <c r="G571" i="4261"/>
  <c r="H571" i="4261"/>
  <c r="I571" i="4261"/>
  <c r="J571" i="4261"/>
  <c r="K571" i="4261"/>
  <c r="L571" i="4261"/>
  <c r="M571" i="4261"/>
  <c r="N571" i="4261"/>
  <c r="O571" i="4261"/>
  <c r="P571" i="4261"/>
  <c r="Q571" i="4261"/>
  <c r="R571" i="4261"/>
  <c r="S571" i="4261"/>
  <c r="T571" i="4261"/>
  <c r="U571" i="4261"/>
  <c r="V571" i="4261"/>
  <c r="W571" i="4261"/>
  <c r="X571" i="4261"/>
  <c r="Y571" i="4261"/>
  <c r="Z571" i="4261"/>
  <c r="AA571" i="4261"/>
  <c r="AB571" i="4261"/>
  <c r="AC571" i="4261"/>
  <c r="AD571" i="4261"/>
  <c r="AE571" i="4261"/>
  <c r="AF571" i="4261"/>
  <c r="AG571" i="4261"/>
  <c r="AH571" i="4261"/>
  <c r="AI571" i="4261"/>
  <c r="AJ571" i="4261"/>
  <c r="AK571" i="4261"/>
  <c r="AL571" i="4261"/>
  <c r="AM571" i="4261"/>
  <c r="AN571" i="4261"/>
  <c r="AO571" i="4261"/>
  <c r="AP571" i="4261"/>
  <c r="AQ571" i="4261"/>
  <c r="AR571" i="4261"/>
  <c r="AS571" i="4261"/>
  <c r="AT571" i="4261"/>
  <c r="AU571" i="4261"/>
  <c r="AV571" i="4261"/>
  <c r="AW571" i="4261"/>
  <c r="AX571" i="4261"/>
  <c r="AY571" i="4261"/>
  <c r="AZ571" i="4261"/>
  <c r="BA571" i="4261"/>
  <c r="BB571" i="4261"/>
  <c r="BC571" i="4261"/>
  <c r="BD571" i="4261"/>
  <c r="A572" i="4261"/>
  <c r="B572" i="4261"/>
  <c r="C572" i="4261"/>
  <c r="D572" i="4261"/>
  <c r="E572" i="4261"/>
  <c r="F572" i="4261"/>
  <c r="G572" i="4261"/>
  <c r="H572" i="4261"/>
  <c r="I572" i="4261"/>
  <c r="J572" i="4261"/>
  <c r="K572" i="4261"/>
  <c r="L572" i="4261"/>
  <c r="M572" i="4261"/>
  <c r="N572" i="4261"/>
  <c r="O572" i="4261"/>
  <c r="P572" i="4261"/>
  <c r="Q572" i="4261"/>
  <c r="R572" i="4261"/>
  <c r="S572" i="4261"/>
  <c r="T572" i="4261"/>
  <c r="U572" i="4261"/>
  <c r="V572" i="4261"/>
  <c r="W572" i="4261"/>
  <c r="X572" i="4261"/>
  <c r="Y572" i="4261"/>
  <c r="Z572" i="4261"/>
  <c r="AA572" i="4261"/>
  <c r="AB572" i="4261"/>
  <c r="AC572" i="4261"/>
  <c r="AD572" i="4261"/>
  <c r="AE572" i="4261"/>
  <c r="AF572" i="4261"/>
  <c r="AG572" i="4261"/>
  <c r="AH572" i="4261"/>
  <c r="AI572" i="4261"/>
  <c r="AJ572" i="4261"/>
  <c r="AK572" i="4261"/>
  <c r="AL572" i="4261"/>
  <c r="AM572" i="4261"/>
  <c r="AN572" i="4261"/>
  <c r="AO572" i="4261"/>
  <c r="AP572" i="4261"/>
  <c r="AQ572" i="4261"/>
  <c r="AR572" i="4261"/>
  <c r="AS572" i="4261"/>
  <c r="AT572" i="4261"/>
  <c r="AU572" i="4261"/>
  <c r="AV572" i="4261"/>
  <c r="AW572" i="4261"/>
  <c r="AX572" i="4261"/>
  <c r="AY572" i="4261"/>
  <c r="AZ572" i="4261"/>
  <c r="BA572" i="4261"/>
  <c r="BB572" i="4261"/>
  <c r="BC572" i="4261"/>
  <c r="BD572" i="4261"/>
  <c r="A573" i="4261"/>
  <c r="B573" i="4261"/>
  <c r="C573" i="4261"/>
  <c r="D573" i="4261"/>
  <c r="E573" i="4261"/>
  <c r="F573" i="4261"/>
  <c r="G573" i="4261"/>
  <c r="H573" i="4261"/>
  <c r="I573" i="4261"/>
  <c r="J573" i="4261"/>
  <c r="K573" i="4261"/>
  <c r="L573" i="4261"/>
  <c r="M573" i="4261"/>
  <c r="N573" i="4261"/>
  <c r="O573" i="4261"/>
  <c r="P573" i="4261"/>
  <c r="Q573" i="4261"/>
  <c r="R573" i="4261"/>
  <c r="S573" i="4261"/>
  <c r="T573" i="4261"/>
  <c r="U573" i="4261"/>
  <c r="V573" i="4261"/>
  <c r="W573" i="4261"/>
  <c r="X573" i="4261"/>
  <c r="Y573" i="4261"/>
  <c r="Z573" i="4261"/>
  <c r="AA573" i="4261"/>
  <c r="AB573" i="4261"/>
  <c r="AC573" i="4261"/>
  <c r="AD573" i="4261"/>
  <c r="AE573" i="4261"/>
  <c r="AF573" i="4261"/>
  <c r="AG573" i="4261"/>
  <c r="AH573" i="4261"/>
  <c r="AI573" i="4261"/>
  <c r="AJ573" i="4261"/>
  <c r="AK573" i="4261"/>
  <c r="AL573" i="4261"/>
  <c r="AM573" i="4261"/>
  <c r="AN573" i="4261"/>
  <c r="AO573" i="4261"/>
  <c r="AP573" i="4261"/>
  <c r="AQ573" i="4261"/>
  <c r="AR573" i="4261"/>
  <c r="AS573" i="4261"/>
  <c r="AT573" i="4261"/>
  <c r="AU573" i="4261"/>
  <c r="AV573" i="4261"/>
  <c r="AW573" i="4261"/>
  <c r="AX573" i="4261"/>
  <c r="AY573" i="4261"/>
  <c r="AZ573" i="4261"/>
  <c r="BA573" i="4261"/>
  <c r="BB573" i="4261"/>
  <c r="BC573" i="4261"/>
  <c r="BD573" i="4261"/>
  <c r="A574" i="4261"/>
  <c r="B574" i="4261"/>
  <c r="C574" i="4261"/>
  <c r="D574" i="4261"/>
  <c r="E574" i="4261"/>
  <c r="F574" i="4261"/>
  <c r="G574" i="4261"/>
  <c r="H574" i="4261"/>
  <c r="I574" i="4261"/>
  <c r="J574" i="4261"/>
  <c r="K574" i="4261"/>
  <c r="L574" i="4261"/>
  <c r="M574" i="4261"/>
  <c r="N574" i="4261"/>
  <c r="O574" i="4261"/>
  <c r="P574" i="4261"/>
  <c r="Q574" i="4261"/>
  <c r="R574" i="4261"/>
  <c r="S574" i="4261"/>
  <c r="T574" i="4261"/>
  <c r="U574" i="4261"/>
  <c r="V574" i="4261"/>
  <c r="W574" i="4261"/>
  <c r="X574" i="4261"/>
  <c r="Y574" i="4261"/>
  <c r="Z574" i="4261"/>
  <c r="AA574" i="4261"/>
  <c r="AB574" i="4261"/>
  <c r="AC574" i="4261"/>
  <c r="AD574" i="4261"/>
  <c r="AE574" i="4261"/>
  <c r="AF574" i="4261"/>
  <c r="AG574" i="4261"/>
  <c r="AH574" i="4261"/>
  <c r="AI574" i="4261"/>
  <c r="AJ574" i="4261"/>
  <c r="AK574" i="4261"/>
  <c r="AL574" i="4261"/>
  <c r="AM574" i="4261"/>
  <c r="AN574" i="4261"/>
  <c r="AO574" i="4261"/>
  <c r="AP574" i="4261"/>
  <c r="AQ574" i="4261"/>
  <c r="AR574" i="4261"/>
  <c r="AS574" i="4261"/>
  <c r="AT574" i="4261"/>
  <c r="AU574" i="4261"/>
  <c r="AV574" i="4261"/>
  <c r="AW574" i="4261"/>
  <c r="AX574" i="4261"/>
  <c r="AY574" i="4261"/>
  <c r="AZ574" i="4261"/>
  <c r="BA574" i="4261"/>
  <c r="BB574" i="4261"/>
  <c r="BC574" i="4261"/>
  <c r="BD574" i="4261"/>
  <c r="G41" i="4189"/>
  <c r="C41" i="4189"/>
  <c r="D41" i="4189"/>
  <c r="E41" i="4189"/>
  <c r="F41" i="4189"/>
  <c r="W232" i="4379" l="1"/>
  <c r="AB313" i="4371"/>
  <c r="AC313" i="4371"/>
  <c r="AD313" i="4371"/>
  <c r="AE313" i="4371"/>
  <c r="AA313" i="4371"/>
  <c r="AG6" i="4370"/>
  <c r="AG7" i="4370"/>
  <c r="AG8" i="4370"/>
  <c r="AG9" i="4370"/>
  <c r="AG10" i="4370"/>
  <c r="AG11" i="4370"/>
  <c r="AG12" i="4370"/>
  <c r="AG13" i="4370"/>
  <c r="AG14" i="4370"/>
  <c r="AG15" i="4370"/>
  <c r="AG16" i="4370"/>
  <c r="AG17" i="4370"/>
  <c r="AG18" i="4370"/>
  <c r="AG19" i="4370"/>
  <c r="AG20" i="4370"/>
  <c r="AG21" i="4370"/>
  <c r="AG22" i="4370"/>
  <c r="AG23" i="4370"/>
  <c r="AG24" i="4370"/>
  <c r="AG25" i="4370"/>
  <c r="AG26" i="4370"/>
  <c r="AG27" i="4370"/>
  <c r="AG28" i="4370"/>
  <c r="AG29" i="4370"/>
  <c r="AG30" i="4370"/>
  <c r="AG5" i="4370"/>
  <c r="U6" i="4370"/>
  <c r="U7" i="4370"/>
  <c r="U8" i="4370"/>
  <c r="U9" i="4370"/>
  <c r="U10" i="4370"/>
  <c r="U11" i="4370"/>
  <c r="U12" i="4370"/>
  <c r="U13" i="4370"/>
  <c r="U14" i="4370"/>
  <c r="U15" i="4370"/>
  <c r="U16" i="4370"/>
  <c r="U17" i="4370"/>
  <c r="U18" i="4370"/>
  <c r="U19" i="4370"/>
  <c r="U20" i="4370"/>
  <c r="U21" i="4370"/>
  <c r="U22" i="4370"/>
  <c r="U23" i="4370"/>
  <c r="U24" i="4370"/>
  <c r="U25" i="4370"/>
  <c r="U26" i="4370"/>
  <c r="U27" i="4370"/>
  <c r="U28" i="4370"/>
  <c r="U29" i="4370"/>
  <c r="U30" i="4370"/>
  <c r="U5" i="4370"/>
  <c r="C31" i="4370"/>
  <c r="D31" i="4370"/>
  <c r="E31" i="4370"/>
  <c r="F31" i="4370"/>
  <c r="G31" i="4370"/>
  <c r="H31" i="4370"/>
  <c r="I31" i="4370"/>
  <c r="J31" i="4370"/>
  <c r="K31" i="4370"/>
  <c r="L31" i="4370"/>
  <c r="M31" i="4370"/>
  <c r="N31" i="4370"/>
  <c r="O31" i="4370"/>
  <c r="P31" i="4370"/>
  <c r="Q31" i="4370"/>
  <c r="R31" i="4370"/>
  <c r="S31" i="4370"/>
  <c r="T31" i="4370"/>
  <c r="X31" i="4370"/>
  <c r="Y31" i="4370"/>
  <c r="Z31" i="4370"/>
  <c r="AA31" i="4370"/>
  <c r="AB31" i="4370"/>
  <c r="AC31" i="4370"/>
  <c r="AD31" i="4370"/>
  <c r="AE31" i="4370"/>
  <c r="AF31" i="4370"/>
  <c r="B31" i="4370"/>
  <c r="AG31" i="4370" l="1"/>
  <c r="U31" i="4370"/>
  <c r="D47" i="4189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M12" i="4196" s="1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H12" i="4196" l="1"/>
  <c r="M15" i="4196"/>
  <c r="M13" i="4196"/>
  <c r="H10" i="4196"/>
  <c r="C41" i="4328" l="1"/>
  <c r="C57" i="4328" s="1"/>
  <c r="C50" i="4328"/>
  <c r="C52" i="4328" s="1"/>
  <c r="D41" i="4328"/>
  <c r="D50" i="4328"/>
  <c r="E41" i="4328"/>
  <c r="F41" i="4328"/>
  <c r="B41" i="4328"/>
  <c r="B45" i="4328" s="1"/>
  <c r="I39" i="4328"/>
  <c r="I37" i="4328"/>
  <c r="D52" i="4328" l="1"/>
  <c r="C59" i="4328"/>
  <c r="C47" i="4328"/>
  <c r="D47" i="4328"/>
  <c r="J31" i="4328" l="1"/>
  <c r="K31" i="4328" s="1"/>
  <c r="J25" i="4328"/>
  <c r="H25" i="4328" s="1"/>
  <c r="J24" i="4328"/>
  <c r="H24" i="4328" s="1"/>
  <c r="J23" i="4328"/>
  <c r="H23" i="4328" s="1"/>
  <c r="J22" i="4328"/>
  <c r="H22" i="4328" s="1"/>
  <c r="J21" i="4328"/>
  <c r="H21" i="4328" s="1"/>
  <c r="J20" i="4328"/>
  <c r="H20" i="4328" s="1"/>
  <c r="J19" i="4328"/>
  <c r="H19" i="4328" s="1"/>
  <c r="J18" i="4328"/>
  <c r="H18" i="4328" s="1"/>
  <c r="J17" i="4328"/>
  <c r="J16" i="4328"/>
  <c r="H16" i="4328" s="1"/>
  <c r="J15" i="4328"/>
  <c r="H15" i="4328" s="1"/>
  <c r="J14" i="4328"/>
  <c r="H14" i="4328" s="1"/>
  <c r="J13" i="4328"/>
  <c r="H13" i="4328" s="1"/>
  <c r="J12" i="4328"/>
  <c r="H12" i="4328" s="1"/>
  <c r="J11" i="4328"/>
  <c r="H11" i="4328" s="1"/>
  <c r="J10" i="4328"/>
  <c r="H10" i="4328" s="1"/>
  <c r="J9" i="4328"/>
  <c r="H9" i="4328" s="1"/>
  <c r="J8" i="4328"/>
  <c r="J7" i="4328"/>
  <c r="H7" i="4328" s="1"/>
  <c r="M28" i="4328"/>
  <c r="J27" i="4328" l="1"/>
  <c r="H8" i="4328"/>
  <c r="H27" i="4328" s="1"/>
  <c r="E45" i="4328"/>
  <c r="D45" i="4328"/>
  <c r="C45" i="4328"/>
  <c r="G45" i="4328"/>
  <c r="F45" i="4328"/>
  <c r="H30" i="4328" l="1"/>
  <c r="H34" i="4328" l="1"/>
  <c r="I35" i="4328" s="1"/>
  <c r="H33" i="4328"/>
  <c r="J33" i="4328" s="1"/>
  <c r="K33" i="4328" s="1"/>
  <c r="K35" i="4328" s="1"/>
  <c r="I39" i="4196"/>
  <c r="N38" i="4328" l="1"/>
  <c r="J7" i="4196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Q4" i="4261" l="1"/>
  <c r="W4" i="4261"/>
  <c r="Y4" i="4261"/>
  <c r="AB4" i="4261"/>
  <c r="A6" i="4261"/>
  <c r="B6" i="4261"/>
  <c r="C6" i="4261"/>
  <c r="D6" i="4261"/>
  <c r="E6" i="4261"/>
  <c r="F6" i="4261"/>
  <c r="G6" i="4261"/>
  <c r="H6" i="4261"/>
  <c r="I6" i="4261"/>
  <c r="J6" i="4261"/>
  <c r="K6" i="4261"/>
  <c r="L6" i="4261"/>
  <c r="M6" i="4261"/>
  <c r="N6" i="4261"/>
  <c r="O6" i="4261"/>
  <c r="P6" i="4261"/>
  <c r="Q6" i="4261"/>
  <c r="R6" i="4261"/>
  <c r="S6" i="4261"/>
  <c r="T6" i="4261"/>
  <c r="U6" i="4261"/>
  <c r="V6" i="4261"/>
  <c r="W6" i="4261"/>
  <c r="X6" i="4261"/>
  <c r="Y6" i="4261"/>
  <c r="Z6" i="4261"/>
  <c r="AA6" i="4261"/>
  <c r="AB6" i="4261"/>
  <c r="AC6" i="4261"/>
  <c r="AD6" i="4261"/>
  <c r="AE6" i="4261"/>
  <c r="AF6" i="4261"/>
  <c r="AG6" i="4261"/>
  <c r="AH6" i="4261"/>
  <c r="AI6" i="4261"/>
  <c r="AJ6" i="4261"/>
  <c r="AK6" i="4261"/>
  <c r="AL6" i="4261"/>
  <c r="AM6" i="4261"/>
  <c r="AN6" i="4261"/>
  <c r="AO6" i="4261"/>
  <c r="AP6" i="4261"/>
  <c r="AQ6" i="4261"/>
  <c r="AR6" i="4261"/>
  <c r="AS6" i="4261"/>
  <c r="AT6" i="4261"/>
  <c r="AU6" i="4261"/>
  <c r="AV6" i="4261"/>
  <c r="AW6" i="4261"/>
  <c r="AX6" i="4261"/>
  <c r="AY6" i="4261"/>
  <c r="AZ6" i="4261"/>
  <c r="BA6" i="4261"/>
  <c r="BB6" i="4261"/>
  <c r="BC6" i="4261"/>
  <c r="BD6" i="4261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<sst xmlns="http://schemas.openxmlformats.org/spreadsheetml/2006/main" count="83236" uniqueCount="848">
  <si>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</si>
  <si>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</si>
  <si>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</si>
  <si>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</si>
  <si>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</si>
  <si>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</si>
  <si>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</si>
  <si>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</si>
  <si>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</si>
  <si>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</si>
  <si>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</si>
  <si>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</si>
  <si>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</si>
  <si>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</si>
  <si>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</si>
  <si>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</si>
  <si>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</si>
  <si>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</si>
  <si>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</si>
  <si>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</si>
  <si>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</si>
  <si>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</si>
  <si>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</si>
  <si>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</si>
  <si>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</si>
  <si>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</si>
  <si>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</si>
  <si>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</si>
  <si>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</si>
  <si>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</si>
  <si>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</si>
  <si>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</si>
  <si>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</si>
  <si>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</si>
  <si>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</si>
  <si>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</si>
  <si>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</si>
  <si>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</si>
  <si>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</si>
  <si>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</si>
  <si>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</si>
  <si>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</si>
  <si>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</si>
  <si>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</si>
  <si>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</si>
  <si>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</si>
  <si>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</si>
  <si>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</si>
  <si>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</si>
  <si>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</si>
  <si>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</si>
  <si>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</si>
  <si>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</si>
  <si>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</si>
  <si>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</si>
  <si>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</si>
  <si>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</si>
  <si>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</si>
  <si>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</si>
  <si>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</si>
  <si>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</si>
  <si>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</si>
  <si>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</si>
  <si>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</si>
  <si>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</si>
  <si>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</si>
  <si>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</si>
  <si>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</si>
  <si>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</si>
  <si>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</si>
  <si>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</si>
  <si>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</si>
  <si>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</si>
  <si>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</si>
  <si>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</si>
  <si>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</si>
  <si>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</si>
  <si>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</si>
  <si>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</si>
  <si>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</si>
  <si>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</si>
  <si>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</si>
  <si>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</si>
  <si>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</si>
  <si>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</si>
  <si>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</si>
  <si>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</si>
  <si>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</si>
  <si>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</si>
  <si>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</si>
  <si>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</si>
  <si>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</si>
  <si>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</si>
  <si>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</si>
  <si>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</si>
  <si>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</si>
  <si>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</si>
  <si>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</si>
  <si>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</si>
  <si>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</si>
  <si>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</si>
  <si>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</si>
  <si>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</si>
  <si>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</si>
  <si>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</si>
  <si>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</si>
  <si>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</si>
  <si>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</si>
  <si>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</si>
  <si>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</si>
  <si>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</si>
  <si>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</si>
  <si>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</si>
  <si>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</si>
  <si>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</si>
  <si>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</si>
  <si>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</si>
  <si>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WSWT2025850</t>
  </si>
  <si>
    <t>WRWT25850/WRWT25800</t>
  </si>
  <si>
    <t>WRWT200850/WRWT25800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</si>
  <si>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</si>
  <si>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</si>
  <si>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</si>
  <si>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</si>
  <si>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</si>
  <si>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</si>
  <si>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</si>
  <si>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U-FEED U2(เอส)</t>
  </si>
  <si>
    <t>WSWT2121670SM</t>
  </si>
  <si>
    <t>WRWT21670/WRWT21670</t>
  </si>
  <si>
    <t>WRWT210670/WRWT21670</t>
  </si>
  <si>
    <t>เฟิร์สช้อย 914</t>
  </si>
  <si>
    <t>บจก.ซันฟีด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</si>
  <si>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</si>
  <si>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</si>
  <si>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</si>
  <si>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</si>
  <si>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</si>
  <si>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</si>
  <si>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</si>
  <si>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</si>
  <si>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</si>
  <si>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</si>
  <si>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WSWT1625800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</si>
  <si>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</si>
  <si>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</si>
  <si>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</si>
  <si>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</si>
  <si>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</si>
  <si>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</si>
  <si>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</si>
  <si>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</si>
  <si>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</si>
  <si>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</si>
  <si>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</si>
  <si>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บจก.วีซีเอฟ</t>
  </si>
  <si>
    <t>ห่ออัดเบลแบน500</t>
  </si>
  <si>
    <t>Green for white sugar</t>
  </si>
  <si>
    <t>งานเคลือบ+ตัด</t>
  </si>
  <si>
    <t>Zhejiang UN</t>
  </si>
  <si>
    <t>เพอเฟคค์ 912</t>
  </si>
  <si>
    <t>เพอเฟคค์ 914</t>
  </si>
  <si>
    <t>สุบรรณ 222</t>
  </si>
  <si>
    <t>P11</t>
  </si>
  <si>
    <t>WSWT1425800</t>
  </si>
  <si>
    <t>WSWT262575051</t>
  </si>
  <si>
    <t>บจก.ไทยร่วมใจน้ำมันพืช</t>
  </si>
  <si>
    <t>TRJ</t>
  </si>
  <si>
    <t>P1</t>
  </si>
  <si>
    <t>WRWT280850/WRWT25850</t>
  </si>
  <si>
    <t>ผลรวม ของ จำนวนส่ง</t>
  </si>
  <si>
    <t>MK67-000882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</si>
  <si>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</si>
  <si>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</si>
  <si>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</si>
  <si>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</si>
  <si>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</si>
  <si>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</si>
  <si>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</si>
  <si>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</si>
  <si>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</si>
  <si>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</si>
  <si>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</si>
  <si>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</si>
  <si>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</si>
  <si>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</si>
  <si>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</si>
  <si>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</si>
  <si>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</si>
  <si>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</si>
  <si>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</si>
  <si>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</si>
  <si>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โมโม่ 4133</t>
  </si>
  <si>
    <t>ถุงเขียว</t>
  </si>
  <si>
    <t>บจก.ซิเบลโก้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</si>
  <si>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</si>
  <si>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</si>
  <si>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</si>
  <si>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</si>
  <si>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</si>
  <si>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</si>
  <si>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</si>
  <si>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</si>
  <si>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</si>
  <si>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</si>
  <si>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</si>
  <si>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</si>
  <si>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บจก.เอ็นบี ดิสทริบิวชั่น</t>
  </si>
  <si>
    <t>Order+ส่ง+ประมาณการ</t>
  </si>
  <si>
    <t>เฟิร์สคลาส 912</t>
  </si>
  <si>
    <t>โมโม่ 422</t>
  </si>
  <si>
    <t>MK67-001236</t>
  </si>
  <si>
    <t>ยูฟีด รวมไก่ วัว</t>
  </si>
  <si>
    <t xml:space="preserve">300กระสอบแบน  </t>
  </si>
  <si>
    <t>นีโอ พี3</t>
  </si>
  <si>
    <t>MK67-001272</t>
  </si>
  <si>
    <t>MK67-001273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</si>
  <si>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</si>
  <si>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</si>
  <si>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</si>
  <si>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</si>
  <si>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</si>
  <si>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</si>
  <si>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W30</t>
  </si>
  <si>
    <t>โบว์น้ำเงิน</t>
  </si>
  <si>
    <t>แต้มแดง</t>
  </si>
  <si>
    <t>เฟิร์สช้อย 913</t>
  </si>
  <si>
    <t>บจก.ทีพีเค แอ็ดวานซ์ สตาร์ซ</t>
  </si>
  <si>
    <t>ถุงทองแซนวิช</t>
  </si>
  <si>
    <t>ปลาโลมาแดง</t>
  </si>
  <si>
    <t>ดอกไม้เขียว</t>
  </si>
  <si>
    <t>แปดแต้มแดง 25กก.</t>
  </si>
  <si>
    <t>500กระสอบแบน พร้อมระบุชื่อบริษัท รายการสินค้า จำนวนแต่ละแพ็ค</t>
  </si>
  <si>
    <t>WSWT2625650 ผลรวม</t>
  </si>
  <si>
    <t>ห้ามเกิน-ขาดได้ 5%</t>
  </si>
  <si>
    <t>ดอกไม้ม่วง</t>
  </si>
  <si>
    <t>แต้มฟ้า</t>
  </si>
  <si>
    <t>ถุงเงิน</t>
  </si>
  <si>
    <t>WRWT251000/WRWT251000</t>
  </si>
  <si>
    <t>WRWT251000/WRYL251000</t>
  </si>
  <si>
    <t>MK67-001490</t>
  </si>
  <si>
    <t>เฟิร์สช้อย 903</t>
  </si>
  <si>
    <t>เฟิร์สช้อย 911</t>
  </si>
  <si>
    <t>ลำพูน</t>
  </si>
  <si>
    <t>MK67-001538</t>
  </si>
  <si>
    <t>MK67-001537</t>
  </si>
  <si>
    <t>MK67-001543</t>
  </si>
  <si>
    <t>MK67-001535</t>
  </si>
  <si>
    <t>MK67-001532</t>
  </si>
  <si>
    <t>MK67-001533</t>
  </si>
  <si>
    <t>WB ฟาร์ม F993 30kg LP</t>
  </si>
  <si>
    <t>จับจีบ5"</t>
  </si>
  <si>
    <t>จับจีบ4"</t>
  </si>
  <si>
    <t>บลูทีมเหลือง</t>
  </si>
  <si>
    <t>กุ้งแดง</t>
  </si>
  <si>
    <t xml:space="preserve">WSWT2625800 </t>
  </si>
  <si>
    <t>WRWT260800/WRWT25800</t>
  </si>
  <si>
    <t>ผึ้งชมพู</t>
  </si>
  <si>
    <t>ดอกไม้แดง</t>
  </si>
  <si>
    <t>MK67-001624</t>
  </si>
  <si>
    <t>ยู-ฟีด รวมหมู</t>
  </si>
  <si>
    <t>วีโว่ 300</t>
  </si>
  <si>
    <t>แดนโกรว 10P-L</t>
  </si>
  <si>
    <t>MK67-001617</t>
  </si>
  <si>
    <t>คุณปราสาท เจริญธรรมรักษา</t>
  </si>
  <si>
    <t>WSWT2625800  ผลรวม</t>
  </si>
  <si>
    <t xml:space="preserve">  </t>
  </si>
  <si>
    <t>FW-Y</t>
  </si>
  <si>
    <t>เบทาโกร 322</t>
  </si>
  <si>
    <t>เบทาโกร 325</t>
  </si>
  <si>
    <t>MK67-001642</t>
  </si>
  <si>
    <t>MK67-001643</t>
  </si>
  <si>
    <t>BLANK FORM</t>
  </si>
  <si>
    <t>บจก.ไลม์มาสเตอร์</t>
  </si>
  <si>
    <t>LMC 25 kg</t>
  </si>
  <si>
    <t>LMC 20 kg</t>
  </si>
  <si>
    <t>นกทอง</t>
  </si>
  <si>
    <t>รวงข้าวส้ม</t>
  </si>
  <si>
    <t>แป้งสาลีพรีเมี่ยม</t>
  </si>
  <si>
    <t>ฟิล กู๊ด พี2</t>
  </si>
  <si>
    <t>บจก.ซิเบลโก้(บางเลน)</t>
  </si>
  <si>
    <t>FELDSPAR K200BL</t>
  </si>
  <si>
    <t>ใบ</t>
  </si>
  <si>
    <t>เมตร</t>
  </si>
  <si>
    <t>วัน</t>
  </si>
  <si>
    <t>MK67-001682</t>
  </si>
  <si>
    <t>นีโอ พี2</t>
  </si>
  <si>
    <t>MK67-001679</t>
  </si>
  <si>
    <t>นีโอ พี3(เอส)</t>
  </si>
  <si>
    <t>เพอเฟคค์ 664</t>
  </si>
  <si>
    <t>โบว์แดง</t>
  </si>
  <si>
    <t>8S</t>
  </si>
  <si>
    <t xml:space="preserve">แปดแต้มแดง  </t>
  </si>
  <si>
    <t>เพอเฟคค์ 663</t>
  </si>
  <si>
    <t>เพอเฟคค์ 664HP</t>
  </si>
  <si>
    <t>แดนโกรวบรีดเดอร์80</t>
  </si>
  <si>
    <t>วีโว่200</t>
  </si>
  <si>
    <t>บจก.มารีน ลีดเดอร์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</si>
  <si>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</si>
  <si>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</si>
  <si>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</si>
  <si>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</si>
  <si>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ขุนศึกเบอร์ 1</t>
  </si>
  <si>
    <t>แถบส้ม</t>
  </si>
  <si>
    <t>แถบเขียว</t>
  </si>
  <si>
    <t>915 พี</t>
  </si>
  <si>
    <t>ไก่เนื้อ เบอร์1</t>
  </si>
  <si>
    <t xml:space="preserve">915 เอ็ม </t>
  </si>
  <si>
    <t>vn</t>
  </si>
  <si>
    <t>WSWT2321750</t>
  </si>
  <si>
    <t>WRWT230750/WRWT21750</t>
  </si>
  <si>
    <t>WB เบทาโกร 405 30kg NM</t>
  </si>
  <si>
    <t>หนองบุญมาก</t>
  </si>
  <si>
    <t>WB ฟาร์ม F914M 30kg NM</t>
  </si>
  <si>
    <t>WB เบทาโกร 124 30kg NM</t>
  </si>
  <si>
    <t>ห้ามขาด-เกินได้5%</t>
  </si>
  <si>
    <t>บจก.เอเชี่ยนเคมิคัล</t>
  </si>
  <si>
    <t>A.C.C</t>
  </si>
  <si>
    <t>WSWT1925800SM</t>
  </si>
  <si>
    <t>WRWT190800/WRWT25800</t>
  </si>
  <si>
    <t>พันธุ์ข้าว</t>
  </si>
  <si>
    <t>WB ฟาร์ม F992 30kg LR</t>
  </si>
  <si>
    <t>เบทาโกร 324</t>
  </si>
  <si>
    <t>NB FISH 103L</t>
  </si>
  <si>
    <t>WSWT1925800SM ผลรวม</t>
  </si>
  <si>
    <t>บจก.เอ็นทีฟีด</t>
  </si>
  <si>
    <t>MK68-000048</t>
  </si>
  <si>
    <t>MK68-000047</t>
  </si>
  <si>
    <t>เบทาโกร 406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</si>
  <si>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</si>
  <si>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</si>
  <si>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</si>
  <si>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</si>
  <si>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ฟิล กู๊ด พี6</t>
  </si>
  <si>
    <t>นีโอ พี4(เอส)</t>
  </si>
  <si>
    <t>ฟิล กู๊ด พี3</t>
  </si>
  <si>
    <t>โมโม่ 401</t>
  </si>
  <si>
    <t>NHR-1</t>
  </si>
  <si>
    <t>MK68-000061</t>
  </si>
  <si>
    <t>MK68-000064</t>
  </si>
  <si>
    <t>นีโอ 05</t>
  </si>
  <si>
    <t>MK68-000063</t>
  </si>
  <si>
    <t>MK68-000058</t>
  </si>
  <si>
    <t>OPAL CA3</t>
  </si>
  <si>
    <t>บจก.ซิเบลโก้(สบปราบ)</t>
  </si>
  <si>
    <t>EXCELBLEND S50(ถุงในดำ)</t>
  </si>
  <si>
    <t>OPAL CA3(ถุงในดำ)</t>
  </si>
  <si>
    <t>กัสโซ่ฟีด 101-102</t>
  </si>
  <si>
    <t>ลูกค้าต้องการเคลือบใส แต่เปิดมาเคลือบด้าน</t>
  </si>
  <si>
    <t>บาลานส์ 945</t>
  </si>
  <si>
    <t>บจก.หนองบัว อโกรฟอร์ไลด์</t>
  </si>
  <si>
    <t>ขาด-เกิน5%</t>
  </si>
  <si>
    <t>ชามแดง</t>
  </si>
  <si>
    <t>แต้มเขียว</t>
  </si>
  <si>
    <t>ไอฟีดไก่ไข่เบอร์ 5</t>
  </si>
  <si>
    <t>ยอดส่ง  1/1/68 - 17/1/68</t>
  </si>
  <si>
    <t>เฟิร์สช้อย 912</t>
  </si>
  <si>
    <t>เพอเฟคค์ 911</t>
  </si>
  <si>
    <t>เพอเฟคค์ 916</t>
  </si>
  <si>
    <t>ขุนศึกเบอร์ 2</t>
  </si>
  <si>
    <t>เฟิร์สคลาส 902</t>
  </si>
  <si>
    <t xml:space="preserve">ไอฟีดสุกร เบอร์2 </t>
  </si>
  <si>
    <t>007</t>
  </si>
  <si>
    <t>ไอฟีดไก่ไข่เบอร์ 5เอ็ม</t>
  </si>
  <si>
    <t>952 เอส</t>
  </si>
  <si>
    <t>ไอฟีดไก่ไข่เบอร์ 5พี</t>
  </si>
  <si>
    <t>ไก่เนื้อ เบอร์2</t>
  </si>
  <si>
    <t>เป็ด</t>
  </si>
  <si>
    <t>MK68-000088</t>
  </si>
  <si>
    <t>MK68-000089</t>
  </si>
  <si>
    <t>MK68-000093</t>
  </si>
  <si>
    <t>มาซูฟีด บี0434</t>
  </si>
  <si>
    <t>500กระสอบแบนเต็มใบ</t>
  </si>
  <si>
    <t>SPM 212</t>
  </si>
  <si>
    <t>WSWT19251000SM ผลรวม</t>
  </si>
  <si>
    <t>Y30</t>
  </si>
  <si>
    <t>MK68-000122</t>
  </si>
  <si>
    <t>ดอกไม้เหลือง</t>
  </si>
  <si>
    <t>แปดแต้มแดง</t>
  </si>
  <si>
    <t xml:space="preserve">WB ฟาร์ม F916M 30kg </t>
  </si>
  <si>
    <t>ตัดหมด ลบสีจำนวน 3500  พิมพ์มา 5000</t>
  </si>
  <si>
    <t>WB ฟาร์ม F993 30kg LR</t>
  </si>
  <si>
    <t>WSWT1921720 ผลรวม</t>
  </si>
  <si>
    <t>WSWT1925800 ผลรวม</t>
  </si>
  <si>
    <t>WSWT2025650 ผลรวม</t>
  </si>
  <si>
    <t>WSWT2025800 ผลรวม</t>
  </si>
  <si>
    <t>WSWT2125650 ผลรวม</t>
  </si>
  <si>
    <t>WSWT2325650 ผลรวม</t>
  </si>
  <si>
    <t>WSWT1825800SM ผลรวม</t>
  </si>
  <si>
    <t>WSWT2825850 ผลรวม</t>
  </si>
  <si>
    <t>กรม</t>
  </si>
  <si>
    <t>มีลบสี 1000+</t>
  </si>
  <si>
    <t>935L</t>
  </si>
  <si>
    <t>935A</t>
  </si>
  <si>
    <t>SPM 312</t>
  </si>
  <si>
    <t>MK68-000186</t>
  </si>
  <si>
    <t>MK68-000178</t>
  </si>
  <si>
    <t>โมโม่ 4131</t>
  </si>
  <si>
    <t>ยอดส่ง   1/2/68 - 10/2/68</t>
  </si>
  <si>
    <t>จับจีบ 4</t>
  </si>
  <si>
    <t>MK68-000183</t>
  </si>
  <si>
    <t>MK68-000184</t>
  </si>
  <si>
    <t>WSWT2321112512551VN</t>
  </si>
  <si>
    <t>สั่งเวียดนามสำเร็จรูปทั้งหมด</t>
  </si>
  <si>
    <t>เบทาโกร 403</t>
  </si>
  <si>
    <t>เบทาโกร 402</t>
  </si>
  <si>
    <t>เบทาโกร 405</t>
  </si>
  <si>
    <t>บะหมีเตี๊ยว</t>
  </si>
  <si>
    <t>MK68-000210</t>
  </si>
  <si>
    <t>SPM 914</t>
  </si>
  <si>
    <t>MK68-000212</t>
  </si>
  <si>
    <t>นีโอ ดีอาร์ 00</t>
  </si>
  <si>
    <t>MK68-000213</t>
  </si>
  <si>
    <t>WSWT2221940</t>
  </si>
  <si>
    <t>ผ้าเข้า 25-26/2</t>
  </si>
  <si>
    <t>เฟิร์สคลาส 913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</si>
  <si>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</si>
  <si>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</si>
  <si>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</si>
  <si>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</si>
  <si>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</si>
  <si>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</si>
  <si>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MK68-000247</t>
  </si>
  <si>
    <t>MK68-000241</t>
  </si>
  <si>
    <t>MK68-000254</t>
  </si>
  <si>
    <t>ยูฟีด ดี3</t>
  </si>
  <si>
    <t>MK68-000255</t>
  </si>
  <si>
    <t>ยู-ฟีด บี2</t>
  </si>
  <si>
    <t>918 พี</t>
  </si>
  <si>
    <t>MK68-000245</t>
  </si>
  <si>
    <t>MK68-000244</t>
  </si>
  <si>
    <t>WSWT1625800SM ผลรวม</t>
  </si>
  <si>
    <t>ลพบุรี 3</t>
  </si>
  <si>
    <t xml:space="preserve">WB ฟาร์ม F916 30kg </t>
  </si>
  <si>
    <t xml:space="preserve">WB ฟาร์ม F914M 30kg </t>
  </si>
  <si>
    <t xml:space="preserve">WB ฟาร์ม F931L 30kg </t>
  </si>
  <si>
    <t>ลพบุรี 1</t>
  </si>
  <si>
    <t>MK68-000258</t>
  </si>
  <si>
    <t>เย็น 19</t>
  </si>
  <si>
    <t>MK68-000259</t>
  </si>
  <si>
    <t>MK68-000267</t>
  </si>
  <si>
    <t>PDR250070</t>
  </si>
  <si>
    <t>MK68-000262</t>
  </si>
  <si>
    <t>บจก.ซีแมน</t>
  </si>
  <si>
    <t>ลบสี 5040</t>
  </si>
  <si>
    <t>ลบสีจำนวนมาก 3851</t>
  </si>
  <si>
    <t>MK68-000276</t>
  </si>
  <si>
    <t>วี-ฟีด วี18</t>
  </si>
  <si>
    <t>MK68-000275</t>
  </si>
  <si>
    <t>WSWT1425800 ผลรวม</t>
  </si>
  <si>
    <t>WSWTSCL052325650 ผลรวม</t>
  </si>
  <si>
    <t>MK68-000278</t>
  </si>
  <si>
    <t>บจก.พีค อินโนเวชั่นโปรดักส์</t>
  </si>
  <si>
    <t>โลลิโก้</t>
  </si>
  <si>
    <t>ถุงในใช้ผสม กรีด 193340    193140    193370</t>
  </si>
  <si>
    <t>PDR250074</t>
  </si>
  <si>
    <t>PDR250075</t>
  </si>
  <si>
    <t>PDR250077</t>
  </si>
  <si>
    <t>PDR250078</t>
  </si>
  <si>
    <t>MK68-000284</t>
  </si>
  <si>
    <t>MK68-000285</t>
  </si>
  <si>
    <t>MK68-000286</t>
  </si>
  <si>
    <t>MK68-000287</t>
  </si>
  <si>
    <t xml:space="preserve">WB ฟาร์ม F936 30kg </t>
  </si>
  <si>
    <t>MK68-000283</t>
  </si>
  <si>
    <t>รถไฟ</t>
  </si>
  <si>
    <t>บจก.เอ็กเซลเล้นท์</t>
  </si>
  <si>
    <t>MK68-000303</t>
  </si>
  <si>
    <t>MK68-000306</t>
  </si>
  <si>
    <t>MK68-000307</t>
  </si>
  <si>
    <t>MK68-000308</t>
  </si>
  <si>
    <t>PDR250076</t>
  </si>
  <si>
    <t>MK68-000309</t>
  </si>
  <si>
    <t>MK68-000310</t>
  </si>
  <si>
    <t>MK68-000312</t>
  </si>
  <si>
    <t>MK68-000313</t>
  </si>
  <si>
    <t>MK68-000311</t>
  </si>
  <si>
    <t>A.C.C.ภาษาอังกฤษ 8-118</t>
  </si>
  <si>
    <t>บจก.พี.เอส.ซีสตาร์ช โปรดักส์</t>
  </si>
  <si>
    <t>หนุมาน PSCS</t>
  </si>
  <si>
    <t>MK68-000314</t>
  </si>
  <si>
    <t>วีโว่ 200</t>
  </si>
  <si>
    <t>FG</t>
  </si>
  <si>
    <t>งานเคลือบ+คัด</t>
  </si>
  <si>
    <t>เพอเฟคค์104S</t>
  </si>
  <si>
    <t>ฟีล กู๊ด พี7</t>
  </si>
  <si>
    <t>ฟีล กู๊ด พี5</t>
  </si>
  <si>
    <t>ฟีล กู๊ด พี1เอฟ</t>
  </si>
  <si>
    <t>เพอเฟคค์ 000</t>
  </si>
  <si>
    <t>สุบรรณ 111</t>
  </si>
  <si>
    <t>SPM190GOAL</t>
  </si>
  <si>
    <t>เพอเฟคค์ 664 HP</t>
  </si>
  <si>
    <t>MK68-000319</t>
  </si>
  <si>
    <t>กองเมล็ดพันธุ์ข้าว กรมการข้าว</t>
  </si>
  <si>
    <t>กองเมล็ดพันธุ์ข้าว</t>
  </si>
  <si>
    <t>MK68-000316</t>
  </si>
  <si>
    <t>MK68-000281</t>
  </si>
  <si>
    <t>MK68-000343</t>
  </si>
  <si>
    <t>PDR250081</t>
  </si>
  <si>
    <t>PDR250082</t>
  </si>
  <si>
    <t>HARD FLOUR</t>
  </si>
  <si>
    <t>PDR250083</t>
  </si>
  <si>
    <t>MK68-000325</t>
  </si>
  <si>
    <t>MK68-000327</t>
  </si>
  <si>
    <t>MK68-000326</t>
  </si>
  <si>
    <t>MK68-000324</t>
  </si>
  <si>
    <t>MK68-000330</t>
  </si>
  <si>
    <t>MK68-000332</t>
  </si>
  <si>
    <t>MK68-000322</t>
  </si>
  <si>
    <t>ลบสี 300</t>
  </si>
  <si>
    <t>เลาะ 1000+ลบสี400</t>
  </si>
  <si>
    <t>MK68-000344</t>
  </si>
  <si>
    <t xml:space="preserve">WB ฟาร์ม F932 30kg </t>
  </si>
  <si>
    <t>MK68-000337</t>
  </si>
  <si>
    <t>MK68-000334</t>
  </si>
  <si>
    <t>MK68-000336</t>
  </si>
  <si>
    <t>MK68-000333</t>
  </si>
  <si>
    <t>MK68-000335</t>
  </si>
  <si>
    <t>MK68-000341</t>
  </si>
  <si>
    <t>MK68-000342</t>
  </si>
  <si>
    <t>MK68-000338</t>
  </si>
  <si>
    <t>MK68-000339</t>
  </si>
  <si>
    <t>MK68-000340</t>
  </si>
  <si>
    <t>MK68-000260</t>
  </si>
  <si>
    <t>ไก่เหยียบศรแสงสิริ</t>
  </si>
  <si>
    <t>ช้างเผือก</t>
  </si>
  <si>
    <t>มาสเตอร์ 5524</t>
  </si>
  <si>
    <t>เบทาโกร 124</t>
  </si>
  <si>
    <t>เบทาโกร 323</t>
  </si>
  <si>
    <t>เบทาโกร 321B</t>
  </si>
  <si>
    <t>MK68-000346</t>
  </si>
  <si>
    <t>MK68-000347</t>
  </si>
  <si>
    <t xml:space="preserve">WB ฟาร์ม F937 30kg </t>
  </si>
  <si>
    <t>MK68-000349</t>
  </si>
  <si>
    <t>MK68-000348</t>
  </si>
  <si>
    <t>แดนโกรว20(เขียวเข้ม)</t>
  </si>
  <si>
    <t>MK68-000357</t>
  </si>
  <si>
    <t>MK68-000356</t>
  </si>
  <si>
    <t>MK68-000351</t>
  </si>
  <si>
    <t>MK68-000352</t>
  </si>
  <si>
    <t>MK68-000353</t>
  </si>
  <si>
    <t>MK68-000354</t>
  </si>
  <si>
    <t>MK68-000355</t>
  </si>
  <si>
    <t>SPEED PLUS 888ENG</t>
  </si>
  <si>
    <t>SPEED PLUS 111 ลาว</t>
  </si>
  <si>
    <t>SPEED PLUS 222 ลาว</t>
  </si>
  <si>
    <t>คุณฐนวรวรรศณ์ ภัทรนนท์สกุล</t>
  </si>
  <si>
    <t>ปลาวาฬยิ้ม</t>
  </si>
  <si>
    <t>บจก.เมตา เฟอร์ติไลเซอร์</t>
  </si>
  <si>
    <t>ด็อกเตอร์ฮิวมิค ฟลูวิค</t>
  </si>
  <si>
    <t>ไลค์ฟีด 405</t>
  </si>
  <si>
    <t>MK68-000358</t>
  </si>
  <si>
    <t>MK68-000359</t>
  </si>
  <si>
    <t>MK68-000360</t>
  </si>
  <si>
    <t>MK68-000373</t>
  </si>
  <si>
    <t>แดนโกรว 50</t>
  </si>
  <si>
    <t>วีโว่300</t>
  </si>
  <si>
    <t>ร้านชาวนาข้าวรวงทอง</t>
  </si>
  <si>
    <t>ชาวนาข้าวรวงทอง</t>
  </si>
  <si>
    <t>ใช้ 2125800 ผสม</t>
  </si>
  <si>
    <t>MASTER  CHEF</t>
  </si>
  <si>
    <t>13/3เย็น</t>
  </si>
  <si>
    <t>MK68-000381</t>
  </si>
  <si>
    <t>PDR250086</t>
  </si>
  <si>
    <t>MK68-000382</t>
  </si>
  <si>
    <t>PDR250087</t>
  </si>
  <si>
    <t>PDR250088</t>
  </si>
  <si>
    <t>MK68-000383</t>
  </si>
  <si>
    <t>PDR250089</t>
  </si>
  <si>
    <t>MK68-000384</t>
  </si>
  <si>
    <t>PDR250090</t>
  </si>
  <si>
    <t>สีลอก3000</t>
  </si>
  <si>
    <t>ถุงเขียว(เกรดพรีเมี่ยม)</t>
  </si>
  <si>
    <t>พร้อมชน 25 กก.(เขียว)</t>
  </si>
  <si>
    <t>ขาวแถบใส2</t>
  </si>
  <si>
    <t>WSWTFCL022325650</t>
  </si>
  <si>
    <t>ถุงเขียว(คัดพิเศษ)</t>
  </si>
  <si>
    <t>ถุงชมพู(คัดพิเศษ)</t>
  </si>
  <si>
    <t>MK68-000397</t>
  </si>
  <si>
    <t>ร้านสิริอำนวยการเกษตร</t>
  </si>
  <si>
    <t>ราชาหมอนทอง</t>
  </si>
  <si>
    <t>MK68-000378</t>
  </si>
  <si>
    <t>MK68-000372</t>
  </si>
  <si>
    <t>วี-ฟีด วี02</t>
  </si>
  <si>
    <t>Rocky Quick lime</t>
  </si>
  <si>
    <t>MK68-000375</t>
  </si>
  <si>
    <t>MK68-000380</t>
  </si>
  <si>
    <t>MK68-000374</t>
  </si>
  <si>
    <t>MK68-000379</t>
  </si>
  <si>
    <t>MK68-000371</t>
  </si>
  <si>
    <t>MK68-000367</t>
  </si>
  <si>
    <t>MK68-000370</t>
  </si>
  <si>
    <t>MK68-000369</t>
  </si>
  <si>
    <t>MK68-000362</t>
  </si>
  <si>
    <t>MK68-000366</t>
  </si>
  <si>
    <t>MK68-000363</t>
  </si>
  <si>
    <t>MK68-000368</t>
  </si>
  <si>
    <t>MK68-000364</t>
  </si>
  <si>
    <t>MK68-000385</t>
  </si>
  <si>
    <t>WB ฟาร์ม F932 30kg LP</t>
  </si>
  <si>
    <t>MK68-000386</t>
  </si>
  <si>
    <t>WB ฟาร์ม F912 30kg LP</t>
  </si>
  <si>
    <t>MK68-000365</t>
  </si>
  <si>
    <t>MK68-000377</t>
  </si>
  <si>
    <t>MK68-000376</t>
  </si>
  <si>
    <t>ป้ายชื่อแถว</t>
  </si>
  <si>
    <t>ของเสียเยอะ</t>
  </si>
  <si>
    <t>MK68-000399</t>
  </si>
  <si>
    <t>วี-ฟีด วี03</t>
  </si>
  <si>
    <t>MK68-000398</t>
  </si>
  <si>
    <t xml:space="preserve">ห้ามเกิน </t>
  </si>
  <si>
    <t>MK68-000401</t>
  </si>
  <si>
    <t>WB เบทาโกร 106 30kg LP</t>
  </si>
  <si>
    <t>WB บาลานส์ 910 30kg LP</t>
  </si>
  <si>
    <t>WB บาลานส์ 953 30kg LP</t>
  </si>
  <si>
    <t>WB บาลานส์ 952 30kg LP</t>
  </si>
  <si>
    <t>WB บาลานส์ 956 30kg LP</t>
  </si>
  <si>
    <t>WB บาลานส์ 926 30kg LP</t>
  </si>
  <si>
    <t>WB เบทาโกร 405 30kg LP</t>
  </si>
  <si>
    <t>WB มาสเตอร์ 5510 30kg LP</t>
  </si>
  <si>
    <t>WB เบทาโกร 223 30kg LP</t>
  </si>
  <si>
    <t>WB เบทาโกร 224 30kg LP</t>
  </si>
  <si>
    <t>WB เบทาโกร 225 30kg LP</t>
  </si>
  <si>
    <t>WB เบทาโกร 322 30kg LP</t>
  </si>
  <si>
    <t>WB เบทาโกร 323 30kg LP</t>
  </si>
  <si>
    <t>WB เบทาโกร 326 30kg LP</t>
  </si>
  <si>
    <t>MK68-000395</t>
  </si>
  <si>
    <t>พิมพ์ 1520 เป็นสายฟ้าทั้งหมด</t>
  </si>
  <si>
    <t>MK68-000396</t>
  </si>
  <si>
    <t>MK68-000400</t>
  </si>
  <si>
    <t>MK68-000402</t>
  </si>
  <si>
    <t>MK68-000404</t>
  </si>
  <si>
    <t>MK68-000417</t>
  </si>
  <si>
    <t>ร้านสิริโภคา</t>
  </si>
  <si>
    <t>เสือ</t>
  </si>
  <si>
    <t>บจก.อันดามันซูริมิ อินดีสทรีส์</t>
  </si>
  <si>
    <t>MK68-000416</t>
  </si>
  <si>
    <t>หจก.เอ็ม.ที.เอส เทรดดิ้ง</t>
  </si>
  <si>
    <t>มังกรฟ้าMTS</t>
  </si>
  <si>
    <t>มังกรส้มMTS</t>
  </si>
  <si>
    <t>มังกรเหลืองMTS</t>
  </si>
  <si>
    <t>ด้ายแตกทำใหม่ใช้ผสม</t>
  </si>
  <si>
    <t>SPEED PLUS 111 เขมร</t>
  </si>
  <si>
    <t>SPEED PLUS 222 เขมร</t>
  </si>
  <si>
    <t>SPEED PLUS 333 ลาว</t>
  </si>
  <si>
    <t>SPEED PLUS 444 ลาว</t>
  </si>
  <si>
    <t>SPEED PLUS 002</t>
  </si>
  <si>
    <t>WB เบทาโกร 326 30kg NM</t>
  </si>
  <si>
    <t>MK68-000422</t>
  </si>
  <si>
    <t>ถุงม่วง(เกรดพรีเมี่ยม)</t>
  </si>
  <si>
    <t>MK68-000415</t>
  </si>
  <si>
    <t>MK68-000403</t>
  </si>
  <si>
    <t>MK68-000420</t>
  </si>
  <si>
    <t>MK68-000419</t>
  </si>
  <si>
    <t>MK68-000418</t>
  </si>
  <si>
    <t>MK68-000424</t>
  </si>
  <si>
    <t>MK68-000405</t>
  </si>
  <si>
    <t>MK68-000407</t>
  </si>
  <si>
    <t>MK68-000410</t>
  </si>
  <si>
    <t>MK68-000411</t>
  </si>
  <si>
    <t>MK68-000408</t>
  </si>
  <si>
    <t>MK68-000412</t>
  </si>
  <si>
    <t>MK68-000414</t>
  </si>
  <si>
    <t>MK68-000406</t>
  </si>
  <si>
    <t>MK68-000409</t>
  </si>
  <si>
    <t>MK68-000413</t>
  </si>
  <si>
    <t>MK68-000423</t>
  </si>
  <si>
    <t>MK68-000425</t>
  </si>
  <si>
    <t>บจก.ทีเจที เทรดเดอร์</t>
  </si>
  <si>
    <t>MK68-000421</t>
  </si>
  <si>
    <t>ตีกลับ 6000</t>
  </si>
  <si>
    <t>SPEED PLUS 333 เขมร</t>
  </si>
  <si>
    <t>มาซูฟีด จี041</t>
  </si>
  <si>
    <t>MK68-000433</t>
  </si>
  <si>
    <t>PDR250097</t>
  </si>
  <si>
    <t>MK68-000434</t>
  </si>
  <si>
    <t>PDR250098</t>
  </si>
  <si>
    <t>PDR250099</t>
  </si>
  <si>
    <t>MK68-000436</t>
  </si>
  <si>
    <t>MK68-000437</t>
  </si>
  <si>
    <t>A.C.C.ภาษาอังกฤษ</t>
  </si>
  <si>
    <t>MK68-000438</t>
  </si>
  <si>
    <t>วี-ฟีด วี 02</t>
  </si>
  <si>
    <t>MK68-000439</t>
  </si>
  <si>
    <t>วี-ฟีด วี 03</t>
  </si>
  <si>
    <t>MK68-000442</t>
  </si>
  <si>
    <t>วี-ฟีด วี 01</t>
  </si>
  <si>
    <t>วี-ฟีด วี 04</t>
  </si>
  <si>
    <t>วี-ฟีด วี 05</t>
  </si>
  <si>
    <t>วี-ฟีด วี 06</t>
  </si>
  <si>
    <t>วี-ฟีด วี 07</t>
  </si>
  <si>
    <t>MK68-000443</t>
  </si>
  <si>
    <t>MK68-000429</t>
  </si>
  <si>
    <t>ฟิล กู๊ด พี4</t>
  </si>
  <si>
    <t>MK68-000440</t>
  </si>
  <si>
    <t>MK68-000435</t>
  </si>
  <si>
    <t>MK68-000426</t>
  </si>
  <si>
    <t>MK68-000427</t>
  </si>
  <si>
    <t>MK68-000428</t>
  </si>
  <si>
    <t>MK68-000431</t>
  </si>
  <si>
    <t>MK68-000430</t>
  </si>
  <si>
    <t>ร้านเกษตรสุริยาพันธุ์ข้าว</t>
  </si>
  <si>
    <t>เกษตรสุริยา(แดง)</t>
  </si>
  <si>
    <t>MK68-000432</t>
  </si>
  <si>
    <t>MK68-000446</t>
  </si>
  <si>
    <t>MK68-000448</t>
  </si>
  <si>
    <t>MK68-000441</t>
  </si>
  <si>
    <t>โอดิน 202</t>
  </si>
  <si>
    <t>เพอเฟคค์ 103Pโกลด์</t>
  </si>
  <si>
    <t>เพอเฟคค์ 104โกลด์</t>
  </si>
  <si>
    <t>MK68-000444</t>
  </si>
  <si>
    <t>MK68-000445</t>
  </si>
  <si>
    <t>MK68-000449</t>
  </si>
  <si>
    <t>การ์เซียส์ฟิช 111M</t>
  </si>
  <si>
    <t>กัสโซ่ฟีด 103</t>
  </si>
  <si>
    <t>การ์เซียส์ฟิช 112</t>
  </si>
  <si>
    <t>NB Proplus 888M</t>
  </si>
  <si>
    <t>MK68-000447</t>
  </si>
  <si>
    <t>SW441 PLUS</t>
  </si>
  <si>
    <t xml:space="preserve">SW441 </t>
  </si>
  <si>
    <t>มาซูฟีด ซี042</t>
  </si>
  <si>
    <t>บจก.ปึงเป้งน้ำ</t>
  </si>
  <si>
    <t>เกลือตรามือ 10กก.</t>
  </si>
  <si>
    <t>WRWT140800/WRWT25800</t>
  </si>
  <si>
    <t>เพอเฟคค์104S โกลด์</t>
  </si>
  <si>
    <t>MK68-000457</t>
  </si>
  <si>
    <t>MK68-000456</t>
  </si>
  <si>
    <t>MK68-000450</t>
  </si>
  <si>
    <t>MK68-000451</t>
  </si>
  <si>
    <t>MK68-000452</t>
  </si>
  <si>
    <t>เบทาโกร +</t>
  </si>
  <si>
    <t>MK68-000458</t>
  </si>
  <si>
    <t>WB ฟาร์ม F992 30kg LP</t>
  </si>
  <si>
    <t>MK68-000462</t>
  </si>
  <si>
    <t>MK68-000453</t>
  </si>
  <si>
    <t>MK68-000454</t>
  </si>
  <si>
    <t>กัสโซ่ฟีด 103SML</t>
  </si>
  <si>
    <t>MK68-000455</t>
  </si>
  <si>
    <t>MK68-000461</t>
  </si>
  <si>
    <t>ไก่เหยียบศร ศรีวรรณ 25 กก.</t>
  </si>
  <si>
    <t>กรีด253740</t>
  </si>
  <si>
    <t>ไก่ดาว</t>
  </si>
  <si>
    <t>ถุงในมีสต๊อกในคลังและหน้างานรวมได้ 4300</t>
  </si>
  <si>
    <t>บจก.อินเทคค์ สไวน์บรีดเดอร์ฟาร์ม</t>
  </si>
  <si>
    <t>มัด100แบน เชือกฟิล์ม</t>
  </si>
  <si>
    <t>MK68-000464</t>
  </si>
  <si>
    <t>โรงสีธัญญกิจ(ราชบุรี)</t>
  </si>
  <si>
    <t>ราชสีห์(ข้าวหอมมะลิ)</t>
  </si>
  <si>
    <t>WSWT1621720SMFX</t>
  </si>
  <si>
    <t>WRWT21720/WRWT21720</t>
  </si>
  <si>
    <t>WRWT160720/WRWT21720</t>
  </si>
  <si>
    <t>MK68-000463</t>
  </si>
  <si>
    <t>MK68-000465</t>
  </si>
  <si>
    <t>WSWT1825800 ผลรวม</t>
  </si>
  <si>
    <t>8/4 30000  18/4  20000</t>
  </si>
  <si>
    <t>เย็น8/4</t>
  </si>
  <si>
    <t>คุณนพวินทร์ รัตนเศรษฐ์เมธา</t>
  </si>
  <si>
    <t>ลุงนัย ฟาร์ม 101</t>
  </si>
  <si>
    <t>ส่งแล้ว</t>
  </si>
  <si>
    <t>พิมพ์น้ำเงิน</t>
  </si>
  <si>
    <t>โรงสีรุ่งเรืองไพศาล</t>
  </si>
  <si>
    <t>ข้าวเปลือกไก่ชน</t>
  </si>
  <si>
    <t>MK68-000472</t>
  </si>
  <si>
    <t>บจก.ปริ้นซ์ อโกร ไซแอนส์</t>
  </si>
  <si>
    <t>อะมิโนก้า</t>
  </si>
  <si>
    <t>บจก.รุ่งเรืองค้าเจริญ</t>
  </si>
  <si>
    <t>กล้วยหอม</t>
  </si>
  <si>
    <t>ไก่ชน</t>
  </si>
  <si>
    <t>MK68-000467</t>
  </si>
  <si>
    <t>เย็น21/4  ขอส่ง  28/4</t>
  </si>
  <si>
    <t>WSWT2221940 ผลรวม</t>
  </si>
  <si>
    <t>WSWTFCL022325650 ผลรวม</t>
  </si>
  <si>
    <t>เย็น3/4</t>
  </si>
  <si>
    <t>MK68-000485</t>
  </si>
  <si>
    <t>บจก.2เอ็ม อโกรเท็ค</t>
  </si>
  <si>
    <t>พระเอกในดวงใจ 14-7-28</t>
  </si>
  <si>
    <t>MK68-000486</t>
  </si>
  <si>
    <t>เลิฟชอยล์18-3-10</t>
  </si>
  <si>
    <t>MK68-000494</t>
  </si>
  <si>
    <t>JET153</t>
  </si>
  <si>
    <t>MK68-000496</t>
  </si>
  <si>
    <t>JET405โปรตีน18%</t>
  </si>
  <si>
    <t>JET405โปรตีน16%</t>
  </si>
  <si>
    <t>R FEED 405A</t>
  </si>
  <si>
    <t>MK68-000495</t>
  </si>
  <si>
    <t>VC 100</t>
  </si>
  <si>
    <t>MK68-000498</t>
  </si>
  <si>
    <t>MK68-000484</t>
  </si>
  <si>
    <t>MK68-000493</t>
  </si>
  <si>
    <t>MK68-000471</t>
  </si>
  <si>
    <t>MK68-000487</t>
  </si>
  <si>
    <t>FELDSPAR N325-GBL</t>
  </si>
  <si>
    <t>ห้ามเกิน-ขาดได้5%</t>
  </si>
  <si>
    <t>MK68-000490</t>
  </si>
  <si>
    <t>MK68-000489</t>
  </si>
  <si>
    <t>MK68-000491</t>
  </si>
  <si>
    <t>MASTER CHEF</t>
  </si>
  <si>
    <t>MK68-000492</t>
  </si>
  <si>
    <t>โบว์น้ำเงิน 10กก.</t>
  </si>
  <si>
    <t>PDR250117</t>
  </si>
  <si>
    <t>โบว์แดง 10กก.</t>
  </si>
  <si>
    <t>PDR250111</t>
  </si>
  <si>
    <t>PDR250114</t>
  </si>
  <si>
    <t>WHOLE WHEAT</t>
  </si>
  <si>
    <t>WB ฟาร์ม F993L 30kg  LR</t>
  </si>
  <si>
    <t>บาลานส์ 956</t>
  </si>
  <si>
    <t>เบทาโกร 327</t>
  </si>
  <si>
    <t>WB ฟาร์ม F914M 30kg  NM</t>
  </si>
  <si>
    <t>ชามแดง 25กก.</t>
  </si>
  <si>
    <t>PDR250113</t>
  </si>
  <si>
    <t>ขอก่อน1000ไป5/4</t>
  </si>
  <si>
    <t>MK68-000470</t>
  </si>
  <si>
    <t xml:space="preserve">เย็น21/4    </t>
  </si>
  <si>
    <t>WSWT262575051 ผลรวม</t>
  </si>
  <si>
    <t>MK68-000511</t>
  </si>
  <si>
    <t>MK68-000468</t>
  </si>
  <si>
    <t>ร้านเห็ดไพลิน</t>
  </si>
  <si>
    <t>เพชร</t>
  </si>
  <si>
    <t>MK68-000505</t>
  </si>
  <si>
    <t>MK68-000506</t>
  </si>
  <si>
    <t>บะหมี่เตี๊ยว</t>
  </si>
  <si>
    <t xml:space="preserve">โบว์น้ำเงิน   </t>
  </si>
  <si>
    <t>MK68-000507</t>
  </si>
  <si>
    <t>PDR250112</t>
  </si>
  <si>
    <t>ปลาโลมาเทา</t>
  </si>
  <si>
    <t>MK68-000509</t>
  </si>
  <si>
    <t>PDR250115</t>
  </si>
  <si>
    <t>MK68-000510</t>
  </si>
  <si>
    <t>PDR250116</t>
  </si>
  <si>
    <t>MK68-000500</t>
  </si>
  <si>
    <t>MK68-000508</t>
  </si>
  <si>
    <t>MK68-000501</t>
  </si>
  <si>
    <t>MK68-000504</t>
  </si>
  <si>
    <t>MK68-000503</t>
  </si>
  <si>
    <t>MK68-000502</t>
  </si>
  <si>
    <t>MK68-000488</t>
  </si>
  <si>
    <t>MK68-000497</t>
  </si>
  <si>
    <t>WSWT2321112512551 ผลรวม</t>
  </si>
  <si>
    <t>WSWT2025700 ผลรวม</t>
  </si>
  <si>
    <t>ยอดส่ง   1/4/68  -  5/4/68</t>
  </si>
  <si>
    <t>MK68-000515</t>
  </si>
  <si>
    <t>MK68-000513</t>
  </si>
  <si>
    <t>นาโน 01 พลัส</t>
  </si>
  <si>
    <t>MK68-000514</t>
  </si>
  <si>
    <t>SW 441 PLUS</t>
  </si>
  <si>
    <t>โรงสีข้าวธัญญาวัฒน์</t>
  </si>
  <si>
    <t>ช้างจีนข้าวหอมชั้นดี(น้ำเงิน)(ถุงในเจาะรู)</t>
  </si>
  <si>
    <t>MK68-000512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</si>
</sst>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0"/>
      <color rgb="FFFF0000"/>
      <name val="Tahoma"/>
      <family val="2"/>
      <charset val="22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0" fontId="27" fillId="0" borderId="0" xfId="0" applyFont="1"/>
    <xf numFmtId="187" fontId="27" fillId="0" borderId="0" xfId="0" applyNumberFormat="1" applyFont="1"/>
    <xf numFmtId="0" fontId="27" fillId="0" borderId="1" xfId="0" applyFont="1" applyBorder="1"/>
    <xf numFmtId="187" fontId="27" fillId="0" borderId="1" xfId="0" applyNumberFormat="1" applyFont="1" applyBorder="1"/>
    <xf numFmtId="188" fontId="27" fillId="0" borderId="1" xfId="1" applyNumberFormat="1" applyFont="1" applyBorder="1"/>
    <xf numFmtId="188" fontId="28" fillId="37" borderId="1" xfId="1" applyNumberFormat="1" applyFont="1" applyFill="1" applyBorder="1"/>
    <xf numFmtId="187" fontId="3" fillId="0" borderId="12" xfId="0" applyNumberFormat="1" applyFont="1" applyBorder="1" applyAlignment="1">
      <alignment vertical="center" wrapText="1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108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FFFF00"/>
      <color rgb="FF0000FF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ของเหลือห้ามลืมหัก"/>
      <sheetName val="ยอดผลิตเดือน2 ส่ง เดือน 3"/>
      <sheetName val="สหเรือง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MK68-000464</v>
          </cell>
          <cell r="C16">
            <v>45743</v>
          </cell>
          <cell r="E16" t="str">
            <v>บจก.ปึงเป้งน้ำ</v>
          </cell>
          <cell r="F16" t="str">
            <v>เกลือตรามือ 10กก.</v>
          </cell>
          <cell r="G16">
            <v>14</v>
          </cell>
          <cell r="H16">
            <v>22</v>
          </cell>
          <cell r="I16" t="str">
            <v>ขาว</v>
          </cell>
          <cell r="J16" t="str">
            <v>ใส</v>
          </cell>
          <cell r="L16">
            <v>42</v>
          </cell>
          <cell r="M16" t="str">
            <v>±</v>
          </cell>
          <cell r="N16">
            <v>5</v>
          </cell>
          <cell r="R16" t="str">
            <v>ไม่</v>
          </cell>
          <cell r="T16" t="str">
            <v>ไม่สวมถุงใน</v>
          </cell>
          <cell r="U16"/>
          <cell r="V16"/>
          <cell r="X16">
            <v>45757</v>
          </cell>
          <cell r="Z16" t="str">
            <v>500กระสอบแบน</v>
          </cell>
          <cell r="AA16">
            <v>10000</v>
          </cell>
          <cell r="AB16">
            <v>0</v>
          </cell>
          <cell r="AC16">
            <v>0</v>
          </cell>
          <cell r="AD16">
            <v>0</v>
          </cell>
          <cell r="AG16"/>
          <cell r="AI16"/>
          <cell r="AJ16">
            <v>0</v>
          </cell>
          <cell r="AL16">
            <v>10000</v>
          </cell>
          <cell r="AM16"/>
          <cell r="AN16">
            <v>10500</v>
          </cell>
          <cell r="AO16" t="str">
            <v>WSWT1425800</v>
          </cell>
          <cell r="AQ16">
            <v>6565.9000000000005</v>
          </cell>
          <cell r="AR16">
            <v>6565.9000000000005</v>
          </cell>
          <cell r="AS16">
            <v>0</v>
          </cell>
          <cell r="AT16">
            <v>2186</v>
          </cell>
          <cell r="AU16">
            <v>4379.9000000000005</v>
          </cell>
          <cell r="BZ16" t="str">
            <v>WRWT25800/WRWT25800</v>
          </cell>
          <cell r="CA16">
            <v>0</v>
          </cell>
          <cell r="DL16" t="str">
            <v>P6</v>
          </cell>
          <cell r="DM16">
            <v>4</v>
          </cell>
          <cell r="DN16">
            <v>45757</v>
          </cell>
          <cell r="DP16">
            <v>45752</v>
          </cell>
          <cell r="DQ16">
            <v>45753</v>
          </cell>
          <cell r="DR16">
            <v>45746</v>
          </cell>
          <cell r="DS16">
            <v>45754</v>
          </cell>
          <cell r="DT16">
            <v>45755</v>
          </cell>
          <cell r="DU16">
            <v>45756</v>
          </cell>
          <cell r="DW16"/>
          <cell r="DX16"/>
          <cell r="DY16"/>
          <cell r="DZ16"/>
          <cell r="EA16"/>
          <cell r="EB16"/>
          <cell r="EC16" t="str">
            <v>งานเคลือบ+พิมพ์</v>
          </cell>
          <cell r="ED16" t="str">
            <v xml:space="preserve"> /</v>
          </cell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6565.9000000000005</v>
          </cell>
          <cell r="AR17">
            <v>6565.9000000000005</v>
          </cell>
          <cell r="AS17">
            <v>0</v>
          </cell>
          <cell r="AT17">
            <v>2186</v>
          </cell>
          <cell r="AU17">
            <v>4379.9000000000005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ประมาณการ</v>
          </cell>
          <cell r="C18" t="str">
            <v>ประมาณการ</v>
          </cell>
          <cell r="E18" t="str">
            <v>บจก.ซัน ซีเมนต์ โพรเซส</v>
          </cell>
          <cell r="F18" t="str">
            <v>พระอาทิตย์(ปูนนอน-ชริงค์)</v>
          </cell>
          <cell r="G18">
            <v>16</v>
          </cell>
          <cell r="H18">
            <v>25</v>
          </cell>
          <cell r="I18" t="str">
            <v>ขาว</v>
          </cell>
          <cell r="J18" t="str">
            <v>ใส</v>
          </cell>
          <cell r="L18">
            <v>50</v>
          </cell>
          <cell r="M18" t="str">
            <v>±</v>
          </cell>
          <cell r="N18">
            <v>5</v>
          </cell>
          <cell r="R18" t="str">
            <v>บิด</v>
          </cell>
          <cell r="T18">
            <v>19</v>
          </cell>
          <cell r="U18">
            <v>28</v>
          </cell>
          <cell r="V18">
            <v>40</v>
          </cell>
          <cell r="X18" t="str">
            <v>รอแจ้ง</v>
          </cell>
          <cell r="Z18" t="str">
            <v>500กระสอบ</v>
          </cell>
          <cell r="AA18">
            <v>5000</v>
          </cell>
          <cell r="AB18">
            <v>65.624642943999987</v>
          </cell>
          <cell r="AC18">
            <v>0</v>
          </cell>
          <cell r="AD18">
            <v>65.624642943999987</v>
          </cell>
          <cell r="AG18"/>
          <cell r="AI18"/>
          <cell r="AJ18">
            <v>0</v>
          </cell>
          <cell r="AL18">
            <v>5000</v>
          </cell>
          <cell r="AM18"/>
          <cell r="AN18">
            <v>5250</v>
          </cell>
          <cell r="AO18" t="str">
            <v>WSWT1625800SM</v>
          </cell>
          <cell r="AQ18">
            <v>3702.0499999999997</v>
          </cell>
          <cell r="AR18">
            <v>3372</v>
          </cell>
          <cell r="AS18">
            <v>330.04999999999973</v>
          </cell>
          <cell r="AT18">
            <v>0</v>
          </cell>
          <cell r="AU18">
            <v>3702.0499999999997</v>
          </cell>
          <cell r="BZ18" t="str">
            <v>WRWT25800/WRWT25800</v>
          </cell>
          <cell r="CA18">
            <v>18.776177777777768</v>
          </cell>
          <cell r="DL18" t="str">
            <v>P8</v>
          </cell>
          <cell r="DM18">
            <v>4</v>
          </cell>
          <cell r="DN18" t="str">
            <v>รอแจ้ง</v>
          </cell>
          <cell r="DP18" t="e">
            <v>#VALUE!</v>
          </cell>
          <cell r="DQ18" t="e">
            <v>#VALUE!</v>
          </cell>
          <cell r="DR18" t="e">
            <v>#VALUE!</v>
          </cell>
          <cell r="DS18" t="e">
            <v>#VALUE!</v>
          </cell>
          <cell r="DT18" t="e">
            <v>#VALUE!</v>
          </cell>
          <cell r="DU18" t="e">
            <v>#VALUE!</v>
          </cell>
          <cell r="DW18" t="e">
            <v>#VALUE!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>รอART</v>
          </cell>
          <cell r="EG18"/>
          <cell r="EH18"/>
          <cell r="EI18"/>
        </row>
        <row r="19">
          <cell r="B19">
            <v>0</v>
          </cell>
          <cell r="C19"/>
          <cell r="E19"/>
          <cell r="F19" t="str">
            <v xml:space="preserve"> 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WSWT1625800SM</v>
          </cell>
          <cell r="AQ19">
            <v>3702.0499999999997</v>
          </cell>
          <cell r="AR19">
            <v>3372</v>
          </cell>
          <cell r="AS19">
            <v>330.04999999999973</v>
          </cell>
          <cell r="AT19">
            <v>0</v>
          </cell>
          <cell r="AU19">
            <v>3702.0499999999997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 t="str">
            <v>MK68-000511</v>
          </cell>
          <cell r="C20">
            <v>45751</v>
          </cell>
          <cell r="E20" t="str">
            <v>บจก.เคอรี่ฟลาวมิลล์</v>
          </cell>
          <cell r="F20" t="str">
            <v>โบว์น้ำเงิน 10กก.</v>
          </cell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 t="str">
            <v>ไม่</v>
          </cell>
          <cell r="T20" t="str">
            <v>ไม่สวมถุงใน</v>
          </cell>
          <cell r="U20"/>
          <cell r="V20"/>
          <cell r="X20">
            <v>45773</v>
          </cell>
          <cell r="Z20" t="str">
            <v>ห่ออัดเบลแบน500</v>
          </cell>
          <cell r="AA20">
            <v>5000</v>
          </cell>
          <cell r="AB20">
            <v>0</v>
          </cell>
          <cell r="AC20">
            <v>0</v>
          </cell>
          <cell r="AD20">
            <v>0</v>
          </cell>
          <cell r="AG20"/>
          <cell r="AI20" t="str">
            <v>PDR250117</v>
          </cell>
          <cell r="AJ20">
            <v>0</v>
          </cell>
          <cell r="AL20">
            <v>5000</v>
          </cell>
          <cell r="AM20"/>
          <cell r="AN20">
            <v>5250</v>
          </cell>
          <cell r="AO20" t="str">
            <v>WSWT1625800</v>
          </cell>
          <cell r="AQ20">
            <v>3702.0499999999997</v>
          </cell>
          <cell r="AR20">
            <v>3702.0499999999997</v>
          </cell>
          <cell r="AS20">
            <v>0</v>
          </cell>
          <cell r="AT20">
            <v>0</v>
          </cell>
          <cell r="AU20">
            <v>0</v>
          </cell>
          <cell r="BZ20" t="str">
            <v>WRWT25800/WRWT25800</v>
          </cell>
          <cell r="CA20">
            <v>0</v>
          </cell>
          <cell r="DL20" t="str">
            <v>P7</v>
          </cell>
          <cell r="DM20">
            <v>2</v>
          </cell>
          <cell r="DN20">
            <v>45773</v>
          </cell>
          <cell r="DP20">
            <v>45768</v>
          </cell>
          <cell r="DQ20"/>
          <cell r="DR20">
            <v>45764</v>
          </cell>
          <cell r="DS20">
            <v>45771</v>
          </cell>
          <cell r="DT20">
            <v>45772</v>
          </cell>
          <cell r="DU20">
            <v>45772</v>
          </cell>
          <cell r="DW20"/>
          <cell r="DX20"/>
          <cell r="DY20"/>
          <cell r="DZ20"/>
          <cell r="EA20"/>
          <cell r="EB20"/>
          <cell r="EC20" t="str">
            <v>งานพิมพ์</v>
          </cell>
          <cell r="ED20" t="str">
            <v xml:space="preserve"> /</v>
          </cell>
          <cell r="EG20"/>
          <cell r="EH20"/>
          <cell r="EI20"/>
        </row>
        <row r="21">
          <cell r="B21" t="str">
            <v>MK68-000511</v>
          </cell>
          <cell r="C21">
            <v>45751</v>
          </cell>
          <cell r="E21" t="str">
            <v>บจก.เคอรี่ฟลาวมิลล์</v>
          </cell>
          <cell r="F21" t="str">
            <v>โบว์แดง 10กก.</v>
          </cell>
          <cell r="G21">
            <v>16</v>
          </cell>
          <cell r="H21">
            <v>25</v>
          </cell>
          <cell r="I21" t="str">
            <v>ขาว</v>
          </cell>
          <cell r="J21"/>
          <cell r="L21">
            <v>45</v>
          </cell>
          <cell r="M21" t="str">
            <v>±</v>
          </cell>
          <cell r="N21">
            <v>5</v>
          </cell>
          <cell r="R21" t="str">
            <v>ไม่</v>
          </cell>
          <cell r="T21" t="str">
            <v>ไม่สวมถุงใน</v>
          </cell>
          <cell r="U21"/>
          <cell r="V21"/>
          <cell r="X21">
            <v>45773</v>
          </cell>
          <cell r="Z21" t="str">
            <v>ห่ออัดเบลแบน500</v>
          </cell>
          <cell r="AA21">
            <v>5000</v>
          </cell>
          <cell r="AB21">
            <v>0</v>
          </cell>
          <cell r="AC21">
            <v>0</v>
          </cell>
          <cell r="AD21">
            <v>0</v>
          </cell>
          <cell r="AG21"/>
          <cell r="AI21" t="str">
            <v>PDR250117</v>
          </cell>
          <cell r="AJ21">
            <v>0</v>
          </cell>
          <cell r="AL21">
            <v>5000</v>
          </cell>
          <cell r="AM21"/>
          <cell r="AN21">
            <v>5250</v>
          </cell>
          <cell r="AO21" t="str">
            <v>WSWT1625800</v>
          </cell>
          <cell r="AQ21">
            <v>3702.0499999999997</v>
          </cell>
          <cell r="AR21">
            <v>3702.0499999999997</v>
          </cell>
          <cell r="AS21">
            <v>0</v>
          </cell>
          <cell r="AT21">
            <v>0</v>
          </cell>
          <cell r="AU21">
            <v>0</v>
          </cell>
          <cell r="BZ21" t="str">
            <v>WRWT25800/WRWT25800</v>
          </cell>
          <cell r="CA21">
            <v>0</v>
          </cell>
          <cell r="DL21" t="str">
            <v>P7</v>
          </cell>
          <cell r="DM21">
            <v>2</v>
          </cell>
          <cell r="DN21">
            <v>45773</v>
          </cell>
          <cell r="DP21">
            <v>45768</v>
          </cell>
          <cell r="DQ21"/>
          <cell r="DR21">
            <v>45764</v>
          </cell>
          <cell r="DS21">
            <v>45771</v>
          </cell>
          <cell r="DT21">
            <v>45772</v>
          </cell>
          <cell r="DU21">
            <v>45772</v>
          </cell>
          <cell r="DW21"/>
          <cell r="DX21"/>
          <cell r="DY21"/>
          <cell r="DZ21"/>
          <cell r="EA21"/>
          <cell r="EB21"/>
          <cell r="EC21" t="str">
            <v>งานพิมพ์</v>
          </cell>
          <cell r="ED21" t="str">
            <v xml:space="preserve"> /</v>
          </cell>
          <cell r="EG21"/>
          <cell r="EH21"/>
          <cell r="EI21"/>
        </row>
        <row r="22">
          <cell r="B22">
            <v>0</v>
          </cell>
          <cell r="C22"/>
          <cell r="E22"/>
          <cell r="F22"/>
          <cell r="G22">
            <v>16</v>
          </cell>
          <cell r="H22">
            <v>25</v>
          </cell>
          <cell r="I22" t="str">
            <v>ขาว</v>
          </cell>
          <cell r="J22"/>
          <cell r="L22">
            <v>45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WSWT1625800</v>
          </cell>
          <cell r="AQ22">
            <v>7404.0999999999995</v>
          </cell>
          <cell r="AR22">
            <v>7404.0999999999995</v>
          </cell>
          <cell r="AS22">
            <v>0</v>
          </cell>
          <cell r="AT22">
            <v>0</v>
          </cell>
          <cell r="AU22">
            <v>0</v>
          </cell>
          <cell r="BZ22" t="str">
            <v>WRWT160800/WRWT25800</v>
          </cell>
          <cell r="CA22">
            <v>0</v>
          </cell>
          <cell r="DL22"/>
          <cell r="DM22" t="str">
            <v>Lead time</v>
          </cell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>
            <v>0</v>
          </cell>
          <cell r="EI22">
            <v>0</v>
          </cell>
        </row>
        <row r="23">
          <cell r="B23" t="str">
            <v>MK68-000468</v>
          </cell>
          <cell r="C23">
            <v>45744</v>
          </cell>
          <cell r="E23" t="str">
            <v>โรงสีธัญญกิจ(ราชบุรี)</v>
          </cell>
          <cell r="F23" t="str">
            <v>ราชสีห์(ข้าวหอมมะลิ)</v>
          </cell>
          <cell r="G23">
            <v>16</v>
          </cell>
          <cell r="H23">
            <v>25</v>
          </cell>
          <cell r="I23" t="str">
            <v>ขาว</v>
          </cell>
          <cell r="J23"/>
          <cell r="L23">
            <v>47</v>
          </cell>
          <cell r="M23" t="str">
            <v>±</v>
          </cell>
          <cell r="N23">
            <v>5</v>
          </cell>
          <cell r="R23" t="str">
            <v>ไม่</v>
          </cell>
          <cell r="T23" t="str">
            <v>ไม่สวมถุงใน</v>
          </cell>
          <cell r="U23"/>
          <cell r="V23"/>
          <cell r="X23">
            <v>45756</v>
          </cell>
          <cell r="Z23" t="str">
            <v>500กระสอบ</v>
          </cell>
          <cell r="AA23">
            <v>10000</v>
          </cell>
          <cell r="AB23">
            <v>0</v>
          </cell>
          <cell r="AC23">
            <v>0</v>
          </cell>
          <cell r="AD23">
            <v>0</v>
          </cell>
          <cell r="AG23"/>
          <cell r="AI23"/>
          <cell r="AJ23">
            <v>0</v>
          </cell>
          <cell r="AL23">
            <v>10000</v>
          </cell>
          <cell r="AM23"/>
          <cell r="AN23">
            <v>10500</v>
          </cell>
          <cell r="AO23" t="str">
            <v>WSWT1621720SMFX</v>
          </cell>
          <cell r="AQ23">
            <v>7404.0999999999995</v>
          </cell>
          <cell r="AR23">
            <v>7300</v>
          </cell>
          <cell r="AS23">
            <v>104.09999999999945</v>
          </cell>
          <cell r="AT23">
            <v>0</v>
          </cell>
          <cell r="AU23">
            <v>0</v>
          </cell>
          <cell r="BZ23" t="str">
            <v>WRWT21720/WRWT21720</v>
          </cell>
          <cell r="CA23">
            <v>6.1960319999999678</v>
          </cell>
          <cell r="DL23" t="str">
            <v>P7</v>
          </cell>
          <cell r="DM23">
            <v>2</v>
          </cell>
          <cell r="DN23">
            <v>45756</v>
          </cell>
          <cell r="DP23">
            <v>45751</v>
          </cell>
          <cell r="DQ23"/>
          <cell r="DR23">
            <v>45747</v>
          </cell>
          <cell r="DS23">
            <v>45754</v>
          </cell>
          <cell r="DT23">
            <v>45755</v>
          </cell>
          <cell r="DU23">
            <v>45755</v>
          </cell>
          <cell r="DW23"/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 xml:space="preserve"> /</v>
          </cell>
          <cell r="EG23"/>
          <cell r="EH23"/>
          <cell r="EI23"/>
        </row>
        <row r="24">
          <cell r="B24">
            <v>0</v>
          </cell>
          <cell r="C24"/>
          <cell r="E24"/>
          <cell r="F24"/>
          <cell r="G24">
            <v>16</v>
          </cell>
          <cell r="H24">
            <v>25</v>
          </cell>
          <cell r="I24"/>
          <cell r="J24"/>
          <cell r="L24">
            <v>47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/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WSWT1621720SMFX</v>
          </cell>
          <cell r="AQ24">
            <v>7404.0999999999995</v>
          </cell>
          <cell r="AR24">
            <v>7300</v>
          </cell>
          <cell r="AS24">
            <v>104.09999999999945</v>
          </cell>
          <cell r="AT24">
            <v>0</v>
          </cell>
          <cell r="AU24">
            <v>0</v>
          </cell>
          <cell r="BZ24" t="str">
            <v>WRWT160720/WRWT21720</v>
          </cell>
          <cell r="CA24">
            <v>0</v>
          </cell>
          <cell r="DL24"/>
          <cell r="DM24"/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/>
          <cell r="EI24"/>
        </row>
        <row r="25">
          <cell r="B25" t="str">
            <v>MK68-000515</v>
          </cell>
          <cell r="C25">
            <v>45752</v>
          </cell>
          <cell r="E25" t="str">
            <v>ร้านเห็ดไพลิน</v>
          </cell>
          <cell r="F25" t="str">
            <v>เพชร</v>
          </cell>
          <cell r="G25">
            <v>18</v>
          </cell>
          <cell r="H25">
            <v>28</v>
          </cell>
          <cell r="I25" t="str">
            <v>ขาว</v>
          </cell>
          <cell r="J25"/>
          <cell r="L25">
            <v>50</v>
          </cell>
          <cell r="M25" t="str">
            <v>±</v>
          </cell>
          <cell r="N25">
            <v>5</v>
          </cell>
          <cell r="R25" t="str">
            <v>ไม่</v>
          </cell>
          <cell r="T25">
            <v>19</v>
          </cell>
          <cell r="U25">
            <v>29</v>
          </cell>
          <cell r="V25">
            <v>40</v>
          </cell>
          <cell r="X25">
            <v>45770</v>
          </cell>
          <cell r="Z25" t="str">
            <v>500กระสอบ</v>
          </cell>
          <cell r="AA25">
            <v>5000</v>
          </cell>
          <cell r="AB25">
            <v>67.968380191999998</v>
          </cell>
          <cell r="AC25">
            <v>0</v>
          </cell>
          <cell r="AD25">
            <v>67.968380191999998</v>
          </cell>
          <cell r="AG25"/>
          <cell r="AI25"/>
          <cell r="AJ25">
            <v>0</v>
          </cell>
          <cell r="AL25">
            <v>5000</v>
          </cell>
          <cell r="AM25"/>
          <cell r="AN25">
            <v>5250</v>
          </cell>
          <cell r="AO25" t="str">
            <v>WSWT1825800</v>
          </cell>
          <cell r="AQ25">
            <v>4121.1500000000005</v>
          </cell>
          <cell r="AR25">
            <v>4121.1500000000005</v>
          </cell>
          <cell r="AS25">
            <v>0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 t="str">
            <v>P9</v>
          </cell>
          <cell r="DM25">
            <v>3</v>
          </cell>
          <cell r="DN25">
            <v>45770</v>
          </cell>
          <cell r="DP25">
            <v>45765</v>
          </cell>
          <cell r="DQ25"/>
          <cell r="DR25">
            <v>45760</v>
          </cell>
          <cell r="DS25">
            <v>45767</v>
          </cell>
          <cell r="DT25">
            <v>45768</v>
          </cell>
          <cell r="DU25">
            <v>45768</v>
          </cell>
          <cell r="DW25">
            <v>45769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 xml:space="preserve"> /</v>
          </cell>
          <cell r="EG25"/>
          <cell r="EH25"/>
          <cell r="EI25"/>
        </row>
        <row r="26">
          <cell r="B26" t="str">
            <v>ประมาณการ</v>
          </cell>
          <cell r="C26" t="str">
            <v>ประมาณการ</v>
          </cell>
          <cell r="E26" t="str">
            <v>บจก.ฟาร์เธอร์ส วิง ซัพพลาย</v>
          </cell>
          <cell r="F26" t="str">
            <v>รถไฟ</v>
          </cell>
          <cell r="G26">
            <v>18</v>
          </cell>
          <cell r="H26">
            <v>30</v>
          </cell>
          <cell r="I26" t="str">
            <v>ขาว</v>
          </cell>
          <cell r="J26"/>
          <cell r="L26">
            <v>54</v>
          </cell>
          <cell r="M26" t="str">
            <v>±</v>
          </cell>
          <cell r="N26">
            <v>5</v>
          </cell>
          <cell r="R26" t="str">
            <v>บิด</v>
          </cell>
          <cell r="T26">
            <v>19</v>
          </cell>
          <cell r="U26">
            <v>33</v>
          </cell>
          <cell r="V26">
            <v>40</v>
          </cell>
          <cell r="X26">
            <v>45777</v>
          </cell>
          <cell r="Z26" t="str">
            <v>500กระสอบ</v>
          </cell>
          <cell r="AA26">
            <v>15000</v>
          </cell>
          <cell r="AB26">
            <v>232.02998755199997</v>
          </cell>
          <cell r="AC26">
            <v>0</v>
          </cell>
          <cell r="AD26">
            <v>232.02998755199997</v>
          </cell>
          <cell r="AG26"/>
          <cell r="AI26"/>
          <cell r="AJ26">
            <v>0</v>
          </cell>
          <cell r="AL26">
            <v>15000</v>
          </cell>
          <cell r="AM26"/>
          <cell r="AN26">
            <v>15750</v>
          </cell>
          <cell r="AO26" t="str">
            <v>WSWT1825800</v>
          </cell>
          <cell r="AQ26">
            <v>13201.65</v>
          </cell>
          <cell r="AR26">
            <v>7949</v>
          </cell>
          <cell r="AS26">
            <v>5252.65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361.38231999999999</v>
          </cell>
          <cell r="DL26" t="str">
            <v>P9</v>
          </cell>
          <cell r="DM26">
            <v>3</v>
          </cell>
          <cell r="DN26">
            <v>45777</v>
          </cell>
          <cell r="DP26">
            <v>45772</v>
          </cell>
          <cell r="DQ26"/>
          <cell r="DR26">
            <v>45767</v>
          </cell>
          <cell r="DS26">
            <v>45774</v>
          </cell>
          <cell r="DT26">
            <v>45775</v>
          </cell>
          <cell r="DU26">
            <v>45775</v>
          </cell>
          <cell r="DW26">
            <v>45776</v>
          </cell>
          <cell r="DX26"/>
          <cell r="DY26"/>
          <cell r="DZ26"/>
          <cell r="EA26"/>
          <cell r="EB26"/>
          <cell r="EC26" t="str">
            <v>งานพิมพ์</v>
          </cell>
          <cell r="ED26" t="str">
            <v>รอART</v>
          </cell>
          <cell r="EG26"/>
          <cell r="EH26"/>
          <cell r="EI26"/>
        </row>
        <row r="27">
          <cell r="B27">
            <v>0</v>
          </cell>
          <cell r="C27"/>
          <cell r="E27" t="str">
            <v xml:space="preserve">  </v>
          </cell>
          <cell r="F27" t="str">
            <v xml:space="preserve"> </v>
          </cell>
          <cell r="G27">
            <v>18</v>
          </cell>
          <cell r="H27">
            <v>30</v>
          </cell>
          <cell r="I27" t="str">
            <v>ขาว</v>
          </cell>
          <cell r="J27"/>
          <cell r="L27">
            <v>54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>
            <v>0</v>
          </cell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</v>
          </cell>
          <cell r="AQ27">
            <v>17322.8</v>
          </cell>
          <cell r="AR27">
            <v>12070.150000000001</v>
          </cell>
          <cell r="AS27">
            <v>5252.65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 t="str">
            <v>MK68-000485</v>
          </cell>
          <cell r="C28">
            <v>45749</v>
          </cell>
          <cell r="E28" t="str">
            <v>บจก.2เอ็ม อโกรเท็ค</v>
          </cell>
          <cell r="F28" t="str">
            <v>พระเอกในดวงใจ 14-7-28</v>
          </cell>
          <cell r="G28">
            <v>18</v>
          </cell>
          <cell r="H28">
            <v>30</v>
          </cell>
          <cell r="I28" t="str">
            <v>ขาว</v>
          </cell>
          <cell r="J28" t="str">
            <v>ใส</v>
          </cell>
          <cell r="L28">
            <v>74</v>
          </cell>
          <cell r="M28" t="str">
            <v>±</v>
          </cell>
          <cell r="N28">
            <v>5</v>
          </cell>
          <cell r="R28" t="str">
            <v>บิด</v>
          </cell>
          <cell r="T28">
            <v>19</v>
          </cell>
          <cell r="U28">
            <v>33</v>
          </cell>
          <cell r="V28">
            <v>70</v>
          </cell>
          <cell r="X28">
            <v>45768</v>
          </cell>
          <cell r="Z28" t="str">
            <v>500กระสอบ</v>
          </cell>
          <cell r="AA28">
            <v>5000</v>
          </cell>
          <cell r="AB28">
            <v>135.35082607199999</v>
          </cell>
          <cell r="AC28">
            <v>0</v>
          </cell>
          <cell r="AD28">
            <v>135.35082607199999</v>
          </cell>
          <cell r="AG28"/>
          <cell r="AI28" t="str">
            <v>ขาด-เกิน5%</v>
          </cell>
          <cell r="AJ28">
            <v>0</v>
          </cell>
          <cell r="AL28">
            <v>5000</v>
          </cell>
          <cell r="AM28"/>
          <cell r="AN28">
            <v>5250</v>
          </cell>
          <cell r="AO28" t="str">
            <v>WSWT1825800SM</v>
          </cell>
          <cell r="AQ28">
            <v>4400.55</v>
          </cell>
          <cell r="AR28">
            <v>2000</v>
          </cell>
          <cell r="AS28">
            <v>2400.5500000000002</v>
          </cell>
          <cell r="AT28">
            <v>0</v>
          </cell>
          <cell r="AU28">
            <v>4400.55</v>
          </cell>
          <cell r="BZ28" t="str">
            <v>WRWT25800/WRWT25800</v>
          </cell>
          <cell r="CA28">
            <v>153.6352</v>
          </cell>
          <cell r="DL28" t="str">
            <v>P8</v>
          </cell>
          <cell r="DM28">
            <v>4</v>
          </cell>
          <cell r="DN28">
            <v>45768</v>
          </cell>
          <cell r="DP28">
            <v>45763</v>
          </cell>
          <cell r="DQ28">
            <v>45764</v>
          </cell>
          <cell r="DR28">
            <v>45758</v>
          </cell>
          <cell r="DS28">
            <v>45765</v>
          </cell>
          <cell r="DT28">
            <v>45766</v>
          </cell>
          <cell r="DU28">
            <v>45766</v>
          </cell>
          <cell r="DW28">
            <v>45767</v>
          </cell>
          <cell r="DX28"/>
          <cell r="DY28"/>
          <cell r="DZ28"/>
          <cell r="EA28"/>
          <cell r="EB28"/>
          <cell r="EC28" t="str">
            <v>งานเคลือบ+พิมพ์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MK68-000486</v>
          </cell>
          <cell r="C29">
            <v>45749</v>
          </cell>
          <cell r="E29" t="str">
            <v>บจก.2เอ็ม อโกรเท็ค</v>
          </cell>
          <cell r="F29" t="str">
            <v>เลิฟชอยล์18-3-10</v>
          </cell>
          <cell r="G29">
            <v>18</v>
          </cell>
          <cell r="H29">
            <v>30</v>
          </cell>
          <cell r="I29" t="str">
            <v>ขาว</v>
          </cell>
          <cell r="J29" t="str">
            <v>ใส</v>
          </cell>
          <cell r="L29">
            <v>74</v>
          </cell>
          <cell r="M29" t="str">
            <v>±</v>
          </cell>
          <cell r="N29">
            <v>5</v>
          </cell>
          <cell r="R29" t="str">
            <v>บิด</v>
          </cell>
          <cell r="T29">
            <v>19</v>
          </cell>
          <cell r="U29">
            <v>33</v>
          </cell>
          <cell r="V29">
            <v>70</v>
          </cell>
          <cell r="X29">
            <v>45768</v>
          </cell>
          <cell r="Z29" t="str">
            <v>500กระสอบ</v>
          </cell>
          <cell r="AA29">
            <v>5000</v>
          </cell>
          <cell r="AB29">
            <v>135.35082607199999</v>
          </cell>
          <cell r="AC29">
            <v>0</v>
          </cell>
          <cell r="AD29">
            <v>135.35082607199999</v>
          </cell>
          <cell r="AG29"/>
          <cell r="AI29" t="str">
            <v>ขาด-เกิน5%</v>
          </cell>
          <cell r="AJ29">
            <v>0</v>
          </cell>
          <cell r="AL29">
            <v>5000</v>
          </cell>
          <cell r="AM29"/>
          <cell r="AN29">
            <v>5250</v>
          </cell>
          <cell r="AO29" t="str">
            <v>WSWT1825800SM</v>
          </cell>
          <cell r="AQ29">
            <v>4400.55</v>
          </cell>
          <cell r="AR29">
            <v>0</v>
          </cell>
          <cell r="AS29">
            <v>4400.55</v>
          </cell>
          <cell r="AT29">
            <v>0</v>
          </cell>
          <cell r="AU29">
            <v>4400.55</v>
          </cell>
          <cell r="BZ29" t="str">
            <v>WRWT25800/WRWT25800</v>
          </cell>
          <cell r="CA29">
            <v>281.63520000000005</v>
          </cell>
          <cell r="DL29" t="str">
            <v>P8</v>
          </cell>
          <cell r="DM29">
            <v>4</v>
          </cell>
          <cell r="DN29">
            <v>45768</v>
          </cell>
          <cell r="DP29">
            <v>45763</v>
          </cell>
          <cell r="DQ29">
            <v>45764</v>
          </cell>
          <cell r="DR29">
            <v>45758</v>
          </cell>
          <cell r="DS29">
            <v>45765</v>
          </cell>
          <cell r="DT29">
            <v>45766</v>
          </cell>
          <cell r="DU29">
            <v>45766</v>
          </cell>
          <cell r="DW29">
            <v>45767</v>
          </cell>
          <cell r="DX29"/>
          <cell r="DY29"/>
          <cell r="DZ29"/>
          <cell r="EA29"/>
          <cell r="EB29"/>
          <cell r="EC29" t="str">
            <v>งานเคลือบ+พิมพ์</v>
          </cell>
          <cell r="ED29" t="str">
            <v xml:space="preserve"> /</v>
          </cell>
          <cell r="EG29"/>
          <cell r="EH29"/>
          <cell r="EI29"/>
        </row>
        <row r="30">
          <cell r="B30" t="str">
            <v>ประมาณการ</v>
          </cell>
          <cell r="C30" t="str">
            <v>ประมาณการ</v>
          </cell>
          <cell r="E30" t="str">
            <v>บจก.ซิเบลโก้</v>
          </cell>
          <cell r="F30" t="str">
            <v>รอแบบ</v>
          </cell>
          <cell r="G30">
            <v>18</v>
          </cell>
          <cell r="H30">
            <v>30</v>
          </cell>
          <cell r="I30" t="str">
            <v>ขาว</v>
          </cell>
          <cell r="J30" t="str">
            <v>ใส</v>
          </cell>
          <cell r="L30">
            <v>74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 t="str">
            <v>รอแจ้ง</v>
          </cell>
          <cell r="Z30" t="str">
            <v>500กระสอบ</v>
          </cell>
          <cell r="AA30">
            <v>10000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0</v>
          </cell>
          <cell r="AL30">
            <v>10000</v>
          </cell>
          <cell r="AM30"/>
          <cell r="AN30">
            <v>10500</v>
          </cell>
          <cell r="AO30" t="str">
            <v>WSWT1825800SM</v>
          </cell>
          <cell r="AQ30">
            <v>8801.1</v>
          </cell>
          <cell r="AR30">
            <v>0</v>
          </cell>
          <cell r="AS30">
            <v>8801.1</v>
          </cell>
          <cell r="AT30">
            <v>0</v>
          </cell>
          <cell r="AU30">
            <v>8801.1</v>
          </cell>
          <cell r="BZ30" t="str">
            <v>WRWT25800/WRWT25800</v>
          </cell>
          <cell r="CA30">
            <v>563.27040000000011</v>
          </cell>
          <cell r="DL30" t="str">
            <v>P6</v>
          </cell>
          <cell r="DM30">
            <v>4</v>
          </cell>
          <cell r="DN30" t="str">
            <v>รอแจ้ง</v>
          </cell>
          <cell r="DP30" t="e">
            <v>#VALUE!</v>
          </cell>
          <cell r="DQ30" t="e">
            <v>#VALUE!</v>
          </cell>
          <cell r="DR30" t="e">
            <v>#VALUE!</v>
          </cell>
          <cell r="DS30" t="e">
            <v>#VALUE!</v>
          </cell>
          <cell r="DT30" t="e">
            <v>#VALUE!</v>
          </cell>
          <cell r="DU30" t="e">
            <v>#VALUE!</v>
          </cell>
          <cell r="DW30"/>
          <cell r="DX30"/>
          <cell r="DY30"/>
          <cell r="DZ30"/>
          <cell r="EA30"/>
          <cell r="EB30"/>
          <cell r="EC30" t="str">
            <v>งานเคลือบ+พิมพ์</v>
          </cell>
          <cell r="ED30" t="str">
            <v>รอART</v>
          </cell>
          <cell r="EG30"/>
          <cell r="EH30"/>
          <cell r="EI30"/>
        </row>
        <row r="31">
          <cell r="B31">
            <v>0</v>
          </cell>
          <cell r="C31"/>
          <cell r="E31"/>
          <cell r="F31" t="str">
            <v xml:space="preserve"> </v>
          </cell>
          <cell r="G31">
            <v>18</v>
          </cell>
          <cell r="H31">
            <v>25</v>
          </cell>
          <cell r="I31" t="str">
            <v>ขาว</v>
          </cell>
          <cell r="J31"/>
          <cell r="L31">
            <v>50</v>
          </cell>
          <cell r="M31" t="str">
            <v>±</v>
          </cell>
          <cell r="N31">
            <v>5</v>
          </cell>
          <cell r="R31"/>
          <cell r="T31"/>
          <cell r="U31"/>
          <cell r="V31"/>
          <cell r="X31"/>
          <cell r="Z31"/>
          <cell r="AA31"/>
          <cell r="AB31"/>
          <cell r="AC31">
            <v>0</v>
          </cell>
          <cell r="AD31"/>
          <cell r="AG31"/>
          <cell r="AI31" t="str">
            <v>ระบุในSD</v>
          </cell>
          <cell r="AJ31"/>
          <cell r="AL31">
            <v>0</v>
          </cell>
          <cell r="AM31"/>
          <cell r="AN31">
            <v>0</v>
          </cell>
          <cell r="AO31" t="str">
            <v>WSWT1825800SM</v>
          </cell>
          <cell r="AQ31">
            <v>17602.2</v>
          </cell>
          <cell r="AR31">
            <v>2000</v>
          </cell>
          <cell r="AS31">
            <v>15602.2</v>
          </cell>
          <cell r="AT31">
            <v>0</v>
          </cell>
          <cell r="AU31">
            <v>17602.2</v>
          </cell>
          <cell r="BZ31" t="str">
            <v>WRWT180800/WRWT25800</v>
          </cell>
          <cell r="CA31">
            <v>0</v>
          </cell>
          <cell r="DL31"/>
          <cell r="DM31" t="str">
            <v>Lead time</v>
          </cell>
          <cell r="DN31"/>
          <cell r="DP31"/>
          <cell r="DQ31"/>
          <cell r="DR31"/>
          <cell r="DS31"/>
          <cell r="DT31"/>
          <cell r="DU31"/>
          <cell r="DW31"/>
          <cell r="DX31"/>
          <cell r="DY31"/>
          <cell r="DZ31"/>
          <cell r="EA31"/>
          <cell r="EB31"/>
          <cell r="EC31"/>
          <cell r="ED31"/>
          <cell r="EG31"/>
          <cell r="EH31">
            <v>0</v>
          </cell>
          <cell r="EI31">
            <v>0</v>
          </cell>
        </row>
        <row r="32">
          <cell r="B32" t="str">
            <v>MK68-000419</v>
          </cell>
          <cell r="C32">
            <v>45734</v>
          </cell>
          <cell r="E32" t="str">
            <v>บจก.ซีแมน</v>
          </cell>
          <cell r="F32" t="str">
            <v>W30</v>
          </cell>
          <cell r="G32">
            <v>19</v>
          </cell>
          <cell r="H32">
            <v>28</v>
          </cell>
          <cell r="I32" t="str">
            <v>ขาว</v>
          </cell>
          <cell r="J32"/>
          <cell r="L32">
            <v>56</v>
          </cell>
          <cell r="M32" t="str">
            <v>±</v>
          </cell>
          <cell r="N32">
            <v>5</v>
          </cell>
          <cell r="R32" t="str">
            <v>ไม่</v>
          </cell>
          <cell r="T32">
            <v>20</v>
          </cell>
          <cell r="U32">
            <v>30</v>
          </cell>
          <cell r="V32">
            <v>90</v>
          </cell>
          <cell r="X32">
            <v>45759</v>
          </cell>
          <cell r="Z32" t="str">
            <v>มัด100</v>
          </cell>
          <cell r="AA32">
            <v>20000</v>
          </cell>
          <cell r="AB32">
            <v>666.11479679999991</v>
          </cell>
          <cell r="AC32">
            <v>0</v>
          </cell>
          <cell r="AD32">
            <v>666.11479679999991</v>
          </cell>
          <cell r="AG32"/>
          <cell r="AI32"/>
          <cell r="AJ32">
            <v>0</v>
          </cell>
          <cell r="AL32">
            <v>20000</v>
          </cell>
          <cell r="AM32">
            <v>21000</v>
          </cell>
          <cell r="AN32">
            <v>0</v>
          </cell>
          <cell r="AO32" t="str">
            <v>WSWT1925800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0</v>
          </cell>
          <cell r="DL32" t="str">
            <v>P9</v>
          </cell>
          <cell r="DM32">
            <v>3</v>
          </cell>
          <cell r="DN32">
            <v>45759</v>
          </cell>
          <cell r="DP32">
            <v>45754</v>
          </cell>
          <cell r="DQ32"/>
          <cell r="DR32">
            <v>45749</v>
          </cell>
          <cell r="DS32">
            <v>45756</v>
          </cell>
          <cell r="DT32">
            <v>45757</v>
          </cell>
          <cell r="DU32">
            <v>45757</v>
          </cell>
          <cell r="DW32">
            <v>45758</v>
          </cell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 xml:space="preserve"> /</v>
          </cell>
          <cell r="EG32"/>
          <cell r="EH32"/>
          <cell r="EI32"/>
        </row>
        <row r="33">
          <cell r="B33" t="str">
            <v>MK68-000419</v>
          </cell>
          <cell r="C33">
            <v>45734</v>
          </cell>
          <cell r="E33" t="str">
            <v>บจก.ซีแมน</v>
          </cell>
          <cell r="F33" t="str">
            <v>W30</v>
          </cell>
          <cell r="G33">
            <v>19</v>
          </cell>
          <cell r="H33">
            <v>28</v>
          </cell>
          <cell r="I33" t="str">
            <v>ขาว</v>
          </cell>
          <cell r="J33"/>
          <cell r="L33">
            <v>56</v>
          </cell>
          <cell r="M33" t="str">
            <v>±</v>
          </cell>
          <cell r="N33">
            <v>5</v>
          </cell>
          <cell r="R33" t="str">
            <v>ไม่</v>
          </cell>
          <cell r="T33">
            <v>20</v>
          </cell>
          <cell r="U33">
            <v>30</v>
          </cell>
          <cell r="V33">
            <v>90</v>
          </cell>
          <cell r="X33">
            <v>45769</v>
          </cell>
          <cell r="Z33" t="str">
            <v>มัด100</v>
          </cell>
          <cell r="AA33">
            <v>20000</v>
          </cell>
          <cell r="AB33">
            <v>666.11479679999991</v>
          </cell>
          <cell r="AC33">
            <v>0</v>
          </cell>
          <cell r="AD33">
            <v>666.11479679999991</v>
          </cell>
          <cell r="AG33"/>
          <cell r="AI33"/>
          <cell r="AJ33">
            <v>0</v>
          </cell>
          <cell r="AL33">
            <v>20000</v>
          </cell>
          <cell r="AM33">
            <v>20690</v>
          </cell>
          <cell r="AN33">
            <v>0</v>
          </cell>
          <cell r="AO33" t="str">
            <v>WSWT1925800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 t="str">
            <v>P9</v>
          </cell>
          <cell r="DM33">
            <v>3</v>
          </cell>
          <cell r="DN33">
            <v>45769</v>
          </cell>
          <cell r="DP33">
            <v>45764</v>
          </cell>
          <cell r="DQ33"/>
          <cell r="DR33">
            <v>45759</v>
          </cell>
          <cell r="DS33">
            <v>45766</v>
          </cell>
          <cell r="DT33">
            <v>45767</v>
          </cell>
          <cell r="DU33">
            <v>45767</v>
          </cell>
          <cell r="DW33">
            <v>45768</v>
          </cell>
          <cell r="DX33"/>
          <cell r="DY33"/>
          <cell r="DZ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MK68-000418</v>
          </cell>
          <cell r="C34">
            <v>45734</v>
          </cell>
          <cell r="E34" t="str">
            <v>บจก.ซีแมน</v>
          </cell>
          <cell r="F34" t="str">
            <v>Y30</v>
          </cell>
          <cell r="G34">
            <v>19</v>
          </cell>
          <cell r="H34">
            <v>28</v>
          </cell>
          <cell r="I34" t="str">
            <v>ขาว</v>
          </cell>
          <cell r="J34"/>
          <cell r="L34">
            <v>56</v>
          </cell>
          <cell r="M34" t="str">
            <v>±</v>
          </cell>
          <cell r="N34">
            <v>5</v>
          </cell>
          <cell r="R34" t="str">
            <v>ไม่</v>
          </cell>
          <cell r="T34">
            <v>20</v>
          </cell>
          <cell r="U34">
            <v>30</v>
          </cell>
          <cell r="V34">
            <v>90</v>
          </cell>
          <cell r="X34">
            <v>45769</v>
          </cell>
          <cell r="Z34" t="str">
            <v>มัด100</v>
          </cell>
          <cell r="AA34">
            <v>20000</v>
          </cell>
          <cell r="AB34">
            <v>666.11479679999991</v>
          </cell>
          <cell r="AC34">
            <v>0</v>
          </cell>
          <cell r="AD34">
            <v>666.11479679999991</v>
          </cell>
          <cell r="AG34"/>
          <cell r="AI34"/>
          <cell r="AJ34">
            <v>0</v>
          </cell>
          <cell r="AL34">
            <v>20000</v>
          </cell>
          <cell r="AM34">
            <v>0</v>
          </cell>
          <cell r="AN34">
            <v>21000</v>
          </cell>
          <cell r="AO34" t="str">
            <v>WSWT1925800</v>
          </cell>
          <cell r="AQ34">
            <v>16484.600000000002</v>
          </cell>
          <cell r="AR34">
            <v>5000</v>
          </cell>
          <cell r="AS34">
            <v>11484.600000000002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834.03717333333361</v>
          </cell>
          <cell r="DL34" t="str">
            <v>P9</v>
          </cell>
          <cell r="DM34">
            <v>3</v>
          </cell>
          <cell r="DN34">
            <v>45769</v>
          </cell>
          <cell r="DP34">
            <v>45764</v>
          </cell>
          <cell r="DQ34"/>
          <cell r="DR34">
            <v>45759</v>
          </cell>
          <cell r="DS34">
            <v>45766</v>
          </cell>
          <cell r="DT34">
            <v>45767</v>
          </cell>
          <cell r="DU34">
            <v>45767</v>
          </cell>
          <cell r="DW34">
            <v>45768</v>
          </cell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ประมาณการ</v>
          </cell>
          <cell r="C35" t="str">
            <v>ประมาณการ</v>
          </cell>
          <cell r="E35" t="str">
            <v>บจก.ไลม์มาสเตอร์</v>
          </cell>
          <cell r="F35" t="str">
            <v>LMC 25 kg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64</v>
          </cell>
          <cell r="M35" t="str">
            <v>±</v>
          </cell>
          <cell r="N35">
            <v>5</v>
          </cell>
          <cell r="R35" t="str">
            <v>ไม่</v>
          </cell>
          <cell r="T35">
            <v>20</v>
          </cell>
          <cell r="U35">
            <v>35</v>
          </cell>
          <cell r="V35">
            <v>40</v>
          </cell>
          <cell r="X35" t="str">
            <v>รอแจ้ง</v>
          </cell>
          <cell r="Z35" t="str">
            <v>500กระสอบแบน</v>
          </cell>
          <cell r="AA35">
            <v>10000</v>
          </cell>
          <cell r="AB35">
            <v>172.69642879999998</v>
          </cell>
          <cell r="AC35">
            <v>0</v>
          </cell>
          <cell r="AD35">
            <v>172.69642879999998</v>
          </cell>
          <cell r="AG35"/>
          <cell r="AI35"/>
          <cell r="AJ35">
            <v>0</v>
          </cell>
          <cell r="AL35">
            <v>10000</v>
          </cell>
          <cell r="AM35"/>
          <cell r="AN35">
            <v>10500</v>
          </cell>
          <cell r="AO35" t="str">
            <v>WSWT1925800</v>
          </cell>
          <cell r="AQ35">
            <v>9359.9000000000015</v>
          </cell>
          <cell r="AR35">
            <v>0</v>
          </cell>
          <cell r="AS35">
            <v>9359.9000000000015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679.73673777777788</v>
          </cell>
          <cell r="DL35" t="str">
            <v>P9</v>
          </cell>
          <cell r="DM35">
            <v>3</v>
          </cell>
          <cell r="DN35" t="str">
            <v>รอแจ้ง</v>
          </cell>
          <cell r="DP35" t="e">
            <v>#VALUE!</v>
          </cell>
          <cell r="DQ35"/>
          <cell r="DR35" t="e">
            <v>#VALUE!</v>
          </cell>
          <cell r="DS35" t="e">
            <v>#VALUE!</v>
          </cell>
          <cell r="DT35" t="e">
            <v>#VALUE!</v>
          </cell>
          <cell r="DU35" t="e">
            <v>#VALUE!</v>
          </cell>
          <cell r="DW35" t="e">
            <v>#VALUE!</v>
          </cell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>รอART</v>
          </cell>
          <cell r="EG35"/>
          <cell r="EH35"/>
          <cell r="EI35"/>
        </row>
        <row r="36">
          <cell r="B36" t="str">
            <v>ประมาณการ</v>
          </cell>
          <cell r="C36" t="str">
            <v>ประมาณการ</v>
          </cell>
          <cell r="E36" t="str">
            <v>บจก.เพรซิเดนท์ฟลาวมิลล์</v>
          </cell>
          <cell r="F36" t="str">
            <v>รอแบบ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45777</v>
          </cell>
          <cell r="Z36" t="str">
            <v>500กระสอบแบน</v>
          </cell>
          <cell r="AA36">
            <v>120000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120000</v>
          </cell>
          <cell r="AM36"/>
          <cell r="AN36">
            <v>126000</v>
          </cell>
          <cell r="AO36" t="str">
            <v>WSWT1925800</v>
          </cell>
          <cell r="AQ36">
            <v>105613.2</v>
          </cell>
          <cell r="AR36">
            <v>0</v>
          </cell>
          <cell r="AS36">
            <v>105613.2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7669.86528</v>
          </cell>
          <cell r="DL36" t="str">
            <v>P7</v>
          </cell>
          <cell r="DM36">
            <v>2</v>
          </cell>
          <cell r="DN36">
            <v>45777</v>
          </cell>
          <cell r="DP36">
            <v>45772</v>
          </cell>
          <cell r="DQ36"/>
          <cell r="DR36">
            <v>45768</v>
          </cell>
          <cell r="DS36">
            <v>45775</v>
          </cell>
          <cell r="DT36">
            <v>45776</v>
          </cell>
          <cell r="DU36">
            <v>45776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>รอART</v>
          </cell>
          <cell r="EG36"/>
          <cell r="EH36"/>
          <cell r="EI36"/>
        </row>
        <row r="37">
          <cell r="B37" t="str">
            <v>ประมาณการ</v>
          </cell>
          <cell r="C37" t="str">
            <v>ประมาณการ</v>
          </cell>
          <cell r="E37" t="str">
            <v>บจก.เอ็กเซลเล้นท์</v>
          </cell>
          <cell r="F37" t="str">
            <v>รอแบบ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60</v>
          </cell>
          <cell r="M37" t="str">
            <v>±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45777</v>
          </cell>
          <cell r="Z37" t="str">
            <v>500กระสอบ</v>
          </cell>
          <cell r="AA37">
            <v>30000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0</v>
          </cell>
          <cell r="AL37">
            <v>30000</v>
          </cell>
          <cell r="AM37"/>
          <cell r="AN37">
            <v>31500</v>
          </cell>
          <cell r="AO37" t="str">
            <v>WSWT1925800</v>
          </cell>
          <cell r="AQ37">
            <v>26403.3</v>
          </cell>
          <cell r="AR37">
            <v>0</v>
          </cell>
          <cell r="AS37">
            <v>26403.3</v>
          </cell>
          <cell r="AT37">
            <v>0</v>
          </cell>
          <cell r="AU37">
            <v>0</v>
          </cell>
          <cell r="BZ37" t="str">
            <v>WRWT25800/WRWT25800</v>
          </cell>
          <cell r="CA37">
            <v>1917.46632</v>
          </cell>
          <cell r="DL37" t="str">
            <v>P7</v>
          </cell>
          <cell r="DM37">
            <v>2</v>
          </cell>
          <cell r="DN37">
            <v>45777</v>
          </cell>
          <cell r="DP37">
            <v>45772</v>
          </cell>
          <cell r="DQ37"/>
          <cell r="DR37">
            <v>45768</v>
          </cell>
          <cell r="DS37">
            <v>45775</v>
          </cell>
          <cell r="DT37">
            <v>45776</v>
          </cell>
          <cell r="DU37">
            <v>45776</v>
          </cell>
          <cell r="DW37"/>
          <cell r="EC37" t="str">
            <v>งานพิมพ์</v>
          </cell>
          <cell r="ED37" t="str">
            <v>รอART</v>
          </cell>
          <cell r="EH37"/>
          <cell r="EI37"/>
        </row>
        <row r="38">
          <cell r="B38">
            <v>0</v>
          </cell>
          <cell r="C38"/>
          <cell r="E38"/>
          <cell r="F38"/>
          <cell r="G38">
            <v>19</v>
          </cell>
          <cell r="H38">
            <v>30</v>
          </cell>
          <cell r="I38" t="str">
            <v>ขาว</v>
          </cell>
          <cell r="J38"/>
          <cell r="L38">
            <v>60</v>
          </cell>
          <cell r="M38" t="str">
            <v>±</v>
          </cell>
          <cell r="N38">
            <v>5</v>
          </cell>
          <cell r="R38"/>
          <cell r="T38"/>
          <cell r="U38"/>
          <cell r="V38"/>
          <cell r="X38"/>
          <cell r="Z38"/>
          <cell r="AA38"/>
          <cell r="AB38">
            <v>0</v>
          </cell>
          <cell r="AC38">
            <v>0</v>
          </cell>
          <cell r="AD38"/>
          <cell r="AG38"/>
          <cell r="AI38" t="str">
            <v>ระบุในSD</v>
          </cell>
          <cell r="AJ38"/>
          <cell r="AL38">
            <v>0</v>
          </cell>
          <cell r="AM38"/>
          <cell r="AN38">
            <v>0</v>
          </cell>
          <cell r="AO38" t="str">
            <v>WSWT1925800</v>
          </cell>
          <cell r="AQ38">
            <v>157861</v>
          </cell>
          <cell r="AR38">
            <v>5000</v>
          </cell>
          <cell r="AS38">
            <v>152861</v>
          </cell>
          <cell r="AT38">
            <v>0</v>
          </cell>
          <cell r="AU38">
            <v>0</v>
          </cell>
          <cell r="BZ38" t="str">
            <v>WRWT25800/WRWT25800</v>
          </cell>
          <cell r="CA38">
            <v>0</v>
          </cell>
          <cell r="DL38"/>
          <cell r="DM38" t="str">
            <v>Lead time</v>
          </cell>
          <cell r="DN38"/>
          <cell r="DP38"/>
          <cell r="DQ38"/>
          <cell r="DR38"/>
          <cell r="DS38"/>
          <cell r="DT38"/>
          <cell r="DU38"/>
          <cell r="DW38"/>
          <cell r="DX38"/>
          <cell r="DY38"/>
          <cell r="DZ38"/>
          <cell r="EA38"/>
          <cell r="EB38"/>
          <cell r="EC38"/>
          <cell r="ED38"/>
          <cell r="EG38"/>
          <cell r="EH38"/>
          <cell r="EI38">
            <v>0</v>
          </cell>
        </row>
        <row r="39">
          <cell r="B39" t="str">
            <v>ใบรับคำสั่งซื้อ</v>
          </cell>
          <cell r="C39"/>
          <cell r="E39" t="str">
            <v>บจก.เคอรี่ฟลาวมิลล์</v>
          </cell>
          <cell r="F39" t="str">
            <v xml:space="preserve">แปดแต้มแดง  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 t="str">
            <v>รอส่ง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/>
          <cell r="AJ39">
            <v>5250</v>
          </cell>
          <cell r="AL39">
            <v>0</v>
          </cell>
          <cell r="AM39"/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 t="str">
            <v>รอส่ง</v>
          </cell>
          <cell r="DP39" t="e">
            <v>#VALUE!</v>
          </cell>
          <cell r="DQ39"/>
          <cell r="DR39" t="e">
            <v>#VALUE!</v>
          </cell>
          <cell r="DS39" t="e">
            <v>#VALUE!</v>
          </cell>
          <cell r="DT39" t="e">
            <v>#VALUE!</v>
          </cell>
          <cell r="DU39" t="e">
            <v>#VALUE!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/>
          <cell r="EG39"/>
          <cell r="EH39"/>
          <cell r="EI39"/>
        </row>
        <row r="40">
          <cell r="B40" t="str">
            <v>MK68-000505</v>
          </cell>
          <cell r="C40">
            <v>45751</v>
          </cell>
          <cell r="E40" t="str">
            <v>บจก.เคอรี่ฟลาวมิลล์</v>
          </cell>
          <cell r="F40" t="str">
            <v>ไม่พิมพ์</v>
          </cell>
          <cell r="G40">
            <v>19</v>
          </cell>
          <cell r="H40">
            <v>36</v>
          </cell>
          <cell r="I40" t="str">
            <v>ขาว</v>
          </cell>
          <cell r="J40"/>
          <cell r="L40">
            <v>75</v>
          </cell>
          <cell r="M40" t="str">
            <v>+</v>
          </cell>
          <cell r="N40">
            <v>5</v>
          </cell>
          <cell r="R40" t="str">
            <v>ไม่</v>
          </cell>
          <cell r="T40" t="str">
            <v>ไม่สวมถุงใน</v>
          </cell>
          <cell r="U40"/>
          <cell r="V40"/>
          <cell r="X40">
            <v>45759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PDR250111</v>
          </cell>
          <cell r="AJ40">
            <v>0</v>
          </cell>
          <cell r="AL40">
            <v>5000</v>
          </cell>
          <cell r="AM40"/>
          <cell r="AN40">
            <v>0</v>
          </cell>
          <cell r="AO40" t="str">
            <v>WSWT1921720</v>
          </cell>
          <cell r="AQ40">
            <v>5238.75</v>
          </cell>
          <cell r="AR40">
            <v>5238.75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P3</v>
          </cell>
          <cell r="DM40">
            <v>1</v>
          </cell>
          <cell r="DN40">
            <v>45759</v>
          </cell>
          <cell r="DP40">
            <v>45754</v>
          </cell>
          <cell r="DQ40"/>
          <cell r="DR40"/>
          <cell r="DS40"/>
          <cell r="DT40"/>
          <cell r="DU40">
            <v>45758</v>
          </cell>
          <cell r="DW40"/>
          <cell r="DX40"/>
          <cell r="DY40"/>
          <cell r="DZ40"/>
          <cell r="EA40"/>
          <cell r="EB40"/>
          <cell r="EC40" t="str">
            <v>ตัด</v>
          </cell>
          <cell r="ED40"/>
          <cell r="EG40"/>
          <cell r="EH40"/>
          <cell r="EI40"/>
        </row>
        <row r="41">
          <cell r="B41" t="str">
            <v>MK68-000506</v>
          </cell>
          <cell r="C41">
            <v>45751</v>
          </cell>
          <cell r="E41" t="str">
            <v>บจก.เคอรี่ฟลาวมิลล์</v>
          </cell>
          <cell r="F41" t="str">
            <v>บะหมี่เตี๊ยว</v>
          </cell>
          <cell r="G41">
            <v>19</v>
          </cell>
          <cell r="H41">
            <v>30</v>
          </cell>
          <cell r="I41" t="str">
            <v>ขาว</v>
          </cell>
          <cell r="J41"/>
          <cell r="L41">
            <v>63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45759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PDR250111</v>
          </cell>
          <cell r="AJ41">
            <v>0</v>
          </cell>
          <cell r="AL41">
            <v>5000</v>
          </cell>
          <cell r="AM41"/>
          <cell r="AN41">
            <v>5250</v>
          </cell>
          <cell r="AO41" t="str">
            <v>WSWT1921720</v>
          </cell>
          <cell r="AQ41">
            <v>4400.55</v>
          </cell>
          <cell r="AR41">
            <v>4400.55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45759</v>
          </cell>
          <cell r="DP41">
            <v>45754</v>
          </cell>
          <cell r="DQ41"/>
          <cell r="DR41">
            <v>45750</v>
          </cell>
          <cell r="DS41">
            <v>45757</v>
          </cell>
          <cell r="DT41">
            <v>45758</v>
          </cell>
          <cell r="DU41">
            <v>45758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MK68-000506</v>
          </cell>
          <cell r="C42">
            <v>45751</v>
          </cell>
          <cell r="E42" t="str">
            <v>บจก.เคอรี่ฟลาวมิลล์</v>
          </cell>
          <cell r="F42" t="str">
            <v>ถุงเงิน</v>
          </cell>
          <cell r="G42">
            <v>19</v>
          </cell>
          <cell r="H42">
            <v>30</v>
          </cell>
          <cell r="I42" t="str">
            <v>ขาว</v>
          </cell>
          <cell r="J42"/>
          <cell r="L42">
            <v>63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45759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PDR250111</v>
          </cell>
          <cell r="AJ42">
            <v>0</v>
          </cell>
          <cell r="AL42">
            <v>5000</v>
          </cell>
          <cell r="AM42"/>
          <cell r="AN42">
            <v>5250</v>
          </cell>
          <cell r="AO42" t="str">
            <v>WSWT1921720</v>
          </cell>
          <cell r="AQ42">
            <v>4400.55</v>
          </cell>
          <cell r="AR42">
            <v>4400.55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45759</v>
          </cell>
          <cell r="DP42">
            <v>45754</v>
          </cell>
          <cell r="DQ42"/>
          <cell r="DR42">
            <v>45750</v>
          </cell>
          <cell r="DS42">
            <v>45757</v>
          </cell>
          <cell r="DT42">
            <v>45758</v>
          </cell>
          <cell r="DU42">
            <v>45758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MK68-000506</v>
          </cell>
          <cell r="C43">
            <v>45751</v>
          </cell>
          <cell r="E43" t="str">
            <v>บจก.เคอรี่ฟลาวมิลล์</v>
          </cell>
          <cell r="F43">
            <v>913</v>
          </cell>
          <cell r="G43">
            <v>19</v>
          </cell>
          <cell r="H43">
            <v>30</v>
          </cell>
          <cell r="I43" t="str">
            <v>ขาว</v>
          </cell>
          <cell r="J43"/>
          <cell r="L43">
            <v>63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45759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PDR250111</v>
          </cell>
          <cell r="AJ43">
            <v>0</v>
          </cell>
          <cell r="AL43">
            <v>5000</v>
          </cell>
          <cell r="AM43"/>
          <cell r="AN43">
            <v>5250</v>
          </cell>
          <cell r="AO43" t="str">
            <v>WSWT1921720</v>
          </cell>
          <cell r="AQ43">
            <v>4400.55</v>
          </cell>
          <cell r="AR43">
            <v>3933</v>
          </cell>
          <cell r="AS43">
            <v>467.55000000000018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35.217944000000017</v>
          </cell>
          <cell r="DL43" t="str">
            <v>P7</v>
          </cell>
          <cell r="DM43">
            <v>2</v>
          </cell>
          <cell r="DN43">
            <v>45759</v>
          </cell>
          <cell r="DP43">
            <v>45754</v>
          </cell>
          <cell r="DQ43"/>
          <cell r="DR43">
            <v>45750</v>
          </cell>
          <cell r="DS43">
            <v>45757</v>
          </cell>
          <cell r="DT43">
            <v>45758</v>
          </cell>
          <cell r="DU43">
            <v>45758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MK68-000506</v>
          </cell>
          <cell r="C44">
            <v>45751</v>
          </cell>
          <cell r="E44" t="str">
            <v>บจก.เคอรี่ฟลาวมิลล์</v>
          </cell>
          <cell r="F44" t="str">
            <v xml:space="preserve">โบว์น้ำเงิน   </v>
          </cell>
          <cell r="G44">
            <v>19</v>
          </cell>
          <cell r="H44">
            <v>30</v>
          </cell>
          <cell r="I44" t="str">
            <v>ขาว</v>
          </cell>
          <cell r="J44"/>
          <cell r="L44">
            <v>63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45759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PDR250111</v>
          </cell>
          <cell r="AJ44">
            <v>0</v>
          </cell>
          <cell r="AL44">
            <v>5000</v>
          </cell>
          <cell r="AM44"/>
          <cell r="AN44">
            <v>5250</v>
          </cell>
          <cell r="AO44" t="str">
            <v>WSWT1921720</v>
          </cell>
          <cell r="AQ44">
            <v>4400.55</v>
          </cell>
          <cell r="AR44">
            <v>0</v>
          </cell>
          <cell r="AS44">
            <v>4400.55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331.46898400000003</v>
          </cell>
          <cell r="DL44" t="str">
            <v>P7</v>
          </cell>
          <cell r="DM44">
            <v>2</v>
          </cell>
          <cell r="DN44">
            <v>45759</v>
          </cell>
          <cell r="DP44">
            <v>45754</v>
          </cell>
          <cell r="DQ44"/>
          <cell r="DR44">
            <v>45750</v>
          </cell>
          <cell r="DS44">
            <v>45757</v>
          </cell>
          <cell r="DT44">
            <v>45758</v>
          </cell>
          <cell r="DU44">
            <v>45758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MK68-000507</v>
          </cell>
          <cell r="C45">
            <v>45751</v>
          </cell>
          <cell r="E45" t="str">
            <v>บจก.เคอรี่ฟลาวมิลล์</v>
          </cell>
          <cell r="F45" t="str">
            <v>บะหมี่เตี๊ยว</v>
          </cell>
          <cell r="G45">
            <v>19</v>
          </cell>
          <cell r="H45">
            <v>30</v>
          </cell>
          <cell r="I45" t="str">
            <v>ขาว</v>
          </cell>
          <cell r="J45"/>
          <cell r="L45">
            <v>63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45768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PDR250112</v>
          </cell>
          <cell r="AJ45">
            <v>0</v>
          </cell>
          <cell r="AL45">
            <v>5000</v>
          </cell>
          <cell r="AM45"/>
          <cell r="AN45">
            <v>5250</v>
          </cell>
          <cell r="AO45" t="str">
            <v>WSWT1921720</v>
          </cell>
          <cell r="AQ45">
            <v>4400.55</v>
          </cell>
          <cell r="AR45">
            <v>4400.55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45768</v>
          </cell>
          <cell r="DP45">
            <v>45763</v>
          </cell>
          <cell r="DQ45"/>
          <cell r="DR45">
            <v>45759</v>
          </cell>
          <cell r="DS45">
            <v>45766</v>
          </cell>
          <cell r="DT45">
            <v>45767</v>
          </cell>
          <cell r="DU45">
            <v>45767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MK68-000507</v>
          </cell>
          <cell r="C46">
            <v>45751</v>
          </cell>
          <cell r="E46" t="str">
            <v>บจก.เคอรี่ฟลาวมิลล์</v>
          </cell>
          <cell r="F46" t="str">
            <v>ปลาโลมาแดง</v>
          </cell>
          <cell r="G46">
            <v>19</v>
          </cell>
          <cell r="H46">
            <v>30</v>
          </cell>
          <cell r="I46" t="str">
            <v>ขาว</v>
          </cell>
          <cell r="J46"/>
          <cell r="L46">
            <v>63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45768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PDR250112</v>
          </cell>
          <cell r="AJ46">
            <v>0</v>
          </cell>
          <cell r="AL46">
            <v>5000</v>
          </cell>
          <cell r="AM46"/>
          <cell r="AN46">
            <v>5250</v>
          </cell>
          <cell r="AO46" t="str">
            <v>WSWT1921720</v>
          </cell>
          <cell r="AQ46">
            <v>4400.55</v>
          </cell>
          <cell r="AR46">
            <v>0</v>
          </cell>
          <cell r="AS46">
            <v>4400.55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331.46898400000003</v>
          </cell>
          <cell r="DL46" t="str">
            <v>P7</v>
          </cell>
          <cell r="DM46">
            <v>2</v>
          </cell>
          <cell r="DN46">
            <v>45768</v>
          </cell>
          <cell r="DP46">
            <v>45763</v>
          </cell>
          <cell r="DQ46"/>
          <cell r="DR46">
            <v>45759</v>
          </cell>
          <cell r="DS46">
            <v>45766</v>
          </cell>
          <cell r="DT46">
            <v>45767</v>
          </cell>
          <cell r="DU46">
            <v>45767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MK68-000507</v>
          </cell>
          <cell r="C47">
            <v>45751</v>
          </cell>
          <cell r="E47" t="str">
            <v>บจก.เคอรี่ฟลาวมิลล์</v>
          </cell>
          <cell r="F47" t="str">
            <v>ดอกไม้เหลือง</v>
          </cell>
          <cell r="G47">
            <v>19</v>
          </cell>
          <cell r="H47">
            <v>30</v>
          </cell>
          <cell r="I47" t="str">
            <v>ขาว</v>
          </cell>
          <cell r="J47"/>
          <cell r="L47">
            <v>63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45768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PDR250112</v>
          </cell>
          <cell r="AJ47">
            <v>0</v>
          </cell>
          <cell r="AL47">
            <v>5000</v>
          </cell>
          <cell r="AM47"/>
          <cell r="AN47">
            <v>5250</v>
          </cell>
          <cell r="AO47" t="str">
            <v>WSWT1921720</v>
          </cell>
          <cell r="AQ47">
            <v>4400.55</v>
          </cell>
          <cell r="AR47">
            <v>0</v>
          </cell>
          <cell r="AS47">
            <v>4400.55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331.46898400000003</v>
          </cell>
          <cell r="DL47" t="str">
            <v>P7</v>
          </cell>
          <cell r="DM47">
            <v>2</v>
          </cell>
          <cell r="DN47">
            <v>45768</v>
          </cell>
          <cell r="DP47">
            <v>45763</v>
          </cell>
          <cell r="DQ47"/>
          <cell r="DR47">
            <v>45759</v>
          </cell>
          <cell r="DS47">
            <v>45766</v>
          </cell>
          <cell r="DT47">
            <v>45767</v>
          </cell>
          <cell r="DU47">
            <v>45767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MK68-000507</v>
          </cell>
          <cell r="C48">
            <v>45751</v>
          </cell>
          <cell r="E48" t="str">
            <v>บจก.เคอรี่ฟลาวมิลล์</v>
          </cell>
          <cell r="F48" t="str">
            <v>ถุงเขียว</v>
          </cell>
          <cell r="G48">
            <v>19</v>
          </cell>
          <cell r="H48">
            <v>30</v>
          </cell>
          <cell r="I48" t="str">
            <v>ขาว</v>
          </cell>
          <cell r="J48"/>
          <cell r="L48">
            <v>63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45768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PDR250112</v>
          </cell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4400.55</v>
          </cell>
          <cell r="AR48">
            <v>0</v>
          </cell>
          <cell r="AS48">
            <v>4400.55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331.46898400000003</v>
          </cell>
          <cell r="DL48" t="str">
            <v>P7</v>
          </cell>
          <cell r="DM48">
            <v>2</v>
          </cell>
          <cell r="DN48">
            <v>45768</v>
          </cell>
          <cell r="DP48">
            <v>45763</v>
          </cell>
          <cell r="DQ48"/>
          <cell r="DR48">
            <v>45759</v>
          </cell>
          <cell r="DS48">
            <v>45766</v>
          </cell>
          <cell r="DT48">
            <v>45767</v>
          </cell>
          <cell r="DU48">
            <v>45767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MK68-000506</v>
          </cell>
          <cell r="C49">
            <v>45751</v>
          </cell>
          <cell r="E49" t="str">
            <v>บจก.เคอรี่ฟลาวมิลล์</v>
          </cell>
          <cell r="F49" t="str">
            <v>ปลาโลมาเทา</v>
          </cell>
          <cell r="G49">
            <v>19</v>
          </cell>
          <cell r="H49">
            <v>30</v>
          </cell>
          <cell r="I49" t="str">
            <v>ขาว</v>
          </cell>
          <cell r="J49"/>
          <cell r="L49">
            <v>63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45769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PDR250113</v>
          </cell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4400.55</v>
          </cell>
          <cell r="AR49">
            <v>0</v>
          </cell>
          <cell r="AS49">
            <v>4400.55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331.46898400000003</v>
          </cell>
          <cell r="DL49" t="str">
            <v>P7</v>
          </cell>
          <cell r="DM49">
            <v>2</v>
          </cell>
          <cell r="DN49">
            <v>45769</v>
          </cell>
          <cell r="DP49">
            <v>45764</v>
          </cell>
          <cell r="DQ49"/>
          <cell r="DR49">
            <v>45760</v>
          </cell>
          <cell r="DS49">
            <v>45767</v>
          </cell>
          <cell r="DT49">
            <v>45768</v>
          </cell>
          <cell r="DU49">
            <v>45768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MK68-000506</v>
          </cell>
          <cell r="C50">
            <v>45751</v>
          </cell>
          <cell r="E50" t="str">
            <v>บจก.เคอรี่ฟลาวมิลล์</v>
          </cell>
          <cell r="F50" t="str">
            <v>ดอกไม้เหลือง</v>
          </cell>
          <cell r="G50">
            <v>19</v>
          </cell>
          <cell r="H50">
            <v>30</v>
          </cell>
          <cell r="I50" t="str">
            <v>ขาว</v>
          </cell>
          <cell r="J50"/>
          <cell r="L50">
            <v>63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45769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PDR250113</v>
          </cell>
          <cell r="AJ50">
            <v>0</v>
          </cell>
          <cell r="AL50">
            <v>5000</v>
          </cell>
          <cell r="AM50"/>
          <cell r="AN50">
            <v>5250</v>
          </cell>
          <cell r="AO50" t="str">
            <v>WSWT1921720</v>
          </cell>
          <cell r="AQ50">
            <v>4400.55</v>
          </cell>
          <cell r="AR50">
            <v>0</v>
          </cell>
          <cell r="AS50">
            <v>4400.55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331.46898400000003</v>
          </cell>
          <cell r="DL50" t="str">
            <v>P7</v>
          </cell>
          <cell r="DM50">
            <v>2</v>
          </cell>
          <cell r="DN50">
            <v>45769</v>
          </cell>
          <cell r="DP50">
            <v>45764</v>
          </cell>
          <cell r="DQ50"/>
          <cell r="DR50">
            <v>45760</v>
          </cell>
          <cell r="DS50">
            <v>45767</v>
          </cell>
          <cell r="DT50">
            <v>45768</v>
          </cell>
          <cell r="DU50">
            <v>45768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MK68-000506</v>
          </cell>
          <cell r="C51">
            <v>45751</v>
          </cell>
          <cell r="E51" t="str">
            <v>บจก.เคอรี่ฟลาวมิลล์</v>
          </cell>
          <cell r="F51" t="str">
            <v>ถุงทองแซนวิช</v>
          </cell>
          <cell r="G51">
            <v>19</v>
          </cell>
          <cell r="H51">
            <v>30</v>
          </cell>
          <cell r="I51" t="str">
            <v>ขาว</v>
          </cell>
          <cell r="J51"/>
          <cell r="L51">
            <v>63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45769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PDR250113</v>
          </cell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4400.55</v>
          </cell>
          <cell r="AR51">
            <v>0</v>
          </cell>
          <cell r="AS51">
            <v>4400.55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331.46898400000003</v>
          </cell>
          <cell r="DL51" t="str">
            <v>P7</v>
          </cell>
          <cell r="DM51">
            <v>2</v>
          </cell>
          <cell r="DN51">
            <v>45769</v>
          </cell>
          <cell r="DP51">
            <v>45764</v>
          </cell>
          <cell r="DQ51"/>
          <cell r="DR51">
            <v>45760</v>
          </cell>
          <cell r="DS51">
            <v>45767</v>
          </cell>
          <cell r="DT51">
            <v>45768</v>
          </cell>
          <cell r="DU51">
            <v>45768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MK68-000436</v>
          </cell>
          <cell r="C52">
            <v>45737</v>
          </cell>
          <cell r="E52" t="str">
            <v>บจก.เคอรี่ฟลาวมิลล์</v>
          </cell>
          <cell r="F52" t="str">
            <v>ไม่พิมพ์</v>
          </cell>
          <cell r="G52">
            <v>19</v>
          </cell>
          <cell r="H52">
            <v>30</v>
          </cell>
          <cell r="I52" t="str">
            <v>ขาว</v>
          </cell>
          <cell r="J52"/>
          <cell r="L52">
            <v>63</v>
          </cell>
          <cell r="M52" t="str">
            <v>+</v>
          </cell>
          <cell r="N52">
            <v>5</v>
          </cell>
          <cell r="R52" t="str">
            <v>ไม่</v>
          </cell>
          <cell r="T52" t="str">
            <v>ไม่สวมถุงใน</v>
          </cell>
          <cell r="U52"/>
          <cell r="V52"/>
          <cell r="X52">
            <v>45769</v>
          </cell>
          <cell r="Z52" t="str">
            <v>ห่ออัดเบลแบน500</v>
          </cell>
          <cell r="AA52">
            <v>20000</v>
          </cell>
          <cell r="AB52">
            <v>0</v>
          </cell>
          <cell r="AC52">
            <v>0</v>
          </cell>
          <cell r="AD52">
            <v>0</v>
          </cell>
          <cell r="AG52"/>
          <cell r="AI52"/>
          <cell r="AJ52">
            <v>0</v>
          </cell>
          <cell r="AL52">
            <v>20000</v>
          </cell>
          <cell r="AM52"/>
          <cell r="AN52">
            <v>0</v>
          </cell>
          <cell r="AO52" t="str">
            <v>WSWT1921720</v>
          </cell>
          <cell r="AQ52">
            <v>17602.2</v>
          </cell>
          <cell r="AR52">
            <v>0</v>
          </cell>
          <cell r="AS52">
            <v>17602.2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1325.8759360000001</v>
          </cell>
          <cell r="DL52" t="str">
            <v>P3</v>
          </cell>
          <cell r="DM52">
            <v>1</v>
          </cell>
          <cell r="DN52">
            <v>45769</v>
          </cell>
          <cell r="DP52">
            <v>45764</v>
          </cell>
          <cell r="DQ52"/>
          <cell r="DR52"/>
          <cell r="DS52"/>
          <cell r="DT52"/>
          <cell r="DU52">
            <v>45768</v>
          </cell>
          <cell r="DW52"/>
          <cell r="DX52"/>
          <cell r="DY52"/>
          <cell r="DZ52"/>
          <cell r="EA52"/>
          <cell r="EB52"/>
          <cell r="EC52" t="str">
            <v>ตัด</v>
          </cell>
          <cell r="ED52"/>
          <cell r="EG52"/>
          <cell r="EH52"/>
          <cell r="EI52"/>
        </row>
        <row r="53">
          <cell r="B53" t="str">
            <v>MK68-000437</v>
          </cell>
          <cell r="C53">
            <v>45737</v>
          </cell>
          <cell r="E53" t="str">
            <v>บจก.เคอรี่ฟลาวมิลล์</v>
          </cell>
          <cell r="F53" t="str">
            <v>ไม่พิมพ์</v>
          </cell>
          <cell r="G53">
            <v>19</v>
          </cell>
          <cell r="H53">
            <v>30</v>
          </cell>
          <cell r="I53" t="str">
            <v>ขาว</v>
          </cell>
          <cell r="J53"/>
          <cell r="L53">
            <v>63</v>
          </cell>
          <cell r="M53" t="str">
            <v>+</v>
          </cell>
          <cell r="N53">
            <v>5</v>
          </cell>
          <cell r="R53" t="str">
            <v>ไม่</v>
          </cell>
          <cell r="T53" t="str">
            <v>ไม่สวมถุงใน</v>
          </cell>
          <cell r="U53"/>
          <cell r="V53"/>
          <cell r="X53">
            <v>45769</v>
          </cell>
          <cell r="Z53" t="str">
            <v>ห่ออัดเบลแบน500</v>
          </cell>
          <cell r="AA53">
            <v>20000</v>
          </cell>
          <cell r="AB53">
            <v>0</v>
          </cell>
          <cell r="AC53">
            <v>0</v>
          </cell>
          <cell r="AD53">
            <v>0</v>
          </cell>
          <cell r="AG53"/>
          <cell r="AI53"/>
          <cell r="AJ53">
            <v>0</v>
          </cell>
          <cell r="AL53">
            <v>20000</v>
          </cell>
          <cell r="AM53"/>
          <cell r="AN53">
            <v>0</v>
          </cell>
          <cell r="AO53" t="str">
            <v>WSWT1921720</v>
          </cell>
          <cell r="AQ53">
            <v>17602.2</v>
          </cell>
          <cell r="AR53">
            <v>0</v>
          </cell>
          <cell r="AS53">
            <v>17602.2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1325.8759360000001</v>
          </cell>
          <cell r="DL53" t="str">
            <v>P3</v>
          </cell>
          <cell r="DM53">
            <v>1</v>
          </cell>
          <cell r="DN53">
            <v>45769</v>
          </cell>
          <cell r="DP53">
            <v>45764</v>
          </cell>
          <cell r="DQ53"/>
          <cell r="DR53"/>
          <cell r="DS53"/>
          <cell r="DT53"/>
          <cell r="DU53">
            <v>45768</v>
          </cell>
          <cell r="DW53"/>
          <cell r="DX53"/>
          <cell r="DY53"/>
          <cell r="DZ53"/>
          <cell r="EA53"/>
          <cell r="EB53"/>
          <cell r="EC53" t="str">
            <v>ตัด</v>
          </cell>
          <cell r="ED53"/>
          <cell r="EG53"/>
          <cell r="EH53"/>
          <cell r="EI53"/>
        </row>
        <row r="54">
          <cell r="B54" t="str">
            <v>MK68-000507</v>
          </cell>
          <cell r="C54">
            <v>45751</v>
          </cell>
          <cell r="E54" t="str">
            <v>บจก.เคอรี่ฟลาวมิลล์</v>
          </cell>
          <cell r="F54" t="str">
            <v>ถุงทองแซนวิช</v>
          </cell>
          <cell r="G54">
            <v>19</v>
          </cell>
          <cell r="H54">
            <v>30</v>
          </cell>
          <cell r="I54" t="str">
            <v>ขาว</v>
          </cell>
          <cell r="J54"/>
          <cell r="L54">
            <v>63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45770</v>
          </cell>
          <cell r="Z54" t="str">
            <v>ห่ออัดเบลแบน500</v>
          </cell>
          <cell r="AA54">
            <v>10000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PDR250114</v>
          </cell>
          <cell r="AJ54">
            <v>0</v>
          </cell>
          <cell r="AL54">
            <v>10000</v>
          </cell>
          <cell r="AM54"/>
          <cell r="AN54">
            <v>10500</v>
          </cell>
          <cell r="AO54" t="str">
            <v>WSWT1921720</v>
          </cell>
          <cell r="AQ54">
            <v>8801.1</v>
          </cell>
          <cell r="AR54">
            <v>0</v>
          </cell>
          <cell r="AS54">
            <v>8801.1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662.93796800000007</v>
          </cell>
          <cell r="DL54" t="str">
            <v>P7</v>
          </cell>
          <cell r="DM54">
            <v>2</v>
          </cell>
          <cell r="DN54">
            <v>45770</v>
          </cell>
          <cell r="DP54">
            <v>45765</v>
          </cell>
          <cell r="DQ54"/>
          <cell r="DR54">
            <v>45761</v>
          </cell>
          <cell r="DS54">
            <v>45768</v>
          </cell>
          <cell r="DT54">
            <v>45769</v>
          </cell>
          <cell r="DU54">
            <v>45769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MK68-000507</v>
          </cell>
          <cell r="C55">
            <v>45751</v>
          </cell>
          <cell r="E55" t="str">
            <v>บจก.เคอรี่ฟลาวมิลล์</v>
          </cell>
          <cell r="F55" t="str">
            <v>แต้มฟ้า</v>
          </cell>
          <cell r="G55">
            <v>19</v>
          </cell>
          <cell r="H55">
            <v>30</v>
          </cell>
          <cell r="I55" t="str">
            <v>ขาว</v>
          </cell>
          <cell r="J55"/>
          <cell r="L55">
            <v>63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45770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PDR250114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4400.55</v>
          </cell>
          <cell r="AR55">
            <v>0</v>
          </cell>
          <cell r="AS55">
            <v>4400.55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331.46898400000003</v>
          </cell>
          <cell r="DL55" t="str">
            <v>P7</v>
          </cell>
          <cell r="DM55">
            <v>2</v>
          </cell>
          <cell r="DN55">
            <v>45770</v>
          </cell>
          <cell r="DP55">
            <v>45765</v>
          </cell>
          <cell r="DQ55"/>
          <cell r="DR55">
            <v>45761</v>
          </cell>
          <cell r="DS55">
            <v>45768</v>
          </cell>
          <cell r="DT55">
            <v>45769</v>
          </cell>
          <cell r="DU55">
            <v>45769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MK68-000509</v>
          </cell>
          <cell r="C56">
            <v>45751</v>
          </cell>
          <cell r="E56" t="str">
            <v>บจก.เคอรี่ฟลาวมิลล์</v>
          </cell>
          <cell r="F56" t="str">
            <v>ดอกไม้แดง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45770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PDR250114</v>
          </cell>
          <cell r="AJ56">
            <v>0</v>
          </cell>
          <cell r="AL56">
            <v>5000</v>
          </cell>
          <cell r="AM56">
            <v>5580</v>
          </cell>
          <cell r="AN56">
            <v>0</v>
          </cell>
          <cell r="AO56" t="str">
            <v>WSWT1921720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0</v>
          </cell>
          <cell r="DL56" t="str">
            <v>P7</v>
          </cell>
          <cell r="DM56">
            <v>2</v>
          </cell>
          <cell r="DN56">
            <v>45770</v>
          </cell>
          <cell r="DP56">
            <v>45765</v>
          </cell>
          <cell r="DQ56"/>
          <cell r="DR56">
            <v>45761</v>
          </cell>
          <cell r="DS56">
            <v>45768</v>
          </cell>
          <cell r="DT56">
            <v>45769</v>
          </cell>
          <cell r="DU56">
            <v>45769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MK68-000509</v>
          </cell>
          <cell r="C57">
            <v>45751</v>
          </cell>
          <cell r="E57" t="str">
            <v>บจก.เคอรี่ฟลาวมิลล์</v>
          </cell>
          <cell r="F57" t="str">
            <v>WHOLE WHEAT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45770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PDR250114</v>
          </cell>
          <cell r="AJ57">
            <v>0</v>
          </cell>
          <cell r="AL57">
            <v>5000</v>
          </cell>
          <cell r="AM57">
            <v>5300</v>
          </cell>
          <cell r="AN57">
            <v>0</v>
          </cell>
          <cell r="AO57" t="str">
            <v>WSWT1921720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0</v>
          </cell>
          <cell r="DL57" t="str">
            <v>P7</v>
          </cell>
          <cell r="DM57">
            <v>2</v>
          </cell>
          <cell r="DN57">
            <v>45770</v>
          </cell>
          <cell r="DP57">
            <v>45765</v>
          </cell>
          <cell r="DQ57"/>
          <cell r="DR57">
            <v>45761</v>
          </cell>
          <cell r="DS57">
            <v>45768</v>
          </cell>
          <cell r="DT57">
            <v>45769</v>
          </cell>
          <cell r="DU57">
            <v>45769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MK68-000506</v>
          </cell>
          <cell r="C58">
            <v>45751</v>
          </cell>
          <cell r="E58" t="str">
            <v>บจก.เคอรี่ฟลาวมิลล์</v>
          </cell>
          <cell r="F58" t="str">
            <v>แต้มแดง</v>
          </cell>
          <cell r="G58">
            <v>19</v>
          </cell>
          <cell r="H58">
            <v>30</v>
          </cell>
          <cell r="I58" t="str">
            <v>ขาว</v>
          </cell>
          <cell r="J58"/>
          <cell r="L58">
            <v>63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45771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PDR250115</v>
          </cell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4400.55</v>
          </cell>
          <cell r="AR58">
            <v>0</v>
          </cell>
          <cell r="AS58">
            <v>4400.55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331.46898400000003</v>
          </cell>
          <cell r="DL58" t="str">
            <v>P7</v>
          </cell>
          <cell r="DM58">
            <v>2</v>
          </cell>
          <cell r="DN58">
            <v>45771</v>
          </cell>
          <cell r="DP58">
            <v>45766</v>
          </cell>
          <cell r="DQ58"/>
          <cell r="DR58">
            <v>45762</v>
          </cell>
          <cell r="DS58">
            <v>45769</v>
          </cell>
          <cell r="DT58">
            <v>45770</v>
          </cell>
          <cell r="DU58">
            <v>45770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MK68-000506</v>
          </cell>
          <cell r="C59">
            <v>45751</v>
          </cell>
          <cell r="E59" t="str">
            <v>บจก.เคอรี่ฟลาวมิลล์</v>
          </cell>
          <cell r="F59" t="str">
            <v>HARD FLOUR</v>
          </cell>
          <cell r="G59">
            <v>19</v>
          </cell>
          <cell r="H59">
            <v>30</v>
          </cell>
          <cell r="I59" t="str">
            <v>ขาว</v>
          </cell>
          <cell r="J59"/>
          <cell r="L59">
            <v>63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45771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PDR250115</v>
          </cell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4400.55</v>
          </cell>
          <cell r="AR59">
            <v>0</v>
          </cell>
          <cell r="AS59">
            <v>4400.55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331.46898400000003</v>
          </cell>
          <cell r="DL59" t="str">
            <v>P7</v>
          </cell>
          <cell r="DM59">
            <v>2</v>
          </cell>
          <cell r="DN59">
            <v>45771</v>
          </cell>
          <cell r="DP59">
            <v>45766</v>
          </cell>
          <cell r="DQ59"/>
          <cell r="DR59">
            <v>45762</v>
          </cell>
          <cell r="DS59">
            <v>45769</v>
          </cell>
          <cell r="DT59">
            <v>45770</v>
          </cell>
          <cell r="DU59">
            <v>45770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MK68-000506</v>
          </cell>
          <cell r="C60">
            <v>45751</v>
          </cell>
          <cell r="E60" t="str">
            <v>บจก.เคอรี่ฟลาวมิลล์</v>
          </cell>
          <cell r="F60" t="str">
            <v>ถุงเงิน</v>
          </cell>
          <cell r="G60">
            <v>19</v>
          </cell>
          <cell r="H60">
            <v>30</v>
          </cell>
          <cell r="I60" t="str">
            <v>ขาว</v>
          </cell>
          <cell r="J60"/>
          <cell r="L60">
            <v>63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45771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PDR250115</v>
          </cell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4400.55</v>
          </cell>
          <cell r="AR60">
            <v>4400.55</v>
          </cell>
          <cell r="AS60">
            <v>0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0</v>
          </cell>
          <cell r="DL60" t="str">
            <v>P7</v>
          </cell>
          <cell r="DM60">
            <v>2</v>
          </cell>
          <cell r="DN60">
            <v>45771</v>
          </cell>
          <cell r="DP60">
            <v>45766</v>
          </cell>
          <cell r="DQ60"/>
          <cell r="DR60">
            <v>45762</v>
          </cell>
          <cell r="DS60">
            <v>45769</v>
          </cell>
          <cell r="DT60">
            <v>45770</v>
          </cell>
          <cell r="DU60">
            <v>45770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MK68-000506</v>
          </cell>
          <cell r="C61">
            <v>45751</v>
          </cell>
          <cell r="E61" t="str">
            <v>บจก.เคอรี่ฟลาวมิลล์</v>
          </cell>
          <cell r="F61">
            <v>997</v>
          </cell>
          <cell r="G61">
            <v>19</v>
          </cell>
          <cell r="H61">
            <v>30</v>
          </cell>
          <cell r="I61" t="str">
            <v>ขาว</v>
          </cell>
          <cell r="J61"/>
          <cell r="L61">
            <v>63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45771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PDR250115</v>
          </cell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WSWT1921720</v>
          </cell>
          <cell r="AQ61">
            <v>4400.55</v>
          </cell>
          <cell r="AR61">
            <v>0</v>
          </cell>
          <cell r="AS61">
            <v>4400.55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331.46898400000003</v>
          </cell>
          <cell r="DL61" t="str">
            <v>P7</v>
          </cell>
          <cell r="DM61">
            <v>2</v>
          </cell>
          <cell r="DN61">
            <v>45771</v>
          </cell>
          <cell r="DP61">
            <v>45766</v>
          </cell>
          <cell r="DQ61"/>
          <cell r="DR61">
            <v>45762</v>
          </cell>
          <cell r="DS61">
            <v>45769</v>
          </cell>
          <cell r="DT61">
            <v>45770</v>
          </cell>
          <cell r="DU61">
            <v>45770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MK68-000510</v>
          </cell>
          <cell r="C62">
            <v>45751</v>
          </cell>
          <cell r="E62" t="str">
            <v>บจก.เคอรี่ฟลาวมิลล์</v>
          </cell>
          <cell r="F62" t="str">
            <v>ไม่พิมพ์</v>
          </cell>
          <cell r="G62">
            <v>19</v>
          </cell>
          <cell r="H62">
            <v>36</v>
          </cell>
          <cell r="I62" t="str">
            <v>ขาว</v>
          </cell>
          <cell r="J62"/>
          <cell r="L62">
            <v>75</v>
          </cell>
          <cell r="M62" t="str">
            <v>+</v>
          </cell>
          <cell r="N62">
            <v>5</v>
          </cell>
          <cell r="R62" t="str">
            <v>ไม่</v>
          </cell>
          <cell r="T62" t="str">
            <v>ไม่สวมถุงใน</v>
          </cell>
          <cell r="U62"/>
          <cell r="V62"/>
          <cell r="X62">
            <v>45771</v>
          </cell>
          <cell r="Z62" t="str">
            <v>ห่ออัดเบลแบน500</v>
          </cell>
          <cell r="AA62">
            <v>5000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PDR250115</v>
          </cell>
          <cell r="AJ62">
            <v>0</v>
          </cell>
          <cell r="AL62">
            <v>5000</v>
          </cell>
          <cell r="AM62"/>
          <cell r="AN62">
            <v>0</v>
          </cell>
          <cell r="AO62" t="str">
            <v>WSWT1921720</v>
          </cell>
          <cell r="AQ62">
            <v>5238.75</v>
          </cell>
          <cell r="AR62">
            <v>0</v>
          </cell>
          <cell r="AS62">
            <v>5238.75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394.60593333333333</v>
          </cell>
          <cell r="DL62" t="str">
            <v>P3</v>
          </cell>
          <cell r="DM62">
            <v>1</v>
          </cell>
          <cell r="DN62">
            <v>45771</v>
          </cell>
          <cell r="DP62">
            <v>45766</v>
          </cell>
          <cell r="DQ62"/>
          <cell r="DR62"/>
          <cell r="DS62"/>
          <cell r="DT62"/>
          <cell r="DU62">
            <v>45770</v>
          </cell>
          <cell r="DW62"/>
          <cell r="DX62"/>
          <cell r="DY62"/>
          <cell r="DZ62"/>
          <cell r="EA62"/>
          <cell r="EB62"/>
          <cell r="EC62" t="str">
            <v>ตัด</v>
          </cell>
          <cell r="ED62"/>
          <cell r="EG62"/>
          <cell r="EH62"/>
          <cell r="EI62"/>
        </row>
        <row r="63">
          <cell r="B63" t="str">
            <v>MK68-000507</v>
          </cell>
          <cell r="C63">
            <v>45751</v>
          </cell>
          <cell r="E63" t="str">
            <v>บจก.เคอรี่ฟลาวมิลล์</v>
          </cell>
          <cell r="F63" t="str">
            <v>บะหมี่เตี๊ยว</v>
          </cell>
          <cell r="G63">
            <v>19</v>
          </cell>
          <cell r="H63">
            <v>30</v>
          </cell>
          <cell r="I63" t="str">
            <v>ขาว</v>
          </cell>
          <cell r="J63"/>
          <cell r="L63">
            <v>63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45772</v>
          </cell>
          <cell r="Z63" t="str">
            <v>ห่ออัดเบลแบน500</v>
          </cell>
          <cell r="AA63">
            <v>5000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PDR250116</v>
          </cell>
          <cell r="AJ63">
            <v>0</v>
          </cell>
          <cell r="AL63">
            <v>5000</v>
          </cell>
          <cell r="AM63"/>
          <cell r="AN63">
            <v>5250</v>
          </cell>
          <cell r="AO63" t="str">
            <v>WSWT1921720</v>
          </cell>
          <cell r="AQ63">
            <v>4400.55</v>
          </cell>
          <cell r="AR63">
            <v>4400.55</v>
          </cell>
          <cell r="AS63">
            <v>0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0</v>
          </cell>
          <cell r="DL63" t="str">
            <v>P7</v>
          </cell>
          <cell r="DM63">
            <v>2</v>
          </cell>
          <cell r="DN63">
            <v>45772</v>
          </cell>
          <cell r="DP63">
            <v>45767</v>
          </cell>
          <cell r="DQ63"/>
          <cell r="DR63">
            <v>45763</v>
          </cell>
          <cell r="DS63">
            <v>45770</v>
          </cell>
          <cell r="DT63">
            <v>45771</v>
          </cell>
          <cell r="DU63">
            <v>45771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MK68-000507</v>
          </cell>
          <cell r="C64">
            <v>45751</v>
          </cell>
          <cell r="E64" t="str">
            <v>บจก.เคอรี่ฟลาวมิลล์</v>
          </cell>
          <cell r="F64" t="str">
            <v>HARD FLOUR</v>
          </cell>
          <cell r="G64">
            <v>19</v>
          </cell>
          <cell r="H64">
            <v>30</v>
          </cell>
          <cell r="I64" t="str">
            <v>ขาว</v>
          </cell>
          <cell r="J64"/>
          <cell r="L64">
            <v>63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45772</v>
          </cell>
          <cell r="Z64" t="str">
            <v>ห่ออัดเบลแบน500</v>
          </cell>
          <cell r="AA64">
            <v>5000</v>
          </cell>
          <cell r="AB64">
            <v>0</v>
          </cell>
          <cell r="AC64">
            <v>0</v>
          </cell>
          <cell r="AD64">
            <v>0</v>
          </cell>
          <cell r="AG64"/>
          <cell r="AI64" t="str">
            <v>PDR250116</v>
          </cell>
          <cell r="AJ64">
            <v>0</v>
          </cell>
          <cell r="AL64">
            <v>5000</v>
          </cell>
          <cell r="AM64"/>
          <cell r="AN64">
            <v>5250</v>
          </cell>
          <cell r="AO64" t="str">
            <v>WSWT1921720</v>
          </cell>
          <cell r="AQ64">
            <v>4400.55</v>
          </cell>
          <cell r="AR64">
            <v>0</v>
          </cell>
          <cell r="AS64">
            <v>4400.55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331.46898400000003</v>
          </cell>
          <cell r="DL64" t="str">
            <v>P7</v>
          </cell>
          <cell r="DM64">
            <v>2</v>
          </cell>
          <cell r="DN64">
            <v>45772</v>
          </cell>
          <cell r="DP64">
            <v>45767</v>
          </cell>
          <cell r="DQ64"/>
          <cell r="DR64">
            <v>45763</v>
          </cell>
          <cell r="DS64">
            <v>45770</v>
          </cell>
          <cell r="DT64">
            <v>45771</v>
          </cell>
          <cell r="DU64">
            <v>45771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MK68-000507</v>
          </cell>
          <cell r="C65">
            <v>45751</v>
          </cell>
          <cell r="E65" t="str">
            <v>บจก.เคอรี่ฟลาวมิลล์</v>
          </cell>
          <cell r="F65" t="str">
            <v>กุ้งแดง</v>
          </cell>
          <cell r="G65">
            <v>19</v>
          </cell>
          <cell r="H65">
            <v>30</v>
          </cell>
          <cell r="I65" t="str">
            <v>ขาว</v>
          </cell>
          <cell r="J65"/>
          <cell r="L65">
            <v>63</v>
          </cell>
          <cell r="M65" t="str">
            <v>+</v>
          </cell>
          <cell r="N65">
            <v>5</v>
          </cell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45772</v>
          </cell>
          <cell r="Z65" t="str">
            <v>ห่ออัดเบลแบน500</v>
          </cell>
          <cell r="AA65">
            <v>5000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PDR250116</v>
          </cell>
          <cell r="AJ65">
            <v>0</v>
          </cell>
          <cell r="AL65">
            <v>5000</v>
          </cell>
          <cell r="AM65"/>
          <cell r="AN65">
            <v>5250</v>
          </cell>
          <cell r="AO65" t="str">
            <v>WSWT1921720</v>
          </cell>
          <cell r="AQ65">
            <v>4400.55</v>
          </cell>
          <cell r="AR65">
            <v>0</v>
          </cell>
          <cell r="AS65">
            <v>4400.55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331.46898400000003</v>
          </cell>
          <cell r="DL65" t="str">
            <v>P7</v>
          </cell>
          <cell r="DM65">
            <v>2</v>
          </cell>
          <cell r="DN65">
            <v>45772</v>
          </cell>
          <cell r="DP65">
            <v>45767</v>
          </cell>
          <cell r="DQ65"/>
          <cell r="DR65">
            <v>45763</v>
          </cell>
          <cell r="DS65">
            <v>45770</v>
          </cell>
          <cell r="DT65">
            <v>45771</v>
          </cell>
          <cell r="DU65">
            <v>45771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MK68-000507</v>
          </cell>
          <cell r="C66">
            <v>45751</v>
          </cell>
          <cell r="E66" t="str">
            <v>บจก.เคอรี่ฟลาวมิลล์</v>
          </cell>
          <cell r="F66" t="str">
            <v>ถุงเขียว</v>
          </cell>
          <cell r="G66">
            <v>19</v>
          </cell>
          <cell r="H66">
            <v>30</v>
          </cell>
          <cell r="I66" t="str">
            <v>ขาว</v>
          </cell>
          <cell r="J66"/>
          <cell r="L66">
            <v>63</v>
          </cell>
          <cell r="M66" t="str">
            <v>+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45772</v>
          </cell>
          <cell r="Z66" t="str">
            <v>ห่ออัดเบลแบน500</v>
          </cell>
          <cell r="AA66">
            <v>5000</v>
          </cell>
          <cell r="AB66">
            <v>0</v>
          </cell>
          <cell r="AC66">
            <v>0</v>
          </cell>
          <cell r="AD66">
            <v>0</v>
          </cell>
          <cell r="AG66"/>
          <cell r="AI66" t="str">
            <v>PDR250116</v>
          </cell>
          <cell r="AJ66">
            <v>0</v>
          </cell>
          <cell r="AL66">
            <v>5000</v>
          </cell>
          <cell r="AM66"/>
          <cell r="AN66">
            <v>5250</v>
          </cell>
          <cell r="AO66" t="str">
            <v>WSWT1921720</v>
          </cell>
          <cell r="AQ66">
            <v>4400.55</v>
          </cell>
          <cell r="AR66">
            <v>0</v>
          </cell>
          <cell r="AS66">
            <v>4400.55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331.46898400000003</v>
          </cell>
          <cell r="DL66" t="str">
            <v>P7</v>
          </cell>
          <cell r="DM66">
            <v>2</v>
          </cell>
          <cell r="DN66">
            <v>45772</v>
          </cell>
          <cell r="DP66">
            <v>45767</v>
          </cell>
          <cell r="DQ66"/>
          <cell r="DR66">
            <v>45763</v>
          </cell>
          <cell r="DS66">
            <v>45770</v>
          </cell>
          <cell r="DT66">
            <v>45771</v>
          </cell>
          <cell r="DU66">
            <v>45771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MK68-000506</v>
          </cell>
          <cell r="C67">
            <v>45751</v>
          </cell>
          <cell r="E67" t="str">
            <v>บจก.เคอรี่ฟลาวมิลล์</v>
          </cell>
          <cell r="F67" t="str">
            <v>ดอกไม้เขียว</v>
          </cell>
          <cell r="G67">
            <v>19</v>
          </cell>
          <cell r="H67">
            <v>30</v>
          </cell>
          <cell r="I67" t="str">
            <v>ขาว</v>
          </cell>
          <cell r="J67"/>
          <cell r="L67">
            <v>63</v>
          </cell>
          <cell r="M67" t="str">
            <v>+</v>
          </cell>
          <cell r="N67">
            <v>5</v>
          </cell>
          <cell r="R67" t="str">
            <v>บิด</v>
          </cell>
          <cell r="T67" t="str">
            <v>ไม่สวมถุงใน</v>
          </cell>
          <cell r="U67"/>
          <cell r="V67"/>
          <cell r="X67">
            <v>45773</v>
          </cell>
          <cell r="Z67" t="str">
            <v>ห่ออัดเบลแบน500</v>
          </cell>
          <cell r="AA67">
            <v>10000</v>
          </cell>
          <cell r="AB67">
            <v>0</v>
          </cell>
          <cell r="AC67">
            <v>0</v>
          </cell>
          <cell r="AD67">
            <v>0</v>
          </cell>
          <cell r="AG67"/>
          <cell r="AI67" t="str">
            <v>PDR250117</v>
          </cell>
          <cell r="AJ67">
            <v>0</v>
          </cell>
          <cell r="AL67">
            <v>10000</v>
          </cell>
          <cell r="AM67"/>
          <cell r="AN67">
            <v>10500</v>
          </cell>
          <cell r="AO67" t="str">
            <v>WSWT1921720</v>
          </cell>
          <cell r="AQ67">
            <v>8801.1</v>
          </cell>
          <cell r="AR67">
            <v>0</v>
          </cell>
          <cell r="AS67">
            <v>8801.1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662.93796800000007</v>
          </cell>
          <cell r="DL67" t="str">
            <v>P7</v>
          </cell>
          <cell r="DM67">
            <v>2</v>
          </cell>
          <cell r="DN67">
            <v>45773</v>
          </cell>
          <cell r="DP67">
            <v>45768</v>
          </cell>
          <cell r="DQ67"/>
          <cell r="DR67">
            <v>45764</v>
          </cell>
          <cell r="DS67">
            <v>45771</v>
          </cell>
          <cell r="DT67">
            <v>45772</v>
          </cell>
          <cell r="DU67">
            <v>45772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MK68-000506</v>
          </cell>
          <cell r="C68">
            <v>45751</v>
          </cell>
          <cell r="E68" t="str">
            <v>บจก.เคอรี่ฟลาวมิลล์</v>
          </cell>
          <cell r="F68" t="str">
            <v>โบว์น้ำเงิน</v>
          </cell>
          <cell r="G68">
            <v>19</v>
          </cell>
          <cell r="H68">
            <v>30</v>
          </cell>
          <cell r="I68" t="str">
            <v>ขาว</v>
          </cell>
          <cell r="J68"/>
          <cell r="L68">
            <v>63</v>
          </cell>
          <cell r="M68" t="str">
            <v>+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45773</v>
          </cell>
          <cell r="Z68" t="str">
            <v>ห่ออัดเบลแบน500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 t="str">
            <v>PDR250117</v>
          </cell>
          <cell r="AJ68">
            <v>0</v>
          </cell>
          <cell r="AL68">
            <v>5000</v>
          </cell>
          <cell r="AM68"/>
          <cell r="AN68">
            <v>5250</v>
          </cell>
          <cell r="AO68" t="str">
            <v>WSWT1921720</v>
          </cell>
          <cell r="AQ68">
            <v>4400.55</v>
          </cell>
          <cell r="AR68">
            <v>0</v>
          </cell>
          <cell r="AS68">
            <v>4400.55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331.46898400000003</v>
          </cell>
          <cell r="DL68" t="str">
            <v>P7</v>
          </cell>
          <cell r="DM68">
            <v>2</v>
          </cell>
          <cell r="DN68">
            <v>45773</v>
          </cell>
          <cell r="DP68">
            <v>45768</v>
          </cell>
          <cell r="DQ68"/>
          <cell r="DR68">
            <v>45764</v>
          </cell>
          <cell r="DS68">
            <v>45771</v>
          </cell>
          <cell r="DT68">
            <v>45772</v>
          </cell>
          <cell r="DU68">
            <v>45772</v>
          </cell>
          <cell r="DW68"/>
          <cell r="DX68"/>
          <cell r="DY68"/>
          <cell r="DZ68"/>
          <cell r="EA68"/>
          <cell r="EB68"/>
          <cell r="EC68" t="str">
            <v>งานพิมพ์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ประมาณการ</v>
          </cell>
          <cell r="C69" t="str">
            <v>ประมาณการ</v>
          </cell>
          <cell r="E69" t="str">
            <v>บจก.เคอรี่ฟลาวมิลล์</v>
          </cell>
          <cell r="F69" t="str">
            <v>รอแบบ</v>
          </cell>
          <cell r="G69">
            <v>19</v>
          </cell>
          <cell r="H69">
            <v>30</v>
          </cell>
          <cell r="I69" t="str">
            <v>ขาว</v>
          </cell>
          <cell r="J69"/>
          <cell r="L69">
            <v>63</v>
          </cell>
          <cell r="M69" t="str">
            <v>+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45777</v>
          </cell>
          <cell r="Z69" t="str">
            <v>ห่ออัดเบลแบน500</v>
          </cell>
          <cell r="AA69">
            <v>325000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0</v>
          </cell>
          <cell r="AL69">
            <v>325000</v>
          </cell>
          <cell r="AM69"/>
          <cell r="AN69">
            <v>341250</v>
          </cell>
          <cell r="AO69" t="str">
            <v>WSWT1921720</v>
          </cell>
          <cell r="AQ69">
            <v>286035.75</v>
          </cell>
          <cell r="AR69">
            <v>0</v>
          </cell>
          <cell r="AS69">
            <v>286035.75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21545.483960000005</v>
          </cell>
          <cell r="DL69" t="str">
            <v>P7</v>
          </cell>
          <cell r="DM69">
            <v>2</v>
          </cell>
          <cell r="DN69">
            <v>45777</v>
          </cell>
          <cell r="DP69">
            <v>45772</v>
          </cell>
          <cell r="DQ69"/>
          <cell r="DR69">
            <v>45768</v>
          </cell>
          <cell r="DS69">
            <v>45775</v>
          </cell>
          <cell r="DT69">
            <v>45776</v>
          </cell>
          <cell r="DU69">
            <v>45776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 t="str">
            <v>รอART</v>
          </cell>
          <cell r="EG69"/>
          <cell r="EH69"/>
          <cell r="EI69"/>
        </row>
        <row r="70">
          <cell r="B70">
            <v>0</v>
          </cell>
          <cell r="C70"/>
          <cell r="E70"/>
          <cell r="F70"/>
          <cell r="G70">
            <v>19</v>
          </cell>
          <cell r="H70">
            <v>30</v>
          </cell>
          <cell r="I70"/>
          <cell r="J70"/>
          <cell r="L70">
            <v>63</v>
          </cell>
          <cell r="M70" t="str">
            <v>+</v>
          </cell>
          <cell r="N70">
            <v>5</v>
          </cell>
          <cell r="R70"/>
          <cell r="T70"/>
          <cell r="U70"/>
          <cell r="V70"/>
          <cell r="X70"/>
          <cell r="Z70"/>
          <cell r="AA70">
            <v>0</v>
          </cell>
          <cell r="AB70"/>
          <cell r="AC70">
            <v>0</v>
          </cell>
          <cell r="AD70"/>
          <cell r="AG70"/>
          <cell r="AI70" t="str">
            <v>ระบุในSD</v>
          </cell>
          <cell r="AJ70">
            <v>0</v>
          </cell>
          <cell r="AL70">
            <v>0</v>
          </cell>
          <cell r="AM70"/>
          <cell r="AN70">
            <v>0</v>
          </cell>
          <cell r="AO70" t="str">
            <v>WSWT1921720</v>
          </cell>
          <cell r="AQ70">
            <v>441731.4</v>
          </cell>
          <cell r="AR70">
            <v>31174.499999999996</v>
          </cell>
          <cell r="AS70">
            <v>410556.9</v>
          </cell>
          <cell r="AT70">
            <v>0</v>
          </cell>
          <cell r="AU70">
            <v>0</v>
          </cell>
          <cell r="BZ70" t="str">
            <v>WRWT190720/WRWT25800</v>
          </cell>
          <cell r="CA70">
            <v>0</v>
          </cell>
          <cell r="DL70"/>
          <cell r="DM70" t="str">
            <v>Lead time</v>
          </cell>
          <cell r="DN70"/>
          <cell r="DP70"/>
          <cell r="DQ70"/>
          <cell r="DR70"/>
          <cell r="DS70"/>
          <cell r="DT70"/>
          <cell r="DU70"/>
          <cell r="DW70"/>
          <cell r="DX70"/>
          <cell r="DY70"/>
          <cell r="DZ70"/>
          <cell r="EA70"/>
          <cell r="EB70"/>
          <cell r="EC70"/>
          <cell r="ED70"/>
          <cell r="EG70"/>
          <cell r="EH70">
            <v>0</v>
          </cell>
          <cell r="EI70">
            <v>0</v>
          </cell>
        </row>
        <row r="71">
          <cell r="B71" t="str">
            <v>MK68-000448</v>
          </cell>
          <cell r="C71">
            <v>45740</v>
          </cell>
          <cell r="E71" t="str">
            <v>บจก.เอเชี่ยนเคมิคัล</v>
          </cell>
          <cell r="F71" t="str">
            <v>A.C.C.ภาษาอังกฤษ</v>
          </cell>
          <cell r="G71">
            <v>19</v>
          </cell>
          <cell r="H71">
            <v>26</v>
          </cell>
          <cell r="I71" t="str">
            <v>ขาว</v>
          </cell>
          <cell r="J71" t="str">
            <v>ด้าน</v>
          </cell>
          <cell r="L71">
            <v>70</v>
          </cell>
          <cell r="M71" t="str">
            <v>±</v>
          </cell>
          <cell r="N71">
            <v>5</v>
          </cell>
          <cell r="R71" t="str">
            <v>ไม่</v>
          </cell>
          <cell r="T71">
            <v>20</v>
          </cell>
          <cell r="U71">
            <v>28</v>
          </cell>
          <cell r="V71">
            <v>50</v>
          </cell>
          <cell r="X71">
            <v>45756</v>
          </cell>
          <cell r="Z71" t="str">
            <v>มัด100</v>
          </cell>
          <cell r="AA71">
            <v>10000</v>
          </cell>
          <cell r="AB71">
            <v>172.69642879999998</v>
          </cell>
          <cell r="AC71">
            <v>0</v>
          </cell>
          <cell r="AD71">
            <v>172.69642879999998</v>
          </cell>
          <cell r="AG71"/>
          <cell r="AI71" t="str">
            <v>ห้ามขาด-ห้ามเกิน</v>
          </cell>
          <cell r="AJ71">
            <v>0</v>
          </cell>
          <cell r="AL71">
            <v>10000</v>
          </cell>
          <cell r="AM71">
            <v>5400</v>
          </cell>
          <cell r="AN71">
            <v>4830</v>
          </cell>
          <cell r="AO71" t="str">
            <v>WSWT1925800SM</v>
          </cell>
          <cell r="AQ71">
            <v>3711.1305000000002</v>
          </cell>
          <cell r="AR71">
            <v>3711.1305000000002</v>
          </cell>
          <cell r="AS71">
            <v>0</v>
          </cell>
          <cell r="AT71">
            <v>3711.1305000000002</v>
          </cell>
          <cell r="AU71">
            <v>0</v>
          </cell>
          <cell r="BZ71" t="str">
            <v>WRWT25800/WRWT25800</v>
          </cell>
          <cell r="CA71">
            <v>0</v>
          </cell>
          <cell r="DL71" t="str">
            <v>P8</v>
          </cell>
          <cell r="DM71">
            <v>4</v>
          </cell>
          <cell r="DN71">
            <v>45756</v>
          </cell>
          <cell r="DP71">
            <v>45751</v>
          </cell>
          <cell r="DQ71">
            <v>45752</v>
          </cell>
          <cell r="DR71">
            <v>45746</v>
          </cell>
          <cell r="DS71">
            <v>45753</v>
          </cell>
          <cell r="DT71">
            <v>45754</v>
          </cell>
          <cell r="DU71">
            <v>45754</v>
          </cell>
          <cell r="DW71">
            <v>45755</v>
          </cell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>รอART</v>
          </cell>
          <cell r="EG71"/>
          <cell r="EH71"/>
          <cell r="EI71"/>
        </row>
        <row r="72">
          <cell r="B72">
            <v>0</v>
          </cell>
          <cell r="C72"/>
          <cell r="E72"/>
          <cell r="F72"/>
          <cell r="G72">
            <v>19</v>
          </cell>
          <cell r="H72">
            <v>30</v>
          </cell>
          <cell r="I72"/>
          <cell r="J72"/>
          <cell r="L72">
            <v>56</v>
          </cell>
          <cell r="M72" t="str">
            <v>±</v>
          </cell>
          <cell r="N72">
            <v>5</v>
          </cell>
          <cell r="R72"/>
          <cell r="T72"/>
          <cell r="U72"/>
          <cell r="V72"/>
          <cell r="X72"/>
          <cell r="Z72"/>
          <cell r="AA72">
            <v>0</v>
          </cell>
          <cell r="AB72"/>
          <cell r="AC72">
            <v>0</v>
          </cell>
          <cell r="AD72"/>
          <cell r="AG72"/>
          <cell r="AI72" t="str">
            <v>ระบุในSD</v>
          </cell>
          <cell r="AJ72" t="str">
            <v xml:space="preserve"> </v>
          </cell>
          <cell r="AL72">
            <v>0</v>
          </cell>
          <cell r="AM72"/>
          <cell r="AN72">
            <v>0</v>
          </cell>
          <cell r="AO72" t="str">
            <v>WSWT1925800SM</v>
          </cell>
          <cell r="AQ72">
            <v>3711.1305000000002</v>
          </cell>
          <cell r="AR72">
            <v>3711.1305000000002</v>
          </cell>
          <cell r="AS72">
            <v>0</v>
          </cell>
          <cell r="AT72">
            <v>3711.1305000000002</v>
          </cell>
          <cell r="AU72">
            <v>0</v>
          </cell>
          <cell r="BZ72" t="str">
            <v>WRWT190800/WRWT25800</v>
          </cell>
          <cell r="CA72">
            <v>0</v>
          </cell>
          <cell r="DL72"/>
          <cell r="DM72" t="str">
            <v>Lead time</v>
          </cell>
          <cell r="DN72"/>
          <cell r="DP72"/>
          <cell r="DQ72"/>
          <cell r="DR72"/>
          <cell r="DS72"/>
          <cell r="DT72"/>
          <cell r="DU72"/>
          <cell r="DW72"/>
          <cell r="DX72"/>
          <cell r="DY72"/>
          <cell r="DZ72"/>
          <cell r="EA72"/>
          <cell r="EB72"/>
          <cell r="EC72"/>
          <cell r="ED72"/>
          <cell r="EG72"/>
          <cell r="EH72">
            <v>0</v>
          </cell>
          <cell r="EI72">
            <v>0</v>
          </cell>
        </row>
        <row r="73">
          <cell r="B73" t="str">
            <v>MK68-000337</v>
          </cell>
          <cell r="C73">
            <v>45721</v>
          </cell>
          <cell r="E73" t="str">
            <v>บจก.อินเทคค์ โกลบอล</v>
          </cell>
          <cell r="F73" t="str">
            <v>เพอเฟคค์104S โกลด์</v>
          </cell>
          <cell r="G73">
            <v>19</v>
          </cell>
          <cell r="H73">
            <v>34</v>
          </cell>
          <cell r="I73" t="str">
            <v>ขาว</v>
          </cell>
          <cell r="J73" t="str">
            <v>ด้าน</v>
          </cell>
          <cell r="L73">
            <v>100</v>
          </cell>
          <cell r="M73" t="str">
            <v>±</v>
          </cell>
          <cell r="N73">
            <v>5</v>
          </cell>
          <cell r="R73" t="str">
            <v>จับจีบ</v>
          </cell>
          <cell r="T73" t="str">
            <v>ไม่สวมถุงใน</v>
          </cell>
          <cell r="U73"/>
          <cell r="V73"/>
          <cell r="X73" t="str">
            <v>รอแจ้ง</v>
          </cell>
          <cell r="Z73" t="str">
            <v>มัด80 ใช้สายรัด</v>
          </cell>
          <cell r="AA73">
            <v>400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400</v>
          </cell>
          <cell r="AM73">
            <v>6781</v>
          </cell>
          <cell r="AN73">
            <v>0</v>
          </cell>
          <cell r="AO73" t="str">
            <v>WSWT19251000SM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WRWT251000/WRWT251000</v>
          </cell>
          <cell r="CA73">
            <v>0</v>
          </cell>
          <cell r="DL73" t="str">
            <v>P6</v>
          </cell>
          <cell r="DM73">
            <v>4</v>
          </cell>
          <cell r="DN73" t="str">
            <v>รอแจ้ง</v>
          </cell>
          <cell r="DP73" t="e">
            <v>#VALUE!</v>
          </cell>
          <cell r="DQ73" t="e">
            <v>#VALUE!</v>
          </cell>
          <cell r="DR73" t="e">
            <v>#VALUE!</v>
          </cell>
          <cell r="DS73" t="e">
            <v>#VALUE!</v>
          </cell>
          <cell r="DT73" t="e">
            <v>#VALUE!</v>
          </cell>
          <cell r="DU73" t="e">
            <v>#VALUE!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MK68-000457</v>
          </cell>
          <cell r="C74">
            <v>45741</v>
          </cell>
          <cell r="E74" t="str">
            <v>บจก.อินเทคค์ โกลบอล</v>
          </cell>
          <cell r="F74" t="str">
            <v>เพอเฟคค์ 103Pโกลด์</v>
          </cell>
          <cell r="G74">
            <v>19</v>
          </cell>
          <cell r="H74">
            <v>34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±</v>
          </cell>
          <cell r="N74">
            <v>5</v>
          </cell>
          <cell r="R74" t="str">
            <v>จับจีบ</v>
          </cell>
          <cell r="T74" t="str">
            <v>ไม่สวมถุงใน</v>
          </cell>
          <cell r="U74"/>
          <cell r="V74"/>
          <cell r="X74">
            <v>45764</v>
          </cell>
          <cell r="Z74" t="str">
            <v>มัด80 ใช้สายรัด</v>
          </cell>
          <cell r="AA74">
            <v>5040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5040</v>
          </cell>
          <cell r="AM74"/>
          <cell r="AN74">
            <v>5292</v>
          </cell>
          <cell r="AO74" t="str">
            <v>WSWT19251000SM</v>
          </cell>
          <cell r="AQ74">
            <v>4999.0247999999992</v>
          </cell>
          <cell r="AR74">
            <v>4999.0247999999992</v>
          </cell>
          <cell r="AS74">
            <v>0</v>
          </cell>
          <cell r="AT74">
            <v>0</v>
          </cell>
          <cell r="AU74">
            <v>4999.0247999999992</v>
          </cell>
          <cell r="BZ74" t="str">
            <v>WRWT251000/WRWT251000</v>
          </cell>
          <cell r="CA74">
            <v>0</v>
          </cell>
          <cell r="DL74" t="str">
            <v>P6</v>
          </cell>
          <cell r="DM74">
            <v>4</v>
          </cell>
          <cell r="DN74">
            <v>45764</v>
          </cell>
          <cell r="DP74">
            <v>45759</v>
          </cell>
          <cell r="DQ74">
            <v>45760</v>
          </cell>
          <cell r="DR74">
            <v>45753</v>
          </cell>
          <cell r="DS74">
            <v>45761</v>
          </cell>
          <cell r="DT74">
            <v>45762</v>
          </cell>
          <cell r="DU74">
            <v>45763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MK68-000457</v>
          </cell>
          <cell r="C75">
            <v>45741</v>
          </cell>
          <cell r="E75" t="str">
            <v>บจก.อินเทคค์ โกลบอล</v>
          </cell>
          <cell r="F75" t="str">
            <v>เพอเฟคค์ 104โกลด์</v>
          </cell>
          <cell r="G75">
            <v>19</v>
          </cell>
          <cell r="H75">
            <v>34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±</v>
          </cell>
          <cell r="N75">
            <v>5</v>
          </cell>
          <cell r="R75" t="str">
            <v>จับจีบ</v>
          </cell>
          <cell r="T75" t="str">
            <v>ไม่สวมถุงใน</v>
          </cell>
          <cell r="U75"/>
          <cell r="V75"/>
          <cell r="X75">
            <v>45764</v>
          </cell>
          <cell r="Z75" t="str">
            <v>มัด80 ใช้สายรัด</v>
          </cell>
          <cell r="AA75">
            <v>5040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5040</v>
          </cell>
          <cell r="AM75"/>
          <cell r="AN75">
            <v>5292</v>
          </cell>
          <cell r="AO75" t="str">
            <v>WSWT19251000SM</v>
          </cell>
          <cell r="AQ75">
            <v>4999.0247999999992</v>
          </cell>
          <cell r="AR75">
            <v>4999.0247999999992</v>
          </cell>
          <cell r="AS75">
            <v>0</v>
          </cell>
          <cell r="AT75">
            <v>0</v>
          </cell>
          <cell r="AU75">
            <v>4999.0247999999992</v>
          </cell>
          <cell r="BZ75" t="str">
            <v>WRWT251000/WRWT251000</v>
          </cell>
          <cell r="CA75">
            <v>0</v>
          </cell>
          <cell r="DL75" t="str">
            <v>P6</v>
          </cell>
          <cell r="DM75">
            <v>4</v>
          </cell>
          <cell r="DN75">
            <v>45764</v>
          </cell>
          <cell r="DP75">
            <v>45759</v>
          </cell>
          <cell r="DQ75">
            <v>45760</v>
          </cell>
          <cell r="DR75">
            <v>45753</v>
          </cell>
          <cell r="DS75">
            <v>45761</v>
          </cell>
          <cell r="DT75">
            <v>45762</v>
          </cell>
          <cell r="DU75">
            <v>45763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>
            <v>0</v>
          </cell>
          <cell r="C76"/>
          <cell r="E76"/>
          <cell r="F76"/>
          <cell r="G76">
            <v>19</v>
          </cell>
          <cell r="H76">
            <v>34</v>
          </cell>
          <cell r="I76" t="str">
            <v>ขาว</v>
          </cell>
          <cell r="J76"/>
          <cell r="L76">
            <v>80</v>
          </cell>
          <cell r="M76" t="str">
            <v>±</v>
          </cell>
          <cell r="N76">
            <v>5</v>
          </cell>
          <cell r="R76"/>
          <cell r="T76"/>
          <cell r="U76"/>
          <cell r="V76"/>
          <cell r="X76"/>
          <cell r="Z76"/>
          <cell r="AA76"/>
          <cell r="AB76">
            <v>0</v>
          </cell>
          <cell r="AC76">
            <v>0</v>
          </cell>
          <cell r="AD76"/>
          <cell r="AG76"/>
          <cell r="AI76" t="str">
            <v>ระบุในSD</v>
          </cell>
          <cell r="AJ76"/>
          <cell r="AL76">
            <v>0</v>
          </cell>
          <cell r="AM76"/>
          <cell r="AN76">
            <v>0</v>
          </cell>
          <cell r="AO76" t="str">
            <v>WSWT19251000SM</v>
          </cell>
          <cell r="AQ76">
            <v>9998.0495999999985</v>
          </cell>
          <cell r="AR76">
            <v>9998.0495999999985</v>
          </cell>
          <cell r="AS76">
            <v>0</v>
          </cell>
          <cell r="AT76">
            <v>0</v>
          </cell>
          <cell r="AU76">
            <v>9998.0495999999985</v>
          </cell>
          <cell r="BZ76" t="str">
            <v>WRWT251000/WRYL251000</v>
          </cell>
          <cell r="CA76">
            <v>0</v>
          </cell>
          <cell r="DL76"/>
          <cell r="DM76" t="str">
            <v>Lead time</v>
          </cell>
          <cell r="DN76"/>
          <cell r="DP76"/>
          <cell r="DQ76"/>
          <cell r="DR76"/>
          <cell r="DS76"/>
          <cell r="DT76"/>
          <cell r="DU76"/>
          <cell r="DW76"/>
          <cell r="DX76"/>
          <cell r="DY76"/>
          <cell r="DZ76"/>
          <cell r="EA76"/>
          <cell r="EB76"/>
          <cell r="EC76"/>
          <cell r="ED76"/>
          <cell r="EG76"/>
          <cell r="EH76"/>
          <cell r="EI76">
            <v>0</v>
          </cell>
        </row>
        <row r="77">
          <cell r="B77" t="str">
            <v>ประมาณการ</v>
          </cell>
          <cell r="C77" t="str">
            <v>ประมาณการ</v>
          </cell>
          <cell r="E77" t="str">
            <v>บจก.หนองบัวฟีดมิลล์</v>
          </cell>
          <cell r="F77" t="str">
            <v>ไม่พิมพ์</v>
          </cell>
          <cell r="G77">
            <v>20</v>
          </cell>
          <cell r="H77">
            <v>30</v>
          </cell>
          <cell r="I77" t="str">
            <v>ขาว</v>
          </cell>
          <cell r="J77"/>
          <cell r="L77">
            <v>53</v>
          </cell>
          <cell r="M77" t="str">
            <v>±</v>
          </cell>
          <cell r="N77">
            <v>5</v>
          </cell>
          <cell r="R77" t="str">
            <v>ไม่</v>
          </cell>
          <cell r="T77" t="str">
            <v>ไม่สวมถุงใน</v>
          </cell>
          <cell r="U77"/>
          <cell r="V77"/>
          <cell r="X77">
            <v>45777</v>
          </cell>
          <cell r="Z77" t="str">
            <v>500กระสอบ</v>
          </cell>
          <cell r="AA77">
            <v>5000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5000</v>
          </cell>
          <cell r="AM77"/>
          <cell r="AN77">
            <v>0</v>
          </cell>
          <cell r="AO77" t="str">
            <v>WSWT2025650</v>
          </cell>
          <cell r="AQ77">
            <v>4400.55</v>
          </cell>
          <cell r="AR77">
            <v>0</v>
          </cell>
          <cell r="AS77">
            <v>4400.55</v>
          </cell>
          <cell r="AT77">
            <v>0</v>
          </cell>
          <cell r="AU77">
            <v>0</v>
          </cell>
          <cell r="BZ77" t="str">
            <v>WRWT25650/WRWT25650</v>
          </cell>
          <cell r="CA77">
            <v>270.14487500000001</v>
          </cell>
          <cell r="DL77" t="str">
            <v>P3</v>
          </cell>
          <cell r="DM77">
            <v>1</v>
          </cell>
          <cell r="DN77">
            <v>45777</v>
          </cell>
          <cell r="DP77">
            <v>45772</v>
          </cell>
          <cell r="DQ77"/>
          <cell r="DR77"/>
          <cell r="DS77"/>
          <cell r="DT77"/>
          <cell r="DU77">
            <v>45776</v>
          </cell>
          <cell r="DW77"/>
          <cell r="DX77"/>
          <cell r="DY77"/>
          <cell r="DZ77"/>
          <cell r="EA77"/>
          <cell r="EB77"/>
          <cell r="EC77" t="str">
            <v>ตัด</v>
          </cell>
          <cell r="ED77"/>
          <cell r="EG77"/>
          <cell r="EH77"/>
          <cell r="EI77"/>
        </row>
        <row r="78">
          <cell r="B78" t="str">
            <v>ประมาณการ</v>
          </cell>
          <cell r="C78" t="str">
            <v>ประมาณการ</v>
          </cell>
          <cell r="E78" t="str">
            <v>บจก.หนองบัวฟีดมิลล์</v>
          </cell>
          <cell r="F78" t="str">
            <v>ไม่พิมพ์</v>
          </cell>
          <cell r="G78">
            <v>20</v>
          </cell>
          <cell r="H78">
            <v>30</v>
          </cell>
          <cell r="I78" t="str">
            <v>ขาว</v>
          </cell>
          <cell r="J78"/>
          <cell r="L78">
            <v>53</v>
          </cell>
          <cell r="M78" t="str">
            <v>±</v>
          </cell>
          <cell r="N78">
            <v>5</v>
          </cell>
          <cell r="R78" t="str">
            <v>ไม่</v>
          </cell>
          <cell r="T78" t="str">
            <v>ไม่สวมถุงใน</v>
          </cell>
          <cell r="U78"/>
          <cell r="V78"/>
          <cell r="X78">
            <v>45807</v>
          </cell>
          <cell r="Z78" t="str">
            <v>500กระสอบ</v>
          </cell>
          <cell r="AA78">
            <v>10000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10000</v>
          </cell>
          <cell r="AM78"/>
          <cell r="AN78">
            <v>0</v>
          </cell>
          <cell r="AO78" t="str">
            <v>WSWT2025650</v>
          </cell>
          <cell r="AQ78">
            <v>8801.1</v>
          </cell>
          <cell r="AR78">
            <v>0</v>
          </cell>
          <cell r="AS78">
            <v>8801.1</v>
          </cell>
          <cell r="AT78">
            <v>0</v>
          </cell>
          <cell r="AU78">
            <v>0</v>
          </cell>
          <cell r="BZ78" t="str">
            <v>WRWT25650/WRWT25650</v>
          </cell>
          <cell r="CA78">
            <v>540.28975000000003</v>
          </cell>
          <cell r="DL78" t="str">
            <v>P3</v>
          </cell>
          <cell r="DM78">
            <v>1</v>
          </cell>
          <cell r="DN78">
            <v>45807</v>
          </cell>
          <cell r="DP78">
            <v>45802</v>
          </cell>
          <cell r="DQ78"/>
          <cell r="DR78"/>
          <cell r="DS78"/>
          <cell r="DT78"/>
          <cell r="DU78">
            <v>45806</v>
          </cell>
          <cell r="DW78"/>
          <cell r="DX78"/>
          <cell r="DY78"/>
          <cell r="DZ78"/>
          <cell r="EA78"/>
          <cell r="EB78"/>
          <cell r="EC78" t="str">
            <v>ตัด</v>
          </cell>
          <cell r="ED78"/>
          <cell r="EG78"/>
          <cell r="EH78"/>
          <cell r="EI78"/>
        </row>
        <row r="79">
          <cell r="B79">
            <v>0</v>
          </cell>
          <cell r="C79"/>
          <cell r="E79"/>
          <cell r="F79"/>
          <cell r="G79">
            <v>20</v>
          </cell>
          <cell r="H79">
            <v>37</v>
          </cell>
          <cell r="I79" t="str">
            <v>ขาว</v>
          </cell>
          <cell r="J79"/>
          <cell r="L79">
            <v>65</v>
          </cell>
          <cell r="M79" t="str">
            <v>±</v>
          </cell>
          <cell r="N79">
            <v>5</v>
          </cell>
          <cell r="R79"/>
          <cell r="T79"/>
          <cell r="U79"/>
          <cell r="V79"/>
          <cell r="X79"/>
          <cell r="Z79"/>
          <cell r="AA79"/>
          <cell r="AB79">
            <v>0</v>
          </cell>
          <cell r="AC79">
            <v>0</v>
          </cell>
          <cell r="AD79"/>
          <cell r="AG79"/>
          <cell r="AI79" t="str">
            <v>ระบุในSD</v>
          </cell>
          <cell r="AJ79"/>
          <cell r="AL79">
            <v>0</v>
          </cell>
          <cell r="AM79"/>
          <cell r="AN79">
            <v>0</v>
          </cell>
          <cell r="AO79" t="str">
            <v>WSWT2025650</v>
          </cell>
          <cell r="AQ79">
            <v>13201.650000000001</v>
          </cell>
          <cell r="AR79">
            <v>0</v>
          </cell>
          <cell r="AS79">
            <v>13201.650000000001</v>
          </cell>
          <cell r="AT79">
            <v>0</v>
          </cell>
          <cell r="AU79">
            <v>0</v>
          </cell>
          <cell r="BZ79" t="str">
            <v>WRWT25650/WRWT25650</v>
          </cell>
          <cell r="CA79">
            <v>0</v>
          </cell>
          <cell r="DL79"/>
          <cell r="DM79" t="str">
            <v>Lead time</v>
          </cell>
          <cell r="DN79"/>
          <cell r="DP79"/>
          <cell r="DQ79"/>
          <cell r="DR79"/>
          <cell r="DS79"/>
          <cell r="DT79"/>
          <cell r="DU79"/>
          <cell r="DW79"/>
          <cell r="DX79"/>
          <cell r="DY79"/>
          <cell r="DZ79"/>
          <cell r="EA79"/>
          <cell r="EB79"/>
          <cell r="EC79"/>
          <cell r="ED79"/>
          <cell r="EG79"/>
          <cell r="EH79"/>
          <cell r="EI79">
            <v>0</v>
          </cell>
        </row>
        <row r="80">
          <cell r="B80" t="str">
            <v>ประมาณการ</v>
          </cell>
          <cell r="C80" t="str">
            <v>ประมาณการ</v>
          </cell>
          <cell r="E80" t="str">
            <v>บจก.เบทาโกร</v>
          </cell>
          <cell r="F80" t="str">
            <v>ไม่พิมพ์</v>
          </cell>
          <cell r="G80">
            <v>20</v>
          </cell>
          <cell r="H80">
            <v>38</v>
          </cell>
          <cell r="I80" t="str">
            <v>ขาว</v>
          </cell>
          <cell r="J80"/>
          <cell r="L80">
            <v>72</v>
          </cell>
          <cell r="M80" t="str">
            <v>±</v>
          </cell>
          <cell r="N80">
            <v>5</v>
          </cell>
          <cell r="R80" t="str">
            <v>ไม่</v>
          </cell>
          <cell r="T80" t="str">
            <v>ไม่สวมถุงใน</v>
          </cell>
          <cell r="U80"/>
          <cell r="V80"/>
          <cell r="X80" t="str">
            <v>รอแจ้ง</v>
          </cell>
          <cell r="Z80"/>
          <cell r="AA80">
            <v>50000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50000</v>
          </cell>
          <cell r="AM80"/>
          <cell r="AN80">
            <v>0</v>
          </cell>
          <cell r="AO80" t="str">
            <v>WSWT2025700</v>
          </cell>
          <cell r="AQ80">
            <v>55181.5</v>
          </cell>
          <cell r="AR80">
            <v>14387</v>
          </cell>
          <cell r="AS80">
            <v>40794.5</v>
          </cell>
          <cell r="AT80">
            <v>0</v>
          </cell>
          <cell r="AU80">
            <v>0</v>
          </cell>
          <cell r="BZ80" t="str">
            <v>WRWT25800/WRWT25650</v>
          </cell>
          <cell r="CA80">
            <v>2937.2039999999997</v>
          </cell>
          <cell r="DL80" t="str">
            <v>P3</v>
          </cell>
          <cell r="DM80">
            <v>1</v>
          </cell>
          <cell r="DN80" t="str">
            <v>รอแจ้ง</v>
          </cell>
          <cell r="DP80" t="e">
            <v>#VALUE!</v>
          </cell>
          <cell r="DQ80"/>
          <cell r="DR80"/>
          <cell r="DS80"/>
          <cell r="DT80"/>
          <cell r="DU80" t="e">
            <v>#VALUE!</v>
          </cell>
          <cell r="DW80"/>
          <cell r="DX80"/>
          <cell r="DY80"/>
          <cell r="DZ80"/>
          <cell r="EA80"/>
          <cell r="EB80"/>
          <cell r="EC80" t="str">
            <v>ตัด</v>
          </cell>
          <cell r="ED80"/>
          <cell r="EG80"/>
          <cell r="EH80"/>
          <cell r="EI80"/>
        </row>
        <row r="81">
          <cell r="B81">
            <v>0</v>
          </cell>
          <cell r="C81"/>
          <cell r="E81"/>
          <cell r="F81"/>
          <cell r="G81">
            <v>20</v>
          </cell>
          <cell r="H81">
            <v>37</v>
          </cell>
          <cell r="I81" t="str">
            <v>ขาว</v>
          </cell>
          <cell r="J81"/>
          <cell r="L81">
            <v>70</v>
          </cell>
          <cell r="M81" t="str">
            <v>±</v>
          </cell>
          <cell r="N81">
            <v>5</v>
          </cell>
          <cell r="R81"/>
          <cell r="T81"/>
          <cell r="U81"/>
          <cell r="V81"/>
          <cell r="X81"/>
          <cell r="Z81"/>
          <cell r="AA81"/>
          <cell r="AB81">
            <v>0</v>
          </cell>
          <cell r="AC81">
            <v>0</v>
          </cell>
          <cell r="AD81"/>
          <cell r="AG81"/>
          <cell r="AI81" t="str">
            <v>ระบุในSD</v>
          </cell>
          <cell r="AJ81"/>
          <cell r="AL81">
            <v>0</v>
          </cell>
          <cell r="AM81"/>
          <cell r="AN81">
            <v>0</v>
          </cell>
          <cell r="AO81" t="str">
            <v>WSWT2025700</v>
          </cell>
          <cell r="AQ81">
            <v>55181.5</v>
          </cell>
          <cell r="AR81">
            <v>14387</v>
          </cell>
          <cell r="AS81">
            <v>40794.5</v>
          </cell>
          <cell r="AT81">
            <v>0</v>
          </cell>
          <cell r="AU81">
            <v>0</v>
          </cell>
          <cell r="BZ81" t="str">
            <v>WRWT25800/WRWT25650</v>
          </cell>
          <cell r="CA81">
            <v>0</v>
          </cell>
          <cell r="DL81"/>
          <cell r="DM81" t="str">
            <v>Lead time</v>
          </cell>
          <cell r="DN81"/>
          <cell r="DP81"/>
          <cell r="DQ81"/>
          <cell r="DR81"/>
          <cell r="DS81"/>
          <cell r="DT81"/>
          <cell r="DU81"/>
          <cell r="DW81"/>
          <cell r="DX81"/>
          <cell r="DY81"/>
          <cell r="DZ81"/>
          <cell r="EA81"/>
          <cell r="EB81"/>
          <cell r="EC81"/>
          <cell r="ED81"/>
          <cell r="EG81"/>
          <cell r="EH81"/>
          <cell r="EI81">
            <v>0</v>
          </cell>
        </row>
        <row r="82">
          <cell r="B82" t="str">
            <v>MK68-000088</v>
          </cell>
          <cell r="C82">
            <v>45674</v>
          </cell>
          <cell r="E82" t="str">
            <v>บจก.อินเทคค์ โกลบอล</v>
          </cell>
          <cell r="F82" t="str">
            <v>เพอเฟคค์ 914</v>
          </cell>
          <cell r="G82">
            <v>20</v>
          </cell>
          <cell r="H82">
            <v>36</v>
          </cell>
          <cell r="I82" t="str">
            <v>ขาว</v>
          </cell>
          <cell r="J82" t="str">
            <v>ด้าน</v>
          </cell>
          <cell r="L82">
            <v>100</v>
          </cell>
          <cell r="M82" t="str">
            <v>±</v>
          </cell>
          <cell r="N82">
            <v>5</v>
          </cell>
          <cell r="R82" t="str">
            <v>จับจีบ4"</v>
          </cell>
          <cell r="T82" t="str">
            <v>ไม่สวมถุงใน</v>
          </cell>
          <cell r="U82"/>
          <cell r="V82"/>
          <cell r="X82" t="str">
            <v>รอแจ้ง</v>
          </cell>
          <cell r="Z82" t="str">
            <v>มัด80 ใช้สายรัด</v>
          </cell>
          <cell r="AA82">
            <v>811</v>
          </cell>
          <cell r="AB82">
            <v>0</v>
          </cell>
          <cell r="AC82">
            <v>0</v>
          </cell>
          <cell r="AD82">
            <v>0</v>
          </cell>
          <cell r="AG82">
            <v>0</v>
          </cell>
          <cell r="AI82" t="str">
            <v>ห้ามขาด-ห้ามเกิน</v>
          </cell>
          <cell r="AJ82">
            <v>0</v>
          </cell>
          <cell r="AL82">
            <v>811</v>
          </cell>
          <cell r="AM82">
            <v>935</v>
          </cell>
          <cell r="AN82">
            <v>0</v>
          </cell>
          <cell r="AO82" t="str">
            <v>WSWT2025800SM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 t="str">
            <v>รอแจ้ง</v>
          </cell>
          <cell r="DP82" t="e">
            <v>#VALUE!</v>
          </cell>
          <cell r="DQ82" t="e">
            <v>#VALUE!</v>
          </cell>
          <cell r="DR82" t="e">
            <v>#VALUE!</v>
          </cell>
          <cell r="DS82" t="e">
            <v>#VALUE!</v>
          </cell>
          <cell r="DT82" t="e">
            <v>#VALUE!</v>
          </cell>
          <cell r="DU82" t="e">
            <v>#VALUE!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MK68-000336</v>
          </cell>
          <cell r="C83">
            <v>45721</v>
          </cell>
          <cell r="E83" t="str">
            <v>บจก.อินเทคค์ โกลบอล</v>
          </cell>
          <cell r="F83" t="str">
            <v>เพอเฟคค์ 914</v>
          </cell>
          <cell r="G83">
            <v>20</v>
          </cell>
          <cell r="H83">
            <v>36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±</v>
          </cell>
          <cell r="N83">
            <v>5</v>
          </cell>
          <cell r="R83" t="str">
            <v>จับจีบ4"</v>
          </cell>
          <cell r="T83" t="str">
            <v>ไม่สวมถุงใน</v>
          </cell>
          <cell r="U83"/>
          <cell r="V83"/>
          <cell r="X83" t="str">
            <v>รอแจ้ง</v>
          </cell>
          <cell r="Z83" t="str">
            <v>มัด80 ใช้สายรัด</v>
          </cell>
          <cell r="AA83">
            <v>175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175</v>
          </cell>
          <cell r="AM83">
            <v>11000</v>
          </cell>
          <cell r="AN83">
            <v>0</v>
          </cell>
          <cell r="AO83" t="str">
            <v>WSWT2025800SM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 t="str">
            <v>รอแจ้ง</v>
          </cell>
          <cell r="DP83" t="e">
            <v>#VALUE!</v>
          </cell>
          <cell r="DQ83" t="e">
            <v>#VALUE!</v>
          </cell>
          <cell r="DR83" t="e">
            <v>#VALUE!</v>
          </cell>
          <cell r="DS83" t="e">
            <v>#VALUE!</v>
          </cell>
          <cell r="DT83" t="e">
            <v>#VALUE!</v>
          </cell>
          <cell r="DU83" t="e">
            <v>#VALUE!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MK68-000335</v>
          </cell>
          <cell r="C84">
            <v>45721</v>
          </cell>
          <cell r="E84" t="str">
            <v>บจก.อินเทคค์ โกลบอล</v>
          </cell>
          <cell r="F84" t="str">
            <v>เพอเฟคค์ 913</v>
          </cell>
          <cell r="G84">
            <v>20</v>
          </cell>
          <cell r="H84">
            <v>36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จับจีบ4"</v>
          </cell>
          <cell r="T84" t="str">
            <v>ไม่สวมถุงใน</v>
          </cell>
          <cell r="U84"/>
          <cell r="V84"/>
          <cell r="X84" t="str">
            <v>รอแจ้ง</v>
          </cell>
          <cell r="Z84" t="str">
            <v>มัด80 ใช้สายรัด</v>
          </cell>
          <cell r="AA84">
            <v>2087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2087</v>
          </cell>
          <cell r="AM84">
            <v>23120</v>
          </cell>
          <cell r="AN84">
            <v>0</v>
          </cell>
          <cell r="AO84" t="str">
            <v>WSWT2025800SM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 t="str">
            <v>รอแจ้ง</v>
          </cell>
          <cell r="DP84" t="e">
            <v>#VALUE!</v>
          </cell>
          <cell r="DQ84" t="e">
            <v>#VALUE!</v>
          </cell>
          <cell r="DR84" t="e">
            <v>#VALUE!</v>
          </cell>
          <cell r="DS84" t="e">
            <v>#VALUE!</v>
          </cell>
          <cell r="DT84" t="e">
            <v>#VALUE!</v>
          </cell>
          <cell r="DU84" t="e">
            <v>#VALUE!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 </v>
          </cell>
          <cell r="EG84"/>
          <cell r="EH84"/>
          <cell r="EI84"/>
        </row>
        <row r="85">
          <cell r="B85" t="str">
            <v>MK68-000513</v>
          </cell>
          <cell r="C85">
            <v>45752</v>
          </cell>
          <cell r="E85" t="str">
            <v>บจก.เอสพีเอ็ม อาหารสัตว์</v>
          </cell>
          <cell r="F85" t="str">
            <v>นาโน 01 พลัส</v>
          </cell>
          <cell r="G85">
            <v>20</v>
          </cell>
          <cell r="H85">
            <v>38</v>
          </cell>
          <cell r="I85" t="str">
            <v>ขาว</v>
          </cell>
          <cell r="J85" t="str">
            <v>ด้าน</v>
          </cell>
          <cell r="L85">
            <v>100</v>
          </cell>
          <cell r="M85" t="str">
            <v>±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>
            <v>45758</v>
          </cell>
          <cell r="Z85" t="str">
            <v>500กระสอบแบน</v>
          </cell>
          <cell r="AA85">
            <v>3000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3000</v>
          </cell>
          <cell r="AM85"/>
          <cell r="AN85">
            <v>3150</v>
          </cell>
          <cell r="AO85" t="str">
            <v>WSWT2025800SM</v>
          </cell>
          <cell r="AQ85">
            <v>3310.89</v>
          </cell>
          <cell r="AR85">
            <v>3310.89</v>
          </cell>
          <cell r="AS85">
            <v>0</v>
          </cell>
          <cell r="AT85">
            <v>0</v>
          </cell>
          <cell r="AU85">
            <v>3310.89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45758</v>
          </cell>
          <cell r="DP85">
            <v>45753</v>
          </cell>
          <cell r="DQ85">
            <v>45754</v>
          </cell>
          <cell r="DR85">
            <v>45747</v>
          </cell>
          <cell r="DS85">
            <v>45755</v>
          </cell>
          <cell r="DT85">
            <v>45756</v>
          </cell>
          <cell r="DU85">
            <v>45757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MK68-000514</v>
          </cell>
          <cell r="C86">
            <v>45752</v>
          </cell>
          <cell r="E86" t="str">
            <v>บจก.เอสพีเอ็ม อาหารสัตว์</v>
          </cell>
          <cell r="F86" t="str">
            <v>SW 441 PLUS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ใส</v>
          </cell>
          <cell r="L86">
            <v>100</v>
          </cell>
          <cell r="M86" t="str">
            <v>±</v>
          </cell>
          <cell r="N86">
            <v>5</v>
          </cell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45758</v>
          </cell>
          <cell r="Z86" t="str">
            <v>500กระสอบแบน</v>
          </cell>
          <cell r="AA86">
            <v>5000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5000</v>
          </cell>
          <cell r="AM86"/>
          <cell r="AN86">
            <v>5250</v>
          </cell>
          <cell r="AO86" t="str">
            <v>WSWT2025800SM</v>
          </cell>
          <cell r="AQ86">
            <v>5518.15</v>
          </cell>
          <cell r="AR86">
            <v>5518.15</v>
          </cell>
          <cell r="AS86">
            <v>0</v>
          </cell>
          <cell r="AT86">
            <v>0</v>
          </cell>
          <cell r="AU86">
            <v>5518.15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45758</v>
          </cell>
          <cell r="DP86">
            <v>45753</v>
          </cell>
          <cell r="DQ86">
            <v>45754</v>
          </cell>
          <cell r="DR86">
            <v>45747</v>
          </cell>
          <cell r="DS86">
            <v>45755</v>
          </cell>
          <cell r="DT86">
            <v>45756</v>
          </cell>
          <cell r="DU86">
            <v>45757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MK68-000424</v>
          </cell>
          <cell r="C87">
            <v>45734</v>
          </cell>
          <cell r="E87" t="str">
            <v>บจก.วีซีเอฟ</v>
          </cell>
          <cell r="F87" t="str">
            <v>SPEED PLUS 111 เขมร</v>
          </cell>
          <cell r="G87">
            <v>20</v>
          </cell>
          <cell r="H87">
            <v>37</v>
          </cell>
          <cell r="I87" t="str">
            <v>ขาว</v>
          </cell>
          <cell r="J87" t="str">
            <v>ใส</v>
          </cell>
          <cell r="L87">
            <v>100</v>
          </cell>
          <cell r="M87" t="str">
            <v>±</v>
          </cell>
          <cell r="N87">
            <v>5</v>
          </cell>
          <cell r="R87" t="str">
            <v>ไม่</v>
          </cell>
          <cell r="T87" t="str">
            <v>ไม่สวมถุงใน</v>
          </cell>
          <cell r="U87"/>
          <cell r="V87"/>
          <cell r="X87">
            <v>45757</v>
          </cell>
          <cell r="Z87" t="str">
            <v>500กระสอบแบน</v>
          </cell>
          <cell r="AA87">
            <v>5000</v>
          </cell>
          <cell r="AB87">
            <v>0</v>
          </cell>
          <cell r="AC87">
            <v>0</v>
          </cell>
          <cell r="AD87">
            <v>0</v>
          </cell>
          <cell r="AG87"/>
          <cell r="AI87" t="str">
            <v xml:space="preserve">ห้ามเกิน </v>
          </cell>
          <cell r="AJ87">
            <v>0</v>
          </cell>
          <cell r="AL87">
            <v>5000</v>
          </cell>
          <cell r="AM87"/>
          <cell r="AN87">
            <v>5250</v>
          </cell>
          <cell r="AO87" t="str">
            <v>WSWT2025800SM</v>
          </cell>
          <cell r="AQ87">
            <v>5378.4500000000007</v>
          </cell>
          <cell r="AR87">
            <v>5378.4500000000007</v>
          </cell>
          <cell r="AS87">
            <v>0</v>
          </cell>
          <cell r="AT87">
            <v>5378.4500000000007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45757</v>
          </cell>
          <cell r="DP87">
            <v>45752</v>
          </cell>
          <cell r="DQ87">
            <v>45753</v>
          </cell>
          <cell r="DR87">
            <v>45746</v>
          </cell>
          <cell r="DS87">
            <v>45754</v>
          </cell>
          <cell r="DT87">
            <v>45755</v>
          </cell>
          <cell r="DU87">
            <v>45756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 </v>
          </cell>
          <cell r="EG87"/>
          <cell r="EH87"/>
          <cell r="EI87"/>
        </row>
        <row r="88">
          <cell r="B88" t="str">
            <v>MK68-000424</v>
          </cell>
          <cell r="C88">
            <v>45734</v>
          </cell>
          <cell r="E88" t="str">
            <v>บจก.วีซีเอฟ</v>
          </cell>
          <cell r="F88" t="str">
            <v>SPEED PLUS 444 ลาว</v>
          </cell>
          <cell r="G88">
            <v>20</v>
          </cell>
          <cell r="H88">
            <v>37</v>
          </cell>
          <cell r="I88" t="str">
            <v>ขาว</v>
          </cell>
          <cell r="J88" t="str">
            <v>ใส</v>
          </cell>
          <cell r="L88">
            <v>100</v>
          </cell>
          <cell r="M88" t="str">
            <v>±</v>
          </cell>
          <cell r="N88">
            <v>5</v>
          </cell>
          <cell r="R88" t="str">
            <v>ไม่</v>
          </cell>
          <cell r="T88" t="str">
            <v>ไม่สวมถุงใน</v>
          </cell>
          <cell r="U88"/>
          <cell r="V88"/>
          <cell r="X88">
            <v>45757</v>
          </cell>
          <cell r="Z88" t="str">
            <v>500กระสอบแบน</v>
          </cell>
          <cell r="AA88">
            <v>5000</v>
          </cell>
          <cell r="AB88">
            <v>0</v>
          </cell>
          <cell r="AC88">
            <v>0</v>
          </cell>
          <cell r="AD88">
            <v>0</v>
          </cell>
          <cell r="AG88"/>
          <cell r="AI88" t="str">
            <v xml:space="preserve">ห้ามเกิน </v>
          </cell>
          <cell r="AJ88">
            <v>0</v>
          </cell>
          <cell r="AL88">
            <v>5000</v>
          </cell>
          <cell r="AM88"/>
          <cell r="AN88">
            <v>5250</v>
          </cell>
          <cell r="AO88" t="str">
            <v>WSWT2025800SM</v>
          </cell>
          <cell r="AQ88">
            <v>5378.4500000000007</v>
          </cell>
          <cell r="AR88">
            <v>5378.4500000000007</v>
          </cell>
          <cell r="AS88">
            <v>0</v>
          </cell>
          <cell r="AT88">
            <v>0</v>
          </cell>
          <cell r="AU88">
            <v>5378.4500000000007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>
            <v>45757</v>
          </cell>
          <cell r="DP88">
            <v>45752</v>
          </cell>
          <cell r="DQ88">
            <v>45753</v>
          </cell>
          <cell r="DR88">
            <v>45746</v>
          </cell>
          <cell r="DS88">
            <v>45754</v>
          </cell>
          <cell r="DT88">
            <v>45755</v>
          </cell>
          <cell r="DU88">
            <v>45756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MK68-000495</v>
          </cell>
          <cell r="C89">
            <v>45750</v>
          </cell>
          <cell r="E89" t="str">
            <v>บจก.วีซีเอฟ</v>
          </cell>
          <cell r="F89" t="str">
            <v>VC 100</v>
          </cell>
          <cell r="G89">
            <v>20</v>
          </cell>
          <cell r="H89">
            <v>37</v>
          </cell>
          <cell r="I89" t="str">
            <v>ขาว</v>
          </cell>
          <cell r="J89" t="str">
            <v>ใส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45758</v>
          </cell>
          <cell r="Z89" t="str">
            <v>500กระสอบแบน</v>
          </cell>
          <cell r="AA89">
            <v>20000</v>
          </cell>
          <cell r="AB89">
            <v>0</v>
          </cell>
          <cell r="AC89">
            <v>0</v>
          </cell>
          <cell r="AD89">
            <v>0</v>
          </cell>
          <cell r="AG89"/>
          <cell r="AI89" t="str">
            <v xml:space="preserve">ห้ามเกิน </v>
          </cell>
          <cell r="AJ89">
            <v>0</v>
          </cell>
          <cell r="AL89">
            <v>20000</v>
          </cell>
          <cell r="AM89"/>
          <cell r="AN89">
            <v>21000</v>
          </cell>
          <cell r="AO89" t="str">
            <v>WSWT2025800SM</v>
          </cell>
          <cell r="AQ89">
            <v>21513.800000000003</v>
          </cell>
          <cell r="AR89">
            <v>21513.800000000003</v>
          </cell>
          <cell r="AS89">
            <v>0</v>
          </cell>
          <cell r="AT89">
            <v>0</v>
          </cell>
          <cell r="AU89">
            <v>21513.800000000003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>
            <v>45758</v>
          </cell>
          <cell r="DP89">
            <v>45753</v>
          </cell>
          <cell r="DQ89">
            <v>45754</v>
          </cell>
          <cell r="DR89">
            <v>45747</v>
          </cell>
          <cell r="DS89">
            <v>45755</v>
          </cell>
          <cell r="DT89">
            <v>45756</v>
          </cell>
          <cell r="DU89">
            <v>45757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 t="str">
            <v>MK68-000439</v>
          </cell>
          <cell r="C90">
            <v>45740</v>
          </cell>
          <cell r="E90" t="str">
            <v>บจก.เอพีเอ็ม อะโกร</v>
          </cell>
          <cell r="F90" t="str">
            <v>ฟิล กู๊ด พี4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ใส</v>
          </cell>
          <cell r="L90">
            <v>100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45758</v>
          </cell>
          <cell r="Z90" t="str">
            <v>500กระสอบแบน</v>
          </cell>
          <cell r="AA90">
            <v>3000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3000</v>
          </cell>
          <cell r="AM90">
            <v>3400</v>
          </cell>
          <cell r="AN90">
            <v>0</v>
          </cell>
          <cell r="AO90" t="str">
            <v>WSWT2025800SM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4</v>
          </cell>
          <cell r="DN90">
            <v>45758</v>
          </cell>
          <cell r="DP90">
            <v>45753</v>
          </cell>
          <cell r="DQ90">
            <v>45754</v>
          </cell>
          <cell r="DR90">
            <v>45747</v>
          </cell>
          <cell r="DS90">
            <v>45755</v>
          </cell>
          <cell r="DT90">
            <v>45756</v>
          </cell>
          <cell r="DU90">
            <v>45757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 </v>
          </cell>
          <cell r="EG90"/>
          <cell r="EH90"/>
          <cell r="EI90"/>
        </row>
        <row r="91">
          <cell r="B91" t="str">
            <v>MK68-000441</v>
          </cell>
          <cell r="C91">
            <v>45740</v>
          </cell>
          <cell r="E91" t="str">
            <v>บจก.เอสพีเอ็ม อาหารสัตว์</v>
          </cell>
          <cell r="F91" t="str">
            <v>SPM 312</v>
          </cell>
          <cell r="G91">
            <v>20</v>
          </cell>
          <cell r="H91">
            <v>37</v>
          </cell>
          <cell r="I91" t="str">
            <v>ขาว</v>
          </cell>
          <cell r="J91" t="str">
            <v>ด้าน</v>
          </cell>
          <cell r="L91">
            <v>97</v>
          </cell>
          <cell r="M91" t="str">
            <v>±</v>
          </cell>
          <cell r="N91">
            <v>5</v>
          </cell>
          <cell r="R91" t="str">
            <v>บิด</v>
          </cell>
          <cell r="T91" t="str">
            <v>ไม่สวมถุงใน</v>
          </cell>
          <cell r="U91"/>
          <cell r="V91"/>
          <cell r="X91">
            <v>45758</v>
          </cell>
          <cell r="Z91" t="str">
            <v>500กระสอบแบน</v>
          </cell>
          <cell r="AA91">
            <v>3000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3000</v>
          </cell>
          <cell r="AM91">
            <v>3596</v>
          </cell>
          <cell r="AN91">
            <v>0</v>
          </cell>
          <cell r="AO91" t="str">
            <v>WSWT2025800SM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4</v>
          </cell>
          <cell r="DN91">
            <v>45758</v>
          </cell>
          <cell r="DP91">
            <v>45753</v>
          </cell>
          <cell r="DQ91">
            <v>45754</v>
          </cell>
          <cell r="DR91">
            <v>45747</v>
          </cell>
          <cell r="DS91">
            <v>45755</v>
          </cell>
          <cell r="DT91">
            <v>45756</v>
          </cell>
          <cell r="DU91">
            <v>45757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 </v>
          </cell>
          <cell r="EG91"/>
          <cell r="EH91"/>
          <cell r="EI91"/>
        </row>
        <row r="92">
          <cell r="B92" t="str">
            <v>MK68-000456</v>
          </cell>
          <cell r="C92">
            <v>45741</v>
          </cell>
          <cell r="E92" t="str">
            <v>บจก.อินเทคค์ โกลบอล</v>
          </cell>
          <cell r="F92" t="str">
            <v>เพอเฟคค์ 913</v>
          </cell>
          <cell r="G92">
            <v>20</v>
          </cell>
          <cell r="H92">
            <v>36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±</v>
          </cell>
          <cell r="N92">
            <v>5</v>
          </cell>
          <cell r="R92" t="str">
            <v>จับจีบ4"</v>
          </cell>
          <cell r="T92" t="str">
            <v>ไม่สวมถุงใน</v>
          </cell>
          <cell r="U92"/>
          <cell r="V92"/>
          <cell r="X92">
            <v>45764</v>
          </cell>
          <cell r="Z92" t="str">
            <v>มัด80 ใช้สายรัด</v>
          </cell>
          <cell r="AA92">
            <v>10000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10000</v>
          </cell>
          <cell r="AM92"/>
          <cell r="AN92">
            <v>10500</v>
          </cell>
          <cell r="AO92" t="str">
            <v>WSWT2025800SM</v>
          </cell>
          <cell r="AQ92">
            <v>10477.5</v>
          </cell>
          <cell r="AR92">
            <v>5183</v>
          </cell>
          <cell r="AS92">
            <v>5294.5</v>
          </cell>
          <cell r="AT92">
            <v>0</v>
          </cell>
          <cell r="AU92">
            <v>10477.5</v>
          </cell>
          <cell r="BZ92" t="str">
            <v>WRWT25850/WRWT25850</v>
          </cell>
          <cell r="CA92">
            <v>400.02888888888884</v>
          </cell>
          <cell r="DL92" t="str">
            <v>P6</v>
          </cell>
          <cell r="DM92">
            <v>4</v>
          </cell>
          <cell r="DN92">
            <v>45764</v>
          </cell>
          <cell r="DP92">
            <v>45759</v>
          </cell>
          <cell r="DQ92">
            <v>45760</v>
          </cell>
          <cell r="DR92">
            <v>45753</v>
          </cell>
          <cell r="DS92">
            <v>45761</v>
          </cell>
          <cell r="DT92">
            <v>45762</v>
          </cell>
          <cell r="DU92">
            <v>45763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 </v>
          </cell>
          <cell r="EG92"/>
          <cell r="EH92"/>
          <cell r="EI92"/>
        </row>
        <row r="93">
          <cell r="B93" t="str">
            <v>MK68-000450</v>
          </cell>
          <cell r="C93">
            <v>45741</v>
          </cell>
          <cell r="E93" t="str">
            <v>บจก.เอพีเอ็ม อะโกร</v>
          </cell>
          <cell r="F93" t="str">
            <v>วี-ฟีด วี 05</v>
          </cell>
          <cell r="G93">
            <v>20</v>
          </cell>
          <cell r="H93">
            <v>38</v>
          </cell>
          <cell r="I93" t="str">
            <v>ขาว</v>
          </cell>
          <cell r="J93" t="str">
            <v>ใส</v>
          </cell>
          <cell r="L93">
            <v>100</v>
          </cell>
          <cell r="M93" t="str">
            <v>±</v>
          </cell>
          <cell r="N93">
            <v>5</v>
          </cell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45765</v>
          </cell>
          <cell r="Z93" t="str">
            <v>500กระสอบแบน</v>
          </cell>
          <cell r="AA93">
            <v>4000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4000</v>
          </cell>
          <cell r="AM93">
            <v>4209</v>
          </cell>
          <cell r="AN93">
            <v>0</v>
          </cell>
          <cell r="AO93" t="str">
            <v>WSWT2025800SM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>
            <v>45765</v>
          </cell>
          <cell r="DP93">
            <v>45760</v>
          </cell>
          <cell r="DQ93">
            <v>45761</v>
          </cell>
          <cell r="DR93">
            <v>45754</v>
          </cell>
          <cell r="DS93">
            <v>45762</v>
          </cell>
          <cell r="DT93">
            <v>45763</v>
          </cell>
          <cell r="DU93">
            <v>45764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MK68-000452</v>
          </cell>
          <cell r="C94">
            <v>45741</v>
          </cell>
          <cell r="E94" t="str">
            <v>บจก.เอพีเอ็ม อะโกร</v>
          </cell>
          <cell r="F94" t="str">
            <v>วี-ฟีด วี 07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ใส</v>
          </cell>
          <cell r="L94">
            <v>100</v>
          </cell>
          <cell r="M94" t="str">
            <v>±</v>
          </cell>
          <cell r="N94">
            <v>5</v>
          </cell>
          <cell r="R94" t="str">
            <v>บิด</v>
          </cell>
          <cell r="T94" t="str">
            <v>ไม่สวมถุงใน</v>
          </cell>
          <cell r="U94"/>
          <cell r="V94"/>
          <cell r="X94">
            <v>45765</v>
          </cell>
          <cell r="Z94" t="str">
            <v>500กระสอบแบน</v>
          </cell>
          <cell r="AA94">
            <v>4000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4000</v>
          </cell>
          <cell r="AM94">
            <v>4200</v>
          </cell>
          <cell r="AN94">
            <v>0</v>
          </cell>
          <cell r="AO94" t="str">
            <v>WSWT2025800SM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45765</v>
          </cell>
          <cell r="DP94">
            <v>45760</v>
          </cell>
          <cell r="DQ94">
            <v>45761</v>
          </cell>
          <cell r="DR94">
            <v>45754</v>
          </cell>
          <cell r="DS94">
            <v>45762</v>
          </cell>
          <cell r="DT94">
            <v>45763</v>
          </cell>
          <cell r="DU94">
            <v>45764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MK68-000498</v>
          </cell>
          <cell r="C95">
            <v>45750</v>
          </cell>
          <cell r="E95" t="str">
            <v>บจก.วีซีเอฟ</v>
          </cell>
          <cell r="F95" t="str">
            <v>SPEED PLUS 222 เขมร</v>
          </cell>
          <cell r="G95">
            <v>20</v>
          </cell>
          <cell r="H95">
            <v>37</v>
          </cell>
          <cell r="I95" t="str">
            <v>ขาว</v>
          </cell>
          <cell r="J95" t="str">
            <v>ใส</v>
          </cell>
          <cell r="L95">
            <v>100</v>
          </cell>
          <cell r="M95" t="str">
            <v>±</v>
          </cell>
          <cell r="N95">
            <v>5</v>
          </cell>
          <cell r="R95" t="str">
            <v>ไม่</v>
          </cell>
          <cell r="T95" t="str">
            <v>ไม่สวมถุงใน</v>
          </cell>
          <cell r="U95"/>
          <cell r="V95"/>
          <cell r="X95">
            <v>45768</v>
          </cell>
          <cell r="Z95" t="str">
            <v>500กระสอบแบน</v>
          </cell>
          <cell r="AA95">
            <v>5000</v>
          </cell>
          <cell r="AB95">
            <v>0</v>
          </cell>
          <cell r="AC95">
            <v>0</v>
          </cell>
          <cell r="AD95">
            <v>0</v>
          </cell>
          <cell r="AG95"/>
          <cell r="AI95" t="str">
            <v xml:space="preserve">ห้ามเกิน </v>
          </cell>
          <cell r="AJ95">
            <v>0</v>
          </cell>
          <cell r="AL95">
            <v>5000</v>
          </cell>
          <cell r="AM95"/>
          <cell r="AN95">
            <v>5250</v>
          </cell>
          <cell r="AO95" t="str">
            <v>WSWT2025800SM</v>
          </cell>
          <cell r="AQ95">
            <v>5378.4500000000007</v>
          </cell>
          <cell r="AR95">
            <v>0</v>
          </cell>
          <cell r="AS95">
            <v>5378.4500000000007</v>
          </cell>
          <cell r="AT95">
            <v>0</v>
          </cell>
          <cell r="AU95">
            <v>5378.4500000000007</v>
          </cell>
          <cell r="BZ95" t="str">
            <v>WRWT25850/WRWT25850</v>
          </cell>
          <cell r="CA95">
            <v>406.37177777777782</v>
          </cell>
          <cell r="DL95" t="str">
            <v>P6</v>
          </cell>
          <cell r="DM95">
            <v>4</v>
          </cell>
          <cell r="DN95">
            <v>45768</v>
          </cell>
          <cell r="DP95">
            <v>45763</v>
          </cell>
          <cell r="DQ95">
            <v>45764</v>
          </cell>
          <cell r="DR95">
            <v>45757</v>
          </cell>
          <cell r="DS95">
            <v>45765</v>
          </cell>
          <cell r="DT95">
            <v>45766</v>
          </cell>
          <cell r="DU95">
            <v>45767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 </v>
          </cell>
          <cell r="EG95"/>
          <cell r="EH95"/>
          <cell r="EI95"/>
        </row>
        <row r="96">
          <cell r="B96" t="str">
            <v>MK68-000494</v>
          </cell>
          <cell r="C96">
            <v>45750</v>
          </cell>
          <cell r="E96" t="str">
            <v>บจก.วีซีเอฟ</v>
          </cell>
          <cell r="F96" t="str">
            <v>JET153</v>
          </cell>
          <cell r="G96">
            <v>20</v>
          </cell>
          <cell r="H96">
            <v>37</v>
          </cell>
          <cell r="I96" t="str">
            <v>ขาว</v>
          </cell>
          <cell r="J96" t="str">
            <v>ใส</v>
          </cell>
          <cell r="L96">
            <v>100</v>
          </cell>
          <cell r="M96" t="str">
            <v>±</v>
          </cell>
          <cell r="N96">
            <v>5</v>
          </cell>
          <cell r="R96" t="str">
            <v>ไม่</v>
          </cell>
          <cell r="T96" t="str">
            <v>ไม่สวมถุงใน</v>
          </cell>
          <cell r="U96"/>
          <cell r="V96"/>
          <cell r="X96">
            <v>45770</v>
          </cell>
          <cell r="Z96" t="str">
            <v>500กระสอบแบน</v>
          </cell>
          <cell r="AA96">
            <v>5000</v>
          </cell>
          <cell r="AB96">
            <v>0</v>
          </cell>
          <cell r="AC96">
            <v>0</v>
          </cell>
          <cell r="AD96">
            <v>0</v>
          </cell>
          <cell r="AG96"/>
          <cell r="AI96" t="str">
            <v xml:space="preserve">ห้ามเกิน </v>
          </cell>
          <cell r="AJ96">
            <v>0</v>
          </cell>
          <cell r="AL96">
            <v>5000</v>
          </cell>
          <cell r="AM96"/>
          <cell r="AN96">
            <v>5250</v>
          </cell>
          <cell r="AO96" t="str">
            <v>WSWT2025800SM</v>
          </cell>
          <cell r="AQ96">
            <v>5378.4500000000007</v>
          </cell>
          <cell r="AR96">
            <v>0</v>
          </cell>
          <cell r="AS96">
            <v>5378.4500000000007</v>
          </cell>
          <cell r="AT96">
            <v>0</v>
          </cell>
          <cell r="AU96">
            <v>5378.4500000000007</v>
          </cell>
          <cell r="BZ96" t="str">
            <v>WRWT25850/WRWT25850</v>
          </cell>
          <cell r="CA96">
            <v>406.37177777777782</v>
          </cell>
          <cell r="DL96" t="str">
            <v>P6</v>
          </cell>
          <cell r="DM96">
            <v>4</v>
          </cell>
          <cell r="DN96">
            <v>45770</v>
          </cell>
          <cell r="DP96">
            <v>45765</v>
          </cell>
          <cell r="DQ96">
            <v>45766</v>
          </cell>
          <cell r="DR96">
            <v>45759</v>
          </cell>
          <cell r="DS96">
            <v>45767</v>
          </cell>
          <cell r="DT96">
            <v>45768</v>
          </cell>
          <cell r="DU96">
            <v>45769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MK68-000494</v>
          </cell>
          <cell r="C97">
            <v>45750</v>
          </cell>
          <cell r="E97" t="str">
            <v>บจก.วีซีเอฟ</v>
          </cell>
          <cell r="F97" t="str">
            <v>R FEED 405A</v>
          </cell>
          <cell r="G97">
            <v>20</v>
          </cell>
          <cell r="H97">
            <v>37</v>
          </cell>
          <cell r="I97" t="str">
            <v>ขาว</v>
          </cell>
          <cell r="J97" t="str">
            <v>ใส</v>
          </cell>
          <cell r="L97">
            <v>100</v>
          </cell>
          <cell r="M97" t="str">
            <v>±</v>
          </cell>
          <cell r="N97">
            <v>5</v>
          </cell>
          <cell r="R97" t="str">
            <v>ไม่</v>
          </cell>
          <cell r="T97" t="str">
            <v>ไม่สวมถุงใน</v>
          </cell>
          <cell r="U97"/>
          <cell r="V97"/>
          <cell r="X97">
            <v>45770</v>
          </cell>
          <cell r="Z97" t="str">
            <v>500กระสอบแบน</v>
          </cell>
          <cell r="AA97">
            <v>10000</v>
          </cell>
          <cell r="AB97">
            <v>0</v>
          </cell>
          <cell r="AC97">
            <v>0</v>
          </cell>
          <cell r="AD97">
            <v>0</v>
          </cell>
          <cell r="AG97"/>
          <cell r="AI97" t="str">
            <v xml:space="preserve">ห้ามเกิน </v>
          </cell>
          <cell r="AJ97">
            <v>0</v>
          </cell>
          <cell r="AL97">
            <v>10000</v>
          </cell>
          <cell r="AM97"/>
          <cell r="AN97">
            <v>10500</v>
          </cell>
          <cell r="AO97" t="str">
            <v>WSWT2025800SM</v>
          </cell>
          <cell r="AQ97">
            <v>10756.900000000001</v>
          </cell>
          <cell r="AR97">
            <v>0</v>
          </cell>
          <cell r="AS97">
            <v>10756.900000000001</v>
          </cell>
          <cell r="AT97">
            <v>0</v>
          </cell>
          <cell r="AU97">
            <v>10756.900000000001</v>
          </cell>
          <cell r="BZ97" t="str">
            <v>WRWT25850/WRWT25850</v>
          </cell>
          <cell r="CA97">
            <v>812.74355555555564</v>
          </cell>
          <cell r="DL97" t="str">
            <v>P6</v>
          </cell>
          <cell r="DM97">
            <v>4</v>
          </cell>
          <cell r="DN97">
            <v>45770</v>
          </cell>
          <cell r="DP97">
            <v>45765</v>
          </cell>
          <cell r="DQ97">
            <v>45766</v>
          </cell>
          <cell r="DR97">
            <v>45759</v>
          </cell>
          <cell r="DS97">
            <v>45767</v>
          </cell>
          <cell r="DT97">
            <v>45768</v>
          </cell>
          <cell r="DU97">
            <v>45769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MK68-000496</v>
          </cell>
          <cell r="C98">
            <v>45750</v>
          </cell>
          <cell r="E98" t="str">
            <v>บจก.วีซีเอฟ</v>
          </cell>
          <cell r="F98" t="str">
            <v>JET405โปรตีน18%</v>
          </cell>
          <cell r="G98">
            <v>20</v>
          </cell>
          <cell r="H98">
            <v>37</v>
          </cell>
          <cell r="I98" t="str">
            <v>ขาว</v>
          </cell>
          <cell r="J98" t="str">
            <v>ใส</v>
          </cell>
          <cell r="L98">
            <v>100</v>
          </cell>
          <cell r="M98" t="str">
            <v>±</v>
          </cell>
          <cell r="N98">
            <v>5</v>
          </cell>
          <cell r="R98" t="str">
            <v>ไม่</v>
          </cell>
          <cell r="T98" t="str">
            <v>ไม่สวมถุงใน</v>
          </cell>
          <cell r="U98"/>
          <cell r="V98"/>
          <cell r="X98">
            <v>45772</v>
          </cell>
          <cell r="Z98" t="str">
            <v>500กระสอบแบน</v>
          </cell>
          <cell r="AA98">
            <v>10000</v>
          </cell>
          <cell r="AB98">
            <v>0</v>
          </cell>
          <cell r="AC98">
            <v>0</v>
          </cell>
          <cell r="AD98">
            <v>0</v>
          </cell>
          <cell r="AG98"/>
          <cell r="AI98" t="str">
            <v xml:space="preserve">ห้ามเกิน </v>
          </cell>
          <cell r="AJ98">
            <v>0</v>
          </cell>
          <cell r="AL98">
            <v>10000</v>
          </cell>
          <cell r="AM98"/>
          <cell r="AN98">
            <v>10500</v>
          </cell>
          <cell r="AO98" t="str">
            <v>WSWT2025800SM</v>
          </cell>
          <cell r="AQ98">
            <v>10756.900000000001</v>
          </cell>
          <cell r="AR98">
            <v>0</v>
          </cell>
          <cell r="AS98">
            <v>10756.900000000001</v>
          </cell>
          <cell r="AT98">
            <v>0</v>
          </cell>
          <cell r="AU98">
            <v>10756.900000000001</v>
          </cell>
          <cell r="BZ98" t="str">
            <v>WRWT25850/WRWT25850</v>
          </cell>
          <cell r="CA98">
            <v>812.74355555555564</v>
          </cell>
          <cell r="DL98" t="str">
            <v>P6</v>
          </cell>
          <cell r="DM98">
            <v>4</v>
          </cell>
          <cell r="DN98">
            <v>45772</v>
          </cell>
          <cell r="DP98">
            <v>45767</v>
          </cell>
          <cell r="DQ98">
            <v>45768</v>
          </cell>
          <cell r="DR98">
            <v>45761</v>
          </cell>
          <cell r="DS98">
            <v>45769</v>
          </cell>
          <cell r="DT98">
            <v>45770</v>
          </cell>
          <cell r="DU98">
            <v>45771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MK68-000496</v>
          </cell>
          <cell r="C99">
            <v>45750</v>
          </cell>
          <cell r="E99" t="str">
            <v>บจก.วีซีเอฟ</v>
          </cell>
          <cell r="F99" t="str">
            <v>JET405โปรตีน16%</v>
          </cell>
          <cell r="G99">
            <v>20</v>
          </cell>
          <cell r="H99">
            <v>37</v>
          </cell>
          <cell r="I99" t="str">
            <v>ขาว</v>
          </cell>
          <cell r="J99" t="str">
            <v>ใส</v>
          </cell>
          <cell r="L99">
            <v>100</v>
          </cell>
          <cell r="M99" t="str">
            <v>±</v>
          </cell>
          <cell r="N99">
            <v>5</v>
          </cell>
          <cell r="R99" t="str">
            <v>ไม่</v>
          </cell>
          <cell r="T99" t="str">
            <v>ไม่สวมถุงใน</v>
          </cell>
          <cell r="U99"/>
          <cell r="V99"/>
          <cell r="X99">
            <v>45772</v>
          </cell>
          <cell r="Z99" t="str">
            <v>500กระสอบแบน</v>
          </cell>
          <cell r="AA99">
            <v>10000</v>
          </cell>
          <cell r="AB99">
            <v>0</v>
          </cell>
          <cell r="AC99">
            <v>0</v>
          </cell>
          <cell r="AD99">
            <v>0</v>
          </cell>
          <cell r="AG99"/>
          <cell r="AI99" t="str">
            <v xml:space="preserve">ห้ามเกิน </v>
          </cell>
          <cell r="AJ99">
            <v>0</v>
          </cell>
          <cell r="AL99">
            <v>10000</v>
          </cell>
          <cell r="AM99"/>
          <cell r="AN99">
            <v>10500</v>
          </cell>
          <cell r="AO99" t="str">
            <v>WSWT2025800SM</v>
          </cell>
          <cell r="AQ99">
            <v>10756.900000000001</v>
          </cell>
          <cell r="AR99">
            <v>0</v>
          </cell>
          <cell r="AS99">
            <v>10756.900000000001</v>
          </cell>
          <cell r="AT99">
            <v>0</v>
          </cell>
          <cell r="AU99">
            <v>10756.900000000001</v>
          </cell>
          <cell r="BZ99" t="str">
            <v>WRWT25850/WRWT25850</v>
          </cell>
          <cell r="CA99">
            <v>812.74355555555564</v>
          </cell>
          <cell r="DL99" t="str">
            <v>P6</v>
          </cell>
          <cell r="DM99">
            <v>4</v>
          </cell>
          <cell r="DN99">
            <v>45772</v>
          </cell>
          <cell r="DP99">
            <v>45767</v>
          </cell>
          <cell r="DQ99">
            <v>45768</v>
          </cell>
          <cell r="DR99">
            <v>45761</v>
          </cell>
          <cell r="DS99">
            <v>45769</v>
          </cell>
          <cell r="DT99">
            <v>45770</v>
          </cell>
          <cell r="DU99">
            <v>45771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MK68-000440</v>
          </cell>
          <cell r="C100">
            <v>45740</v>
          </cell>
          <cell r="E100" t="str">
            <v>บจก.เอสพีเอ็ม อาหารสัตว์</v>
          </cell>
          <cell r="F100" t="str">
            <v>นีโอ 05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45776</v>
          </cell>
          <cell r="Z100" t="str">
            <v>500กระสอบแบน</v>
          </cell>
          <cell r="AA100">
            <v>5000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5000</v>
          </cell>
          <cell r="AM100"/>
          <cell r="AN100">
            <v>5250</v>
          </cell>
          <cell r="AO100" t="str">
            <v>WSWT2025800SM</v>
          </cell>
          <cell r="AQ100">
            <v>5518.15</v>
          </cell>
          <cell r="AR100">
            <v>5518.15</v>
          </cell>
          <cell r="AS100">
            <v>0</v>
          </cell>
          <cell r="AT100">
            <v>5518.15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>
            <v>45776</v>
          </cell>
          <cell r="DP100">
            <v>45771</v>
          </cell>
          <cell r="DQ100">
            <v>45772</v>
          </cell>
          <cell r="DR100">
            <v>45765</v>
          </cell>
          <cell r="DS100">
            <v>45773</v>
          </cell>
          <cell r="DT100">
            <v>45774</v>
          </cell>
          <cell r="DU100">
            <v>45775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 </v>
          </cell>
          <cell r="EG100"/>
          <cell r="EH100"/>
          <cell r="EI100"/>
        </row>
        <row r="101">
          <cell r="B101" t="str">
            <v>ประมาณการ</v>
          </cell>
          <cell r="C101" t="str">
            <v>ประมาณการ</v>
          </cell>
          <cell r="E101" t="str">
            <v>บจก.อินเทคค์ โกลบอล</v>
          </cell>
          <cell r="F101" t="str">
            <v>รอแบบ</v>
          </cell>
          <cell r="G101">
            <v>20</v>
          </cell>
          <cell r="H101">
            <v>36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จับจีบ</v>
          </cell>
          <cell r="T101" t="str">
            <v>ไม่สวมถุงใน</v>
          </cell>
          <cell r="U101"/>
          <cell r="V101"/>
          <cell r="X101">
            <v>45777</v>
          </cell>
          <cell r="Z101" t="str">
            <v>มัด80 ใช้สายรัด</v>
          </cell>
          <cell r="AA101">
            <v>120000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120000</v>
          </cell>
          <cell r="AM101"/>
          <cell r="AN101">
            <v>126000</v>
          </cell>
          <cell r="AO101" t="str">
            <v>WSWT2025800SM</v>
          </cell>
          <cell r="AQ101">
            <v>125730.00000000001</v>
          </cell>
          <cell r="AR101">
            <v>0</v>
          </cell>
          <cell r="AS101">
            <v>125730.00000000001</v>
          </cell>
          <cell r="AT101">
            <v>0</v>
          </cell>
          <cell r="AU101">
            <v>125730.00000000001</v>
          </cell>
          <cell r="BZ101" t="str">
            <v>WRWT25850/WRWT25850</v>
          </cell>
          <cell r="CA101">
            <v>9499.5999999999985</v>
          </cell>
          <cell r="DL101" t="str">
            <v>P6</v>
          </cell>
          <cell r="DM101">
            <v>4</v>
          </cell>
          <cell r="DN101">
            <v>45777</v>
          </cell>
          <cell r="DP101">
            <v>45772</v>
          </cell>
          <cell r="DQ101">
            <v>45773</v>
          </cell>
          <cell r="DR101">
            <v>45766</v>
          </cell>
          <cell r="DS101">
            <v>45774</v>
          </cell>
          <cell r="DT101">
            <v>45775</v>
          </cell>
          <cell r="DU101">
            <v>45776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MK68-000514</v>
          </cell>
          <cell r="C102">
            <v>45752</v>
          </cell>
          <cell r="E102" t="str">
            <v>บจก.เอสพีเอ็ม อาหารสัตว์</v>
          </cell>
          <cell r="F102" t="str">
            <v>SW 441 PLUS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ใส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บิด</v>
          </cell>
          <cell r="T102" t="str">
            <v>ไม่สวมถุงใน</v>
          </cell>
          <cell r="U102"/>
          <cell r="V102"/>
          <cell r="X102" t="str">
            <v>รอแจ้ง</v>
          </cell>
          <cell r="Z102" t="str">
            <v>500กระสอบแบน</v>
          </cell>
          <cell r="AA102">
            <v>5000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5000</v>
          </cell>
          <cell r="AM102"/>
          <cell r="AN102">
            <v>5250</v>
          </cell>
          <cell r="AO102" t="str">
            <v>WSWT2025800SM</v>
          </cell>
          <cell r="AQ102">
            <v>5518.15</v>
          </cell>
          <cell r="AR102">
            <v>0</v>
          </cell>
          <cell r="AS102">
            <v>5518.15</v>
          </cell>
          <cell r="AT102">
            <v>0</v>
          </cell>
          <cell r="AU102">
            <v>5518.15</v>
          </cell>
          <cell r="BZ102" t="str">
            <v>WRWT25850/WRWT25850</v>
          </cell>
          <cell r="CA102">
            <v>416.92688888888887</v>
          </cell>
          <cell r="DL102" t="str">
            <v>P6</v>
          </cell>
          <cell r="DM102">
            <v>4</v>
          </cell>
          <cell r="DN102" t="str">
            <v>รอแจ้ง</v>
          </cell>
          <cell r="DP102" t="e">
            <v>#VALUE!</v>
          </cell>
          <cell r="DQ102" t="e">
            <v>#VALUE!</v>
          </cell>
          <cell r="DR102" t="e">
            <v>#VALUE!</v>
          </cell>
          <cell r="DS102" t="e">
            <v>#VALUE!</v>
          </cell>
          <cell r="DT102" t="e">
            <v>#VALUE!</v>
          </cell>
          <cell r="DU102" t="e">
            <v>#VALUE!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MK68-000334</v>
          </cell>
          <cell r="C103">
            <v>45721</v>
          </cell>
          <cell r="E103" t="str">
            <v>บจก.อินเทคค์ โกลบอล</v>
          </cell>
          <cell r="F103" t="str">
            <v>เพอเฟคค์ 000</v>
          </cell>
          <cell r="G103">
            <v>20</v>
          </cell>
          <cell r="H103">
            <v>36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จับจีบ</v>
          </cell>
          <cell r="T103" t="str">
            <v>ไม่สวมถุงใน</v>
          </cell>
          <cell r="U103"/>
          <cell r="V103"/>
          <cell r="X103" t="str">
            <v>รอแจ้ง</v>
          </cell>
          <cell r="Z103" t="str">
            <v>มัด80 ใช้สายรัด</v>
          </cell>
          <cell r="AA103">
            <v>971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971</v>
          </cell>
          <cell r="AM103">
            <v>10610</v>
          </cell>
          <cell r="AN103">
            <v>0</v>
          </cell>
          <cell r="AO103" t="str">
            <v>WSWT2025800SM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 t="str">
            <v>รอแจ้ง</v>
          </cell>
          <cell r="DP103" t="e">
            <v>#VALUE!</v>
          </cell>
          <cell r="DQ103" t="e">
            <v>#VALUE!</v>
          </cell>
          <cell r="DR103" t="e">
            <v>#VALUE!</v>
          </cell>
          <cell r="DS103" t="e">
            <v>#VALUE!</v>
          </cell>
          <cell r="DT103" t="e">
            <v>#VALUE!</v>
          </cell>
          <cell r="DU103" t="e">
            <v>#VALUE!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MK68-000334</v>
          </cell>
          <cell r="C104">
            <v>45721</v>
          </cell>
          <cell r="E104" t="str">
            <v>บจก.อินเทคค์ โกลบอล</v>
          </cell>
          <cell r="F104" t="str">
            <v>เพอเฟคค์ 911</v>
          </cell>
          <cell r="G104">
            <v>20</v>
          </cell>
          <cell r="H104">
            <v>36</v>
          </cell>
          <cell r="I104" t="str">
            <v>ขาว</v>
          </cell>
          <cell r="J104" t="str">
            <v>ด้าน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จับจีบ</v>
          </cell>
          <cell r="T104" t="str">
            <v>ไม่สวมถุงใน</v>
          </cell>
          <cell r="U104"/>
          <cell r="V104"/>
          <cell r="X104" t="str">
            <v>รอแจ้ง</v>
          </cell>
          <cell r="Z104" t="str">
            <v>มัด80 ใช้สายรัด</v>
          </cell>
          <cell r="AA104">
            <v>111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111</v>
          </cell>
          <cell r="AM104">
            <v>5600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 t="str">
            <v>รอแจ้ง</v>
          </cell>
          <cell r="DP104" t="e">
            <v>#VALUE!</v>
          </cell>
          <cell r="DQ104" t="e">
            <v>#VALUE!</v>
          </cell>
          <cell r="DR104" t="e">
            <v>#VALUE!</v>
          </cell>
          <cell r="DS104" t="e">
            <v>#VALUE!</v>
          </cell>
          <cell r="DT104" t="e">
            <v>#VALUE!</v>
          </cell>
          <cell r="DU104" t="e">
            <v>#VALUE!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MK67-001533</v>
          </cell>
          <cell r="C105">
            <v>45611</v>
          </cell>
          <cell r="E105" t="str">
            <v>บจก.อินเทคค์ โกลบอล</v>
          </cell>
          <cell r="F105" t="str">
            <v>เฟิร์สช้อย 914</v>
          </cell>
          <cell r="G105">
            <v>20</v>
          </cell>
          <cell r="H105">
            <v>36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จับจีบ</v>
          </cell>
          <cell r="T105" t="str">
            <v>ไม่สวมถุงใน</v>
          </cell>
          <cell r="U105"/>
          <cell r="V105"/>
          <cell r="X105" t="str">
            <v>รอแจ้ง</v>
          </cell>
          <cell r="Z105" t="str">
            <v>มัด80 ใช้สายรัด</v>
          </cell>
          <cell r="AA105">
            <v>67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67</v>
          </cell>
          <cell r="AL105">
            <v>0</v>
          </cell>
          <cell r="AM105">
            <v>80</v>
          </cell>
          <cell r="AN105">
            <v>0</v>
          </cell>
          <cell r="AO105" t="str">
            <v>WSWT2025800SM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 t="str">
            <v>รอแจ้ง</v>
          </cell>
          <cell r="DP105" t="e">
            <v>#VALUE!</v>
          </cell>
          <cell r="DQ105" t="e">
            <v>#VALUE!</v>
          </cell>
          <cell r="DR105" t="e">
            <v>#VALUE!</v>
          </cell>
          <cell r="DS105" t="e">
            <v>#VALUE!</v>
          </cell>
          <cell r="DT105" t="e">
            <v>#VALUE!</v>
          </cell>
          <cell r="DU105" t="e">
            <v>#VALUE!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MK68-000337</v>
          </cell>
          <cell r="C106">
            <v>45721</v>
          </cell>
          <cell r="E106" t="str">
            <v>บจก.อินเทคค์ โกลบอล</v>
          </cell>
          <cell r="F106" t="str">
            <v>เพอเฟคค์ 916</v>
          </cell>
          <cell r="G106">
            <v>20</v>
          </cell>
          <cell r="H106">
            <v>36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จับจีบ</v>
          </cell>
          <cell r="T106" t="str">
            <v>ไม่สวมถุงใน</v>
          </cell>
          <cell r="U106"/>
          <cell r="V106"/>
          <cell r="X106" t="str">
            <v>รอแจ้ง</v>
          </cell>
          <cell r="Z106" t="str">
            <v>มัด80 ใช้สายรัด</v>
          </cell>
          <cell r="AA106">
            <v>395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395</v>
          </cell>
          <cell r="AM106">
            <v>11050</v>
          </cell>
          <cell r="AN106">
            <v>0</v>
          </cell>
          <cell r="AO106" t="str">
            <v>WSWT2025800SM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 t="str">
            <v>รอแจ้ง</v>
          </cell>
          <cell r="DP106" t="e">
            <v>#VALUE!</v>
          </cell>
          <cell r="DQ106" t="e">
            <v>#VALUE!</v>
          </cell>
          <cell r="DR106" t="e">
            <v>#VALUE!</v>
          </cell>
          <cell r="DS106" t="e">
            <v>#VALUE!</v>
          </cell>
          <cell r="DT106" t="e">
            <v>#VALUE!</v>
          </cell>
          <cell r="DU106" t="e">
            <v>#VALUE!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MK68-000341</v>
          </cell>
          <cell r="C107">
            <v>45721</v>
          </cell>
          <cell r="E107" t="str">
            <v>บจก.อินเทคค์ โกลบอล</v>
          </cell>
          <cell r="F107" t="str">
            <v>สุบรรณ 222</v>
          </cell>
          <cell r="G107">
            <v>20</v>
          </cell>
          <cell r="H107">
            <v>36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จับจีบ</v>
          </cell>
          <cell r="T107" t="str">
            <v>ไม่สวมถุงใน</v>
          </cell>
          <cell r="U107"/>
          <cell r="V107"/>
          <cell r="X107" t="str">
            <v>รอแจ้ง</v>
          </cell>
          <cell r="Z107" t="str">
            <v>มัด80 ใช้สายรัด</v>
          </cell>
          <cell r="AA107">
            <v>235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235</v>
          </cell>
          <cell r="AM107">
            <v>6066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รอแจ้ง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MK68-000341</v>
          </cell>
          <cell r="C108">
            <v>45721</v>
          </cell>
          <cell r="E108" t="str">
            <v>บจก.อินเทคค์ โกลบอล</v>
          </cell>
          <cell r="F108" t="str">
            <v>สุบรรณ 111</v>
          </cell>
          <cell r="G108">
            <v>20</v>
          </cell>
          <cell r="H108">
            <v>36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จับจีบ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มัด80 ใช้สายรัด</v>
          </cell>
          <cell r="AA108">
            <v>734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734</v>
          </cell>
          <cell r="AM108">
            <v>5520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 </v>
          </cell>
          <cell r="EG108"/>
          <cell r="EH108"/>
          <cell r="EI108"/>
        </row>
        <row r="109">
          <cell r="B109" t="str">
            <v>ประมาณการ</v>
          </cell>
          <cell r="C109" t="str">
            <v>ประมาณการ</v>
          </cell>
          <cell r="E109" t="str">
            <v>บจก.เอสพีเอ็ม อาหารสัตว์</v>
          </cell>
          <cell r="F109" t="str">
            <v>รอแบบ</v>
          </cell>
          <cell r="G109">
            <v>20</v>
          </cell>
          <cell r="H109">
            <v>38</v>
          </cell>
          <cell r="I109" t="str">
            <v>ขาว</v>
          </cell>
          <cell r="J109" t="str">
            <v>ใส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บิด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500กระสอบแบน</v>
          </cell>
          <cell r="AA109">
            <v>20000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20000</v>
          </cell>
          <cell r="AM109"/>
          <cell r="AN109">
            <v>21000</v>
          </cell>
          <cell r="AO109" t="str">
            <v>WSWT2025800SM</v>
          </cell>
          <cell r="AQ109">
            <v>22072.6</v>
          </cell>
          <cell r="AR109">
            <v>0</v>
          </cell>
          <cell r="AS109">
            <v>22072.6</v>
          </cell>
          <cell r="AT109">
            <v>0</v>
          </cell>
          <cell r="AU109">
            <v>22072.6</v>
          </cell>
          <cell r="BZ109" t="str">
            <v>WRWT25850/WRWT25850</v>
          </cell>
          <cell r="CA109">
            <v>1667.7075555555555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>รอART</v>
          </cell>
          <cell r="EG109"/>
          <cell r="EH109"/>
          <cell r="EI109"/>
        </row>
        <row r="110">
          <cell r="B110" t="str">
            <v>MK68-000241</v>
          </cell>
          <cell r="C110">
            <v>45705</v>
          </cell>
          <cell r="E110" t="str">
            <v>บจก.อินเทคค์ โกลบอล</v>
          </cell>
          <cell r="F110" t="str">
            <v>เฟิร์สช้อย 911</v>
          </cell>
          <cell r="G110">
            <v>20</v>
          </cell>
          <cell r="H110">
            <v>36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จับจีบ4"</v>
          </cell>
          <cell r="T110" t="str">
            <v>ไม่สวมถุงใน</v>
          </cell>
          <cell r="U110"/>
          <cell r="V110"/>
          <cell r="X110" t="str">
            <v>รอแจ้ง</v>
          </cell>
          <cell r="Z110" t="str">
            <v>มัด80 ใช้สายรัด</v>
          </cell>
          <cell r="AA110">
            <v>122</v>
          </cell>
          <cell r="AB110">
            <v>0</v>
          </cell>
          <cell r="AC110">
            <v>0</v>
          </cell>
          <cell r="AD110">
            <v>0</v>
          </cell>
          <cell r="AG110"/>
          <cell r="AI110" t="str">
            <v>เลาะ 1000+ลบสี400</v>
          </cell>
          <cell r="AJ110">
            <v>0</v>
          </cell>
          <cell r="AL110">
            <v>122</v>
          </cell>
          <cell r="AM110">
            <v>11870</v>
          </cell>
          <cell r="AN110">
            <v>0</v>
          </cell>
          <cell r="AO110" t="str">
            <v>WSWT2025800SM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 t="str">
            <v>รอแจ้ง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ประมาณการ</v>
          </cell>
          <cell r="C111" t="str">
            <v>ประมาณการ</v>
          </cell>
          <cell r="E111" t="str">
            <v>บจก.ไทยธรรมดี</v>
          </cell>
          <cell r="F111" t="str">
            <v>รอแบบ</v>
          </cell>
          <cell r="G111">
            <v>20</v>
          </cell>
          <cell r="H111">
            <v>37</v>
          </cell>
          <cell r="I111" t="str">
            <v>ขาว</v>
          </cell>
          <cell r="J111" t="str">
            <v>ด้าน</v>
          </cell>
          <cell r="L111">
            <v>97</v>
          </cell>
          <cell r="M111" t="str">
            <v>±</v>
          </cell>
          <cell r="N111">
            <v>5</v>
          </cell>
          <cell r="R111" t="str">
            <v>บิด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500กระสอบ</v>
          </cell>
          <cell r="AA111">
            <v>40000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40000</v>
          </cell>
          <cell r="AM111"/>
          <cell r="AN111">
            <v>42000</v>
          </cell>
          <cell r="AO111" t="str">
            <v>WSWT2025800SM</v>
          </cell>
          <cell r="AQ111">
            <v>43027.600000000006</v>
          </cell>
          <cell r="AR111">
            <v>0</v>
          </cell>
          <cell r="AS111">
            <v>43027.600000000006</v>
          </cell>
          <cell r="AT111">
            <v>0</v>
          </cell>
          <cell r="AU111">
            <v>43027.600000000006</v>
          </cell>
          <cell r="BZ111" t="str">
            <v>WRWT25850/WRWT25850</v>
          </cell>
          <cell r="CA111">
            <v>3250.9742222222226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>รอART</v>
          </cell>
          <cell r="EG111"/>
          <cell r="EH111"/>
          <cell r="EI111"/>
        </row>
        <row r="112">
          <cell r="B112" t="str">
            <v>MK68-000327</v>
          </cell>
          <cell r="C112">
            <v>45720</v>
          </cell>
          <cell r="E112" t="str">
            <v>บจก.เอพีเอ็ม อะโกร</v>
          </cell>
          <cell r="F112" t="str">
            <v>ฟีล กู๊ด พี7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ใส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>500กระสอบแบน</v>
          </cell>
          <cell r="AA112">
            <v>3000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3000</v>
          </cell>
          <cell r="AM112"/>
          <cell r="AN112">
            <v>3150</v>
          </cell>
          <cell r="AO112" t="str">
            <v>WSWT2025800SM</v>
          </cell>
          <cell r="AQ112">
            <v>3310.89</v>
          </cell>
          <cell r="AR112">
            <v>0</v>
          </cell>
          <cell r="AS112">
            <v>3310.89</v>
          </cell>
          <cell r="AT112">
            <v>0</v>
          </cell>
          <cell r="AU112">
            <v>3310.89</v>
          </cell>
          <cell r="BZ112" t="str">
            <v>WRWT25850/WRWT25850</v>
          </cell>
          <cell r="CA112">
            <v>250.15613333333337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MK68-000326</v>
          </cell>
          <cell r="C113">
            <v>45720</v>
          </cell>
          <cell r="E113" t="str">
            <v>บจก.เอพีเอ็ม อะโกร</v>
          </cell>
          <cell r="F113" t="str">
            <v>ฟีล กู๊ด พี5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ใส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บิด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500กระสอบแบน</v>
          </cell>
          <cell r="AA113">
            <v>3000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3000</v>
          </cell>
          <cell r="AM113"/>
          <cell r="AN113">
            <v>3150</v>
          </cell>
          <cell r="AO113" t="str">
            <v>WSWT2025800SM</v>
          </cell>
          <cell r="AQ113">
            <v>3310.89</v>
          </cell>
          <cell r="AR113">
            <v>0</v>
          </cell>
          <cell r="AS113">
            <v>3310.89</v>
          </cell>
          <cell r="AT113">
            <v>0</v>
          </cell>
          <cell r="AU113">
            <v>3310.89</v>
          </cell>
          <cell r="BZ113" t="str">
            <v>WRWT25850/WRWT25850</v>
          </cell>
          <cell r="CA113">
            <v>250.15613333333337</v>
          </cell>
          <cell r="DL113" t="str">
            <v>P6</v>
          </cell>
          <cell r="DM113">
            <v>4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MK68-000325</v>
          </cell>
          <cell r="C114">
            <v>45720</v>
          </cell>
          <cell r="E114" t="str">
            <v>บจก.เอพีเอ็ม อะโกร</v>
          </cell>
          <cell r="F114" t="str">
            <v>ฟีล กู๊ด พี1เอฟ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ใส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บิด</v>
          </cell>
          <cell r="T114" t="str">
            <v>ไม่สวมถุงใน</v>
          </cell>
          <cell r="U114"/>
          <cell r="V114"/>
          <cell r="X114" t="str">
            <v>รอแจ้ง</v>
          </cell>
          <cell r="Z114" t="str">
            <v>500กระสอบแบน</v>
          </cell>
          <cell r="AA114">
            <v>5000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5000</v>
          </cell>
          <cell r="AM114"/>
          <cell r="AN114">
            <v>5250</v>
          </cell>
          <cell r="AO114" t="str">
            <v>WSWT2025800SM</v>
          </cell>
          <cell r="AQ114">
            <v>5518.15</v>
          </cell>
          <cell r="AR114">
            <v>0</v>
          </cell>
          <cell r="AS114">
            <v>5518.15</v>
          </cell>
          <cell r="AT114">
            <v>0</v>
          </cell>
          <cell r="AU114">
            <v>5518.15</v>
          </cell>
          <cell r="BZ114" t="str">
            <v>WRWT25850/WRWT25850</v>
          </cell>
          <cell r="CA114">
            <v>416.92688888888887</v>
          </cell>
          <cell r="DL114" t="str">
            <v>P6</v>
          </cell>
          <cell r="DM114">
            <v>4</v>
          </cell>
          <cell r="DN114" t="str">
            <v>รอแจ้ง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MK68-000324</v>
          </cell>
          <cell r="C115">
            <v>45720</v>
          </cell>
          <cell r="E115" t="str">
            <v>บจก.เอพีเอ็ม อะโกร</v>
          </cell>
          <cell r="F115" t="str">
            <v>SPM190GOAL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ใส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 t="str">
            <v>รอแจ้ง</v>
          </cell>
          <cell r="Z115" t="str">
            <v>500กระสอบแบน</v>
          </cell>
          <cell r="AA115">
            <v>5000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5000</v>
          </cell>
          <cell r="AM115"/>
          <cell r="AN115">
            <v>5250</v>
          </cell>
          <cell r="AO115" t="str">
            <v>WSWT2025800SM</v>
          </cell>
          <cell r="AQ115">
            <v>5518.15</v>
          </cell>
          <cell r="AR115">
            <v>0</v>
          </cell>
          <cell r="AS115">
            <v>5518.15</v>
          </cell>
          <cell r="AT115">
            <v>0</v>
          </cell>
          <cell r="AU115">
            <v>5518.15</v>
          </cell>
          <cell r="BZ115" t="str">
            <v>WRWT25850/WRWT25850</v>
          </cell>
          <cell r="CA115">
            <v>416.92688888888887</v>
          </cell>
          <cell r="DL115" t="str">
            <v>P6</v>
          </cell>
          <cell r="DM115">
            <v>4</v>
          </cell>
          <cell r="DN115" t="str">
            <v>รอแจ้ง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MK68-000275</v>
          </cell>
          <cell r="C116">
            <v>45712</v>
          </cell>
          <cell r="E116" t="str">
            <v>บจก.เอพีเอ็ม อะโกร</v>
          </cell>
          <cell r="F116" t="str">
            <v>U-FEED U2(เอส)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ใส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 t="str">
            <v>รอแจ้ง</v>
          </cell>
          <cell r="Z116" t="str">
            <v>500กระสอบแบน</v>
          </cell>
          <cell r="AA116">
            <v>5000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5000</v>
          </cell>
          <cell r="AM116"/>
          <cell r="AN116">
            <v>5250</v>
          </cell>
          <cell r="AO116" t="str">
            <v>WSWT2025800SM</v>
          </cell>
          <cell r="AQ116">
            <v>5518.15</v>
          </cell>
          <cell r="AR116">
            <v>0</v>
          </cell>
          <cell r="AS116">
            <v>5518.15</v>
          </cell>
          <cell r="AT116">
            <v>0</v>
          </cell>
          <cell r="AU116">
            <v>5518.15</v>
          </cell>
          <cell r="BZ116" t="str">
            <v>WRWT25850/WRWT25850</v>
          </cell>
          <cell r="CA116">
            <v>416.92688888888887</v>
          </cell>
          <cell r="DL116" t="str">
            <v>P6</v>
          </cell>
          <cell r="DM116">
            <v>4</v>
          </cell>
          <cell r="DN116" t="str">
            <v>รอแจ้ง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MK68-000122</v>
          </cell>
          <cell r="C117">
            <v>45681</v>
          </cell>
          <cell r="E117" t="str">
            <v>บจก.เอสพีเอ็ม อาหารสัตว์</v>
          </cell>
          <cell r="F117" t="str">
            <v>SPM 212</v>
          </cell>
          <cell r="G117">
            <v>20</v>
          </cell>
          <cell r="H117">
            <v>40</v>
          </cell>
          <cell r="I117" t="str">
            <v>ขาว</v>
          </cell>
          <cell r="J117" t="str">
            <v>ด้าน</v>
          </cell>
          <cell r="L117">
            <v>108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 t="str">
            <v>รอแจ้ง</v>
          </cell>
          <cell r="Z117" t="str">
            <v>500กระสอบแบน</v>
          </cell>
          <cell r="AA117">
            <v>3000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3000</v>
          </cell>
          <cell r="AM117"/>
          <cell r="AN117">
            <v>3150</v>
          </cell>
          <cell r="AO117" t="str">
            <v>WSWT2025800SM</v>
          </cell>
          <cell r="AQ117">
            <v>3478.5300000000007</v>
          </cell>
          <cell r="AR117">
            <v>0</v>
          </cell>
          <cell r="AS117">
            <v>3478.5300000000007</v>
          </cell>
          <cell r="AT117">
            <v>0</v>
          </cell>
          <cell r="AU117">
            <v>3478.5300000000007</v>
          </cell>
          <cell r="BZ117" t="str">
            <v>WRWT25850/WRWT25850</v>
          </cell>
          <cell r="CA117">
            <v>262.82226666666674</v>
          </cell>
          <cell r="DL117" t="str">
            <v>P6</v>
          </cell>
          <cell r="DM117">
            <v>4</v>
          </cell>
          <cell r="DN117" t="str">
            <v>รอแจ้ง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MK68-000398</v>
          </cell>
          <cell r="C118">
            <v>45729</v>
          </cell>
          <cell r="E118" t="str">
            <v>บจก.มารีน ลีดเดอร์</v>
          </cell>
          <cell r="F118" t="str">
            <v>Rocky Quick lime</v>
          </cell>
          <cell r="G118">
            <v>20</v>
          </cell>
          <cell r="H118">
            <v>30</v>
          </cell>
          <cell r="I118" t="str">
            <v>ขาว</v>
          </cell>
          <cell r="J118" t="str">
            <v>ใส</v>
          </cell>
          <cell r="L118">
            <v>80</v>
          </cell>
          <cell r="M118" t="str">
            <v>±</v>
          </cell>
          <cell r="N118">
            <v>5</v>
          </cell>
          <cell r="R118" t="str">
            <v>จับจีบ5"</v>
          </cell>
          <cell r="T118">
            <v>21</v>
          </cell>
          <cell r="U118">
            <v>33</v>
          </cell>
          <cell r="V118">
            <v>40</v>
          </cell>
          <cell r="X118" t="str">
            <v>รอส่ง</v>
          </cell>
          <cell r="Z118" t="str">
            <v>500กระสอบ</v>
          </cell>
          <cell r="AA118">
            <v>10000</v>
          </cell>
          <cell r="AB118">
            <v>0.51290839353600004</v>
          </cell>
          <cell r="AC118">
            <v>0</v>
          </cell>
          <cell r="AD118">
            <v>0.51290839353600004</v>
          </cell>
          <cell r="AG118"/>
          <cell r="AI118"/>
          <cell r="AJ118">
            <v>9970</v>
          </cell>
          <cell r="AL118">
            <v>30</v>
          </cell>
          <cell r="AM118">
            <v>10500</v>
          </cell>
          <cell r="AN118">
            <v>0</v>
          </cell>
          <cell r="AO118" t="str">
            <v>WSWT2025800SM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P8</v>
          </cell>
          <cell r="DM118">
            <v>4</v>
          </cell>
          <cell r="DN118" t="str">
            <v>รอส่ง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 t="e">
            <v>#VALUE!</v>
          </cell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 </v>
          </cell>
          <cell r="EG118"/>
          <cell r="EH118"/>
          <cell r="EI118"/>
        </row>
        <row r="119">
          <cell r="B119" t="str">
            <v>MK68-000064</v>
          </cell>
          <cell r="C119">
            <v>45667</v>
          </cell>
          <cell r="E119" t="str">
            <v>บจก.เอพีเอ็ม อะโกร</v>
          </cell>
          <cell r="F119" t="str">
            <v>ฟิล กู๊ด พี6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ใส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บิด</v>
          </cell>
          <cell r="T119" t="str">
            <v>ไม่สวมถุงใน</v>
          </cell>
          <cell r="U119"/>
          <cell r="V119"/>
          <cell r="X119" t="str">
            <v>รอส่ง</v>
          </cell>
          <cell r="Z119" t="str">
            <v>500กระสอบแบน</v>
          </cell>
          <cell r="AA119">
            <v>2432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2432</v>
          </cell>
          <cell r="AL119">
            <v>0</v>
          </cell>
          <cell r="AM119"/>
          <cell r="AN119">
            <v>0</v>
          </cell>
          <cell r="AO119" t="str">
            <v>WSWT2025800SM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 t="str">
            <v>รอส่ง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MK68-000247</v>
          </cell>
          <cell r="C120">
            <v>45705</v>
          </cell>
          <cell r="E120" t="str">
            <v>บจก.อินเทคค์ โกลบอล</v>
          </cell>
          <cell r="F120" t="str">
            <v>เฟิร์สคลาส 912</v>
          </cell>
          <cell r="G120">
            <v>20</v>
          </cell>
          <cell r="H120">
            <v>35</v>
          </cell>
          <cell r="I120" t="str">
            <v>ขาว</v>
          </cell>
          <cell r="J120" t="str">
            <v>ด้าน</v>
          </cell>
          <cell r="L120">
            <v>97</v>
          </cell>
          <cell r="M120" t="str">
            <v>±</v>
          </cell>
          <cell r="N120">
            <v>5</v>
          </cell>
          <cell r="R120" t="str">
            <v>จับจีบ4"</v>
          </cell>
          <cell r="T120" t="str">
            <v>ไม่สวมถุงใน</v>
          </cell>
          <cell r="U120"/>
          <cell r="V120"/>
          <cell r="X120" t="str">
            <v>รอแจ้ง</v>
          </cell>
          <cell r="Z120" t="str">
            <v>มัด80 ใช้สายรัด</v>
          </cell>
          <cell r="AA120">
            <v>855</v>
          </cell>
          <cell r="AB120">
            <v>0</v>
          </cell>
          <cell r="AC120">
            <v>0</v>
          </cell>
          <cell r="AD120">
            <v>0</v>
          </cell>
          <cell r="AG120" t="str">
            <v>ลบสีจำนวนมาก 3851</v>
          </cell>
          <cell r="AI120">
            <v>0</v>
          </cell>
          <cell r="AJ120">
            <v>0</v>
          </cell>
          <cell r="AL120">
            <v>855</v>
          </cell>
          <cell r="AM120">
            <v>16440</v>
          </cell>
          <cell r="AN120">
            <v>0</v>
          </cell>
          <cell r="AO120" t="str">
            <v>WSWT2025800SM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 t="str">
            <v>รอแจ้ง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MK68-000093</v>
          </cell>
          <cell r="C121">
            <v>45674</v>
          </cell>
          <cell r="E121" t="str">
            <v>บจก.อินเทคค์ โกลบอล</v>
          </cell>
          <cell r="F121" t="str">
            <v>เฟิร์สคลาส 902</v>
          </cell>
          <cell r="G121">
            <v>20</v>
          </cell>
          <cell r="H121">
            <v>35</v>
          </cell>
          <cell r="I121" t="str">
            <v>ขาว</v>
          </cell>
          <cell r="J121" t="str">
            <v>ด้าน</v>
          </cell>
          <cell r="L121">
            <v>97</v>
          </cell>
          <cell r="M121" t="str">
            <v>±</v>
          </cell>
          <cell r="N121">
            <v>5</v>
          </cell>
          <cell r="R121" t="str">
            <v>จับจีบ4"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มัด80 ใช้สายรัด</v>
          </cell>
          <cell r="AA121">
            <v>152</v>
          </cell>
          <cell r="AB121">
            <v>0</v>
          </cell>
          <cell r="AC121">
            <v>0</v>
          </cell>
          <cell r="AD121">
            <v>0</v>
          </cell>
          <cell r="AG121" t="str">
            <v>ลบสี 5040</v>
          </cell>
          <cell r="AI121">
            <v>5987</v>
          </cell>
          <cell r="AJ121">
            <v>0</v>
          </cell>
          <cell r="AL121">
            <v>152</v>
          </cell>
          <cell r="AM121">
            <v>6000</v>
          </cell>
          <cell r="AN121">
            <v>0</v>
          </cell>
          <cell r="AO121" t="str">
            <v>WSWT2025800SM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MK67-001537</v>
          </cell>
          <cell r="C122">
            <v>45611</v>
          </cell>
          <cell r="E122" t="str">
            <v>บจก.อินเทคค์ โกลบอล</v>
          </cell>
          <cell r="F122" t="str">
            <v>เพอเฟคค์ 912</v>
          </cell>
          <cell r="G122">
            <v>20</v>
          </cell>
          <cell r="H122">
            <v>36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จับจีบ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มัด80 ใช้สายรัด</v>
          </cell>
          <cell r="AA122">
            <v>2320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2320</v>
          </cell>
          <cell r="AM122">
            <v>20900</v>
          </cell>
          <cell r="AN122">
            <v>0</v>
          </cell>
          <cell r="AO122" t="str">
            <v>WSWT2025800SM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MK67-001532</v>
          </cell>
          <cell r="C123">
            <v>45611</v>
          </cell>
          <cell r="E123" t="str">
            <v>บจก.อินเทคค์ โกลบอล</v>
          </cell>
          <cell r="F123" t="str">
            <v>เฟิร์สช้อย 903</v>
          </cell>
          <cell r="G123">
            <v>20</v>
          </cell>
          <cell r="H123">
            <v>36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จับจีบ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>มัด80 ใช้สายรัด</v>
          </cell>
          <cell r="AA123">
            <v>117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117</v>
          </cell>
          <cell r="AM123">
            <v>10065</v>
          </cell>
          <cell r="AN123">
            <v>0</v>
          </cell>
          <cell r="AO123" t="str">
            <v>WSWT2025800SM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MK67-001535</v>
          </cell>
          <cell r="C124">
            <v>45611</v>
          </cell>
          <cell r="E124" t="str">
            <v>บจก.อินเทคค์ โกลบอล</v>
          </cell>
          <cell r="F124" t="str">
            <v>เฟิร์สช้อย 913</v>
          </cell>
          <cell r="G124">
            <v>20</v>
          </cell>
          <cell r="H124">
            <v>36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จับจีบ</v>
          </cell>
          <cell r="T124" t="str">
            <v>ไม่สวมถุงใน</v>
          </cell>
          <cell r="U124"/>
          <cell r="V124"/>
          <cell r="X124" t="str">
            <v>รอแจ้ง</v>
          </cell>
          <cell r="Z124" t="str">
            <v>มัด80 ใช้สายรัด</v>
          </cell>
          <cell r="AA124">
            <v>1434</v>
          </cell>
          <cell r="AB124">
            <v>0</v>
          </cell>
          <cell r="AC124">
            <v>0</v>
          </cell>
          <cell r="AD124">
            <v>0</v>
          </cell>
          <cell r="AG124">
            <v>29.3</v>
          </cell>
          <cell r="AI124"/>
          <cell r="AJ124">
            <v>0</v>
          </cell>
          <cell r="AL124">
            <v>1434</v>
          </cell>
          <cell r="AM124">
            <v>11200</v>
          </cell>
          <cell r="AN124">
            <v>0</v>
          </cell>
          <cell r="AO124" t="str">
            <v>WSWT2025800SM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 t="str">
            <v>รอแจ้ง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 </v>
          </cell>
          <cell r="EG124"/>
          <cell r="EH124"/>
          <cell r="EI124"/>
        </row>
        <row r="125">
          <cell r="B125" t="str">
            <v>MK67-001153</v>
          </cell>
          <cell r="C125">
            <v>45523</v>
          </cell>
          <cell r="E125" t="str">
            <v>บจก.อินเทคค์ โกลบอล</v>
          </cell>
          <cell r="F125" t="str">
            <v>สุบรรณ 777</v>
          </cell>
          <cell r="G125">
            <v>20</v>
          </cell>
          <cell r="H125">
            <v>36</v>
          </cell>
          <cell r="I125" t="str">
            <v>ขาว</v>
          </cell>
          <cell r="J125" t="str">
            <v>ด้าน</v>
          </cell>
          <cell r="L125">
            <v>100</v>
          </cell>
          <cell r="M125" t="str">
            <v>±</v>
          </cell>
          <cell r="N125">
            <v>5</v>
          </cell>
          <cell r="R125" t="str">
            <v>จับจีบ</v>
          </cell>
          <cell r="T125" t="str">
            <v>ไม่สวมถุงใน</v>
          </cell>
          <cell r="U125"/>
          <cell r="V125"/>
          <cell r="X125" t="str">
            <v>รอแจ้ง</v>
          </cell>
          <cell r="Z125" t="str">
            <v>มัด80 ใช้สายรัด</v>
          </cell>
          <cell r="AA125">
            <v>1260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1260</v>
          </cell>
          <cell r="AM125">
            <v>11095</v>
          </cell>
          <cell r="AN125">
            <v>0</v>
          </cell>
          <cell r="AO125" t="str">
            <v>WSWT2025800SM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 t="str">
            <v>รอแจ้ง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MK67-001153</v>
          </cell>
          <cell r="C126">
            <v>45523</v>
          </cell>
          <cell r="E126" t="str">
            <v>บจก.อินเทคค์ โกลบอล</v>
          </cell>
          <cell r="F126" t="str">
            <v>สุบรรณ 666</v>
          </cell>
          <cell r="G126">
            <v>20</v>
          </cell>
          <cell r="H126">
            <v>36</v>
          </cell>
          <cell r="I126" t="str">
            <v>ขาว</v>
          </cell>
          <cell r="J126" t="str">
            <v>ด้าน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จับจีบ</v>
          </cell>
          <cell r="T126" t="str">
            <v>ไม่สวมถุงใน</v>
          </cell>
          <cell r="U126"/>
          <cell r="V126"/>
          <cell r="X126" t="str">
            <v>รอแจ้ง</v>
          </cell>
          <cell r="Z126" t="str">
            <v>มัด80 ใช้สายรัด</v>
          </cell>
          <cell r="AA126">
            <v>89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89</v>
          </cell>
          <cell r="AM126">
            <v>11180</v>
          </cell>
          <cell r="AN126">
            <v>0</v>
          </cell>
          <cell r="AO126" t="str">
            <v>WSWT2025800SM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 t="str">
            <v>รอแจ้ง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MK67-001682</v>
          </cell>
          <cell r="C127">
            <v>45643</v>
          </cell>
          <cell r="E127" t="str">
            <v>บจก.เอพีเอ็ม อะโกร</v>
          </cell>
          <cell r="F127" t="str">
            <v>นีโอ พี2</v>
          </cell>
          <cell r="G127">
            <v>20</v>
          </cell>
          <cell r="H127">
            <v>38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 t="str">
            <v>รอส่ง</v>
          </cell>
          <cell r="Z127" t="str">
            <v>500กระสอบแบน</v>
          </cell>
          <cell r="AA127">
            <v>4000</v>
          </cell>
          <cell r="AB127">
            <v>0</v>
          </cell>
          <cell r="AC127">
            <v>0</v>
          </cell>
          <cell r="AD127">
            <v>0</v>
          </cell>
          <cell r="AG127" t="str">
            <v>รอส่ง</v>
          </cell>
          <cell r="AI127"/>
          <cell r="AJ127">
            <v>3712</v>
          </cell>
          <cell r="AL127">
            <v>288</v>
          </cell>
          <cell r="AM127">
            <v>4300</v>
          </cell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 t="str">
            <v>รอส่ง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ใบรับคำสั่งซื้อ</v>
          </cell>
          <cell r="C128">
            <v>45720</v>
          </cell>
          <cell r="E128" t="str">
            <v>บจก.เอพีเอ็ม อะโกร</v>
          </cell>
          <cell r="F128" t="str">
            <v>นีโอ พี3(เอส)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 t="str">
            <v>รอส่ง</v>
          </cell>
          <cell r="Z128" t="str">
            <v>500กระสอบแบน</v>
          </cell>
          <cell r="AA128">
            <v>4000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4010</v>
          </cell>
          <cell r="AL128">
            <v>0</v>
          </cell>
          <cell r="AM128">
            <v>4470</v>
          </cell>
          <cell r="AN128">
            <v>0</v>
          </cell>
          <cell r="AO128" t="str">
            <v>WSWT2025800SM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 t="str">
            <v>รอส่ง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ใบรับคำสั่งซื้อ</v>
          </cell>
          <cell r="C129">
            <v>45720</v>
          </cell>
          <cell r="E129" t="str">
            <v>บจก.เอพีเอ็ม อะโกร</v>
          </cell>
          <cell r="F129" t="str">
            <v>นีโอ พี4(เอส)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ด้าน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รอส่ง</v>
          </cell>
          <cell r="Z129" t="str">
            <v>500กระสอบแบน</v>
          </cell>
          <cell r="AA129">
            <v>3000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3065</v>
          </cell>
          <cell r="AL129">
            <v>0</v>
          </cell>
          <cell r="AM129">
            <v>3300</v>
          </cell>
          <cell r="AN129">
            <v>0</v>
          </cell>
          <cell r="AO129" t="str">
            <v>WSWT2025800SM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 t="str">
            <v>รอส่ง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MK67-001624</v>
          </cell>
          <cell r="C130">
            <v>45628</v>
          </cell>
          <cell r="E130" t="str">
            <v>บจก.เอพีเอ็ม อะโกร</v>
          </cell>
          <cell r="F130" t="str">
            <v>ยู-ฟีด รวมหมู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ใส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 t="str">
            <v>รอส่ง</v>
          </cell>
          <cell r="Z130" t="str">
            <v>500กระสอบแบน</v>
          </cell>
          <cell r="AA130">
            <v>2500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2600</v>
          </cell>
          <cell r="AL130">
            <v>0</v>
          </cell>
          <cell r="AM130">
            <v>2800</v>
          </cell>
          <cell r="AN130">
            <v>0</v>
          </cell>
          <cell r="AO130" t="str">
            <v>WSWT2025800SM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 t="str">
            <v>รอส่ง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MK67-001236</v>
          </cell>
          <cell r="C131">
            <v>45541</v>
          </cell>
          <cell r="E131" t="str">
            <v>บจก.เอพีเอ็ม อะโกร</v>
          </cell>
          <cell r="F131" t="str">
            <v>ยูฟีด รวมไก่ วัว</v>
          </cell>
          <cell r="G131">
            <v>20</v>
          </cell>
          <cell r="H131">
            <v>40</v>
          </cell>
          <cell r="I131" t="str">
            <v>ขาว</v>
          </cell>
          <cell r="J131" t="str">
            <v>ด้าน</v>
          </cell>
          <cell r="L131">
            <v>108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 t="str">
            <v>รอส่ง</v>
          </cell>
          <cell r="Z131" t="str">
            <v>500กระสอบแบน</v>
          </cell>
          <cell r="AA131">
            <v>3000</v>
          </cell>
          <cell r="AB131">
            <v>0</v>
          </cell>
          <cell r="AC131">
            <v>0</v>
          </cell>
          <cell r="AD131">
            <v>0</v>
          </cell>
          <cell r="AG131" t="str">
            <v>ลูกค้าต้องการเคลือบใส แต่เปิดมาเคลือบด้าน</v>
          </cell>
          <cell r="AI131" t="str">
            <v>ลูกค้าสั่งผิดเอาไปส่งเดือน10</v>
          </cell>
          <cell r="AJ131">
            <v>3318</v>
          </cell>
          <cell r="AL131">
            <v>0</v>
          </cell>
          <cell r="AM131"/>
          <cell r="AN131">
            <v>0</v>
          </cell>
          <cell r="AO131" t="str">
            <v>WSWT2025800SM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BZ131" t="str">
            <v>WRWT25850/WRWT25850</v>
          </cell>
          <cell r="CA131">
            <v>0</v>
          </cell>
          <cell r="DL131" t="str">
            <v>P6</v>
          </cell>
          <cell r="DM131">
            <v>4</v>
          </cell>
          <cell r="DN131" t="str">
            <v>รอส่ง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/>
          <cell r="EG131"/>
          <cell r="EH131"/>
          <cell r="EI131"/>
        </row>
        <row r="132">
          <cell r="B132" t="str">
            <v>MK67-001272</v>
          </cell>
          <cell r="C132">
            <v>45548</v>
          </cell>
          <cell r="E132" t="str">
            <v>บจก.เอพีเอ็ม อะโกร</v>
          </cell>
          <cell r="F132" t="str">
            <v>นีโอ พี3</v>
          </cell>
          <cell r="G132">
            <v>20</v>
          </cell>
          <cell r="H132">
            <v>38</v>
          </cell>
          <cell r="I132" t="str">
            <v>ขาว</v>
          </cell>
          <cell r="J132" t="str">
            <v>ด้าน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บิด</v>
          </cell>
          <cell r="T132" t="str">
            <v>ไม่สวมถุงใน</v>
          </cell>
          <cell r="U132"/>
          <cell r="V132"/>
          <cell r="X132" t="str">
            <v>รอส่ง</v>
          </cell>
          <cell r="Z132" t="str">
            <v>500กระสอบแบน</v>
          </cell>
          <cell r="AA132">
            <v>2500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2364</v>
          </cell>
          <cell r="AL132">
            <v>136</v>
          </cell>
          <cell r="AM132">
            <v>5500</v>
          </cell>
          <cell r="AN132">
            <v>0</v>
          </cell>
          <cell r="AO132" t="str">
            <v>WSWT2025800SM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BZ132" t="str">
            <v>WRWT25850/WRWT25850</v>
          </cell>
          <cell r="CA132">
            <v>0</v>
          </cell>
          <cell r="DL132" t="str">
            <v>P6</v>
          </cell>
          <cell r="DM132">
            <v>4</v>
          </cell>
          <cell r="DN132" t="str">
            <v>รอส่ง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 </v>
          </cell>
          <cell r="EG132"/>
          <cell r="EH132"/>
          <cell r="EI132"/>
        </row>
        <row r="133">
          <cell r="B133" t="str">
            <v>MK67-001396</v>
          </cell>
          <cell r="C133">
            <v>45581</v>
          </cell>
          <cell r="E133" t="str">
            <v>บจก.เอพีเอ็ม อะโกร</v>
          </cell>
          <cell r="F133" t="str">
            <v>นีโอ พี4</v>
          </cell>
          <cell r="G133">
            <v>20</v>
          </cell>
          <cell r="H133">
            <v>38</v>
          </cell>
          <cell r="I133" t="str">
            <v>ขาว</v>
          </cell>
          <cell r="J133" t="str">
            <v>ด้าน</v>
          </cell>
          <cell r="L133">
            <v>100</v>
          </cell>
          <cell r="M133" t="str">
            <v>±</v>
          </cell>
          <cell r="N133">
            <v>5</v>
          </cell>
          <cell r="R133" t="str">
            <v>บิด</v>
          </cell>
          <cell r="T133" t="str">
            <v>ไม่สวมถุงใน</v>
          </cell>
          <cell r="U133"/>
          <cell r="V133"/>
          <cell r="X133" t="str">
            <v>รอส่ง</v>
          </cell>
          <cell r="Z133" t="str">
            <v>500กระสอบแบน</v>
          </cell>
          <cell r="AA133">
            <v>3000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3194</v>
          </cell>
          <cell r="AL133">
            <v>0</v>
          </cell>
          <cell r="AM133">
            <v>5632</v>
          </cell>
          <cell r="AN133">
            <v>0</v>
          </cell>
          <cell r="AO133" t="str">
            <v>WSWT2025800SM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BZ133" t="str">
            <v>WRWT25850/WRWT25850</v>
          </cell>
          <cell r="CA133">
            <v>0</v>
          </cell>
          <cell r="DL133" t="str">
            <v>P6</v>
          </cell>
          <cell r="DM133">
            <v>4</v>
          </cell>
          <cell r="DN133" t="str">
            <v>รอส่ง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>
            <v>0</v>
          </cell>
          <cell r="C134"/>
          <cell r="E134"/>
          <cell r="F134"/>
          <cell r="G134">
            <v>20</v>
          </cell>
          <cell r="H134">
            <v>38</v>
          </cell>
          <cell r="I134"/>
          <cell r="J134"/>
          <cell r="L134">
            <v>84</v>
          </cell>
          <cell r="M134" t="str">
            <v>±</v>
          </cell>
          <cell r="N134">
            <v>5</v>
          </cell>
          <cell r="R134"/>
          <cell r="T134"/>
          <cell r="U134"/>
          <cell r="V134"/>
          <cell r="X134"/>
          <cell r="Z134"/>
          <cell r="AA134"/>
          <cell r="AB134">
            <v>0</v>
          </cell>
          <cell r="AC134">
            <v>0</v>
          </cell>
          <cell r="AD134"/>
          <cell r="AG134"/>
          <cell r="AI134" t="str">
            <v>ระบุในSD</v>
          </cell>
          <cell r="AJ134"/>
          <cell r="AL134">
            <v>0</v>
          </cell>
          <cell r="AM134"/>
          <cell r="AN134">
            <v>0</v>
          </cell>
          <cell r="AO134" t="str">
            <v>WSWT2025800SM</v>
          </cell>
          <cell r="AQ134">
            <v>323126.10000000009</v>
          </cell>
          <cell r="AR134">
            <v>51800.890000000007</v>
          </cell>
          <cell r="AS134">
            <v>271325.21000000014</v>
          </cell>
          <cell r="AT134">
            <v>10896.6</v>
          </cell>
          <cell r="AU134">
            <v>312229.50000000012</v>
          </cell>
          <cell r="BZ134" t="str">
            <v>WRWT25850/WRWT25850</v>
          </cell>
          <cell r="CA134">
            <v>0</v>
          </cell>
          <cell r="DL134"/>
          <cell r="DM134" t="str">
            <v>Lead time</v>
          </cell>
          <cell r="DN134"/>
          <cell r="DP134"/>
          <cell r="DQ134"/>
          <cell r="DR134"/>
          <cell r="DS134"/>
          <cell r="DT134"/>
          <cell r="DU134"/>
          <cell r="DW134"/>
          <cell r="DX134"/>
          <cell r="DY134"/>
          <cell r="DZ134"/>
          <cell r="EA134"/>
          <cell r="EB134"/>
          <cell r="EC134"/>
          <cell r="ED134"/>
          <cell r="EG134"/>
          <cell r="EH134">
            <v>0</v>
          </cell>
          <cell r="EI134">
            <v>0</v>
          </cell>
        </row>
        <row r="135">
          <cell r="B135">
            <v>0</v>
          </cell>
          <cell r="C135"/>
          <cell r="E135"/>
          <cell r="F135"/>
          <cell r="G135">
            <v>20</v>
          </cell>
          <cell r="H135">
            <v>38</v>
          </cell>
          <cell r="I135"/>
          <cell r="J135"/>
          <cell r="L135">
            <v>82</v>
          </cell>
          <cell r="M135" t="str">
            <v>+</v>
          </cell>
          <cell r="N135">
            <v>2</v>
          </cell>
          <cell r="R135"/>
          <cell r="T135"/>
          <cell r="U135"/>
          <cell r="V135"/>
          <cell r="X135"/>
          <cell r="Z135"/>
          <cell r="AA135"/>
          <cell r="AB135"/>
          <cell r="AC135">
            <v>0</v>
          </cell>
          <cell r="AD135"/>
          <cell r="AG135"/>
          <cell r="AI135" t="str">
            <v>ระบุในSD</v>
          </cell>
          <cell r="AJ135"/>
          <cell r="AL135">
            <v>0</v>
          </cell>
          <cell r="AM135"/>
          <cell r="AN135">
            <v>0</v>
          </cell>
          <cell r="AO135" t="str">
            <v>WSWT2025850</v>
          </cell>
          <cell r="AQ135" t="e">
            <v>#REF!</v>
          </cell>
          <cell r="AR135" t="e">
            <v>#REF!</v>
          </cell>
          <cell r="AS135" t="e">
            <v>#REF!</v>
          </cell>
          <cell r="AT135" t="e">
            <v>#REF!</v>
          </cell>
          <cell r="AU135" t="e">
            <v>#REF!</v>
          </cell>
          <cell r="BZ135" t="str">
            <v>WRWT200850/WRWT25800</v>
          </cell>
          <cell r="CA135">
            <v>0</v>
          </cell>
          <cell r="DL135"/>
          <cell r="DM135" t="str">
            <v>Lead time</v>
          </cell>
          <cell r="DN135"/>
          <cell r="DP135"/>
          <cell r="DQ135"/>
          <cell r="DR135"/>
          <cell r="DS135"/>
          <cell r="DT135"/>
          <cell r="DU135"/>
          <cell r="DW135"/>
          <cell r="DX135"/>
          <cell r="DY135"/>
          <cell r="DZ135"/>
          <cell r="EA135"/>
          <cell r="EB135"/>
          <cell r="EC135"/>
          <cell r="ED135"/>
          <cell r="EG135"/>
          <cell r="EH135"/>
          <cell r="EI135"/>
        </row>
        <row r="136">
          <cell r="B136">
            <v>0</v>
          </cell>
          <cell r="C136"/>
          <cell r="E136"/>
          <cell r="F136"/>
          <cell r="G136">
            <v>20</v>
          </cell>
          <cell r="H136">
            <v>37</v>
          </cell>
          <cell r="I136"/>
          <cell r="J136"/>
          <cell r="L136">
            <v>82</v>
          </cell>
          <cell r="M136" t="str">
            <v>±</v>
          </cell>
          <cell r="N136">
            <v>5</v>
          </cell>
          <cell r="R136"/>
          <cell r="T136"/>
          <cell r="U136"/>
          <cell r="V136"/>
          <cell r="X136"/>
          <cell r="Z136"/>
          <cell r="AA136"/>
          <cell r="AB136"/>
          <cell r="AC136">
            <v>0</v>
          </cell>
          <cell r="AD136"/>
          <cell r="AG136"/>
          <cell r="AI136" t="str">
            <v>ระบุในSD</v>
          </cell>
          <cell r="AJ136"/>
          <cell r="AL136">
            <v>0</v>
          </cell>
          <cell r="AM136"/>
          <cell r="AN136">
            <v>0</v>
          </cell>
          <cell r="AO136" t="str">
            <v>WSWT2021750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BZ136" t="str">
            <v>WRWT200750/WRWT21750</v>
          </cell>
          <cell r="CA136">
            <v>0</v>
          </cell>
          <cell r="DL136"/>
          <cell r="DM136" t="str">
            <v>Lead time</v>
          </cell>
          <cell r="DN136"/>
          <cell r="DP136"/>
          <cell r="DQ136"/>
          <cell r="DR136"/>
          <cell r="DS136"/>
          <cell r="DT136"/>
          <cell r="DU136"/>
          <cell r="DW136"/>
          <cell r="DX136"/>
          <cell r="DY136"/>
          <cell r="DZ136"/>
          <cell r="EA136"/>
          <cell r="EB136"/>
          <cell r="EC136"/>
          <cell r="ED136"/>
          <cell r="EG136"/>
          <cell r="EH136">
            <v>0</v>
          </cell>
          <cell r="EI136">
            <v>0</v>
          </cell>
        </row>
        <row r="137">
          <cell r="B137" t="str">
            <v>MK68-000349</v>
          </cell>
          <cell r="C137">
            <v>45722</v>
          </cell>
          <cell r="E137" t="str">
            <v>บจก.เบทาโกร</v>
          </cell>
          <cell r="F137" t="str">
            <v xml:space="preserve">WB ฟาร์ม F932 30kg </v>
          </cell>
          <cell r="G137">
            <v>20</v>
          </cell>
          <cell r="H137">
            <v>37</v>
          </cell>
          <cell r="I137" t="str">
            <v>ขาว</v>
          </cell>
          <cell r="J137"/>
          <cell r="L137">
            <v>80</v>
          </cell>
          <cell r="M137" t="str">
            <v>±</v>
          </cell>
          <cell r="N137">
            <v>3</v>
          </cell>
          <cell r="R137" t="str">
            <v>ไม่</v>
          </cell>
          <cell r="T137" t="str">
            <v>ไม่สวมถุงใน</v>
          </cell>
          <cell r="U137"/>
          <cell r="V137"/>
          <cell r="X137">
            <v>45754</v>
          </cell>
          <cell r="Z137" t="str">
            <v>500กระสอบแบน พร้อมระบุชื่อบริษัท รายการสินค้า จำนวนแต่ละแพ็ค</v>
          </cell>
          <cell r="AA137">
            <v>20000</v>
          </cell>
          <cell r="AB137">
            <v>0</v>
          </cell>
          <cell r="AC137">
            <v>0</v>
          </cell>
          <cell r="AD137">
            <v>0</v>
          </cell>
          <cell r="AG137"/>
          <cell r="AI137" t="str">
            <v>ลพบุรี 1</v>
          </cell>
          <cell r="AJ137">
            <v>20066</v>
          </cell>
          <cell r="AL137">
            <v>0</v>
          </cell>
          <cell r="AM137">
            <v>21000</v>
          </cell>
          <cell r="AN137">
            <v>0</v>
          </cell>
          <cell r="AO137" t="str">
            <v>WSWT2025800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BZ137" t="str">
            <v>WRWT25800/WRWT25800</v>
          </cell>
          <cell r="CA137">
            <v>0</v>
          </cell>
          <cell r="DL137" t="str">
            <v>P7</v>
          </cell>
          <cell r="DM137">
            <v>2</v>
          </cell>
          <cell r="DN137">
            <v>45754</v>
          </cell>
          <cell r="DP137">
            <v>45749</v>
          </cell>
          <cell r="DQ137"/>
          <cell r="DR137">
            <v>45745</v>
          </cell>
          <cell r="DS137">
            <v>45752</v>
          </cell>
          <cell r="DT137">
            <v>45753</v>
          </cell>
          <cell r="DU137">
            <v>45753</v>
          </cell>
          <cell r="DW137"/>
          <cell r="DX137"/>
          <cell r="DY137"/>
          <cell r="DZ137"/>
          <cell r="EA137"/>
          <cell r="EB137"/>
          <cell r="EC137" t="str">
            <v>งานพิมพ์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MK68-000362</v>
          </cell>
          <cell r="C138">
            <v>45724</v>
          </cell>
          <cell r="E138" t="str">
            <v>บจก.เบทาโกร</v>
          </cell>
          <cell r="F138" t="str">
            <v>เบทาโกร 124</v>
          </cell>
          <cell r="G138">
            <v>20</v>
          </cell>
          <cell r="H138">
            <v>37</v>
          </cell>
          <cell r="I138" t="str">
            <v>ขาว</v>
          </cell>
          <cell r="J138"/>
          <cell r="L138">
            <v>80</v>
          </cell>
          <cell r="M138" t="str">
            <v>±</v>
          </cell>
          <cell r="N138">
            <v>3</v>
          </cell>
          <cell r="R138" t="str">
            <v>บิด</v>
          </cell>
          <cell r="T138" t="str">
            <v>ไม่สวมถุงใน</v>
          </cell>
          <cell r="U138"/>
          <cell r="V138"/>
          <cell r="X138">
            <v>45755</v>
          </cell>
          <cell r="Z138" t="str">
            <v>500กระสอบ พร้อมระบุชื่อบริษัท รายการสินค้า จำนวนแต่ละแพ็ค</v>
          </cell>
          <cell r="AA138">
            <v>10000</v>
          </cell>
          <cell r="AB138">
            <v>0</v>
          </cell>
          <cell r="AC138">
            <v>0</v>
          </cell>
          <cell r="AD138">
            <v>0</v>
          </cell>
          <cell r="AG138"/>
          <cell r="AI138" t="str">
            <v>พระประแดง</v>
          </cell>
          <cell r="AJ138">
            <v>9857</v>
          </cell>
          <cell r="AL138">
            <v>143</v>
          </cell>
          <cell r="AM138">
            <v>10750</v>
          </cell>
          <cell r="AN138">
            <v>0</v>
          </cell>
          <cell r="AO138" t="str">
            <v>WSWT2025800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WRWT25800/WRWT25800</v>
          </cell>
          <cell r="CA138">
            <v>0</v>
          </cell>
          <cell r="DL138" t="str">
            <v>P7</v>
          </cell>
          <cell r="DM138">
            <v>2</v>
          </cell>
          <cell r="DN138">
            <v>45755</v>
          </cell>
          <cell r="DP138">
            <v>45750</v>
          </cell>
          <cell r="DQ138"/>
          <cell r="DR138">
            <v>45746</v>
          </cell>
          <cell r="DS138">
            <v>45753</v>
          </cell>
          <cell r="DT138">
            <v>45754</v>
          </cell>
          <cell r="DU138">
            <v>45754</v>
          </cell>
          <cell r="DW138"/>
          <cell r="DX138"/>
          <cell r="DY138"/>
          <cell r="DZ138"/>
          <cell r="EA138"/>
          <cell r="EB138"/>
          <cell r="EC138" t="str">
            <v>งานพิมพ์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MK68-000363</v>
          </cell>
          <cell r="C139">
            <v>45724</v>
          </cell>
          <cell r="E139" t="str">
            <v>บจก.เบทาโกร</v>
          </cell>
          <cell r="F139" t="str">
            <v>เบทาโกร 406</v>
          </cell>
          <cell r="G139">
            <v>20</v>
          </cell>
          <cell r="H139">
            <v>37</v>
          </cell>
          <cell r="I139" t="str">
            <v>ขาว</v>
          </cell>
          <cell r="J139"/>
          <cell r="L139">
            <v>80</v>
          </cell>
          <cell r="M139" t="str">
            <v>±</v>
          </cell>
          <cell r="N139">
            <v>3</v>
          </cell>
          <cell r="R139" t="str">
            <v>บิด</v>
          </cell>
          <cell r="T139" t="str">
            <v>ไม่สวมถุงใน</v>
          </cell>
          <cell r="U139"/>
          <cell r="V139"/>
          <cell r="X139">
            <v>45755</v>
          </cell>
          <cell r="Z139" t="str">
            <v>500กระสอบ พร้อมระบุชื่อบริษัท รายการสินค้า จำนวนแต่ละแพ็ค</v>
          </cell>
          <cell r="AA139">
            <v>20000</v>
          </cell>
          <cell r="AB139">
            <v>0</v>
          </cell>
          <cell r="AC139">
            <v>0</v>
          </cell>
          <cell r="AD139">
            <v>0</v>
          </cell>
          <cell r="AG139"/>
          <cell r="AI139" t="str">
            <v>พระประแดง</v>
          </cell>
          <cell r="AJ139">
            <v>10000</v>
          </cell>
          <cell r="AL139">
            <v>10000</v>
          </cell>
          <cell r="AM139">
            <v>18690</v>
          </cell>
          <cell r="AN139">
            <v>1375.5</v>
          </cell>
          <cell r="AO139" t="str">
            <v>WSWT2025800</v>
          </cell>
          <cell r="AQ139">
            <v>1479.6115950000001</v>
          </cell>
          <cell r="AR139">
            <v>1479.6115950000001</v>
          </cell>
          <cell r="AS139">
            <v>0</v>
          </cell>
          <cell r="AT139">
            <v>0</v>
          </cell>
          <cell r="AU139">
            <v>0</v>
          </cell>
          <cell r="BZ139" t="str">
            <v>WRWT25800/WRWT25800</v>
          </cell>
          <cell r="CA139">
            <v>0</v>
          </cell>
          <cell r="DL139" t="str">
            <v>P7</v>
          </cell>
          <cell r="DM139">
            <v>2</v>
          </cell>
          <cell r="DN139">
            <v>45755</v>
          </cell>
          <cell r="DP139">
            <v>45750</v>
          </cell>
          <cell r="DQ139"/>
          <cell r="DR139">
            <v>45746</v>
          </cell>
          <cell r="DS139">
            <v>45753</v>
          </cell>
          <cell r="DT139">
            <v>45754</v>
          </cell>
          <cell r="DU139">
            <v>45754</v>
          </cell>
          <cell r="DW139"/>
          <cell r="DX139"/>
          <cell r="DY139"/>
          <cell r="DZ139"/>
          <cell r="EA139"/>
          <cell r="EB139"/>
          <cell r="EC139" t="str">
            <v>งานพิมพ์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MK68-000360</v>
          </cell>
          <cell r="C140">
            <v>45723</v>
          </cell>
          <cell r="E140" t="str">
            <v>บจก.เบทาโกร</v>
          </cell>
          <cell r="F140" t="str">
            <v xml:space="preserve">WB ฟาร์ม F931L 30kg </v>
          </cell>
          <cell r="G140">
            <v>20</v>
          </cell>
          <cell r="H140">
            <v>37</v>
          </cell>
          <cell r="I140" t="str">
            <v>ขาว</v>
          </cell>
          <cell r="J140"/>
          <cell r="L140">
            <v>80</v>
          </cell>
          <cell r="M140" t="str">
            <v>±</v>
          </cell>
          <cell r="N140">
            <v>3</v>
          </cell>
          <cell r="R140" t="str">
            <v>ไม่</v>
          </cell>
          <cell r="T140" t="str">
            <v>ไม่สวมถุงใน</v>
          </cell>
          <cell r="U140"/>
          <cell r="V140"/>
          <cell r="X140">
            <v>45755</v>
          </cell>
          <cell r="Z140" t="str">
            <v>500กระสอบแบน พร้อมระบุชื่อบริษัท รายการสินค้า จำนวนแต่ละแพ็ค</v>
          </cell>
          <cell r="AA140">
            <v>40000</v>
          </cell>
          <cell r="AB140">
            <v>0</v>
          </cell>
          <cell r="AC140">
            <v>0</v>
          </cell>
          <cell r="AD140">
            <v>0</v>
          </cell>
          <cell r="AG140"/>
          <cell r="AI140" t="str">
            <v>ลพบุรี 1</v>
          </cell>
          <cell r="AJ140">
            <v>0</v>
          </cell>
          <cell r="AL140">
            <v>40000</v>
          </cell>
          <cell r="AM140">
            <v>12830</v>
          </cell>
          <cell r="AN140">
            <v>28528.5</v>
          </cell>
          <cell r="AO140" t="str">
            <v>WSWT2025800</v>
          </cell>
          <cell r="AQ140">
            <v>30687.822165000001</v>
          </cell>
          <cell r="AR140">
            <v>30687.822165000001</v>
          </cell>
          <cell r="AS140">
            <v>0</v>
          </cell>
          <cell r="AT140">
            <v>0</v>
          </cell>
          <cell r="AU140">
            <v>0</v>
          </cell>
          <cell r="BZ140" t="str">
            <v>WRWT25800/WRWT25800</v>
          </cell>
          <cell r="CA140">
            <v>0</v>
          </cell>
          <cell r="DL140" t="str">
            <v>P7</v>
          </cell>
          <cell r="DM140">
            <v>2</v>
          </cell>
          <cell r="DN140">
            <v>45755</v>
          </cell>
          <cell r="DP140">
            <v>45750</v>
          </cell>
          <cell r="DQ140"/>
          <cell r="DR140">
            <v>45746</v>
          </cell>
          <cell r="DS140">
            <v>45753</v>
          </cell>
          <cell r="DT140">
            <v>45754</v>
          </cell>
          <cell r="DU140">
            <v>45754</v>
          </cell>
          <cell r="DW140"/>
          <cell r="DX140"/>
          <cell r="DY140"/>
          <cell r="DZ140"/>
          <cell r="EA140"/>
          <cell r="EB140"/>
          <cell r="EC140" t="str">
            <v>งานพิมพ์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MK68-000484</v>
          </cell>
          <cell r="C141">
            <v>45749</v>
          </cell>
          <cell r="E141" t="str">
            <v>บจก.อินเทคค์ โกลบอล</v>
          </cell>
          <cell r="F141" t="str">
            <v>เพอเฟคค์ 664HP</v>
          </cell>
          <cell r="G141">
            <v>20</v>
          </cell>
          <cell r="H141">
            <v>36</v>
          </cell>
          <cell r="I141" t="str">
            <v>ขาว</v>
          </cell>
          <cell r="J141"/>
          <cell r="L141">
            <v>78</v>
          </cell>
          <cell r="M141" t="str">
            <v>±</v>
          </cell>
          <cell r="N141">
            <v>5</v>
          </cell>
          <cell r="R141" t="str">
            <v>จับจีบ</v>
          </cell>
          <cell r="T141" t="str">
            <v>ไม่สวมถุงใน</v>
          </cell>
          <cell r="U141"/>
          <cell r="V141"/>
          <cell r="X141">
            <v>45755</v>
          </cell>
          <cell r="Z141" t="str">
            <v>มัด80 ใช้สายรัด</v>
          </cell>
          <cell r="AA141">
            <v>32998</v>
          </cell>
          <cell r="AB141">
            <v>0</v>
          </cell>
          <cell r="AC141">
            <v>0</v>
          </cell>
          <cell r="AD141">
            <v>0</v>
          </cell>
          <cell r="AG141" t="str">
            <v>8/4 30000  18/4  20000</v>
          </cell>
          <cell r="AI141"/>
          <cell r="AJ141">
            <v>5040</v>
          </cell>
          <cell r="AL141">
            <v>27958</v>
          </cell>
          <cell r="AM141">
            <v>1938</v>
          </cell>
          <cell r="AN141">
            <v>29355.9</v>
          </cell>
          <cell r="AO141" t="str">
            <v>WSWT2025800</v>
          </cell>
          <cell r="AQ141">
            <v>29292.994500000001</v>
          </cell>
          <cell r="AR141">
            <v>29292.994500000001</v>
          </cell>
          <cell r="AS141">
            <v>0</v>
          </cell>
          <cell r="AT141">
            <v>0</v>
          </cell>
          <cell r="AU141">
            <v>0</v>
          </cell>
          <cell r="BZ141" t="str">
            <v>WRWT25800/WRWT25800</v>
          </cell>
          <cell r="CA141">
            <v>0</v>
          </cell>
          <cell r="DL141" t="str">
            <v>P7</v>
          </cell>
          <cell r="DM141">
            <v>2</v>
          </cell>
          <cell r="DN141">
            <v>45755</v>
          </cell>
          <cell r="DP141">
            <v>45750</v>
          </cell>
          <cell r="DQ141"/>
          <cell r="DR141">
            <v>45746</v>
          </cell>
          <cell r="DS141">
            <v>45753</v>
          </cell>
          <cell r="DT141">
            <v>45754</v>
          </cell>
          <cell r="DU141">
            <v>45754</v>
          </cell>
          <cell r="DW141"/>
          <cell r="DX141"/>
          <cell r="DY141"/>
          <cell r="DZ141"/>
          <cell r="EA141"/>
          <cell r="EB141"/>
          <cell r="EC141" t="str">
            <v>งานพิมพ์</v>
          </cell>
          <cell r="ED141" t="str">
            <v xml:space="preserve"> / </v>
          </cell>
          <cell r="EG141"/>
          <cell r="EH141"/>
          <cell r="EI141"/>
        </row>
        <row r="142">
          <cell r="B142" t="str">
            <v>MK68-000412</v>
          </cell>
          <cell r="C142">
            <v>45731</v>
          </cell>
          <cell r="E142" t="str">
            <v>บจก.เบทาโกร</v>
          </cell>
          <cell r="F142" t="str">
            <v>WB เบทาโกร 225 30kg LP</v>
          </cell>
          <cell r="G142">
            <v>20</v>
          </cell>
          <cell r="H142">
            <v>37</v>
          </cell>
          <cell r="I142" t="str">
            <v>ขาว</v>
          </cell>
          <cell r="J142"/>
          <cell r="L142">
            <v>80</v>
          </cell>
          <cell r="M142" t="str">
            <v>±</v>
          </cell>
          <cell r="N142">
            <v>3</v>
          </cell>
          <cell r="R142" t="str">
            <v>บิด</v>
          </cell>
          <cell r="T142" t="str">
            <v>ไม่สวมถุงใน</v>
          </cell>
          <cell r="U142"/>
          <cell r="V142"/>
          <cell r="X142">
            <v>45757</v>
          </cell>
          <cell r="Z142" t="str">
            <v>500กระสอบแบน พร้อมระบุชื่อบริษัท รายการสินค้า จำนวนแต่ละแพ็ค</v>
          </cell>
          <cell r="AA142">
            <v>5000</v>
          </cell>
          <cell r="AB142">
            <v>0</v>
          </cell>
          <cell r="AC142">
            <v>0</v>
          </cell>
          <cell r="AD142">
            <v>0</v>
          </cell>
          <cell r="AG142"/>
          <cell r="AI142" t="str">
            <v>ลำพูน</v>
          </cell>
          <cell r="AJ142">
            <v>0</v>
          </cell>
          <cell r="AL142">
            <v>5000</v>
          </cell>
          <cell r="AM142"/>
          <cell r="AN142">
            <v>5250</v>
          </cell>
          <cell r="AO142" t="str">
            <v>WSWT2025800</v>
          </cell>
          <cell r="AQ142">
            <v>5378.4500000000007</v>
          </cell>
          <cell r="AR142">
            <v>4689</v>
          </cell>
          <cell r="AS142">
            <v>689.45000000000073</v>
          </cell>
          <cell r="AT142">
            <v>0</v>
          </cell>
          <cell r="AU142">
            <v>0</v>
          </cell>
          <cell r="BZ142" t="str">
            <v>WRWT25800/WRWT25800</v>
          </cell>
          <cell r="CA142">
            <v>52.70462222222227</v>
          </cell>
          <cell r="DL142" t="str">
            <v>P7</v>
          </cell>
          <cell r="DM142">
            <v>2</v>
          </cell>
          <cell r="DN142">
            <v>45757</v>
          </cell>
          <cell r="DP142">
            <v>45752</v>
          </cell>
          <cell r="DQ142"/>
          <cell r="DR142">
            <v>45748</v>
          </cell>
          <cell r="DS142">
            <v>45755</v>
          </cell>
          <cell r="DT142">
            <v>45756</v>
          </cell>
          <cell r="DU142">
            <v>45756</v>
          </cell>
          <cell r="DW142"/>
          <cell r="DX142"/>
          <cell r="DY142"/>
          <cell r="DZ142"/>
          <cell r="EA142"/>
          <cell r="EB142"/>
          <cell r="EC142" t="str">
            <v>งานพิมพ์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MK68-000368</v>
          </cell>
          <cell r="C143">
            <v>45724</v>
          </cell>
          <cell r="E143" t="str">
            <v>บจก.เบทาโกร</v>
          </cell>
          <cell r="F143" t="str">
            <v>เบทาโกร 124</v>
          </cell>
          <cell r="G143">
            <v>20</v>
          </cell>
          <cell r="H143">
            <v>37</v>
          </cell>
          <cell r="I143" t="str">
            <v>ขาว</v>
          </cell>
          <cell r="J143"/>
          <cell r="L143">
            <v>80</v>
          </cell>
          <cell r="M143" t="str">
            <v>±</v>
          </cell>
          <cell r="N143">
            <v>3</v>
          </cell>
          <cell r="R143" t="str">
            <v>บิด</v>
          </cell>
          <cell r="T143" t="str">
            <v>ไม่สวมถุงใน</v>
          </cell>
          <cell r="U143"/>
          <cell r="V143"/>
          <cell r="X143">
            <v>45757</v>
          </cell>
          <cell r="Z143" t="str">
            <v>500กระสอบแบน พร้อมระบุชื่อบริษัท รายการสินค้า จำนวนแต่ละแพ็ค</v>
          </cell>
          <cell r="AA143">
            <v>30000</v>
          </cell>
          <cell r="AB143">
            <v>0</v>
          </cell>
          <cell r="AC143">
            <v>0</v>
          </cell>
          <cell r="AD143">
            <v>0</v>
          </cell>
          <cell r="AG143"/>
          <cell r="AI143" t="str">
            <v>ลพบุรี 1</v>
          </cell>
          <cell r="AJ143">
            <v>0</v>
          </cell>
          <cell r="AL143">
            <v>30000</v>
          </cell>
          <cell r="AM143"/>
          <cell r="AN143">
            <v>31500</v>
          </cell>
          <cell r="AO143" t="str">
            <v>WSWT2025800</v>
          </cell>
          <cell r="AQ143">
            <v>32270.700000000004</v>
          </cell>
          <cell r="AR143">
            <v>0</v>
          </cell>
          <cell r="AS143">
            <v>32270.700000000004</v>
          </cell>
          <cell r="AT143">
            <v>0</v>
          </cell>
          <cell r="AU143">
            <v>0</v>
          </cell>
          <cell r="BZ143" t="str">
            <v>WRWT25800/WRWT25800</v>
          </cell>
          <cell r="CA143">
            <v>2466.9157333333337</v>
          </cell>
          <cell r="DL143" t="str">
            <v>P7</v>
          </cell>
          <cell r="DM143">
            <v>2</v>
          </cell>
          <cell r="DN143">
            <v>45757</v>
          </cell>
          <cell r="DP143">
            <v>45752</v>
          </cell>
          <cell r="DQ143"/>
          <cell r="DR143">
            <v>45748</v>
          </cell>
          <cell r="DS143">
            <v>45755</v>
          </cell>
          <cell r="DT143">
            <v>45756</v>
          </cell>
          <cell r="DU143">
            <v>45756</v>
          </cell>
          <cell r="DW143"/>
          <cell r="DX143"/>
          <cell r="DY143"/>
          <cell r="DZ143"/>
          <cell r="EA143"/>
          <cell r="EB143"/>
          <cell r="EC143" t="str">
            <v>งานพิมพ์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MK68-000427</v>
          </cell>
          <cell r="C144">
            <v>45736</v>
          </cell>
          <cell r="E144" t="str">
            <v>บจก.เบทาโกร</v>
          </cell>
          <cell r="F144" t="str">
            <v>WB เบทาโกร 326 30kg NM</v>
          </cell>
          <cell r="G144">
            <v>20</v>
          </cell>
          <cell r="H144">
            <v>37</v>
          </cell>
          <cell r="I144" t="str">
            <v>ขาว</v>
          </cell>
          <cell r="J144"/>
          <cell r="L144">
            <v>80</v>
          </cell>
          <cell r="M144" t="str">
            <v>±</v>
          </cell>
          <cell r="N144">
            <v>3</v>
          </cell>
          <cell r="R144" t="str">
            <v>ไม่</v>
          </cell>
          <cell r="T144" t="str">
            <v>ไม่สวมถุงใน</v>
          </cell>
          <cell r="U144"/>
          <cell r="V144"/>
          <cell r="X144">
            <v>45757</v>
          </cell>
          <cell r="Z144" t="str">
            <v>500กระสอบแบน พร้อมระบุชื่อบริษัท รายการสินค้า จำนวนแต่ละแพ็ค</v>
          </cell>
          <cell r="AA144">
            <v>5000</v>
          </cell>
          <cell r="AB144">
            <v>0</v>
          </cell>
          <cell r="AC144">
            <v>0</v>
          </cell>
          <cell r="AD144">
            <v>0</v>
          </cell>
          <cell r="AG144"/>
          <cell r="AI144" t="str">
            <v>หนองบุญมาก</v>
          </cell>
          <cell r="AJ144">
            <v>0</v>
          </cell>
          <cell r="AL144">
            <v>5000</v>
          </cell>
          <cell r="AM144"/>
          <cell r="AN144">
            <v>5250</v>
          </cell>
          <cell r="AO144" t="str">
            <v>WSWT2025800</v>
          </cell>
          <cell r="AQ144">
            <v>5378.4500000000007</v>
          </cell>
          <cell r="AR144">
            <v>0</v>
          </cell>
          <cell r="AS144">
            <v>5378.4500000000007</v>
          </cell>
          <cell r="AT144">
            <v>0</v>
          </cell>
          <cell r="AU144">
            <v>0</v>
          </cell>
          <cell r="BZ144" t="str">
            <v>WRWT25800/WRWT25800</v>
          </cell>
          <cell r="CA144">
            <v>411.15262222222225</v>
          </cell>
          <cell r="DL144" t="str">
            <v>P7</v>
          </cell>
          <cell r="DM144">
            <v>2</v>
          </cell>
          <cell r="DN144">
            <v>45757</v>
          </cell>
          <cell r="DP144">
            <v>45752</v>
          </cell>
          <cell r="DQ144"/>
          <cell r="DR144">
            <v>45748</v>
          </cell>
          <cell r="DS144">
            <v>45755</v>
          </cell>
          <cell r="DT144">
            <v>45756</v>
          </cell>
          <cell r="DU144">
            <v>45756</v>
          </cell>
          <cell r="DW144"/>
          <cell r="DX144"/>
          <cell r="DY144"/>
          <cell r="DZ144"/>
          <cell r="EA144"/>
          <cell r="EB144"/>
          <cell r="EC144" t="str">
            <v>งานพิมพ์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MK68-000458</v>
          </cell>
          <cell r="C145">
            <v>45743</v>
          </cell>
          <cell r="E145" t="str">
            <v>บจก.เบทาโกร</v>
          </cell>
          <cell r="F145" t="str">
            <v>WB ฟาร์ม F992 30kg LP</v>
          </cell>
          <cell r="G145">
            <v>20</v>
          </cell>
          <cell r="H145">
            <v>37</v>
          </cell>
          <cell r="I145" t="str">
            <v>ขาว</v>
          </cell>
          <cell r="J145"/>
          <cell r="L145">
            <v>80</v>
          </cell>
          <cell r="M145" t="str">
            <v>±</v>
          </cell>
          <cell r="N145">
            <v>3</v>
          </cell>
          <cell r="R145" t="str">
            <v>ไม่</v>
          </cell>
          <cell r="T145" t="str">
            <v>ไม่สวมถุงใน</v>
          </cell>
          <cell r="U145"/>
          <cell r="V145"/>
          <cell r="X145">
            <v>45757</v>
          </cell>
          <cell r="Z145" t="str">
            <v>500กระสอบแบน พร้อมระบุชื่อบริษัท รายการสินค้า จำนวนแต่ละแพ็ค</v>
          </cell>
          <cell r="AA145">
            <v>20000</v>
          </cell>
          <cell r="AB145">
            <v>0</v>
          </cell>
          <cell r="AC145">
            <v>0</v>
          </cell>
          <cell r="AD145">
            <v>0</v>
          </cell>
          <cell r="AG145"/>
          <cell r="AI145" t="str">
            <v>ลำพูน</v>
          </cell>
          <cell r="AJ145">
            <v>0</v>
          </cell>
          <cell r="AL145">
            <v>20000</v>
          </cell>
          <cell r="AM145"/>
          <cell r="AN145">
            <v>21000</v>
          </cell>
          <cell r="AO145" t="str">
            <v>WSWT2025800</v>
          </cell>
          <cell r="AQ145">
            <v>21513.800000000003</v>
          </cell>
          <cell r="AR145">
            <v>0</v>
          </cell>
          <cell r="AS145">
            <v>21513.800000000003</v>
          </cell>
          <cell r="AT145">
            <v>0</v>
          </cell>
          <cell r="AU145">
            <v>0</v>
          </cell>
          <cell r="BZ145" t="str">
            <v>WRWT25800/WRWT25800</v>
          </cell>
          <cell r="CA145">
            <v>1644.610488888889</v>
          </cell>
          <cell r="DL145" t="str">
            <v>P7</v>
          </cell>
          <cell r="DM145">
            <v>2</v>
          </cell>
          <cell r="DN145">
            <v>45757</v>
          </cell>
          <cell r="DP145">
            <v>45752</v>
          </cell>
          <cell r="DQ145"/>
          <cell r="DR145">
            <v>45748</v>
          </cell>
          <cell r="DS145">
            <v>45755</v>
          </cell>
          <cell r="DT145">
            <v>45756</v>
          </cell>
          <cell r="DU145">
            <v>45756</v>
          </cell>
          <cell r="DW145"/>
          <cell r="DX145"/>
          <cell r="DY145"/>
          <cell r="DZ145"/>
          <cell r="EA145"/>
          <cell r="EB145"/>
          <cell r="EC145" t="str">
            <v>งานพิมพ์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MK68-000426</v>
          </cell>
          <cell r="C146">
            <v>45736</v>
          </cell>
          <cell r="E146" t="str">
            <v>บจก.เบทาโกร</v>
          </cell>
          <cell r="F146" t="str">
            <v>WB เบทาโกร 405 30kg NM</v>
          </cell>
          <cell r="G146">
            <v>20</v>
          </cell>
          <cell r="H146">
            <v>37</v>
          </cell>
          <cell r="I146" t="str">
            <v>ขาว</v>
          </cell>
          <cell r="J146"/>
          <cell r="L146">
            <v>80</v>
          </cell>
          <cell r="M146" t="str">
            <v>±</v>
          </cell>
          <cell r="N146">
            <v>3</v>
          </cell>
          <cell r="R146" t="str">
            <v>ไม่</v>
          </cell>
          <cell r="T146" t="str">
            <v>ไม่สวมถุงใน</v>
          </cell>
          <cell r="U146"/>
          <cell r="V146"/>
          <cell r="X146">
            <v>45759</v>
          </cell>
          <cell r="Z146" t="str">
            <v>500กระสอบแบน พร้อมระบุชื่อบริษัท รายการสินค้า จำนวนแต่ละแพ็ค</v>
          </cell>
          <cell r="AA146">
            <v>15000</v>
          </cell>
          <cell r="AB146">
            <v>0</v>
          </cell>
          <cell r="AC146">
            <v>0</v>
          </cell>
          <cell r="AD146">
            <v>0</v>
          </cell>
          <cell r="AG146"/>
          <cell r="AI146" t="str">
            <v>หนองบุญมาก</v>
          </cell>
          <cell r="AJ146">
            <v>0</v>
          </cell>
          <cell r="AL146">
            <v>15000</v>
          </cell>
          <cell r="AM146"/>
          <cell r="AN146">
            <v>15750</v>
          </cell>
          <cell r="AO146" t="str">
            <v>WSWT2025800</v>
          </cell>
          <cell r="AQ146">
            <v>16135.350000000002</v>
          </cell>
          <cell r="AR146">
            <v>0</v>
          </cell>
          <cell r="AS146">
            <v>16135.350000000002</v>
          </cell>
          <cell r="AT146">
            <v>0</v>
          </cell>
          <cell r="AU146">
            <v>0</v>
          </cell>
          <cell r="BZ146" t="str">
            <v>WRWT25800/WRWT25800</v>
          </cell>
          <cell r="CA146">
            <v>1233.4578666666669</v>
          </cell>
          <cell r="DL146" t="str">
            <v>P7</v>
          </cell>
          <cell r="DM146">
            <v>2</v>
          </cell>
          <cell r="DN146">
            <v>45759</v>
          </cell>
          <cell r="DP146">
            <v>45754</v>
          </cell>
          <cell r="DQ146"/>
          <cell r="DR146">
            <v>45750</v>
          </cell>
          <cell r="DS146">
            <v>45757</v>
          </cell>
          <cell r="DT146">
            <v>45758</v>
          </cell>
          <cell r="DU146">
            <v>45758</v>
          </cell>
          <cell r="DW146"/>
          <cell r="DX146"/>
          <cell r="DY146"/>
          <cell r="DZ146"/>
          <cell r="EA146"/>
          <cell r="EB146"/>
          <cell r="EC146" t="str">
            <v>งานพิมพ์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MK68-000426</v>
          </cell>
          <cell r="C147">
            <v>45736</v>
          </cell>
          <cell r="E147" t="str">
            <v>บจก.เบทาโกร</v>
          </cell>
          <cell r="F147" t="str">
            <v>WB เบทาโกร 124 30kg NM</v>
          </cell>
          <cell r="G147">
            <v>20</v>
          </cell>
          <cell r="H147">
            <v>37</v>
          </cell>
          <cell r="I147" t="str">
            <v>ขาว</v>
          </cell>
          <cell r="J147"/>
          <cell r="L147">
            <v>80</v>
          </cell>
          <cell r="M147" t="str">
            <v>±</v>
          </cell>
          <cell r="N147">
            <v>3</v>
          </cell>
          <cell r="R147" t="str">
            <v>ไม่</v>
          </cell>
          <cell r="T147" t="str">
            <v>ไม่สวมถุงใน</v>
          </cell>
          <cell r="U147"/>
          <cell r="V147"/>
          <cell r="X147">
            <v>45764</v>
          </cell>
          <cell r="Z147" t="str">
            <v>500กระสอบแบน พร้อมระบุชื่อบริษัท รายการสินค้า จำนวนแต่ละแพ็ค</v>
          </cell>
          <cell r="AA147">
            <v>14000</v>
          </cell>
          <cell r="AB147">
            <v>0</v>
          </cell>
          <cell r="AC147">
            <v>0</v>
          </cell>
          <cell r="AD147">
            <v>0</v>
          </cell>
          <cell r="AG147"/>
          <cell r="AI147" t="str">
            <v>หนองบุญมาก</v>
          </cell>
          <cell r="AJ147">
            <v>0</v>
          </cell>
          <cell r="AL147">
            <v>14000</v>
          </cell>
          <cell r="AM147"/>
          <cell r="AN147">
            <v>14700</v>
          </cell>
          <cell r="AO147" t="str">
            <v>WSWT2025800</v>
          </cell>
          <cell r="AQ147">
            <v>15059.660000000002</v>
          </cell>
          <cell r="AR147">
            <v>0</v>
          </cell>
          <cell r="AS147">
            <v>15059.660000000002</v>
          </cell>
          <cell r="AT147">
            <v>0</v>
          </cell>
          <cell r="AU147">
            <v>0</v>
          </cell>
          <cell r="BZ147" t="str">
            <v>WRWT25800/WRWT25800</v>
          </cell>
          <cell r="CA147">
            <v>1151.2273422222224</v>
          </cell>
          <cell r="DL147" t="str">
            <v>P7</v>
          </cell>
          <cell r="DM147">
            <v>2</v>
          </cell>
          <cell r="DN147">
            <v>45764</v>
          </cell>
          <cell r="DP147">
            <v>45759</v>
          </cell>
          <cell r="DQ147"/>
          <cell r="DR147">
            <v>45755</v>
          </cell>
          <cell r="DS147">
            <v>45762</v>
          </cell>
          <cell r="DT147">
            <v>45763</v>
          </cell>
          <cell r="DU147">
            <v>45763</v>
          </cell>
          <cell r="DW147"/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MK68-000363</v>
          </cell>
          <cell r="C148">
            <v>45724</v>
          </cell>
          <cell r="E148" t="str">
            <v>บจก.เบทาโกร</v>
          </cell>
          <cell r="F148" t="str">
            <v>เบทาโกร 405</v>
          </cell>
          <cell r="G148">
            <v>20</v>
          </cell>
          <cell r="H148">
            <v>37</v>
          </cell>
          <cell r="I148" t="str">
            <v>ขาว</v>
          </cell>
          <cell r="J148"/>
          <cell r="L148">
            <v>80</v>
          </cell>
          <cell r="M148" t="str">
            <v>±</v>
          </cell>
          <cell r="N148">
            <v>3</v>
          </cell>
          <cell r="R148" t="str">
            <v>บิด</v>
          </cell>
          <cell r="T148" t="str">
            <v>ไม่สวมถุงใน</v>
          </cell>
          <cell r="U148"/>
          <cell r="V148"/>
          <cell r="X148">
            <v>45765</v>
          </cell>
          <cell r="Z148" t="str">
            <v>500กระสอบ พร้อมระบุชื่อบริษัท รายการสินค้า จำนวนแต่ละแพ็ค</v>
          </cell>
          <cell r="AA148">
            <v>10000</v>
          </cell>
          <cell r="AB148">
            <v>0</v>
          </cell>
          <cell r="AC148">
            <v>0</v>
          </cell>
          <cell r="AD148">
            <v>0</v>
          </cell>
          <cell r="AG148"/>
          <cell r="AI148" t="str">
            <v>พระประแดง</v>
          </cell>
          <cell r="AJ148">
            <v>0</v>
          </cell>
          <cell r="AL148">
            <v>10000</v>
          </cell>
          <cell r="AM148"/>
          <cell r="AN148">
            <v>10500</v>
          </cell>
          <cell r="AO148" t="str">
            <v>WSWT2025800</v>
          </cell>
          <cell r="AQ148">
            <v>10756.900000000001</v>
          </cell>
          <cell r="AR148">
            <v>0</v>
          </cell>
          <cell r="AS148">
            <v>10756.900000000001</v>
          </cell>
          <cell r="AT148">
            <v>0</v>
          </cell>
          <cell r="AU148">
            <v>0</v>
          </cell>
          <cell r="BZ148" t="str">
            <v>WRWT25800/WRWT25800</v>
          </cell>
          <cell r="CA148">
            <v>822.3052444444445</v>
          </cell>
          <cell r="DL148" t="str">
            <v>P7</v>
          </cell>
          <cell r="DM148">
            <v>2</v>
          </cell>
          <cell r="DN148">
            <v>45765</v>
          </cell>
          <cell r="DP148">
            <v>45760</v>
          </cell>
          <cell r="DQ148"/>
          <cell r="DR148">
            <v>45756</v>
          </cell>
          <cell r="DS148">
            <v>45763</v>
          </cell>
          <cell r="DT148">
            <v>45764</v>
          </cell>
          <cell r="DU148">
            <v>45764</v>
          </cell>
          <cell r="DW148"/>
          <cell r="DX148"/>
          <cell r="DY148"/>
          <cell r="DZ148"/>
          <cell r="EA148"/>
          <cell r="EB148"/>
          <cell r="EC148" t="str">
            <v>งานพิมพ์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MK68-000364</v>
          </cell>
          <cell r="C149">
            <v>45724</v>
          </cell>
          <cell r="E149" t="str">
            <v>บจก.เบทาโกร</v>
          </cell>
          <cell r="F149" t="str">
            <v>เบทาโกร 406</v>
          </cell>
          <cell r="G149">
            <v>20</v>
          </cell>
          <cell r="H149">
            <v>37</v>
          </cell>
          <cell r="I149" t="str">
            <v>ขาว</v>
          </cell>
          <cell r="J149"/>
          <cell r="L149">
            <v>80</v>
          </cell>
          <cell r="M149" t="str">
            <v>±</v>
          </cell>
          <cell r="N149">
            <v>3</v>
          </cell>
          <cell r="R149" t="str">
            <v>บิด</v>
          </cell>
          <cell r="T149" t="str">
            <v>ไม่สวมถุงใน</v>
          </cell>
          <cell r="U149"/>
          <cell r="V149"/>
          <cell r="X149">
            <v>45765</v>
          </cell>
          <cell r="Z149" t="str">
            <v>500กระสอบ พร้อมระบุชื่อบริษัท รายการสินค้า จำนวนแต่ละแพ็ค</v>
          </cell>
          <cell r="AA149">
            <v>20000</v>
          </cell>
          <cell r="AB149">
            <v>0</v>
          </cell>
          <cell r="AC149">
            <v>0</v>
          </cell>
          <cell r="AD149">
            <v>0</v>
          </cell>
          <cell r="AG149"/>
          <cell r="AI149" t="str">
            <v>พระประแดง</v>
          </cell>
          <cell r="AJ149">
            <v>0</v>
          </cell>
          <cell r="AL149">
            <v>20000</v>
          </cell>
          <cell r="AM149"/>
          <cell r="AN149">
            <v>21000</v>
          </cell>
          <cell r="AO149" t="str">
            <v>WSWT2025800</v>
          </cell>
          <cell r="AQ149">
            <v>21513.800000000003</v>
          </cell>
          <cell r="AR149">
            <v>0</v>
          </cell>
          <cell r="AS149">
            <v>21513.800000000003</v>
          </cell>
          <cell r="AT149">
            <v>0</v>
          </cell>
          <cell r="AU149">
            <v>0</v>
          </cell>
          <cell r="BZ149" t="str">
            <v>WRWT25800/WRWT25800</v>
          </cell>
          <cell r="CA149">
            <v>1644.610488888889</v>
          </cell>
          <cell r="DL149" t="str">
            <v>P7</v>
          </cell>
          <cell r="DM149">
            <v>2</v>
          </cell>
          <cell r="DN149">
            <v>45765</v>
          </cell>
          <cell r="DP149">
            <v>45760</v>
          </cell>
          <cell r="DQ149"/>
          <cell r="DR149">
            <v>45756</v>
          </cell>
          <cell r="DS149">
            <v>45763</v>
          </cell>
          <cell r="DT149">
            <v>45764</v>
          </cell>
          <cell r="DU149">
            <v>45764</v>
          </cell>
          <cell r="DW149"/>
          <cell r="DX149"/>
          <cell r="DY149"/>
          <cell r="DZ149"/>
          <cell r="EA149"/>
          <cell r="EB149"/>
          <cell r="EC149" t="str">
            <v>งานพิมพ์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ใบรับคำสั่งซื้อ</v>
          </cell>
          <cell r="C150"/>
          <cell r="E150" t="str">
            <v>โรงสีข้าวธัญญาวัฒน์</v>
          </cell>
          <cell r="F150" t="str">
            <v>ช้างจีนข้าวหอมชั้นดี(น้ำเงิน)(ถุงในเจาะรู)</v>
          </cell>
          <cell r="G150">
            <v>20</v>
          </cell>
          <cell r="H150">
            <v>32</v>
          </cell>
          <cell r="I150" t="str">
            <v>ขาว</v>
          </cell>
          <cell r="J150"/>
          <cell r="L150">
            <v>70</v>
          </cell>
          <cell r="M150" t="str">
            <v>±</v>
          </cell>
          <cell r="N150">
            <v>5</v>
          </cell>
          <cell r="R150" t="str">
            <v>บิด</v>
          </cell>
          <cell r="T150">
            <v>21</v>
          </cell>
          <cell r="U150">
            <v>35</v>
          </cell>
          <cell r="V150">
            <v>40</v>
          </cell>
          <cell r="X150">
            <v>45765</v>
          </cell>
          <cell r="Z150" t="str">
            <v>500กระสอบแบน</v>
          </cell>
          <cell r="AA150">
            <v>5000</v>
          </cell>
          <cell r="AB150">
            <v>64.880321335871997</v>
          </cell>
          <cell r="AC150">
            <v>0</v>
          </cell>
          <cell r="AD150">
            <v>64.880321335871997</v>
          </cell>
          <cell r="AG150"/>
          <cell r="AI150"/>
          <cell r="AJ150">
            <v>1422</v>
          </cell>
          <cell r="AL150">
            <v>3578</v>
          </cell>
          <cell r="AM150"/>
          <cell r="AN150">
            <v>3756.9</v>
          </cell>
          <cell r="AO150" t="str">
            <v>WSWT2025800</v>
          </cell>
          <cell r="AQ150">
            <v>3348.9722200000001</v>
          </cell>
          <cell r="AR150">
            <v>0</v>
          </cell>
          <cell r="AS150">
            <v>3348.9722200000001</v>
          </cell>
          <cell r="AT150">
            <v>0</v>
          </cell>
          <cell r="AU150">
            <v>0</v>
          </cell>
          <cell r="BZ150" t="str">
            <v>WRWT25800/WRWT25800</v>
          </cell>
          <cell r="CA150">
            <v>256.01032081777777</v>
          </cell>
          <cell r="DL150" t="str">
            <v>P9</v>
          </cell>
          <cell r="DM150">
            <v>3</v>
          </cell>
          <cell r="DN150">
            <v>45765</v>
          </cell>
          <cell r="DP150">
            <v>45760</v>
          </cell>
          <cell r="DQ150"/>
          <cell r="DR150">
            <v>45755</v>
          </cell>
          <cell r="DS150">
            <v>45762</v>
          </cell>
          <cell r="DT150">
            <v>45763</v>
          </cell>
          <cell r="DU150">
            <v>45763</v>
          </cell>
          <cell r="DW150">
            <v>45764</v>
          </cell>
          <cell r="DX150"/>
          <cell r="DY150"/>
          <cell r="DZ150"/>
          <cell r="EA150"/>
          <cell r="EB150"/>
          <cell r="EC150" t="str">
            <v>งานพิมพ์</v>
          </cell>
          <cell r="ED150" t="str">
            <v>รอART</v>
          </cell>
          <cell r="EG150"/>
          <cell r="EH150"/>
          <cell r="EI150"/>
        </row>
        <row r="151">
          <cell r="B151" t="str">
            <v>MK68-000428</v>
          </cell>
          <cell r="C151">
            <v>45736</v>
          </cell>
          <cell r="E151" t="str">
            <v>บจก.เบทาโกร</v>
          </cell>
          <cell r="F151" t="str">
            <v>เบทาโกร 403</v>
          </cell>
          <cell r="G151">
            <v>20</v>
          </cell>
          <cell r="H151">
            <v>37</v>
          </cell>
          <cell r="I151" t="str">
            <v>ขาว</v>
          </cell>
          <cell r="J151"/>
          <cell r="L151">
            <v>80</v>
          </cell>
          <cell r="M151" t="str">
            <v>±</v>
          </cell>
          <cell r="N151">
            <v>3</v>
          </cell>
          <cell r="R151" t="str">
            <v>บิด</v>
          </cell>
          <cell r="T151" t="str">
            <v>ไม่สวมถุงใน</v>
          </cell>
          <cell r="U151"/>
          <cell r="V151"/>
          <cell r="X151">
            <v>45766</v>
          </cell>
          <cell r="Z151" t="str">
            <v>500กระสอบแบน พร้อมระบุชื่อบริษัท รายการสินค้า จำนวนแต่ละแพ็ค</v>
          </cell>
          <cell r="AA151">
            <v>20000</v>
          </cell>
          <cell r="AB151">
            <v>0</v>
          </cell>
          <cell r="AC151">
            <v>0</v>
          </cell>
          <cell r="AD151">
            <v>0</v>
          </cell>
          <cell r="AG151"/>
          <cell r="AI151" t="str">
            <v>ลพบุรี 3</v>
          </cell>
          <cell r="AJ151">
            <v>0</v>
          </cell>
          <cell r="AL151">
            <v>20000</v>
          </cell>
          <cell r="AM151"/>
          <cell r="AN151">
            <v>21000</v>
          </cell>
          <cell r="AO151" t="str">
            <v>WSWT2025800</v>
          </cell>
          <cell r="AQ151">
            <v>21513.800000000003</v>
          </cell>
          <cell r="AR151">
            <v>0</v>
          </cell>
          <cell r="AS151">
            <v>21513.800000000003</v>
          </cell>
          <cell r="AT151">
            <v>0</v>
          </cell>
          <cell r="AU151">
            <v>0</v>
          </cell>
          <cell r="BZ151" t="str">
            <v>WRWT25800/WRWT25800</v>
          </cell>
          <cell r="CA151">
            <v>1644.610488888889</v>
          </cell>
          <cell r="DL151" t="str">
            <v>P7</v>
          </cell>
          <cell r="DM151">
            <v>2</v>
          </cell>
          <cell r="DN151">
            <v>45766</v>
          </cell>
          <cell r="DP151">
            <v>45761</v>
          </cell>
          <cell r="DQ151"/>
          <cell r="DR151">
            <v>45757</v>
          </cell>
          <cell r="DS151">
            <v>45764</v>
          </cell>
          <cell r="DT151">
            <v>45765</v>
          </cell>
          <cell r="DU151">
            <v>45765</v>
          </cell>
          <cell r="DW151"/>
          <cell r="DX151"/>
          <cell r="DY151"/>
          <cell r="DZ151"/>
          <cell r="EA151"/>
          <cell r="EB151"/>
          <cell r="EC151" t="str">
            <v>งานพิมพ์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MK68-000500</v>
          </cell>
          <cell r="C152">
            <v>45751</v>
          </cell>
          <cell r="E152" t="str">
            <v>บจก.เบทาโกร</v>
          </cell>
          <cell r="F152" t="str">
            <v xml:space="preserve">WB ฟาร์ม F931L 30kg </v>
          </cell>
          <cell r="G152">
            <v>20</v>
          </cell>
          <cell r="H152">
            <v>37</v>
          </cell>
          <cell r="I152" t="str">
            <v>ขาว</v>
          </cell>
          <cell r="J152"/>
          <cell r="L152">
            <v>80</v>
          </cell>
          <cell r="M152" t="str">
            <v>±</v>
          </cell>
          <cell r="N152">
            <v>3</v>
          </cell>
          <cell r="R152" t="str">
            <v>ไม่</v>
          </cell>
          <cell r="T152" t="str">
            <v>ไม่สวมถุงใน</v>
          </cell>
          <cell r="U152"/>
          <cell r="V152"/>
          <cell r="X152">
            <v>45768</v>
          </cell>
          <cell r="Z152" t="str">
            <v>500กระสอบแบน พร้อมระบุชื่อบริษัท รายการสินค้า จำนวนแต่ละแพ็ค</v>
          </cell>
          <cell r="AA152">
            <v>30000</v>
          </cell>
          <cell r="AB152">
            <v>0</v>
          </cell>
          <cell r="AC152">
            <v>0</v>
          </cell>
          <cell r="AD152">
            <v>0</v>
          </cell>
          <cell r="AG152"/>
          <cell r="AI152" t="str">
            <v>ลพบุรี 1</v>
          </cell>
          <cell r="AJ152">
            <v>0</v>
          </cell>
          <cell r="AL152">
            <v>30000</v>
          </cell>
          <cell r="AM152"/>
          <cell r="AN152">
            <v>31500</v>
          </cell>
          <cell r="AO152" t="str">
            <v>WSWT2025800</v>
          </cell>
          <cell r="AQ152">
            <v>32270.700000000004</v>
          </cell>
          <cell r="AR152">
            <v>0</v>
          </cell>
          <cell r="AS152">
            <v>32270.700000000004</v>
          </cell>
          <cell r="AT152">
            <v>0</v>
          </cell>
          <cell r="AU152">
            <v>0</v>
          </cell>
          <cell r="BZ152" t="str">
            <v>WRWT25800/WRWT25800</v>
          </cell>
          <cell r="CA152">
            <v>2466.9157333333337</v>
          </cell>
          <cell r="DL152" t="str">
            <v>P7</v>
          </cell>
          <cell r="DM152">
            <v>2</v>
          </cell>
          <cell r="DN152">
            <v>45768</v>
          </cell>
          <cell r="DP152">
            <v>45763</v>
          </cell>
          <cell r="DQ152"/>
          <cell r="DR152">
            <v>45759</v>
          </cell>
          <cell r="DS152">
            <v>45766</v>
          </cell>
          <cell r="DT152">
            <v>45767</v>
          </cell>
          <cell r="DU152">
            <v>45767</v>
          </cell>
          <cell r="DW152"/>
          <cell r="DX152"/>
          <cell r="DY152"/>
          <cell r="DZ152"/>
          <cell r="EA152"/>
          <cell r="EB152"/>
          <cell r="EC152" t="str">
            <v>งานพิมพ์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MK68-000348</v>
          </cell>
          <cell r="C153">
            <v>45722</v>
          </cell>
          <cell r="E153" t="str">
            <v>บจก.เบทาโกร</v>
          </cell>
          <cell r="F153" t="str">
            <v>WB ฟาร์ม F992 30kg LR</v>
          </cell>
          <cell r="G153">
            <v>20</v>
          </cell>
          <cell r="H153">
            <v>37</v>
          </cell>
          <cell r="I153" t="str">
            <v>ขาว</v>
          </cell>
          <cell r="J153"/>
          <cell r="L153">
            <v>80</v>
          </cell>
          <cell r="M153" t="str">
            <v>±</v>
          </cell>
          <cell r="N153">
            <v>3</v>
          </cell>
          <cell r="R153" t="str">
            <v>ไม่</v>
          </cell>
          <cell r="T153" t="str">
            <v>ไม่สวมถุงใน</v>
          </cell>
          <cell r="U153"/>
          <cell r="V153"/>
          <cell r="X153">
            <v>45768</v>
          </cell>
          <cell r="Z153" t="str">
            <v>500กระสอบแบน พร้อมระบุชื่อบริษัท รายการสินค้า จำนวนแต่ละแพ็ค</v>
          </cell>
          <cell r="AA153">
            <v>30000</v>
          </cell>
          <cell r="AB153">
            <v>0</v>
          </cell>
          <cell r="AC153">
            <v>0</v>
          </cell>
          <cell r="AD153">
            <v>0</v>
          </cell>
          <cell r="AG153"/>
          <cell r="AI153" t="str">
            <v>ลพบุรี 1</v>
          </cell>
          <cell r="AJ153">
            <v>0</v>
          </cell>
          <cell r="AL153">
            <v>30000</v>
          </cell>
          <cell r="AM153"/>
          <cell r="AN153">
            <v>31500</v>
          </cell>
          <cell r="AO153" t="str">
            <v>WSWT2025800</v>
          </cell>
          <cell r="AQ153">
            <v>32270.700000000004</v>
          </cell>
          <cell r="AR153">
            <v>0</v>
          </cell>
          <cell r="AS153">
            <v>32270.700000000004</v>
          </cell>
          <cell r="AT153">
            <v>0</v>
          </cell>
          <cell r="AU153">
            <v>0</v>
          </cell>
          <cell r="BZ153" t="str">
            <v>WRWT25800/WRWT25800</v>
          </cell>
          <cell r="CA153">
            <v>2466.9157333333337</v>
          </cell>
          <cell r="DL153" t="str">
            <v>P7</v>
          </cell>
          <cell r="DM153">
            <v>2</v>
          </cell>
          <cell r="DN153">
            <v>45768</v>
          </cell>
          <cell r="DP153">
            <v>45763</v>
          </cell>
          <cell r="DQ153"/>
          <cell r="DR153">
            <v>45759</v>
          </cell>
          <cell r="DS153">
            <v>45766</v>
          </cell>
          <cell r="DT153">
            <v>45767</v>
          </cell>
          <cell r="DU153">
            <v>45767</v>
          </cell>
          <cell r="DW153"/>
          <cell r="DX153"/>
          <cell r="DY153"/>
          <cell r="DZ153"/>
          <cell r="EA153"/>
          <cell r="EB153"/>
          <cell r="EC153" t="str">
            <v>งานพิมพ์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MK68-000465</v>
          </cell>
          <cell r="C154">
            <v>45743</v>
          </cell>
          <cell r="E154" t="str">
            <v>บจก.เบทาโกร</v>
          </cell>
          <cell r="F154" t="str">
            <v>WB ฟาร์ม F992 30kg LR</v>
          </cell>
          <cell r="G154">
            <v>20</v>
          </cell>
          <cell r="H154">
            <v>37</v>
          </cell>
          <cell r="I154" t="str">
            <v>ขาว</v>
          </cell>
          <cell r="J154"/>
          <cell r="L154">
            <v>80</v>
          </cell>
          <cell r="M154" t="str">
            <v>±</v>
          </cell>
          <cell r="N154">
            <v>3</v>
          </cell>
          <cell r="R154" t="str">
            <v>ไม่</v>
          </cell>
          <cell r="T154" t="str">
            <v>ไม่สวมถุงใน</v>
          </cell>
          <cell r="U154"/>
          <cell r="V154"/>
          <cell r="X154">
            <v>45769</v>
          </cell>
          <cell r="Z154" t="str">
            <v>500กระสอบแบน พร้อมระบุชื่อบริษัท รายการสินค้า จำนวนแต่ละแพ็ค</v>
          </cell>
          <cell r="AA154">
            <v>80000</v>
          </cell>
          <cell r="AB154">
            <v>0</v>
          </cell>
          <cell r="AC154">
            <v>0</v>
          </cell>
          <cell r="AD154">
            <v>0</v>
          </cell>
          <cell r="AG154"/>
          <cell r="AI154" t="str">
            <v>ลพบุรี 3</v>
          </cell>
          <cell r="AJ154">
            <v>0</v>
          </cell>
          <cell r="AL154">
            <v>80000</v>
          </cell>
          <cell r="AM154"/>
          <cell r="AN154">
            <v>84000</v>
          </cell>
          <cell r="AO154" t="str">
            <v>WSWT2025800</v>
          </cell>
          <cell r="AQ154">
            <v>86055.200000000012</v>
          </cell>
          <cell r="AR154">
            <v>0</v>
          </cell>
          <cell r="AS154">
            <v>86055.200000000012</v>
          </cell>
          <cell r="AT154">
            <v>0</v>
          </cell>
          <cell r="AU154">
            <v>0</v>
          </cell>
          <cell r="BZ154" t="str">
            <v>WRWT25800/WRWT25800</v>
          </cell>
          <cell r="CA154">
            <v>6578.441955555556</v>
          </cell>
          <cell r="DL154" t="str">
            <v>P7</v>
          </cell>
          <cell r="DM154">
            <v>2</v>
          </cell>
          <cell r="DN154">
            <v>45769</v>
          </cell>
          <cell r="DP154">
            <v>45764</v>
          </cell>
          <cell r="DQ154"/>
          <cell r="DR154">
            <v>45760</v>
          </cell>
          <cell r="DS154">
            <v>45767</v>
          </cell>
          <cell r="DT154">
            <v>45768</v>
          </cell>
          <cell r="DU154">
            <v>45768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MK68-000508</v>
          </cell>
          <cell r="C155">
            <v>45751</v>
          </cell>
          <cell r="E155" t="str">
            <v>บจก.เคอรี่ฟลาวมิลล์</v>
          </cell>
          <cell r="F155" t="str">
            <v>ชามแดง 25กก.</v>
          </cell>
          <cell r="G155">
            <v>20</v>
          </cell>
          <cell r="H155">
            <v>32</v>
          </cell>
          <cell r="I155" t="str">
            <v>ขาว</v>
          </cell>
          <cell r="J155"/>
          <cell r="L155">
            <v>72</v>
          </cell>
          <cell r="M155" t="str">
            <v>±</v>
          </cell>
          <cell r="N155">
            <v>3</v>
          </cell>
          <cell r="R155" t="str">
            <v>บิด</v>
          </cell>
          <cell r="T155" t="str">
            <v>ไม่สวมถุงใน</v>
          </cell>
          <cell r="U155"/>
          <cell r="V155"/>
          <cell r="X155">
            <v>45769</v>
          </cell>
          <cell r="Z155" t="str">
            <v>ห่ออัดเบลแบน500</v>
          </cell>
          <cell r="AA155">
            <v>5000</v>
          </cell>
          <cell r="AB155">
            <v>0</v>
          </cell>
          <cell r="AC155">
            <v>0</v>
          </cell>
          <cell r="AD155">
            <v>0</v>
          </cell>
          <cell r="AG155"/>
          <cell r="AI155" t="str">
            <v>PDR250113</v>
          </cell>
          <cell r="AJ155">
            <v>0</v>
          </cell>
          <cell r="AL155">
            <v>5000</v>
          </cell>
          <cell r="AM155">
            <v>5300</v>
          </cell>
          <cell r="AN155">
            <v>0</v>
          </cell>
          <cell r="AO155" t="str">
            <v>WSWT2025800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BZ155" t="str">
            <v>WRWT25800/WRWT25800</v>
          </cell>
          <cell r="CA155">
            <v>0</v>
          </cell>
          <cell r="DL155" t="str">
            <v>P7</v>
          </cell>
          <cell r="DM155">
            <v>2</v>
          </cell>
          <cell r="DN155">
            <v>45769</v>
          </cell>
          <cell r="DP155">
            <v>45764</v>
          </cell>
          <cell r="DQ155"/>
          <cell r="DR155">
            <v>45760</v>
          </cell>
          <cell r="DS155">
            <v>45767</v>
          </cell>
          <cell r="DT155">
            <v>45768</v>
          </cell>
          <cell r="DU155">
            <v>45768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 t="str">
            <v xml:space="preserve"> / </v>
          </cell>
          <cell r="EG155"/>
          <cell r="EH155"/>
          <cell r="EI155"/>
        </row>
        <row r="156">
          <cell r="B156" t="str">
            <v>MK68-000385</v>
          </cell>
          <cell r="C156">
            <v>45728</v>
          </cell>
          <cell r="E156" t="str">
            <v>บจก.เบทาโกร</v>
          </cell>
          <cell r="F156" t="str">
            <v>WB ฟาร์ม F932 30kg LP</v>
          </cell>
          <cell r="G156">
            <v>20</v>
          </cell>
          <cell r="H156">
            <v>37</v>
          </cell>
          <cell r="I156" t="str">
            <v>ขาว</v>
          </cell>
          <cell r="J156"/>
          <cell r="L156">
            <v>80</v>
          </cell>
          <cell r="M156" t="str">
            <v>±</v>
          </cell>
          <cell r="N156">
            <v>3</v>
          </cell>
          <cell r="R156" t="str">
            <v>ไม่</v>
          </cell>
          <cell r="T156" t="str">
            <v>ไม่สวมถุงใน</v>
          </cell>
          <cell r="U156"/>
          <cell r="V156"/>
          <cell r="X156">
            <v>45770</v>
          </cell>
          <cell r="Z156" t="str">
            <v>500กระสอบแบน พร้อมระบุชื่อบริษัท รายการสินค้า จำนวนแต่ละแพ็ค</v>
          </cell>
          <cell r="AA156">
            <v>10000</v>
          </cell>
          <cell r="AB156">
            <v>0</v>
          </cell>
          <cell r="AC156">
            <v>0</v>
          </cell>
          <cell r="AD156">
            <v>0</v>
          </cell>
          <cell r="AG156"/>
          <cell r="AI156" t="str">
            <v>ลำพูน</v>
          </cell>
          <cell r="AJ156">
            <v>0</v>
          </cell>
          <cell r="AL156">
            <v>10000</v>
          </cell>
          <cell r="AM156"/>
          <cell r="AN156">
            <v>10500</v>
          </cell>
          <cell r="AO156" t="str">
            <v>WSWT2025800</v>
          </cell>
          <cell r="AQ156">
            <v>10756.900000000001</v>
          </cell>
          <cell r="AR156">
            <v>0</v>
          </cell>
          <cell r="AS156">
            <v>10756.900000000001</v>
          </cell>
          <cell r="AT156">
            <v>0</v>
          </cell>
          <cell r="AU156">
            <v>0</v>
          </cell>
          <cell r="BZ156" t="str">
            <v>WRWT25800/WRWT25800</v>
          </cell>
          <cell r="CA156">
            <v>822.3052444444445</v>
          </cell>
          <cell r="DL156" t="str">
            <v>P7</v>
          </cell>
          <cell r="DM156">
            <v>2</v>
          </cell>
          <cell r="DN156">
            <v>45770</v>
          </cell>
          <cell r="DP156">
            <v>45765</v>
          </cell>
          <cell r="DQ156"/>
          <cell r="DR156">
            <v>45761</v>
          </cell>
          <cell r="DS156">
            <v>45768</v>
          </cell>
          <cell r="DT156">
            <v>45769</v>
          </cell>
          <cell r="DU156">
            <v>45769</v>
          </cell>
          <cell r="DW156"/>
          <cell r="DX156"/>
          <cell r="DY156"/>
          <cell r="DZ156"/>
          <cell r="EA156"/>
          <cell r="EB156"/>
          <cell r="EC156" t="str">
            <v>งานพิมพ์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MK68-000411</v>
          </cell>
          <cell r="C157">
            <v>45731</v>
          </cell>
          <cell r="E157" t="str">
            <v>บจก.เบทาโกร</v>
          </cell>
          <cell r="F157" t="str">
            <v>WB เบทาโกร 223 30kg LP</v>
          </cell>
          <cell r="G157">
            <v>20</v>
          </cell>
          <cell r="H157">
            <v>37</v>
          </cell>
          <cell r="I157" t="str">
            <v>ขาว</v>
          </cell>
          <cell r="J157"/>
          <cell r="L157">
            <v>80</v>
          </cell>
          <cell r="M157" t="str">
            <v>±</v>
          </cell>
          <cell r="N157">
            <v>3</v>
          </cell>
          <cell r="R157" t="str">
            <v>บิด</v>
          </cell>
          <cell r="T157" t="str">
            <v>ไม่สวมถุงใน</v>
          </cell>
          <cell r="U157"/>
          <cell r="V157"/>
          <cell r="X157">
            <v>45771</v>
          </cell>
          <cell r="Z157" t="str">
            <v>500กระสอบแบน พร้อมระบุชื่อบริษัท รายการสินค้า จำนวนแต่ละแพ็ค</v>
          </cell>
          <cell r="AA157">
            <v>10000</v>
          </cell>
          <cell r="AB157">
            <v>0</v>
          </cell>
          <cell r="AC157">
            <v>0</v>
          </cell>
          <cell r="AD157">
            <v>0</v>
          </cell>
          <cell r="AG157"/>
          <cell r="AI157" t="str">
            <v>ลำพูน</v>
          </cell>
          <cell r="AJ157">
            <v>0</v>
          </cell>
          <cell r="AL157">
            <v>10000</v>
          </cell>
          <cell r="AM157"/>
          <cell r="AN157">
            <v>10500</v>
          </cell>
          <cell r="AO157" t="str">
            <v>WSWT2025800</v>
          </cell>
          <cell r="AQ157">
            <v>10756.900000000001</v>
          </cell>
          <cell r="AR157">
            <v>0</v>
          </cell>
          <cell r="AS157">
            <v>10756.900000000001</v>
          </cell>
          <cell r="AT157">
            <v>0</v>
          </cell>
          <cell r="AU157">
            <v>0</v>
          </cell>
          <cell r="BZ157" t="str">
            <v>WRWT25800/WRWT25800</v>
          </cell>
          <cell r="CA157">
            <v>822.3052444444445</v>
          </cell>
          <cell r="DL157" t="str">
            <v>P7</v>
          </cell>
          <cell r="DM157">
            <v>2</v>
          </cell>
          <cell r="DN157">
            <v>45771</v>
          </cell>
          <cell r="DP157">
            <v>45766</v>
          </cell>
          <cell r="DQ157"/>
          <cell r="DR157">
            <v>45762</v>
          </cell>
          <cell r="DS157">
            <v>45769</v>
          </cell>
          <cell r="DT157">
            <v>45770</v>
          </cell>
          <cell r="DU157">
            <v>45770</v>
          </cell>
          <cell r="DW157"/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MK68-000365</v>
          </cell>
          <cell r="C158">
            <v>45724</v>
          </cell>
          <cell r="E158" t="str">
            <v>บจก.เบทาโกร</v>
          </cell>
          <cell r="F158" t="str">
            <v>เบทาโกร 406</v>
          </cell>
          <cell r="G158">
            <v>20</v>
          </cell>
          <cell r="H158">
            <v>37</v>
          </cell>
          <cell r="I158" t="str">
            <v>ขาว</v>
          </cell>
          <cell r="J158"/>
          <cell r="L158">
            <v>80</v>
          </cell>
          <cell r="M158" t="str">
            <v>±</v>
          </cell>
          <cell r="N158">
            <v>3</v>
          </cell>
          <cell r="R158" t="str">
            <v>บิด</v>
          </cell>
          <cell r="T158" t="str">
            <v>ไม่สวมถุงใน</v>
          </cell>
          <cell r="U158"/>
          <cell r="V158"/>
          <cell r="X158">
            <v>45771</v>
          </cell>
          <cell r="Z158" t="str">
            <v>500กระสอบ พร้อมระบุชื่อบริษัท รายการสินค้า จำนวนแต่ละแพ็ค</v>
          </cell>
          <cell r="AA158">
            <v>10000</v>
          </cell>
          <cell r="AB158">
            <v>0</v>
          </cell>
          <cell r="AC158">
            <v>0</v>
          </cell>
          <cell r="AD158">
            <v>0</v>
          </cell>
          <cell r="AG158"/>
          <cell r="AI158" t="str">
            <v>พระประแดง</v>
          </cell>
          <cell r="AJ158">
            <v>0</v>
          </cell>
          <cell r="AL158">
            <v>10000</v>
          </cell>
          <cell r="AM158"/>
          <cell r="AN158">
            <v>10500</v>
          </cell>
          <cell r="AO158" t="str">
            <v>WSWT2025800</v>
          </cell>
          <cell r="AQ158">
            <v>10756.900000000001</v>
          </cell>
          <cell r="AR158">
            <v>0</v>
          </cell>
          <cell r="AS158">
            <v>10756.900000000001</v>
          </cell>
          <cell r="AT158">
            <v>0</v>
          </cell>
          <cell r="AU158">
            <v>0</v>
          </cell>
          <cell r="BZ158" t="str">
            <v>WRWT25800/WRWT25800</v>
          </cell>
          <cell r="CA158">
            <v>822.3052444444445</v>
          </cell>
          <cell r="DL158" t="str">
            <v>P7</v>
          </cell>
          <cell r="DM158">
            <v>2</v>
          </cell>
          <cell r="DN158">
            <v>45771</v>
          </cell>
          <cell r="DP158">
            <v>45766</v>
          </cell>
          <cell r="DQ158"/>
          <cell r="DR158">
            <v>45762</v>
          </cell>
          <cell r="DS158">
            <v>45769</v>
          </cell>
          <cell r="DT158">
            <v>45770</v>
          </cell>
          <cell r="DU158">
            <v>45770</v>
          </cell>
          <cell r="DW158"/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MK68-000365</v>
          </cell>
          <cell r="C159">
            <v>45724</v>
          </cell>
          <cell r="E159" t="str">
            <v>บจก.เบทาโกร</v>
          </cell>
          <cell r="F159" t="str">
            <v>เบทาโกร 124</v>
          </cell>
          <cell r="G159">
            <v>20</v>
          </cell>
          <cell r="H159">
            <v>37</v>
          </cell>
          <cell r="I159" t="str">
            <v>ขาว</v>
          </cell>
          <cell r="J159"/>
          <cell r="L159">
            <v>80</v>
          </cell>
          <cell r="M159" t="str">
            <v>±</v>
          </cell>
          <cell r="N159">
            <v>3</v>
          </cell>
          <cell r="R159" t="str">
            <v>บิด</v>
          </cell>
          <cell r="T159" t="str">
            <v>ไม่สวมถุงใน</v>
          </cell>
          <cell r="U159"/>
          <cell r="V159"/>
          <cell r="X159">
            <v>45771</v>
          </cell>
          <cell r="Z159" t="str">
            <v>500กระสอบ พร้อมระบุชื่อบริษัท รายการสินค้า จำนวนแต่ละแพ็ค</v>
          </cell>
          <cell r="AA159">
            <v>10000</v>
          </cell>
          <cell r="AB159">
            <v>0</v>
          </cell>
          <cell r="AC159">
            <v>0</v>
          </cell>
          <cell r="AD159">
            <v>0</v>
          </cell>
          <cell r="AG159"/>
          <cell r="AI159" t="str">
            <v>พระประแดง</v>
          </cell>
          <cell r="AJ159">
            <v>0</v>
          </cell>
          <cell r="AL159">
            <v>10000</v>
          </cell>
          <cell r="AM159"/>
          <cell r="AN159">
            <v>10500</v>
          </cell>
          <cell r="AO159" t="str">
            <v>WSWT2025800</v>
          </cell>
          <cell r="AQ159">
            <v>10756.900000000001</v>
          </cell>
          <cell r="AR159">
            <v>0</v>
          </cell>
          <cell r="AS159">
            <v>10756.900000000001</v>
          </cell>
          <cell r="AT159">
            <v>0</v>
          </cell>
          <cell r="AU159">
            <v>0</v>
          </cell>
          <cell r="BZ159" t="str">
            <v>WRWT25800/WRWT25800</v>
          </cell>
          <cell r="CA159">
            <v>822.3052444444445</v>
          </cell>
          <cell r="DL159" t="str">
            <v>P7</v>
          </cell>
          <cell r="DM159">
            <v>2</v>
          </cell>
          <cell r="DN159">
            <v>45771</v>
          </cell>
          <cell r="DP159">
            <v>45766</v>
          </cell>
          <cell r="DQ159"/>
          <cell r="DR159">
            <v>45762</v>
          </cell>
          <cell r="DS159">
            <v>45769</v>
          </cell>
          <cell r="DT159">
            <v>45770</v>
          </cell>
          <cell r="DU159">
            <v>45770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MK68-000407</v>
          </cell>
          <cell r="C160">
            <v>45731</v>
          </cell>
          <cell r="E160" t="str">
            <v>บจก.เบทาโกร</v>
          </cell>
          <cell r="F160" t="str">
            <v>WB บาลานส์ 910 30kg LP</v>
          </cell>
          <cell r="G160">
            <v>20</v>
          </cell>
          <cell r="H160">
            <v>37</v>
          </cell>
          <cell r="I160" t="str">
            <v>ขาว</v>
          </cell>
          <cell r="J160"/>
          <cell r="L160">
            <v>80</v>
          </cell>
          <cell r="M160" t="str">
            <v>±</v>
          </cell>
          <cell r="N160">
            <v>3</v>
          </cell>
          <cell r="R160" t="str">
            <v>บิด</v>
          </cell>
          <cell r="T160" t="str">
            <v>ไม่สวมถุงใน</v>
          </cell>
          <cell r="U160"/>
          <cell r="V160"/>
          <cell r="X160">
            <v>45772</v>
          </cell>
          <cell r="Z160" t="str">
            <v>500กระสอบแบน พร้อมระบุชื่อบริษัท รายการสินค้า จำนวนแต่ละแพ็ค</v>
          </cell>
          <cell r="AA160">
            <v>10000</v>
          </cell>
          <cell r="AB160">
            <v>0</v>
          </cell>
          <cell r="AC160">
            <v>0</v>
          </cell>
          <cell r="AD160">
            <v>0</v>
          </cell>
          <cell r="AG160"/>
          <cell r="AI160" t="str">
            <v>ลำพูน</v>
          </cell>
          <cell r="AJ160">
            <v>0</v>
          </cell>
          <cell r="AL160">
            <v>10000</v>
          </cell>
          <cell r="AM160"/>
          <cell r="AN160">
            <v>10500</v>
          </cell>
          <cell r="AO160" t="str">
            <v>WSWT2025800</v>
          </cell>
          <cell r="AQ160">
            <v>10756.900000000001</v>
          </cell>
          <cell r="AR160">
            <v>0</v>
          </cell>
          <cell r="AS160">
            <v>10756.900000000001</v>
          </cell>
          <cell r="AT160">
            <v>0</v>
          </cell>
          <cell r="AU160">
            <v>0</v>
          </cell>
          <cell r="BZ160" t="str">
            <v>WRWT25800/WRWT25800</v>
          </cell>
          <cell r="CA160">
            <v>822.3052444444445</v>
          </cell>
          <cell r="DL160" t="str">
            <v>P7</v>
          </cell>
          <cell r="DM160">
            <v>2</v>
          </cell>
          <cell r="DN160">
            <v>45772</v>
          </cell>
          <cell r="DP160">
            <v>45767</v>
          </cell>
          <cell r="DQ160"/>
          <cell r="DR160">
            <v>45763</v>
          </cell>
          <cell r="DS160">
            <v>45770</v>
          </cell>
          <cell r="DT160">
            <v>45771</v>
          </cell>
          <cell r="DU160">
            <v>45771</v>
          </cell>
          <cell r="DW160"/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MK68-000463</v>
          </cell>
          <cell r="C161">
            <v>45743</v>
          </cell>
          <cell r="E161" t="str">
            <v>บจก.เบทาโกร</v>
          </cell>
          <cell r="F161" t="str">
            <v>บาลานส์ 945</v>
          </cell>
          <cell r="G161">
            <v>20</v>
          </cell>
          <cell r="H161">
            <v>37</v>
          </cell>
          <cell r="I161" t="str">
            <v>ขาว</v>
          </cell>
          <cell r="J161"/>
          <cell r="L161">
            <v>80</v>
          </cell>
          <cell r="M161" t="str">
            <v>±</v>
          </cell>
          <cell r="N161">
            <v>3</v>
          </cell>
          <cell r="R161" t="str">
            <v>ไม่</v>
          </cell>
          <cell r="T161" t="str">
            <v>ไม่สวมถุงใน</v>
          </cell>
          <cell r="U161"/>
          <cell r="V161"/>
          <cell r="X161">
            <v>45772</v>
          </cell>
          <cell r="Z161" t="str">
            <v>500กระสอบแบน พร้อมระบุชื่อบริษัท รายการสินค้า จำนวนแต่ละแพ็ค</v>
          </cell>
          <cell r="AA161">
            <v>10000</v>
          </cell>
          <cell r="AB161">
            <v>0</v>
          </cell>
          <cell r="AC161">
            <v>0</v>
          </cell>
          <cell r="AD161">
            <v>0</v>
          </cell>
          <cell r="AG161"/>
          <cell r="AI161" t="str">
            <v>ลพบุรี 3</v>
          </cell>
          <cell r="AJ161">
            <v>0</v>
          </cell>
          <cell r="AL161">
            <v>10000</v>
          </cell>
          <cell r="AM161"/>
          <cell r="AN161">
            <v>10500</v>
          </cell>
          <cell r="AO161" t="str">
            <v>WSWT2025800</v>
          </cell>
          <cell r="AQ161">
            <v>10756.900000000001</v>
          </cell>
          <cell r="AR161">
            <v>0</v>
          </cell>
          <cell r="AS161">
            <v>10756.900000000001</v>
          </cell>
          <cell r="AT161">
            <v>0</v>
          </cell>
          <cell r="AU161">
            <v>0</v>
          </cell>
          <cell r="BZ161" t="str">
            <v>WRWT25800/WRWT25800</v>
          </cell>
          <cell r="CA161">
            <v>822.3052444444445</v>
          </cell>
          <cell r="DL161" t="str">
            <v>P7</v>
          </cell>
          <cell r="DM161">
            <v>2</v>
          </cell>
          <cell r="DN161">
            <v>45772</v>
          </cell>
          <cell r="DP161">
            <v>45767</v>
          </cell>
          <cell r="DQ161"/>
          <cell r="DR161">
            <v>45763</v>
          </cell>
          <cell r="DS161">
            <v>45770</v>
          </cell>
          <cell r="DT161">
            <v>45771</v>
          </cell>
          <cell r="DU161">
            <v>45771</v>
          </cell>
          <cell r="DW161"/>
          <cell r="DX161"/>
          <cell r="DY161"/>
          <cell r="DZ161"/>
          <cell r="EA161"/>
          <cell r="EB161"/>
          <cell r="EC161" t="str">
            <v>งานพิมพ์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MK68-000463</v>
          </cell>
          <cell r="C162">
            <v>45743</v>
          </cell>
          <cell r="E162" t="str">
            <v>บจก.เบทาโกร</v>
          </cell>
          <cell r="F162" t="str">
            <v>เบทาโกร 405</v>
          </cell>
          <cell r="G162">
            <v>20</v>
          </cell>
          <cell r="H162">
            <v>37</v>
          </cell>
          <cell r="I162" t="str">
            <v>ขาว</v>
          </cell>
          <cell r="J162"/>
          <cell r="L162">
            <v>80</v>
          </cell>
          <cell r="M162" t="str">
            <v>±</v>
          </cell>
          <cell r="N162">
            <v>3</v>
          </cell>
          <cell r="R162" t="str">
            <v>ไม่</v>
          </cell>
          <cell r="T162" t="str">
            <v>ไม่สวมถุงใน</v>
          </cell>
          <cell r="U162"/>
          <cell r="V162"/>
          <cell r="X162">
            <v>45776</v>
          </cell>
          <cell r="Z162" t="str">
            <v>500กระสอบแบน พร้อมระบุชื่อบริษัท รายการสินค้า จำนวนแต่ละแพ็ค</v>
          </cell>
          <cell r="AA162">
            <v>30000</v>
          </cell>
          <cell r="AB162">
            <v>0</v>
          </cell>
          <cell r="AC162">
            <v>0</v>
          </cell>
          <cell r="AD162">
            <v>0</v>
          </cell>
          <cell r="AG162"/>
          <cell r="AI162" t="str">
            <v>ลพบุรี 3</v>
          </cell>
          <cell r="AJ162">
            <v>0</v>
          </cell>
          <cell r="AL162">
            <v>30000</v>
          </cell>
          <cell r="AM162"/>
          <cell r="AN162">
            <v>31500</v>
          </cell>
          <cell r="AO162" t="str">
            <v>WSWT2025800</v>
          </cell>
          <cell r="AQ162">
            <v>32270.700000000004</v>
          </cell>
          <cell r="AR162">
            <v>0</v>
          </cell>
          <cell r="AS162">
            <v>32270.700000000004</v>
          </cell>
          <cell r="AT162">
            <v>0</v>
          </cell>
          <cell r="AU162">
            <v>0</v>
          </cell>
          <cell r="BZ162" t="str">
            <v>WRWT25800/WRWT25800</v>
          </cell>
          <cell r="CA162">
            <v>2466.9157333333337</v>
          </cell>
          <cell r="DL162" t="str">
            <v>P7</v>
          </cell>
          <cell r="DM162">
            <v>2</v>
          </cell>
          <cell r="DN162">
            <v>45776</v>
          </cell>
          <cell r="DP162">
            <v>45771</v>
          </cell>
          <cell r="DQ162"/>
          <cell r="DR162">
            <v>45767</v>
          </cell>
          <cell r="DS162">
            <v>45774</v>
          </cell>
          <cell r="DT162">
            <v>45775</v>
          </cell>
          <cell r="DU162">
            <v>45775</v>
          </cell>
          <cell r="DW162"/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MK68-000501</v>
          </cell>
          <cell r="C163">
            <v>45751</v>
          </cell>
          <cell r="E163" t="str">
            <v>บจก.เบทาโกร</v>
          </cell>
          <cell r="F163" t="str">
            <v xml:space="preserve">WB ฟาร์ม F931L 30kg </v>
          </cell>
          <cell r="G163">
            <v>20</v>
          </cell>
          <cell r="H163">
            <v>37</v>
          </cell>
          <cell r="I163" t="str">
            <v>ขาว</v>
          </cell>
          <cell r="J163"/>
          <cell r="L163">
            <v>80</v>
          </cell>
          <cell r="M163" t="str">
            <v>±</v>
          </cell>
          <cell r="N163">
            <v>3</v>
          </cell>
          <cell r="R163" t="str">
            <v>ไม่</v>
          </cell>
          <cell r="T163" t="str">
            <v>ไม่สวมถุงใน</v>
          </cell>
          <cell r="U163"/>
          <cell r="V163"/>
          <cell r="X163">
            <v>45777</v>
          </cell>
          <cell r="Z163" t="str">
            <v>500กระสอบแบน พร้อมระบุชื่อบริษัท รายการสินค้า จำนวนแต่ละแพ็ค</v>
          </cell>
          <cell r="AA163">
            <v>30000</v>
          </cell>
          <cell r="AB163">
            <v>0</v>
          </cell>
          <cell r="AC163">
            <v>0</v>
          </cell>
          <cell r="AD163">
            <v>0</v>
          </cell>
          <cell r="AG163"/>
          <cell r="AI163" t="str">
            <v>ลพบุรี 1</v>
          </cell>
          <cell r="AJ163">
            <v>0</v>
          </cell>
          <cell r="AL163">
            <v>30000</v>
          </cell>
          <cell r="AM163"/>
          <cell r="AN163">
            <v>31500</v>
          </cell>
          <cell r="AO163" t="str">
            <v>WSWT2025800</v>
          </cell>
          <cell r="AQ163">
            <v>32270.700000000004</v>
          </cell>
          <cell r="AR163">
            <v>0</v>
          </cell>
          <cell r="AS163">
            <v>32270.700000000004</v>
          </cell>
          <cell r="AT163">
            <v>0</v>
          </cell>
          <cell r="AU163">
            <v>0</v>
          </cell>
          <cell r="BZ163" t="str">
            <v>WRWT25800/WRWT25800</v>
          </cell>
          <cell r="CA163">
            <v>2466.9157333333337</v>
          </cell>
          <cell r="DL163" t="str">
            <v>P7</v>
          </cell>
          <cell r="DM163">
            <v>2</v>
          </cell>
          <cell r="DN163">
            <v>45777</v>
          </cell>
          <cell r="DP163">
            <v>45772</v>
          </cell>
          <cell r="DQ163"/>
          <cell r="DR163">
            <v>45768</v>
          </cell>
          <cell r="DS163">
            <v>45775</v>
          </cell>
          <cell r="DT163">
            <v>45776</v>
          </cell>
          <cell r="DU163">
            <v>45776</v>
          </cell>
          <cell r="DW163"/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MK68-000406</v>
          </cell>
          <cell r="C164">
            <v>45731</v>
          </cell>
          <cell r="E164" t="str">
            <v>บจก.เบทาโกร</v>
          </cell>
          <cell r="F164" t="str">
            <v>WB เบทาโกร 106 30kg LP</v>
          </cell>
          <cell r="G164">
            <v>20</v>
          </cell>
          <cell r="H164">
            <v>37</v>
          </cell>
          <cell r="I164" t="str">
            <v>ขาว</v>
          </cell>
          <cell r="J164"/>
          <cell r="L164">
            <v>80</v>
          </cell>
          <cell r="M164" t="str">
            <v>±</v>
          </cell>
          <cell r="N164">
            <v>3</v>
          </cell>
          <cell r="R164" t="str">
            <v>บิด</v>
          </cell>
          <cell r="T164" t="str">
            <v>ไม่สวมถุงใน</v>
          </cell>
          <cell r="U164"/>
          <cell r="V164"/>
          <cell r="X164">
            <v>45779</v>
          </cell>
          <cell r="Z164" t="str">
            <v>500กระสอบแบน พร้อมระบุชื่อบริษัท รายการสินค้า จำนวนแต่ละแพ็ค</v>
          </cell>
          <cell r="AA164">
            <v>10000</v>
          </cell>
          <cell r="AB164">
            <v>0</v>
          </cell>
          <cell r="AC164">
            <v>0</v>
          </cell>
          <cell r="AD164">
            <v>0</v>
          </cell>
          <cell r="AG164"/>
          <cell r="AI164" t="str">
            <v>ลำพูน</v>
          </cell>
          <cell r="AJ164">
            <v>0</v>
          </cell>
          <cell r="AL164">
            <v>10000</v>
          </cell>
          <cell r="AM164"/>
          <cell r="AN164">
            <v>10500</v>
          </cell>
          <cell r="AO164" t="str">
            <v>WSWT2025800</v>
          </cell>
          <cell r="AQ164">
            <v>10756.900000000001</v>
          </cell>
          <cell r="AR164">
            <v>0</v>
          </cell>
          <cell r="AS164">
            <v>10756.900000000001</v>
          </cell>
          <cell r="AT164">
            <v>0</v>
          </cell>
          <cell r="AU164">
            <v>0</v>
          </cell>
          <cell r="BZ164" t="str">
            <v>WRWT25800/WRWT25800</v>
          </cell>
          <cell r="CA164">
            <v>822.3052444444445</v>
          </cell>
          <cell r="DL164" t="str">
            <v>P7</v>
          </cell>
          <cell r="DM164">
            <v>2</v>
          </cell>
          <cell r="DN164">
            <v>45779</v>
          </cell>
          <cell r="DP164">
            <v>45774</v>
          </cell>
          <cell r="DQ164"/>
          <cell r="DR164">
            <v>45770</v>
          </cell>
          <cell r="DS164">
            <v>45777</v>
          </cell>
          <cell r="DT164">
            <v>45778</v>
          </cell>
          <cell r="DU164">
            <v>45778</v>
          </cell>
          <cell r="DW164"/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MK68-000409</v>
          </cell>
          <cell r="C165">
            <v>45731</v>
          </cell>
          <cell r="E165" t="str">
            <v>บจก.เบทาโกร</v>
          </cell>
          <cell r="F165" t="str">
            <v>WB บาลานส์ 926 30kg LP</v>
          </cell>
          <cell r="G165">
            <v>20</v>
          </cell>
          <cell r="H165">
            <v>37</v>
          </cell>
          <cell r="I165" t="str">
            <v>ขาว</v>
          </cell>
          <cell r="J165"/>
          <cell r="L165">
            <v>80</v>
          </cell>
          <cell r="M165" t="str">
            <v>±</v>
          </cell>
          <cell r="N165">
            <v>3</v>
          </cell>
          <cell r="R165" t="str">
            <v>บิด</v>
          </cell>
          <cell r="T165" t="str">
            <v>ไม่สวมถุงใน</v>
          </cell>
          <cell r="U165"/>
          <cell r="V165"/>
          <cell r="X165">
            <v>45779</v>
          </cell>
          <cell r="Z165" t="str">
            <v>500กระสอบแบน พร้อมระบุชื่อบริษัท รายการสินค้า จำนวนแต่ละแพ็ค</v>
          </cell>
          <cell r="AA165">
            <v>10000</v>
          </cell>
          <cell r="AB165">
            <v>0</v>
          </cell>
          <cell r="AC165">
            <v>0</v>
          </cell>
          <cell r="AD165">
            <v>0</v>
          </cell>
          <cell r="AG165"/>
          <cell r="AI165" t="str">
            <v>ลำพูน</v>
          </cell>
          <cell r="AJ165">
            <v>0</v>
          </cell>
          <cell r="AL165">
            <v>10000</v>
          </cell>
          <cell r="AM165"/>
          <cell r="AN165">
            <v>10500</v>
          </cell>
          <cell r="AO165" t="str">
            <v>WSWT2025800</v>
          </cell>
          <cell r="AQ165">
            <v>10756.900000000001</v>
          </cell>
          <cell r="AR165">
            <v>0</v>
          </cell>
          <cell r="AS165">
            <v>10756.900000000001</v>
          </cell>
          <cell r="AT165">
            <v>0</v>
          </cell>
          <cell r="AU165">
            <v>0</v>
          </cell>
          <cell r="BZ165" t="str">
            <v>WRWT25800/WRWT25800</v>
          </cell>
          <cell r="CA165">
            <v>822.3052444444445</v>
          </cell>
          <cell r="DL165" t="str">
            <v>P7</v>
          </cell>
          <cell r="DM165">
            <v>2</v>
          </cell>
          <cell r="DN165">
            <v>45779</v>
          </cell>
          <cell r="DP165">
            <v>45774</v>
          </cell>
          <cell r="DQ165"/>
          <cell r="DR165">
            <v>45770</v>
          </cell>
          <cell r="DS165">
            <v>45777</v>
          </cell>
          <cell r="DT165">
            <v>45778</v>
          </cell>
          <cell r="DU165">
            <v>45778</v>
          </cell>
          <cell r="DW165"/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MK68-000413</v>
          </cell>
          <cell r="C166">
            <v>45731</v>
          </cell>
          <cell r="E166" t="str">
            <v>บจก.เบทาโกร</v>
          </cell>
          <cell r="F166" t="str">
            <v>WB เบทาโกร 322 30kg LP</v>
          </cell>
          <cell r="G166">
            <v>20</v>
          </cell>
          <cell r="H166">
            <v>37</v>
          </cell>
          <cell r="I166" t="str">
            <v>ขาว</v>
          </cell>
          <cell r="J166"/>
          <cell r="L166">
            <v>80</v>
          </cell>
          <cell r="M166" t="str">
            <v>±</v>
          </cell>
          <cell r="N166">
            <v>3</v>
          </cell>
          <cell r="R166" t="str">
            <v>บิด</v>
          </cell>
          <cell r="T166" t="str">
            <v>ไม่สวมถุงใน</v>
          </cell>
          <cell r="U166"/>
          <cell r="V166"/>
          <cell r="X166">
            <v>45779</v>
          </cell>
          <cell r="Z166" t="str">
            <v>500กระสอบแบน พร้อมระบุชื่อบริษัท รายการสินค้า จำนวนแต่ละแพ็ค</v>
          </cell>
          <cell r="AA166">
            <v>10000</v>
          </cell>
          <cell r="AB166">
            <v>0</v>
          </cell>
          <cell r="AC166">
            <v>0</v>
          </cell>
          <cell r="AD166">
            <v>0</v>
          </cell>
          <cell r="AG166"/>
          <cell r="AI166" t="str">
            <v>ลำพูน</v>
          </cell>
          <cell r="AJ166">
            <v>0</v>
          </cell>
          <cell r="AL166">
            <v>10000</v>
          </cell>
          <cell r="AM166"/>
          <cell r="AN166">
            <v>10500</v>
          </cell>
          <cell r="AO166" t="str">
            <v>WSWT2025800</v>
          </cell>
          <cell r="AQ166">
            <v>10756.900000000001</v>
          </cell>
          <cell r="AR166">
            <v>0</v>
          </cell>
          <cell r="AS166">
            <v>10756.900000000001</v>
          </cell>
          <cell r="AT166">
            <v>0</v>
          </cell>
          <cell r="AU166">
            <v>0</v>
          </cell>
          <cell r="BZ166" t="str">
            <v>WRWT25800/WRWT25800</v>
          </cell>
          <cell r="CA166">
            <v>822.3052444444445</v>
          </cell>
          <cell r="DL166" t="str">
            <v>P7</v>
          </cell>
          <cell r="DM166">
            <v>2</v>
          </cell>
          <cell r="DN166">
            <v>45779</v>
          </cell>
          <cell r="DP166">
            <v>45774</v>
          </cell>
          <cell r="DQ166"/>
          <cell r="DR166">
            <v>45770</v>
          </cell>
          <cell r="DS166">
            <v>45777</v>
          </cell>
          <cell r="DT166">
            <v>45778</v>
          </cell>
          <cell r="DU166">
            <v>45778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MK68-000409</v>
          </cell>
          <cell r="C167">
            <v>45731</v>
          </cell>
          <cell r="E167" t="str">
            <v>บจก.เบทาโกร</v>
          </cell>
          <cell r="F167" t="str">
            <v>WB เบทาโกร 405 30kg LP</v>
          </cell>
          <cell r="G167">
            <v>20</v>
          </cell>
          <cell r="H167">
            <v>37</v>
          </cell>
          <cell r="I167" t="str">
            <v>ขาว</v>
          </cell>
          <cell r="J167"/>
          <cell r="L167">
            <v>80</v>
          </cell>
          <cell r="M167" t="str">
            <v>±</v>
          </cell>
          <cell r="N167">
            <v>3</v>
          </cell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45780</v>
          </cell>
          <cell r="Z167" t="str">
            <v>500กระสอบแบน พร้อมระบุชื่อบริษัท รายการสินค้า จำนวนแต่ละแพ็ค</v>
          </cell>
          <cell r="AA167">
            <v>5000</v>
          </cell>
          <cell r="AB167">
            <v>0</v>
          </cell>
          <cell r="AC167">
            <v>0</v>
          </cell>
          <cell r="AD167">
            <v>0</v>
          </cell>
          <cell r="AG167"/>
          <cell r="AI167" t="str">
            <v>ลำพูน</v>
          </cell>
          <cell r="AJ167">
            <v>0</v>
          </cell>
          <cell r="AL167">
            <v>5000</v>
          </cell>
          <cell r="AM167"/>
          <cell r="AN167">
            <v>5250</v>
          </cell>
          <cell r="AO167" t="str">
            <v>WSWT2025800</v>
          </cell>
          <cell r="AQ167">
            <v>5378.4500000000007</v>
          </cell>
          <cell r="AR167">
            <v>0</v>
          </cell>
          <cell r="AS167">
            <v>5378.4500000000007</v>
          </cell>
          <cell r="AT167">
            <v>0</v>
          </cell>
          <cell r="AU167">
            <v>0</v>
          </cell>
          <cell r="BZ167" t="str">
            <v>WRWT25800/WRWT25800</v>
          </cell>
          <cell r="CA167">
            <v>411.15262222222225</v>
          </cell>
          <cell r="DL167" t="str">
            <v>P7</v>
          </cell>
          <cell r="DM167">
            <v>2</v>
          </cell>
          <cell r="DN167">
            <v>45780</v>
          </cell>
          <cell r="DP167">
            <v>45775</v>
          </cell>
          <cell r="DQ167"/>
          <cell r="DR167">
            <v>45771</v>
          </cell>
          <cell r="DS167">
            <v>45778</v>
          </cell>
          <cell r="DT167">
            <v>45779</v>
          </cell>
          <cell r="DU167">
            <v>45779</v>
          </cell>
          <cell r="DW167"/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MK68-000504</v>
          </cell>
          <cell r="C168">
            <v>45751</v>
          </cell>
          <cell r="E168" t="str">
            <v>บจก.เบทาโกร</v>
          </cell>
          <cell r="F168" t="str">
            <v>WB ฟาร์ม F914M 30kg  NM</v>
          </cell>
          <cell r="G168">
            <v>20</v>
          </cell>
          <cell r="H168">
            <v>37</v>
          </cell>
          <cell r="I168" t="str">
            <v>ขาว</v>
          </cell>
          <cell r="J168"/>
          <cell r="L168">
            <v>80</v>
          </cell>
          <cell r="M168" t="str">
            <v>±</v>
          </cell>
          <cell r="N168">
            <v>3</v>
          </cell>
          <cell r="R168" t="str">
            <v>ไม่</v>
          </cell>
          <cell r="T168" t="str">
            <v>ไม่สวมถุงใน</v>
          </cell>
          <cell r="U168"/>
          <cell r="V168"/>
          <cell r="X168">
            <v>45782</v>
          </cell>
          <cell r="Z168" t="str">
            <v>500กระสอบแบน พร้อมระบุชื่อบริษัท รายการสินค้า จำนวนแต่ละแพ็ค</v>
          </cell>
          <cell r="AA168">
            <v>12000</v>
          </cell>
          <cell r="AB168">
            <v>0</v>
          </cell>
          <cell r="AC168">
            <v>0</v>
          </cell>
          <cell r="AD168">
            <v>0</v>
          </cell>
          <cell r="AG168"/>
          <cell r="AI168" t="str">
            <v>หนองบุญมาก</v>
          </cell>
          <cell r="AJ168">
            <v>0</v>
          </cell>
          <cell r="AL168">
            <v>12000</v>
          </cell>
          <cell r="AM168"/>
          <cell r="AN168">
            <v>12600</v>
          </cell>
          <cell r="AO168" t="str">
            <v>WSWT2025800</v>
          </cell>
          <cell r="AQ168">
            <v>12908.28</v>
          </cell>
          <cell r="AR168">
            <v>0</v>
          </cell>
          <cell r="AS168">
            <v>12908.28</v>
          </cell>
          <cell r="AT168">
            <v>0</v>
          </cell>
          <cell r="AU168">
            <v>0</v>
          </cell>
          <cell r="BZ168" t="str">
            <v>WRWT25800/WRWT25800</v>
          </cell>
          <cell r="CA168">
            <v>986.76629333333335</v>
          </cell>
          <cell r="DL168" t="str">
            <v>P7</v>
          </cell>
          <cell r="DM168">
            <v>2</v>
          </cell>
          <cell r="DN168">
            <v>45782</v>
          </cell>
          <cell r="DP168">
            <v>45777</v>
          </cell>
          <cell r="DQ168"/>
          <cell r="DR168">
            <v>45773</v>
          </cell>
          <cell r="DS168">
            <v>45780</v>
          </cell>
          <cell r="DT168">
            <v>45781</v>
          </cell>
          <cell r="DU168">
            <v>45781</v>
          </cell>
          <cell r="DW168"/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MK68-000503</v>
          </cell>
          <cell r="C169">
            <v>45751</v>
          </cell>
          <cell r="E169" t="str">
            <v>บจก.เบทาโกร</v>
          </cell>
          <cell r="F169" t="str">
            <v>บาลานส์ 956</v>
          </cell>
          <cell r="G169">
            <v>20</v>
          </cell>
          <cell r="H169">
            <v>37</v>
          </cell>
          <cell r="I169" t="str">
            <v>ขาว</v>
          </cell>
          <cell r="J169"/>
          <cell r="L169">
            <v>80</v>
          </cell>
          <cell r="M169" t="str">
            <v>±</v>
          </cell>
          <cell r="N169">
            <v>3</v>
          </cell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45784</v>
          </cell>
          <cell r="Z169" t="str">
            <v>500กระสอบแบน พร้อมระบุชื่อบริษัท รายการสินค้า จำนวนแต่ละแพ็ค</v>
          </cell>
          <cell r="AA169">
            <v>5000</v>
          </cell>
          <cell r="AB169">
            <v>0</v>
          </cell>
          <cell r="AC169">
            <v>0</v>
          </cell>
          <cell r="AD169">
            <v>0</v>
          </cell>
          <cell r="AG169"/>
          <cell r="AI169" t="str">
            <v>ลพบุรี 3</v>
          </cell>
          <cell r="AJ169">
            <v>0</v>
          </cell>
          <cell r="AL169">
            <v>5000</v>
          </cell>
          <cell r="AM169"/>
          <cell r="AN169">
            <v>5250</v>
          </cell>
          <cell r="AO169" t="str">
            <v>WSWT2025800</v>
          </cell>
          <cell r="AQ169">
            <v>5378.4500000000007</v>
          </cell>
          <cell r="AR169">
            <v>0</v>
          </cell>
          <cell r="AS169">
            <v>5378.4500000000007</v>
          </cell>
          <cell r="AT169">
            <v>0</v>
          </cell>
          <cell r="AU169">
            <v>0</v>
          </cell>
          <cell r="BZ169" t="str">
            <v>WRWT25800/WRWT25800</v>
          </cell>
          <cell r="CA169">
            <v>411.15262222222225</v>
          </cell>
          <cell r="DL169" t="str">
            <v>P7</v>
          </cell>
          <cell r="DM169">
            <v>2</v>
          </cell>
          <cell r="DN169">
            <v>45784</v>
          </cell>
          <cell r="DP169">
            <v>45779</v>
          </cell>
          <cell r="DQ169"/>
          <cell r="DR169">
            <v>45775</v>
          </cell>
          <cell r="DS169">
            <v>45782</v>
          </cell>
          <cell r="DT169">
            <v>45783</v>
          </cell>
          <cell r="DU169">
            <v>45783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MK68-000504</v>
          </cell>
          <cell r="C170">
            <v>45751</v>
          </cell>
          <cell r="E170" t="str">
            <v>บจก.เบทาโกร</v>
          </cell>
          <cell r="F170" t="str">
            <v>เบทาโกร 405</v>
          </cell>
          <cell r="G170">
            <v>20</v>
          </cell>
          <cell r="H170">
            <v>37</v>
          </cell>
          <cell r="I170" t="str">
            <v>ขาว</v>
          </cell>
          <cell r="J170"/>
          <cell r="L170">
            <v>80</v>
          </cell>
          <cell r="M170" t="str">
            <v>±</v>
          </cell>
          <cell r="N170">
            <v>3</v>
          </cell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45784</v>
          </cell>
          <cell r="Z170" t="str">
            <v>500กระสอบแบน พร้อมระบุชื่อบริษัท รายการสินค้า จำนวนแต่ละแพ็ค</v>
          </cell>
          <cell r="AA170">
            <v>20000</v>
          </cell>
          <cell r="AB170">
            <v>0</v>
          </cell>
          <cell r="AC170">
            <v>0</v>
          </cell>
          <cell r="AD170">
            <v>0</v>
          </cell>
          <cell r="AG170"/>
          <cell r="AI170" t="str">
            <v>ลพบุรี 3</v>
          </cell>
          <cell r="AJ170">
            <v>0</v>
          </cell>
          <cell r="AL170">
            <v>20000</v>
          </cell>
          <cell r="AM170"/>
          <cell r="AN170">
            <v>21000</v>
          </cell>
          <cell r="AO170" t="str">
            <v>WSWT2025800</v>
          </cell>
          <cell r="AQ170">
            <v>21513.800000000003</v>
          </cell>
          <cell r="AR170">
            <v>0</v>
          </cell>
          <cell r="AS170">
            <v>21513.800000000003</v>
          </cell>
          <cell r="AT170">
            <v>0</v>
          </cell>
          <cell r="AU170">
            <v>0</v>
          </cell>
          <cell r="BZ170" t="str">
            <v>WRWT25800/WRWT25800</v>
          </cell>
          <cell r="CA170">
            <v>1644.610488888889</v>
          </cell>
          <cell r="DL170" t="str">
            <v>P7</v>
          </cell>
          <cell r="DM170">
            <v>2</v>
          </cell>
          <cell r="DN170">
            <v>45784</v>
          </cell>
          <cell r="DP170">
            <v>45779</v>
          </cell>
          <cell r="DQ170"/>
          <cell r="DR170">
            <v>45775</v>
          </cell>
          <cell r="DS170">
            <v>45782</v>
          </cell>
          <cell r="DT170">
            <v>45783</v>
          </cell>
          <cell r="DU170">
            <v>45783</v>
          </cell>
          <cell r="DW170"/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MK68-000503</v>
          </cell>
          <cell r="C171">
            <v>45751</v>
          </cell>
          <cell r="E171" t="str">
            <v>บจก.เบทาโกร</v>
          </cell>
          <cell r="F171" t="str">
            <v>เบทาโกร 327</v>
          </cell>
          <cell r="G171">
            <v>20</v>
          </cell>
          <cell r="H171">
            <v>37</v>
          </cell>
          <cell r="I171" t="str">
            <v>ขาว</v>
          </cell>
          <cell r="J171"/>
          <cell r="L171">
            <v>80</v>
          </cell>
          <cell r="M171" t="str">
            <v>±</v>
          </cell>
          <cell r="N171">
            <v>3</v>
          </cell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45784</v>
          </cell>
          <cell r="Z171" t="str">
            <v>500กระสอบแบน พร้อมระบุชื่อบริษัท รายการสินค้า จำนวนแต่ละแพ็ค</v>
          </cell>
          <cell r="AA171">
            <v>5000</v>
          </cell>
          <cell r="AB171">
            <v>0</v>
          </cell>
          <cell r="AC171">
            <v>0</v>
          </cell>
          <cell r="AD171">
            <v>0</v>
          </cell>
          <cell r="AG171"/>
          <cell r="AI171" t="str">
            <v>ลพบุรี 3</v>
          </cell>
          <cell r="AJ171">
            <v>0</v>
          </cell>
          <cell r="AL171">
            <v>5000</v>
          </cell>
          <cell r="AM171"/>
          <cell r="AN171">
            <v>5250</v>
          </cell>
          <cell r="AO171" t="str">
            <v>WSWT2025800</v>
          </cell>
          <cell r="AQ171">
            <v>5378.4500000000007</v>
          </cell>
          <cell r="AR171">
            <v>0</v>
          </cell>
          <cell r="AS171">
            <v>5378.4500000000007</v>
          </cell>
          <cell r="AT171">
            <v>0</v>
          </cell>
          <cell r="AU171">
            <v>0</v>
          </cell>
          <cell r="BZ171" t="str">
            <v>WRWT25800/WRWT25800</v>
          </cell>
          <cell r="CA171">
            <v>411.15262222222225</v>
          </cell>
          <cell r="DL171" t="str">
            <v>P7</v>
          </cell>
          <cell r="DM171">
            <v>2</v>
          </cell>
          <cell r="DN171">
            <v>45784</v>
          </cell>
          <cell r="DP171">
            <v>45779</v>
          </cell>
          <cell r="DQ171"/>
          <cell r="DR171">
            <v>45775</v>
          </cell>
          <cell r="DS171">
            <v>45782</v>
          </cell>
          <cell r="DT171">
            <v>45783</v>
          </cell>
          <cell r="DU171">
            <v>45783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MK68-000413</v>
          </cell>
          <cell r="C172">
            <v>45731</v>
          </cell>
          <cell r="E172" t="str">
            <v>บจก.เบทาโกร</v>
          </cell>
          <cell r="F172" t="str">
            <v>WB เบทาโกร 323 30kg LP</v>
          </cell>
          <cell r="G172">
            <v>20</v>
          </cell>
          <cell r="H172">
            <v>37</v>
          </cell>
          <cell r="I172" t="str">
            <v>ขาว</v>
          </cell>
          <cell r="J172"/>
          <cell r="L172">
            <v>80</v>
          </cell>
          <cell r="M172" t="str">
            <v>±</v>
          </cell>
          <cell r="N172">
            <v>3</v>
          </cell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45785</v>
          </cell>
          <cell r="Z172" t="str">
            <v>500กระสอบแบน พร้อมระบุชื่อบริษัท รายการสินค้า จำนวนแต่ละแพ็ค</v>
          </cell>
          <cell r="AA172">
            <v>5000</v>
          </cell>
          <cell r="AB172">
            <v>0</v>
          </cell>
          <cell r="AC172">
            <v>0</v>
          </cell>
          <cell r="AD172">
            <v>0</v>
          </cell>
          <cell r="AG172"/>
          <cell r="AI172" t="str">
            <v>ลำพูน</v>
          </cell>
          <cell r="AJ172">
            <v>0</v>
          </cell>
          <cell r="AL172">
            <v>5000</v>
          </cell>
          <cell r="AM172"/>
          <cell r="AN172">
            <v>5250</v>
          </cell>
          <cell r="AO172" t="str">
            <v>WSWT2025800</v>
          </cell>
          <cell r="AQ172">
            <v>5378.4500000000007</v>
          </cell>
          <cell r="AR172">
            <v>0</v>
          </cell>
          <cell r="AS172">
            <v>5378.4500000000007</v>
          </cell>
          <cell r="AT172">
            <v>0</v>
          </cell>
          <cell r="AU172">
            <v>0</v>
          </cell>
          <cell r="BZ172" t="str">
            <v>WRWT25800/WRWT25800</v>
          </cell>
          <cell r="CA172">
            <v>411.15262222222225</v>
          </cell>
          <cell r="DL172" t="str">
            <v>P7</v>
          </cell>
          <cell r="DM172">
            <v>2</v>
          </cell>
          <cell r="DN172">
            <v>45785</v>
          </cell>
          <cell r="DP172">
            <v>45780</v>
          </cell>
          <cell r="DQ172"/>
          <cell r="DR172">
            <v>45776</v>
          </cell>
          <cell r="DS172">
            <v>45783</v>
          </cell>
          <cell r="DT172">
            <v>45784</v>
          </cell>
          <cell r="DU172">
            <v>45784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MK68-000502</v>
          </cell>
          <cell r="C173">
            <v>45751</v>
          </cell>
          <cell r="E173" t="str">
            <v>บจก.เบทาโกร</v>
          </cell>
          <cell r="F173" t="str">
            <v>WB ฟาร์ม F993L 30kg  LR</v>
          </cell>
          <cell r="G173">
            <v>20</v>
          </cell>
          <cell r="H173">
            <v>37</v>
          </cell>
          <cell r="I173" t="str">
            <v>ขาว</v>
          </cell>
          <cell r="J173"/>
          <cell r="L173">
            <v>80</v>
          </cell>
          <cell r="M173" t="str">
            <v>±</v>
          </cell>
          <cell r="N173">
            <v>3</v>
          </cell>
          <cell r="R173" t="str">
            <v>ไม่</v>
          </cell>
          <cell r="T173" t="str">
            <v>ไม่สวมถุงใน</v>
          </cell>
          <cell r="U173"/>
          <cell r="V173"/>
          <cell r="X173">
            <v>45786</v>
          </cell>
          <cell r="Z173" t="str">
            <v>500กระสอบแบน พร้อมระบุชื่อบริษัท รายการสินค้า จำนวนแต่ละแพ็ค</v>
          </cell>
          <cell r="AA173">
            <v>40000</v>
          </cell>
          <cell r="AB173">
            <v>0</v>
          </cell>
          <cell r="AC173">
            <v>0</v>
          </cell>
          <cell r="AD173">
            <v>0</v>
          </cell>
          <cell r="AG173"/>
          <cell r="AI173" t="str">
            <v>ลพบุรี 3</v>
          </cell>
          <cell r="AJ173">
            <v>0</v>
          </cell>
          <cell r="AL173">
            <v>40000</v>
          </cell>
          <cell r="AM173"/>
          <cell r="AN173">
            <v>42000</v>
          </cell>
          <cell r="AO173" t="str">
            <v>WSWT2025800</v>
          </cell>
          <cell r="AQ173">
            <v>43027.600000000006</v>
          </cell>
          <cell r="AR173">
            <v>0</v>
          </cell>
          <cell r="AS173">
            <v>43027.600000000006</v>
          </cell>
          <cell r="AT173">
            <v>0</v>
          </cell>
          <cell r="AU173">
            <v>0</v>
          </cell>
          <cell r="BZ173" t="str">
            <v>WRWT25800/WRWT25800</v>
          </cell>
          <cell r="CA173">
            <v>3289.220977777778</v>
          </cell>
          <cell r="DL173" t="str">
            <v>P7</v>
          </cell>
          <cell r="DM173">
            <v>2</v>
          </cell>
          <cell r="DN173">
            <v>45786</v>
          </cell>
          <cell r="DP173">
            <v>45781</v>
          </cell>
          <cell r="DQ173"/>
          <cell r="DR173">
            <v>45777</v>
          </cell>
          <cell r="DS173">
            <v>45784</v>
          </cell>
          <cell r="DT173">
            <v>45785</v>
          </cell>
          <cell r="DU173">
            <v>45785</v>
          </cell>
          <cell r="DW173"/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MK68-000408</v>
          </cell>
          <cell r="C174">
            <v>45731</v>
          </cell>
          <cell r="E174" t="str">
            <v>บจก.เบทาโกร</v>
          </cell>
          <cell r="F174" t="str">
            <v>WB บาลานส์ 956 30kg LP</v>
          </cell>
          <cell r="G174">
            <v>20</v>
          </cell>
          <cell r="H174">
            <v>37</v>
          </cell>
          <cell r="I174" t="str">
            <v>ขาว</v>
          </cell>
          <cell r="J174"/>
          <cell r="L174">
            <v>80</v>
          </cell>
          <cell r="M174" t="str">
            <v>±</v>
          </cell>
          <cell r="N174">
            <v>3</v>
          </cell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45790</v>
          </cell>
          <cell r="Z174" t="str">
            <v>500กระสอบแบน พร้อมระบุชื่อบริษัท รายการสินค้า จำนวนแต่ละแพ็ค</v>
          </cell>
          <cell r="AA174">
            <v>5000</v>
          </cell>
          <cell r="AB174">
            <v>0</v>
          </cell>
          <cell r="AC174">
            <v>0</v>
          </cell>
          <cell r="AD174">
            <v>0</v>
          </cell>
          <cell r="AG174"/>
          <cell r="AI174" t="str">
            <v>ลำพูน</v>
          </cell>
          <cell r="AJ174">
            <v>0</v>
          </cell>
          <cell r="AL174">
            <v>5000</v>
          </cell>
          <cell r="AM174"/>
          <cell r="AN174">
            <v>5250</v>
          </cell>
          <cell r="AO174" t="str">
            <v>WSWT2025800</v>
          </cell>
          <cell r="AQ174">
            <v>5378.4500000000007</v>
          </cell>
          <cell r="AR174">
            <v>0</v>
          </cell>
          <cell r="AS174">
            <v>5378.4500000000007</v>
          </cell>
          <cell r="AT174">
            <v>0</v>
          </cell>
          <cell r="AU174">
            <v>0</v>
          </cell>
          <cell r="BZ174" t="str">
            <v>WRWT25800/WRWT25800</v>
          </cell>
          <cell r="CA174">
            <v>411.15262222222225</v>
          </cell>
          <cell r="DL174" t="str">
            <v>P7</v>
          </cell>
          <cell r="DM174">
            <v>2</v>
          </cell>
          <cell r="DN174">
            <v>45790</v>
          </cell>
          <cell r="DP174">
            <v>45785</v>
          </cell>
          <cell r="DQ174"/>
          <cell r="DR174">
            <v>45781</v>
          </cell>
          <cell r="DS174">
            <v>45788</v>
          </cell>
          <cell r="DT174">
            <v>45789</v>
          </cell>
          <cell r="DU174">
            <v>45789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MK68-000406</v>
          </cell>
          <cell r="C175">
            <v>45731</v>
          </cell>
          <cell r="E175" t="str">
            <v>บจก.เบทาโกร</v>
          </cell>
          <cell r="F175" t="str">
            <v>WB บาลานส์ 953 30kg LP</v>
          </cell>
          <cell r="G175">
            <v>20</v>
          </cell>
          <cell r="H175">
            <v>37</v>
          </cell>
          <cell r="I175" t="str">
            <v>ขาว</v>
          </cell>
          <cell r="J175"/>
          <cell r="L175">
            <v>80</v>
          </cell>
          <cell r="M175" t="str">
            <v>±</v>
          </cell>
          <cell r="N175">
            <v>3</v>
          </cell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45792</v>
          </cell>
          <cell r="Z175" t="str">
            <v>500กระสอบแบน พร้อมระบุชื่อบริษัท รายการสินค้า จำนวนแต่ละแพ็ค</v>
          </cell>
          <cell r="AA175">
            <v>5000</v>
          </cell>
          <cell r="AB175">
            <v>0</v>
          </cell>
          <cell r="AC175">
            <v>0</v>
          </cell>
          <cell r="AD175">
            <v>0</v>
          </cell>
          <cell r="AG175"/>
          <cell r="AI175" t="str">
            <v>ลำพูน</v>
          </cell>
          <cell r="AJ175">
            <v>0</v>
          </cell>
          <cell r="AL175">
            <v>5000</v>
          </cell>
          <cell r="AM175"/>
          <cell r="AN175">
            <v>5250</v>
          </cell>
          <cell r="AO175" t="str">
            <v>WSWT2025800</v>
          </cell>
          <cell r="AQ175">
            <v>5378.4500000000007</v>
          </cell>
          <cell r="AR175">
            <v>0</v>
          </cell>
          <cell r="AS175">
            <v>5378.4500000000007</v>
          </cell>
          <cell r="AT175">
            <v>0</v>
          </cell>
          <cell r="AU175">
            <v>0</v>
          </cell>
          <cell r="BZ175" t="str">
            <v>WRWT25800/WRWT25800</v>
          </cell>
          <cell r="CA175">
            <v>411.15262222222225</v>
          </cell>
          <cell r="DL175" t="str">
            <v>P7</v>
          </cell>
          <cell r="DM175">
            <v>2</v>
          </cell>
          <cell r="DN175">
            <v>45792</v>
          </cell>
          <cell r="DP175">
            <v>45787</v>
          </cell>
          <cell r="DQ175"/>
          <cell r="DR175">
            <v>45783</v>
          </cell>
          <cell r="DS175">
            <v>45790</v>
          </cell>
          <cell r="DT175">
            <v>45791</v>
          </cell>
          <cell r="DU175">
            <v>45791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MK68-000386</v>
          </cell>
          <cell r="C176">
            <v>45728</v>
          </cell>
          <cell r="E176" t="str">
            <v>บจก.เบทาโกร</v>
          </cell>
          <cell r="F176" t="str">
            <v>WB ฟาร์ม F912 30kg LP</v>
          </cell>
          <cell r="G176">
            <v>20</v>
          </cell>
          <cell r="H176">
            <v>37</v>
          </cell>
          <cell r="I176" t="str">
            <v>ขาว</v>
          </cell>
          <cell r="J176"/>
          <cell r="L176">
            <v>80</v>
          </cell>
          <cell r="M176" t="str">
            <v>±</v>
          </cell>
          <cell r="N176">
            <v>3</v>
          </cell>
          <cell r="R176" t="str">
            <v>ไม่</v>
          </cell>
          <cell r="T176" t="str">
            <v>ไม่สวมถุงใน</v>
          </cell>
          <cell r="U176"/>
          <cell r="V176"/>
          <cell r="X176">
            <v>45793</v>
          </cell>
          <cell r="Z176" t="str">
            <v>500กระสอบแบน พร้อมระบุชื่อบริษัท รายการสินค้า จำนวนแต่ละแพ็ค</v>
          </cell>
          <cell r="AA176">
            <v>5000</v>
          </cell>
          <cell r="AB176">
            <v>0</v>
          </cell>
          <cell r="AC176">
            <v>0</v>
          </cell>
          <cell r="AD176">
            <v>0</v>
          </cell>
          <cell r="AG176"/>
          <cell r="AI176" t="str">
            <v>ลำพูน</v>
          </cell>
          <cell r="AJ176">
            <v>0</v>
          </cell>
          <cell r="AL176">
            <v>5000</v>
          </cell>
          <cell r="AM176"/>
          <cell r="AN176">
            <v>5250</v>
          </cell>
          <cell r="AO176" t="str">
            <v>WSWT2025800</v>
          </cell>
          <cell r="AQ176">
            <v>5378.4500000000007</v>
          </cell>
          <cell r="AR176">
            <v>0</v>
          </cell>
          <cell r="AS176">
            <v>5378.4500000000007</v>
          </cell>
          <cell r="AT176">
            <v>0</v>
          </cell>
          <cell r="AU176">
            <v>0</v>
          </cell>
          <cell r="BZ176" t="str">
            <v>WRWT25800/WRWT25800</v>
          </cell>
          <cell r="CA176">
            <v>411.15262222222225</v>
          </cell>
          <cell r="DL176" t="str">
            <v>P7</v>
          </cell>
          <cell r="DM176">
            <v>2</v>
          </cell>
          <cell r="DN176">
            <v>45793</v>
          </cell>
          <cell r="DP176">
            <v>45788</v>
          </cell>
          <cell r="DQ176"/>
          <cell r="DR176">
            <v>45784</v>
          </cell>
          <cell r="DS176">
            <v>45791</v>
          </cell>
          <cell r="DT176">
            <v>45792</v>
          </cell>
          <cell r="DU176">
            <v>45792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MK68-000386</v>
          </cell>
          <cell r="C177">
            <v>45728</v>
          </cell>
          <cell r="E177" t="str">
            <v>บจก.เบทาโกร</v>
          </cell>
          <cell r="F177" t="str">
            <v>WB ฟาร์ม F993 30kg LP</v>
          </cell>
          <cell r="G177">
            <v>20</v>
          </cell>
          <cell r="H177">
            <v>37</v>
          </cell>
          <cell r="I177" t="str">
            <v>ขาว</v>
          </cell>
          <cell r="J177"/>
          <cell r="L177">
            <v>80</v>
          </cell>
          <cell r="M177" t="str">
            <v>±</v>
          </cell>
          <cell r="N177">
            <v>3</v>
          </cell>
          <cell r="R177" t="str">
            <v>ไม่</v>
          </cell>
          <cell r="T177" t="str">
            <v>ไม่สวมถุงใน</v>
          </cell>
          <cell r="U177"/>
          <cell r="V177"/>
          <cell r="X177">
            <v>45793</v>
          </cell>
          <cell r="Z177" t="str">
            <v>500กระสอบแบน พร้อมระบุชื่อบริษัท รายการสินค้า จำนวนแต่ละแพ็ค</v>
          </cell>
          <cell r="AA177">
            <v>5000</v>
          </cell>
          <cell r="AB177">
            <v>0</v>
          </cell>
          <cell r="AC177">
            <v>0</v>
          </cell>
          <cell r="AD177">
            <v>0</v>
          </cell>
          <cell r="AG177"/>
          <cell r="AI177" t="str">
            <v>ลำพูน</v>
          </cell>
          <cell r="AJ177">
            <v>0</v>
          </cell>
          <cell r="AL177">
            <v>5000</v>
          </cell>
          <cell r="AM177"/>
          <cell r="AN177">
            <v>5250</v>
          </cell>
          <cell r="AO177" t="str">
            <v>WSWT2025800</v>
          </cell>
          <cell r="AQ177">
            <v>5378.4500000000007</v>
          </cell>
          <cell r="AR177">
            <v>0</v>
          </cell>
          <cell r="AS177">
            <v>5378.4500000000007</v>
          </cell>
          <cell r="AT177">
            <v>0</v>
          </cell>
          <cell r="AU177">
            <v>0</v>
          </cell>
          <cell r="BZ177" t="str">
            <v>WRWT25800/WRWT25800</v>
          </cell>
          <cell r="CA177">
            <v>411.15262222222225</v>
          </cell>
          <cell r="DL177" t="str">
            <v>P7</v>
          </cell>
          <cell r="DM177">
            <v>2</v>
          </cell>
          <cell r="DN177">
            <v>45793</v>
          </cell>
          <cell r="DP177">
            <v>45788</v>
          </cell>
          <cell r="DQ177"/>
          <cell r="DR177">
            <v>45784</v>
          </cell>
          <cell r="DS177">
            <v>45791</v>
          </cell>
          <cell r="DT177">
            <v>45792</v>
          </cell>
          <cell r="DU177">
            <v>45792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ประมาณการ</v>
          </cell>
          <cell r="C178" t="str">
            <v>ประมาณการ</v>
          </cell>
          <cell r="E178" t="str">
            <v>บจก.อินเทคค์ โกลบอล</v>
          </cell>
          <cell r="F178" t="str">
            <v>รอแบบ</v>
          </cell>
          <cell r="G178">
            <v>20</v>
          </cell>
          <cell r="H178">
            <v>36</v>
          </cell>
          <cell r="I178" t="str">
            <v>ขาว</v>
          </cell>
          <cell r="J178"/>
          <cell r="L178">
            <v>78</v>
          </cell>
          <cell r="M178" t="str">
            <v>±</v>
          </cell>
          <cell r="N178">
            <v>5</v>
          </cell>
          <cell r="R178" t="str">
            <v>จับจีบ</v>
          </cell>
          <cell r="T178" t="str">
            <v>ไม่สวมถุงใน</v>
          </cell>
          <cell r="U178"/>
          <cell r="V178"/>
          <cell r="X178" t="str">
            <v>รอแจ้ง</v>
          </cell>
          <cell r="Z178" t="str">
            <v>มัด80 ใช้สายรัด</v>
          </cell>
          <cell r="AA178">
            <v>110000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110000</v>
          </cell>
          <cell r="AM178"/>
          <cell r="AN178">
            <v>115500</v>
          </cell>
          <cell r="AO178" t="str">
            <v>WSWT2025800</v>
          </cell>
          <cell r="AQ178">
            <v>115252.50000000001</v>
          </cell>
          <cell r="AR178">
            <v>0</v>
          </cell>
          <cell r="AS178">
            <v>115252.50000000001</v>
          </cell>
          <cell r="AT178">
            <v>0</v>
          </cell>
          <cell r="AU178">
            <v>0</v>
          </cell>
          <cell r="BZ178" t="str">
            <v>WRWT25800/WRWT25800</v>
          </cell>
          <cell r="CA178">
            <v>8810.4133333333339</v>
          </cell>
          <cell r="DL178" t="str">
            <v>P7</v>
          </cell>
          <cell r="DM178">
            <v>2</v>
          </cell>
          <cell r="DN178" t="str">
            <v>รอแจ้ง</v>
          </cell>
          <cell r="DP178" t="e">
            <v>#VALUE!</v>
          </cell>
          <cell r="DQ178"/>
          <cell r="DR178" t="e">
            <v>#VALUE!</v>
          </cell>
          <cell r="DS178" t="e">
            <v>#VALUE!</v>
          </cell>
          <cell r="DT178" t="e">
            <v>#VALUE!</v>
          </cell>
          <cell r="DU178" t="e">
            <v>#VALUE!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>รอART</v>
          </cell>
          <cell r="EG178"/>
          <cell r="EH178"/>
          <cell r="EI178"/>
        </row>
        <row r="179">
          <cell r="B179">
            <v>0</v>
          </cell>
          <cell r="C179"/>
          <cell r="E179"/>
          <cell r="F179"/>
          <cell r="G179">
            <v>20</v>
          </cell>
          <cell r="H179">
            <v>37</v>
          </cell>
          <cell r="I179"/>
          <cell r="J179"/>
          <cell r="L179">
            <v>80</v>
          </cell>
          <cell r="M179" t="str">
            <v>±</v>
          </cell>
          <cell r="N179">
            <v>3</v>
          </cell>
          <cell r="R179"/>
          <cell r="T179"/>
          <cell r="U179"/>
          <cell r="V179"/>
          <cell r="X179"/>
          <cell r="Z179"/>
          <cell r="AA179"/>
          <cell r="AB179">
            <v>0</v>
          </cell>
          <cell r="AC179">
            <v>0</v>
          </cell>
          <cell r="AD179"/>
          <cell r="AG179"/>
          <cell r="AI179" t="str">
            <v>ระบุในSD</v>
          </cell>
          <cell r="AJ179"/>
          <cell r="AL179">
            <v>0</v>
          </cell>
          <cell r="AM179"/>
          <cell r="AN179">
            <v>0</v>
          </cell>
          <cell r="AO179" t="str">
            <v>WSWT2025800</v>
          </cell>
          <cell r="AQ179">
            <v>762010.19047999987</v>
          </cell>
          <cell r="AR179">
            <v>66149.428260000001</v>
          </cell>
          <cell r="AS179">
            <v>695860.76222000015</v>
          </cell>
          <cell r="AT179">
            <v>0</v>
          </cell>
          <cell r="AU179">
            <v>0</v>
          </cell>
          <cell r="BZ179" t="str">
            <v>WRWT25800/WRWT25800</v>
          </cell>
          <cell r="CA179">
            <v>0</v>
          </cell>
          <cell r="DL179"/>
          <cell r="DM179" t="str">
            <v>Lead time</v>
          </cell>
          <cell r="DN179"/>
          <cell r="DP179"/>
          <cell r="DQ179"/>
          <cell r="DR179"/>
          <cell r="DS179"/>
          <cell r="DT179"/>
          <cell r="DU179"/>
          <cell r="DW179"/>
          <cell r="DX179"/>
          <cell r="DY179"/>
          <cell r="DZ179"/>
          <cell r="EA179"/>
          <cell r="EB179"/>
          <cell r="EC179"/>
          <cell r="ED179"/>
          <cell r="EG179"/>
          <cell r="EH179"/>
          <cell r="EI179">
            <v>0</v>
          </cell>
        </row>
        <row r="180">
          <cell r="B180">
            <v>0</v>
          </cell>
          <cell r="C180"/>
          <cell r="E180"/>
          <cell r="F180"/>
          <cell r="G180">
            <v>20</v>
          </cell>
          <cell r="H180">
            <v>34</v>
          </cell>
          <cell r="I180"/>
          <cell r="J180"/>
          <cell r="L180">
            <v>98</v>
          </cell>
          <cell r="M180" t="str">
            <v>±</v>
          </cell>
          <cell r="N180">
            <v>5</v>
          </cell>
          <cell r="R180"/>
          <cell r="T180"/>
          <cell r="U180"/>
          <cell r="V180"/>
          <cell r="X180"/>
          <cell r="Z180"/>
          <cell r="AA180"/>
          <cell r="AB180"/>
          <cell r="AC180">
            <v>0</v>
          </cell>
          <cell r="AD180"/>
          <cell r="AG180"/>
          <cell r="AI180" t="str">
            <v>ระบุในSD</v>
          </cell>
          <cell r="AJ180"/>
          <cell r="AL180">
            <v>0</v>
          </cell>
          <cell r="AM180"/>
          <cell r="AN180">
            <v>0</v>
          </cell>
          <cell r="AO180" t="str">
            <v>WSWT2021950UV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BZ180" t="str">
            <v>WRWT200950/WRWT21950</v>
          </cell>
          <cell r="CA180">
            <v>0</v>
          </cell>
          <cell r="DL180"/>
          <cell r="DM180" t="str">
            <v>Lead time</v>
          </cell>
          <cell r="DN180"/>
          <cell r="DP180"/>
          <cell r="DQ180"/>
          <cell r="DR180"/>
          <cell r="DS180"/>
          <cell r="DT180"/>
          <cell r="DU180"/>
          <cell r="DW180"/>
          <cell r="DX180"/>
          <cell r="DY180"/>
          <cell r="DZ180"/>
          <cell r="EA180"/>
          <cell r="EB180"/>
          <cell r="EC180"/>
          <cell r="ED180"/>
          <cell r="EG180"/>
          <cell r="EH180"/>
          <cell r="EI180"/>
        </row>
        <row r="181">
          <cell r="B181">
            <v>0</v>
          </cell>
          <cell r="C181"/>
          <cell r="E181"/>
          <cell r="F181"/>
          <cell r="G181">
            <v>20</v>
          </cell>
          <cell r="H181">
            <v>34</v>
          </cell>
          <cell r="I181"/>
          <cell r="J181"/>
          <cell r="L181">
            <v>95</v>
          </cell>
          <cell r="M181" t="str">
            <v>±</v>
          </cell>
          <cell r="N181">
            <v>5</v>
          </cell>
          <cell r="R181"/>
          <cell r="T181"/>
          <cell r="U181"/>
          <cell r="V181"/>
          <cell r="X181"/>
          <cell r="Z181"/>
          <cell r="AA181"/>
          <cell r="AB181"/>
          <cell r="AC181">
            <v>0</v>
          </cell>
          <cell r="AD181"/>
          <cell r="AG181"/>
          <cell r="AI181" t="str">
            <v>ระบุในSD</v>
          </cell>
          <cell r="AJ181"/>
          <cell r="AL181">
            <v>0</v>
          </cell>
          <cell r="AM181"/>
          <cell r="AN181">
            <v>0</v>
          </cell>
          <cell r="AO181" t="str">
            <v>WSWT2021900UV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BZ181" t="str">
            <v>WRWT200900/WRWT21900</v>
          </cell>
          <cell r="CA181">
            <v>0</v>
          </cell>
          <cell r="DL181"/>
          <cell r="DM181" t="str">
            <v>Lead time</v>
          </cell>
          <cell r="DN181"/>
          <cell r="DP181"/>
          <cell r="DQ181"/>
          <cell r="DR181"/>
          <cell r="DS181"/>
          <cell r="DT181"/>
          <cell r="DU181"/>
          <cell r="DW181"/>
          <cell r="DX181"/>
          <cell r="DY181"/>
          <cell r="DZ181"/>
          <cell r="EA181"/>
          <cell r="EB181"/>
          <cell r="EC181"/>
          <cell r="ED181"/>
          <cell r="EG181"/>
          <cell r="EH181"/>
          <cell r="EI181"/>
        </row>
        <row r="182">
          <cell r="B182">
            <v>0</v>
          </cell>
          <cell r="C182"/>
          <cell r="E182"/>
          <cell r="F182"/>
          <cell r="G182">
            <v>20</v>
          </cell>
          <cell r="H182">
            <v>34</v>
          </cell>
          <cell r="I182"/>
          <cell r="J182"/>
          <cell r="L182">
            <v>80</v>
          </cell>
          <cell r="M182" t="str">
            <v>±</v>
          </cell>
          <cell r="N182">
            <v>5</v>
          </cell>
          <cell r="R182"/>
          <cell r="T182"/>
          <cell r="U182"/>
          <cell r="V182"/>
          <cell r="X182"/>
          <cell r="Z182"/>
          <cell r="AA182"/>
          <cell r="AB182"/>
          <cell r="AC182">
            <v>0</v>
          </cell>
          <cell r="AD182"/>
          <cell r="AG182"/>
          <cell r="AI182" t="str">
            <v>ระบุในSD</v>
          </cell>
          <cell r="AJ182"/>
          <cell r="AL182">
            <v>0</v>
          </cell>
          <cell r="AM182"/>
          <cell r="AN182">
            <v>0</v>
          </cell>
          <cell r="AO182" t="str">
            <v>WSWT2021750UV</v>
          </cell>
          <cell r="AQ182" t="e">
            <v>#REF!</v>
          </cell>
          <cell r="AR182" t="e">
            <v>#REF!</v>
          </cell>
          <cell r="AS182" t="e">
            <v>#REF!</v>
          </cell>
          <cell r="AT182" t="e">
            <v>#REF!</v>
          </cell>
          <cell r="AU182" t="e">
            <v>#REF!</v>
          </cell>
          <cell r="BZ182" t="str">
            <v>WRWT200750/WRWT21750</v>
          </cell>
          <cell r="CA182">
            <v>0</v>
          </cell>
          <cell r="DL182"/>
          <cell r="DM182" t="str">
            <v>Lead time</v>
          </cell>
          <cell r="DN182"/>
          <cell r="DP182"/>
          <cell r="DQ182"/>
          <cell r="DR182"/>
          <cell r="DS182"/>
          <cell r="DT182"/>
          <cell r="DU182"/>
          <cell r="DW182"/>
          <cell r="DX182"/>
          <cell r="DY182"/>
          <cell r="DZ182"/>
          <cell r="EA182"/>
          <cell r="EB182"/>
          <cell r="EC182"/>
          <cell r="ED182"/>
          <cell r="EG182"/>
          <cell r="EH182"/>
          <cell r="EI182"/>
        </row>
        <row r="183">
          <cell r="B183">
            <v>0</v>
          </cell>
          <cell r="C183"/>
          <cell r="E183"/>
          <cell r="F183"/>
          <cell r="G183">
            <v>20</v>
          </cell>
          <cell r="H183">
            <v>34</v>
          </cell>
          <cell r="I183"/>
          <cell r="J183"/>
          <cell r="L183">
            <v>80</v>
          </cell>
          <cell r="M183" t="str">
            <v>±</v>
          </cell>
          <cell r="N183">
            <v>5</v>
          </cell>
          <cell r="R183"/>
          <cell r="T183"/>
          <cell r="U183"/>
          <cell r="V183"/>
          <cell r="X183"/>
          <cell r="Z183"/>
          <cell r="AA183"/>
          <cell r="AB183"/>
          <cell r="AC183">
            <v>0</v>
          </cell>
          <cell r="AD183"/>
          <cell r="AG183"/>
          <cell r="AI183" t="str">
            <v>ระบุในSD</v>
          </cell>
          <cell r="AJ183"/>
          <cell r="AL183">
            <v>0</v>
          </cell>
          <cell r="AM183"/>
          <cell r="AN183">
            <v>0</v>
          </cell>
          <cell r="AO183" t="str">
            <v>WSWT2021800UV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BZ183" t="str">
            <v>WRWT200800/WRWT21800</v>
          </cell>
          <cell r="CA183">
            <v>0</v>
          </cell>
          <cell r="DL183"/>
          <cell r="DM183" t="str">
            <v>Lead time</v>
          </cell>
          <cell r="DN183"/>
          <cell r="DP183"/>
          <cell r="DQ183"/>
          <cell r="DR183"/>
          <cell r="DS183"/>
          <cell r="DT183"/>
          <cell r="DU183"/>
          <cell r="DW183"/>
          <cell r="DX183"/>
          <cell r="DY183"/>
          <cell r="DZ183"/>
          <cell r="EA183"/>
          <cell r="EB183"/>
          <cell r="EC183"/>
          <cell r="ED183"/>
          <cell r="EG183"/>
          <cell r="EH183">
            <v>0</v>
          </cell>
          <cell r="EI183"/>
        </row>
        <row r="184">
          <cell r="B184">
            <v>0</v>
          </cell>
          <cell r="C184"/>
          <cell r="E184"/>
          <cell r="F184"/>
          <cell r="G184">
            <v>20</v>
          </cell>
          <cell r="H184">
            <v>37</v>
          </cell>
          <cell r="I184" t="str">
            <v>ขาว</v>
          </cell>
          <cell r="J184"/>
          <cell r="L184">
            <v>70</v>
          </cell>
          <cell r="M184" t="str">
            <v>±</v>
          </cell>
          <cell r="N184">
            <v>5</v>
          </cell>
          <cell r="R184"/>
          <cell r="T184"/>
          <cell r="U184"/>
          <cell r="V184"/>
          <cell r="X184"/>
          <cell r="Z184"/>
          <cell r="AA184"/>
          <cell r="AB184"/>
          <cell r="AC184">
            <v>0</v>
          </cell>
          <cell r="AD184"/>
          <cell r="AG184"/>
          <cell r="AI184" t="str">
            <v>ระบุในSD</v>
          </cell>
          <cell r="AJ184"/>
          <cell r="AL184">
            <v>0</v>
          </cell>
          <cell r="AM184"/>
          <cell r="AN184">
            <v>0</v>
          </cell>
          <cell r="AO184" t="str">
            <v>WSWT2025700(1)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BZ184" t="str">
            <v>WRWT200800/WRWT25650</v>
          </cell>
          <cell r="CA184">
            <v>0</v>
          </cell>
          <cell r="DL184"/>
          <cell r="DM184" t="str">
            <v>Lead time</v>
          </cell>
          <cell r="DN184"/>
          <cell r="DP184"/>
          <cell r="DQ184"/>
          <cell r="DR184"/>
          <cell r="DS184"/>
          <cell r="DT184"/>
          <cell r="DU184"/>
          <cell r="DW184"/>
          <cell r="DX184"/>
          <cell r="DY184"/>
          <cell r="DZ184"/>
          <cell r="EA184"/>
          <cell r="EB184"/>
          <cell r="EC184"/>
          <cell r="ED184"/>
          <cell r="EG184"/>
          <cell r="EH184"/>
          <cell r="EI184"/>
        </row>
        <row r="185">
          <cell r="B185">
            <v>0</v>
          </cell>
          <cell r="C185"/>
          <cell r="E185"/>
          <cell r="F185"/>
          <cell r="G185">
            <v>20</v>
          </cell>
          <cell r="H185">
            <v>34</v>
          </cell>
          <cell r="I185"/>
          <cell r="J185"/>
          <cell r="L185">
            <v>85</v>
          </cell>
          <cell r="M185" t="str">
            <v>±</v>
          </cell>
          <cell r="N185">
            <v>5</v>
          </cell>
          <cell r="R185"/>
          <cell r="T185"/>
          <cell r="U185"/>
          <cell r="V185"/>
          <cell r="X185"/>
          <cell r="Z185"/>
          <cell r="AA185"/>
          <cell r="AB185"/>
          <cell r="AC185">
            <v>0</v>
          </cell>
          <cell r="AD185"/>
          <cell r="AG185"/>
          <cell r="AI185" t="str">
            <v>ระบุในSD</v>
          </cell>
          <cell r="AJ185"/>
          <cell r="AL185">
            <v>0</v>
          </cell>
          <cell r="AM185"/>
          <cell r="AN185">
            <v>0</v>
          </cell>
          <cell r="AO185" t="str">
            <v>WSWT2021850UV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BZ185" t="str">
            <v>WRWT200850/WRWT21850</v>
          </cell>
          <cell r="CA185">
            <v>0</v>
          </cell>
          <cell r="DL185"/>
          <cell r="DM185"/>
          <cell r="DN185"/>
          <cell r="DP185"/>
          <cell r="DQ185"/>
          <cell r="DR185"/>
          <cell r="DS185"/>
          <cell r="DT185"/>
          <cell r="DU185"/>
          <cell r="DW185"/>
          <cell r="DX185"/>
          <cell r="DY185"/>
          <cell r="DZ185"/>
          <cell r="EA185"/>
          <cell r="EB185"/>
          <cell r="EC185"/>
          <cell r="ED185"/>
          <cell r="EG185"/>
          <cell r="EH185">
            <v>0</v>
          </cell>
          <cell r="EI185"/>
        </row>
        <row r="186">
          <cell r="B186">
            <v>0</v>
          </cell>
          <cell r="C186"/>
          <cell r="E186"/>
          <cell r="F186"/>
          <cell r="G186">
            <v>20</v>
          </cell>
          <cell r="H186">
            <v>34</v>
          </cell>
          <cell r="I186"/>
          <cell r="J186"/>
          <cell r="L186">
            <v>80</v>
          </cell>
          <cell r="M186" t="str">
            <v>±</v>
          </cell>
          <cell r="N186">
            <v>5</v>
          </cell>
          <cell r="R186"/>
          <cell r="T186"/>
          <cell r="U186"/>
          <cell r="V186"/>
          <cell r="X186"/>
          <cell r="Z186"/>
          <cell r="AA186"/>
          <cell r="AB186"/>
          <cell r="AC186">
            <v>0</v>
          </cell>
          <cell r="AD186"/>
          <cell r="AG186"/>
          <cell r="AI186" t="str">
            <v>ระบุในSD</v>
          </cell>
          <cell r="AJ186"/>
          <cell r="AL186">
            <v>0</v>
          </cell>
          <cell r="AM186"/>
          <cell r="AN186">
            <v>0</v>
          </cell>
          <cell r="AO186" t="str">
            <v>WSWT2021750UV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BZ186" t="str">
            <v>WRWT200750/WRWT21750</v>
          </cell>
          <cell r="CA186">
            <v>0</v>
          </cell>
          <cell r="DL186"/>
          <cell r="DM186"/>
          <cell r="DN186"/>
          <cell r="DP186"/>
          <cell r="DQ186"/>
          <cell r="DR186"/>
          <cell r="DS186"/>
          <cell r="DT186"/>
          <cell r="DU186"/>
          <cell r="DW186"/>
          <cell r="DX186"/>
          <cell r="DY186"/>
          <cell r="DZ186"/>
          <cell r="EA186"/>
          <cell r="EB186"/>
          <cell r="EC186"/>
          <cell r="ED186"/>
          <cell r="EG186"/>
          <cell r="EH186">
            <v>0</v>
          </cell>
          <cell r="EI186"/>
        </row>
        <row r="187">
          <cell r="B187">
            <v>0</v>
          </cell>
          <cell r="C187"/>
          <cell r="E187"/>
          <cell r="F187"/>
          <cell r="G187">
            <v>21</v>
          </cell>
          <cell r="H187">
            <v>39</v>
          </cell>
          <cell r="I187"/>
          <cell r="J187"/>
          <cell r="L187">
            <v>78</v>
          </cell>
          <cell r="M187" t="str">
            <v>±</v>
          </cell>
          <cell r="N187">
            <v>3</v>
          </cell>
          <cell r="R187"/>
          <cell r="T187"/>
          <cell r="U187"/>
          <cell r="V187"/>
          <cell r="X187"/>
          <cell r="Z187"/>
          <cell r="AA187"/>
          <cell r="AB187"/>
          <cell r="AC187">
            <v>0</v>
          </cell>
          <cell r="AD187"/>
          <cell r="AG187"/>
          <cell r="AI187" t="str">
            <v>ระบุในSD</v>
          </cell>
          <cell r="AJ187"/>
          <cell r="AL187">
            <v>0</v>
          </cell>
          <cell r="AM187"/>
          <cell r="AN187">
            <v>0</v>
          </cell>
          <cell r="AO187" t="str">
            <v>WSWT2125700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BZ187" t="str">
            <v>WRWT210800/WRWT25650</v>
          </cell>
          <cell r="CA187">
            <v>0</v>
          </cell>
          <cell r="DL187"/>
          <cell r="DM187"/>
          <cell r="DN187"/>
          <cell r="DP187"/>
          <cell r="DQ187"/>
          <cell r="DR187"/>
          <cell r="DS187"/>
          <cell r="DT187"/>
          <cell r="DU187"/>
          <cell r="DW187"/>
          <cell r="DX187"/>
          <cell r="DY187"/>
          <cell r="DZ187"/>
          <cell r="EA187"/>
          <cell r="EB187"/>
          <cell r="EC187"/>
          <cell r="ED187"/>
          <cell r="EG187"/>
          <cell r="EH187">
            <v>0</v>
          </cell>
          <cell r="EI187"/>
        </row>
        <row r="188">
          <cell r="B188" t="str">
            <v>MK68-000488</v>
          </cell>
          <cell r="C188">
            <v>45749</v>
          </cell>
          <cell r="E188" t="str">
            <v>บจก.เอเชี่ยนเคมิคัล</v>
          </cell>
          <cell r="F188" t="str">
            <v>ไม่พิมพ์</v>
          </cell>
          <cell r="G188">
            <v>21</v>
          </cell>
          <cell r="H188">
            <v>31</v>
          </cell>
          <cell r="I188" t="str">
            <v>ขาว</v>
          </cell>
          <cell r="J188"/>
          <cell r="L188">
            <v>60</v>
          </cell>
          <cell r="M188" t="str">
            <v>±</v>
          </cell>
          <cell r="N188">
            <v>5</v>
          </cell>
          <cell r="R188" t="str">
            <v>ไม่</v>
          </cell>
          <cell r="T188">
            <v>22</v>
          </cell>
          <cell r="U188">
            <v>34</v>
          </cell>
          <cell r="V188">
            <v>40</v>
          </cell>
          <cell r="X188">
            <v>45756</v>
          </cell>
          <cell r="Z188" t="str">
            <v>มัด100</v>
          </cell>
          <cell r="AA188">
            <v>2000</v>
          </cell>
          <cell r="AB188">
            <v>36.9076939264</v>
          </cell>
          <cell r="AC188">
            <v>0</v>
          </cell>
          <cell r="AD188">
            <v>36.9076939264</v>
          </cell>
          <cell r="AG188" t="str">
            <v>เย็น8/4</v>
          </cell>
          <cell r="AI188" t="str">
            <v>ห้ามขาด-ห้ามเกิน</v>
          </cell>
          <cell r="AJ188">
            <v>0</v>
          </cell>
          <cell r="AL188">
            <v>2000</v>
          </cell>
          <cell r="AM188"/>
          <cell r="AN188">
            <v>0</v>
          </cell>
          <cell r="AO188" t="str">
            <v>WSWT2125650</v>
          </cell>
          <cell r="AQ188">
            <v>1816.1000000000001</v>
          </cell>
          <cell r="AR188">
            <v>0</v>
          </cell>
          <cell r="AS188">
            <v>1816.1000000000001</v>
          </cell>
          <cell r="AT188">
            <v>0</v>
          </cell>
          <cell r="AU188">
            <v>0</v>
          </cell>
          <cell r="BZ188" t="str">
            <v>WRWT25650/WRWT25650</v>
          </cell>
          <cell r="CA188">
            <v>123.94882499999999</v>
          </cell>
          <cell r="DL188" t="str">
            <v>P3</v>
          </cell>
          <cell r="DM188">
            <v>3</v>
          </cell>
          <cell r="DN188">
            <v>45756</v>
          </cell>
          <cell r="DP188">
            <v>45751</v>
          </cell>
          <cell r="DQ188"/>
          <cell r="DR188"/>
          <cell r="DS188"/>
          <cell r="DT188"/>
          <cell r="DU188">
            <v>45753</v>
          </cell>
          <cell r="DW188">
            <v>45754</v>
          </cell>
          <cell r="DX188"/>
          <cell r="DY188"/>
          <cell r="DZ188"/>
          <cell r="EA188"/>
          <cell r="EB188"/>
          <cell r="EC188" t="str">
            <v>ตัด</v>
          </cell>
          <cell r="ED188"/>
          <cell r="EG188"/>
          <cell r="EH188"/>
          <cell r="EI188"/>
        </row>
        <row r="189">
          <cell r="B189" t="str">
            <v>MK68-000497</v>
          </cell>
          <cell r="C189">
            <v>45750</v>
          </cell>
          <cell r="E189" t="str">
            <v>บจก.หนองบัวฟีดมิลล์</v>
          </cell>
          <cell r="F189" t="str">
            <v>ไม่พิมพ์</v>
          </cell>
          <cell r="G189">
            <v>21</v>
          </cell>
          <cell r="H189">
            <v>38</v>
          </cell>
          <cell r="I189" t="str">
            <v>ขาว</v>
          </cell>
          <cell r="J189"/>
          <cell r="L189">
            <v>69</v>
          </cell>
          <cell r="M189" t="str">
            <v>±</v>
          </cell>
          <cell r="N189">
            <v>5</v>
          </cell>
          <cell r="R189" t="str">
            <v>ไม่</v>
          </cell>
          <cell r="T189">
            <v>22</v>
          </cell>
          <cell r="U189">
            <v>41</v>
          </cell>
          <cell r="V189">
            <v>40</v>
          </cell>
          <cell r="X189">
            <v>45756</v>
          </cell>
          <cell r="Z189" t="str">
            <v>500กระสอบ</v>
          </cell>
          <cell r="AA189">
            <v>7000</v>
          </cell>
          <cell r="AB189">
            <v>155.77217877759998</v>
          </cell>
          <cell r="AC189">
            <v>0</v>
          </cell>
          <cell r="AD189">
            <v>155.77217877759998</v>
          </cell>
          <cell r="AG189"/>
          <cell r="AI189"/>
          <cell r="AJ189">
            <v>0</v>
          </cell>
          <cell r="AL189">
            <v>7000</v>
          </cell>
          <cell r="AM189"/>
          <cell r="AN189">
            <v>0</v>
          </cell>
          <cell r="AO189" t="str">
            <v>WSWT2125650</v>
          </cell>
          <cell r="AQ189">
            <v>7725.41</v>
          </cell>
          <cell r="AR189">
            <v>5900</v>
          </cell>
          <cell r="AS189">
            <v>1825.4099999999999</v>
          </cell>
          <cell r="AT189">
            <v>0</v>
          </cell>
          <cell r="AU189">
            <v>0</v>
          </cell>
          <cell r="BZ189" t="str">
            <v>WRWT25650/WRWT25650</v>
          </cell>
          <cell r="CA189">
            <v>124.58423249999997</v>
          </cell>
          <cell r="DL189" t="str">
            <v>P3</v>
          </cell>
          <cell r="DM189">
            <v>3</v>
          </cell>
          <cell r="DN189">
            <v>45756</v>
          </cell>
          <cell r="DP189">
            <v>45751</v>
          </cell>
          <cell r="DQ189"/>
          <cell r="DR189"/>
          <cell r="DS189"/>
          <cell r="DT189"/>
          <cell r="DU189">
            <v>45753</v>
          </cell>
          <cell r="DW189">
            <v>45754</v>
          </cell>
          <cell r="DX189"/>
          <cell r="DY189"/>
          <cell r="DZ189"/>
          <cell r="EA189"/>
          <cell r="EB189"/>
          <cell r="EC189" t="str">
            <v>ตัด</v>
          </cell>
          <cell r="ED189"/>
          <cell r="EG189"/>
          <cell r="EH189"/>
          <cell r="EI189"/>
        </row>
        <row r="190">
          <cell r="B190" t="str">
            <v>MK68-000497</v>
          </cell>
          <cell r="C190">
            <v>45750</v>
          </cell>
          <cell r="E190" t="str">
            <v>บจก.หนองบัวฟีดมิลล์</v>
          </cell>
          <cell r="F190" t="str">
            <v>ไม่พิมพ์</v>
          </cell>
          <cell r="G190">
            <v>21</v>
          </cell>
          <cell r="H190">
            <v>38</v>
          </cell>
          <cell r="I190" t="str">
            <v>ขาว</v>
          </cell>
          <cell r="J190"/>
          <cell r="L190">
            <v>69</v>
          </cell>
          <cell r="M190" t="str">
            <v>±</v>
          </cell>
          <cell r="N190">
            <v>5</v>
          </cell>
          <cell r="R190" t="str">
            <v>ไม่</v>
          </cell>
          <cell r="T190" t="str">
            <v>ไม่สวมถุงใน</v>
          </cell>
          <cell r="U190"/>
          <cell r="V190"/>
          <cell r="X190">
            <v>45756</v>
          </cell>
          <cell r="Z190" t="str">
            <v>500กระสอบ</v>
          </cell>
          <cell r="AA190">
            <v>8000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8000</v>
          </cell>
          <cell r="AM190"/>
          <cell r="AN190">
            <v>0</v>
          </cell>
          <cell r="AO190" t="str">
            <v>WSWT2125650</v>
          </cell>
          <cell r="AQ190">
            <v>8829.0399999999991</v>
          </cell>
          <cell r="AR190">
            <v>2500</v>
          </cell>
          <cell r="AS190">
            <v>6329.0399999999991</v>
          </cell>
          <cell r="AT190">
            <v>0</v>
          </cell>
          <cell r="AU190">
            <v>0</v>
          </cell>
          <cell r="BZ190" t="str">
            <v>WRWT25650/WRWT25650</v>
          </cell>
          <cell r="CA190">
            <v>431.95697999999987</v>
          </cell>
          <cell r="DL190" t="str">
            <v>P3</v>
          </cell>
          <cell r="DM190">
            <v>2</v>
          </cell>
          <cell r="DN190">
            <v>45756</v>
          </cell>
          <cell r="DP190">
            <v>45751</v>
          </cell>
          <cell r="DQ190"/>
          <cell r="DR190"/>
          <cell r="DS190"/>
          <cell r="DT190"/>
          <cell r="DU190">
            <v>45754</v>
          </cell>
          <cell r="DW190"/>
          <cell r="DX190"/>
          <cell r="DY190"/>
          <cell r="DZ190"/>
          <cell r="EA190"/>
          <cell r="EB190"/>
          <cell r="EC190" t="str">
            <v>ตัด</v>
          </cell>
          <cell r="ED190"/>
          <cell r="EG190"/>
          <cell r="EH190"/>
          <cell r="EI190"/>
        </row>
        <row r="191">
          <cell r="B191" t="str">
            <v>ใบรับคำสั่งซื้อ</v>
          </cell>
          <cell r="C191">
            <v>45752</v>
          </cell>
          <cell r="E191" t="str">
            <v>บจก.หนองบัวฟีดมิลล์</v>
          </cell>
          <cell r="F191" t="str">
            <v>ไม่พิมพ์</v>
          </cell>
          <cell r="G191">
            <v>21</v>
          </cell>
          <cell r="H191">
            <v>38</v>
          </cell>
          <cell r="I191" t="str">
            <v>ขาว</v>
          </cell>
          <cell r="J191"/>
          <cell r="L191">
            <v>69</v>
          </cell>
          <cell r="M191" t="str">
            <v>±</v>
          </cell>
          <cell r="N191">
            <v>5</v>
          </cell>
          <cell r="R191" t="str">
            <v>ไม่</v>
          </cell>
          <cell r="T191">
            <v>22</v>
          </cell>
          <cell r="U191">
            <v>41</v>
          </cell>
          <cell r="V191">
            <v>40</v>
          </cell>
          <cell r="X191">
            <v>45758</v>
          </cell>
          <cell r="Z191" t="str">
            <v>500กระสอบ</v>
          </cell>
          <cell r="AA191">
            <v>7500</v>
          </cell>
          <cell r="AB191">
            <v>166.89876297599997</v>
          </cell>
          <cell r="AC191">
            <v>0</v>
          </cell>
          <cell r="AD191">
            <v>166.89876297599997</v>
          </cell>
          <cell r="AG191"/>
          <cell r="AI191"/>
          <cell r="AJ191">
            <v>0</v>
          </cell>
          <cell r="AL191">
            <v>7500</v>
          </cell>
          <cell r="AM191"/>
          <cell r="AN191">
            <v>0</v>
          </cell>
          <cell r="AO191" t="str">
            <v>WSWT2125650</v>
          </cell>
          <cell r="AQ191">
            <v>8277.2250000000004</v>
          </cell>
          <cell r="AR191">
            <v>0</v>
          </cell>
          <cell r="AS191">
            <v>8277.2250000000004</v>
          </cell>
          <cell r="AT191">
            <v>0</v>
          </cell>
          <cell r="AU191">
            <v>0</v>
          </cell>
          <cell r="BZ191" t="str">
            <v>WRWT25650/WRWT25650</v>
          </cell>
          <cell r="CA191">
            <v>564.92060624999999</v>
          </cell>
          <cell r="DL191" t="str">
            <v>P3</v>
          </cell>
          <cell r="DM191">
            <v>3</v>
          </cell>
          <cell r="DN191">
            <v>45758</v>
          </cell>
          <cell r="DP191">
            <v>45753</v>
          </cell>
          <cell r="DQ191"/>
          <cell r="DR191"/>
          <cell r="DS191"/>
          <cell r="DT191"/>
          <cell r="DU191">
            <v>45755</v>
          </cell>
          <cell r="DW191">
            <v>45756</v>
          </cell>
          <cell r="DX191"/>
          <cell r="DY191"/>
          <cell r="DZ191"/>
          <cell r="EA191"/>
          <cell r="EB191"/>
          <cell r="EC191" t="str">
            <v>ตัด</v>
          </cell>
          <cell r="ED191"/>
          <cell r="EG191"/>
          <cell r="EH191"/>
          <cell r="EI191"/>
        </row>
        <row r="192">
          <cell r="B192" t="str">
            <v>ใบรับคำสั่งซื้อ</v>
          </cell>
          <cell r="C192">
            <v>45752</v>
          </cell>
          <cell r="E192" t="str">
            <v>บจก.หนองบัวฟีดมิลล์</v>
          </cell>
          <cell r="F192" t="str">
            <v>ไม่พิมพ์</v>
          </cell>
          <cell r="G192">
            <v>21</v>
          </cell>
          <cell r="H192">
            <v>38</v>
          </cell>
          <cell r="I192" t="str">
            <v>ขาว</v>
          </cell>
          <cell r="J192"/>
          <cell r="L192">
            <v>69</v>
          </cell>
          <cell r="M192" t="str">
            <v>±</v>
          </cell>
          <cell r="N192">
            <v>5</v>
          </cell>
          <cell r="R192" t="str">
            <v>ไม่</v>
          </cell>
          <cell r="T192">
            <v>22</v>
          </cell>
          <cell r="U192">
            <v>41</v>
          </cell>
          <cell r="V192">
            <v>40</v>
          </cell>
          <cell r="X192">
            <v>45759</v>
          </cell>
          <cell r="Z192" t="str">
            <v>500กระสอบ</v>
          </cell>
          <cell r="AA192">
            <v>7500</v>
          </cell>
          <cell r="AB192">
            <v>166.89876297599997</v>
          </cell>
          <cell r="AC192">
            <v>0</v>
          </cell>
          <cell r="AD192">
            <v>166.89876297599997</v>
          </cell>
          <cell r="AG192"/>
          <cell r="AI192"/>
          <cell r="AJ192">
            <v>0</v>
          </cell>
          <cell r="AL192">
            <v>7500</v>
          </cell>
          <cell r="AM192"/>
          <cell r="AN192">
            <v>0</v>
          </cell>
          <cell r="AO192" t="str">
            <v>WSWT2125650</v>
          </cell>
          <cell r="AQ192">
            <v>8277.2250000000004</v>
          </cell>
          <cell r="AR192">
            <v>0</v>
          </cell>
          <cell r="AS192">
            <v>8277.2250000000004</v>
          </cell>
          <cell r="AT192">
            <v>0</v>
          </cell>
          <cell r="AU192">
            <v>0</v>
          </cell>
          <cell r="BZ192" t="str">
            <v>WRWT25650/WRWT25650</v>
          </cell>
          <cell r="CA192">
            <v>564.92060624999999</v>
          </cell>
          <cell r="DL192" t="str">
            <v>P3</v>
          </cell>
          <cell r="DM192">
            <v>3</v>
          </cell>
          <cell r="DN192">
            <v>45759</v>
          </cell>
          <cell r="DP192">
            <v>45754</v>
          </cell>
          <cell r="DQ192"/>
          <cell r="DR192"/>
          <cell r="DS192"/>
          <cell r="DT192"/>
          <cell r="DU192">
            <v>45756</v>
          </cell>
          <cell r="DW192">
            <v>45757</v>
          </cell>
          <cell r="DX192"/>
          <cell r="DY192"/>
          <cell r="DZ192"/>
          <cell r="EA192"/>
          <cell r="EB192"/>
          <cell r="EC192" t="str">
            <v>ตัด</v>
          </cell>
          <cell r="ED192"/>
          <cell r="EG192"/>
          <cell r="EH192"/>
          <cell r="EI192"/>
        </row>
        <row r="193">
          <cell r="B193" t="str">
            <v>MK68-000493</v>
          </cell>
          <cell r="C193">
            <v>45748</v>
          </cell>
          <cell r="E193" t="str">
            <v>บจก.ไลม์มาสเตอร์</v>
          </cell>
          <cell r="F193" t="str">
            <v>LMC 20 kg</v>
          </cell>
          <cell r="G193">
            <v>21</v>
          </cell>
          <cell r="H193">
            <v>34</v>
          </cell>
          <cell r="I193" t="str">
            <v>ขาว</v>
          </cell>
          <cell r="J193"/>
          <cell r="L193">
            <v>60</v>
          </cell>
          <cell r="M193" t="str">
            <v>±</v>
          </cell>
          <cell r="N193">
            <v>5</v>
          </cell>
          <cell r="R193" t="str">
            <v>ไม่</v>
          </cell>
          <cell r="T193">
            <v>22</v>
          </cell>
          <cell r="U193">
            <v>36</v>
          </cell>
          <cell r="V193">
            <v>40</v>
          </cell>
          <cell r="X193">
            <v>45772</v>
          </cell>
          <cell r="Z193" t="str">
            <v>500กระสอบแบน</v>
          </cell>
          <cell r="AA193">
            <v>10000</v>
          </cell>
          <cell r="AB193">
            <v>195.39367372799995</v>
          </cell>
          <cell r="AC193">
            <v>0</v>
          </cell>
          <cell r="AD193">
            <v>195.39367372799995</v>
          </cell>
          <cell r="AG193"/>
          <cell r="AI193" t="str">
            <v>ห้ามขาด-ห้ามเกิน</v>
          </cell>
          <cell r="AJ193">
            <v>0</v>
          </cell>
          <cell r="AL193">
            <v>10000</v>
          </cell>
          <cell r="AM193"/>
          <cell r="AN193">
            <v>10500</v>
          </cell>
          <cell r="AO193" t="str">
            <v>WSWT2125650</v>
          </cell>
          <cell r="AQ193">
            <v>9918.7000000000007</v>
          </cell>
          <cell r="AR193">
            <v>0</v>
          </cell>
          <cell r="AS193">
            <v>9918.7000000000007</v>
          </cell>
          <cell r="AT193">
            <v>0</v>
          </cell>
          <cell r="AU193">
            <v>0</v>
          </cell>
          <cell r="BZ193" t="str">
            <v>WRWT25650/WRWT25650</v>
          </cell>
          <cell r="CA193">
            <v>676.95127500000001</v>
          </cell>
          <cell r="DL193" t="str">
            <v>P9</v>
          </cell>
          <cell r="DM193">
            <v>3</v>
          </cell>
          <cell r="DN193">
            <v>45772</v>
          </cell>
          <cell r="DP193">
            <v>45767</v>
          </cell>
          <cell r="DQ193"/>
          <cell r="DR193">
            <v>45762</v>
          </cell>
          <cell r="DS193">
            <v>45769</v>
          </cell>
          <cell r="DT193">
            <v>45770</v>
          </cell>
          <cell r="DU193">
            <v>45770</v>
          </cell>
          <cell r="DW193">
            <v>45771</v>
          </cell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 xml:space="preserve"> /</v>
          </cell>
          <cell r="EG193"/>
          <cell r="EH193"/>
          <cell r="EI193"/>
        </row>
        <row r="194">
          <cell r="B194" t="str">
            <v>ประมาณการ</v>
          </cell>
          <cell r="C194" t="str">
            <v>ประมาณการ</v>
          </cell>
          <cell r="E194" t="str">
            <v>บจก.หนองบัวฟีดมิลล์</v>
          </cell>
          <cell r="F194" t="str">
            <v>ไม่พิมพ์</v>
          </cell>
          <cell r="G194">
            <v>21</v>
          </cell>
          <cell r="H194">
            <v>38</v>
          </cell>
          <cell r="I194" t="str">
            <v>ขาว</v>
          </cell>
          <cell r="J194"/>
          <cell r="L194">
            <v>69</v>
          </cell>
          <cell r="M194" t="str">
            <v>±</v>
          </cell>
          <cell r="N194">
            <v>5</v>
          </cell>
          <cell r="R194" t="str">
            <v>ไม่</v>
          </cell>
          <cell r="T194" t="str">
            <v>ไม่สวมถุงใน</v>
          </cell>
          <cell r="U194"/>
          <cell r="V194"/>
          <cell r="X194">
            <v>45777</v>
          </cell>
          <cell r="Z194" t="str">
            <v>500กระสอบ</v>
          </cell>
          <cell r="AA194">
            <v>10000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10000</v>
          </cell>
          <cell r="AM194"/>
          <cell r="AN194">
            <v>0</v>
          </cell>
          <cell r="AO194" t="str">
            <v>WSWT2125650</v>
          </cell>
          <cell r="AQ194">
            <v>11036.3</v>
          </cell>
          <cell r="AR194">
            <v>0</v>
          </cell>
          <cell r="AS194">
            <v>11036.3</v>
          </cell>
          <cell r="AT194">
            <v>0</v>
          </cell>
          <cell r="AU194">
            <v>0</v>
          </cell>
          <cell r="BZ194" t="str">
            <v>WRWT25650/WRWT25650</v>
          </cell>
          <cell r="CA194">
            <v>753.2274749999998</v>
          </cell>
          <cell r="DL194" t="str">
            <v>P3</v>
          </cell>
          <cell r="DM194">
            <v>2</v>
          </cell>
          <cell r="DN194">
            <v>45777</v>
          </cell>
          <cell r="DP194">
            <v>45772</v>
          </cell>
          <cell r="DQ194"/>
          <cell r="DR194"/>
          <cell r="DS194"/>
          <cell r="DT194"/>
          <cell r="DU194">
            <v>45775</v>
          </cell>
          <cell r="DW194"/>
          <cell r="DX194"/>
          <cell r="DY194"/>
          <cell r="DZ194"/>
          <cell r="EA194"/>
          <cell r="EB194"/>
          <cell r="EC194" t="str">
            <v>ตัด</v>
          </cell>
          <cell r="ED194"/>
          <cell r="EG194"/>
          <cell r="EH194"/>
          <cell r="EI194"/>
        </row>
        <row r="195">
          <cell r="B195">
            <v>0</v>
          </cell>
          <cell r="C195"/>
          <cell r="E195"/>
          <cell r="F195"/>
          <cell r="G195">
            <v>21</v>
          </cell>
          <cell r="H195">
            <v>37</v>
          </cell>
          <cell r="I195" t="str">
            <v>ขาว</v>
          </cell>
          <cell r="J195"/>
          <cell r="L195">
            <v>67</v>
          </cell>
          <cell r="M195" t="str">
            <v>±</v>
          </cell>
          <cell r="N195">
            <v>5</v>
          </cell>
          <cell r="R195"/>
          <cell r="T195"/>
          <cell r="U195"/>
          <cell r="V195"/>
          <cell r="X195"/>
          <cell r="Z195"/>
          <cell r="AA195"/>
          <cell r="AB195">
            <v>0</v>
          </cell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>WSWT2125650</v>
          </cell>
          <cell r="AQ195">
            <v>55880</v>
          </cell>
          <cell r="AR195">
            <v>8400</v>
          </cell>
          <cell r="AS195">
            <v>47480</v>
          </cell>
          <cell r="AT195">
            <v>0</v>
          </cell>
          <cell r="AU195">
            <v>0</v>
          </cell>
          <cell r="BZ195" t="str">
            <v>WRWT25650/WRWT25650</v>
          </cell>
          <cell r="CA195">
            <v>0</v>
          </cell>
          <cell r="DL195"/>
          <cell r="DM195" t="str">
            <v>Lead time</v>
          </cell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/>
          <cell r="EI195">
            <v>0</v>
          </cell>
        </row>
        <row r="196">
          <cell r="B196">
            <v>0</v>
          </cell>
          <cell r="C196"/>
          <cell r="E196"/>
          <cell r="F196"/>
          <cell r="G196">
            <v>21</v>
          </cell>
          <cell r="H196">
            <v>37</v>
          </cell>
          <cell r="I196" t="str">
            <v>ขาวแถบใส5</v>
          </cell>
          <cell r="J196"/>
          <cell r="L196">
            <v>67</v>
          </cell>
          <cell r="M196" t="str">
            <v>±</v>
          </cell>
          <cell r="N196">
            <v>5</v>
          </cell>
          <cell r="R196"/>
          <cell r="T196"/>
          <cell r="U196"/>
          <cell r="V196"/>
          <cell r="X196"/>
          <cell r="Z196"/>
          <cell r="AA196"/>
          <cell r="AB196">
            <v>0</v>
          </cell>
          <cell r="AC196">
            <v>0</v>
          </cell>
          <cell r="AD196"/>
          <cell r="AG196"/>
          <cell r="AI196" t="str">
            <v>ระบุในSD</v>
          </cell>
          <cell r="AJ196"/>
          <cell r="AL196">
            <v>0</v>
          </cell>
          <cell r="AM196"/>
          <cell r="AN196">
            <v>0</v>
          </cell>
          <cell r="AO196" t="str">
            <v>WSWTSCL052125650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BZ196" t="str">
            <v>WRWT25650/WRCL25680</v>
          </cell>
          <cell r="CA196">
            <v>0</v>
          </cell>
          <cell r="DL196"/>
          <cell r="DM196" t="str">
            <v>Lead time</v>
          </cell>
          <cell r="DN196"/>
          <cell r="DP196"/>
          <cell r="DQ196"/>
          <cell r="DR196"/>
          <cell r="DS196"/>
          <cell r="DT196"/>
          <cell r="DU196"/>
          <cell r="DW196"/>
          <cell r="DX196"/>
          <cell r="DY196"/>
          <cell r="DZ196"/>
          <cell r="EA196"/>
          <cell r="EB196"/>
          <cell r="EC196"/>
          <cell r="ED196"/>
          <cell r="EG196"/>
          <cell r="EH196">
            <v>0</v>
          </cell>
          <cell r="EI196">
            <v>0</v>
          </cell>
        </row>
        <row r="197">
          <cell r="B197">
            <v>0</v>
          </cell>
          <cell r="C197"/>
          <cell r="E197"/>
          <cell r="F197"/>
          <cell r="G197">
            <v>21</v>
          </cell>
          <cell r="H197">
            <v>37</v>
          </cell>
          <cell r="I197" t="str">
            <v>ขาว</v>
          </cell>
          <cell r="J197"/>
          <cell r="L197">
            <v>83</v>
          </cell>
          <cell r="M197" t="str">
            <v>±</v>
          </cell>
          <cell r="N197">
            <v>5</v>
          </cell>
          <cell r="R197"/>
          <cell r="T197"/>
          <cell r="U197"/>
          <cell r="V197"/>
          <cell r="X197"/>
          <cell r="Z197"/>
          <cell r="AA197"/>
          <cell r="AB197"/>
          <cell r="AC197">
            <v>0</v>
          </cell>
          <cell r="AD197"/>
          <cell r="AG197"/>
          <cell r="AI197" t="str">
            <v>ระบุในSD</v>
          </cell>
          <cell r="AJ197"/>
          <cell r="AL197">
            <v>0</v>
          </cell>
          <cell r="AM197"/>
          <cell r="AN197">
            <v>0</v>
          </cell>
          <cell r="AO197" t="str">
            <v>WSWT2125800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BZ197" t="str">
            <v>WRWT210800/WRWT25800</v>
          </cell>
          <cell r="CA197">
            <v>0</v>
          </cell>
          <cell r="DL197"/>
          <cell r="DM197"/>
          <cell r="DN197"/>
          <cell r="DP197"/>
          <cell r="DQ197"/>
          <cell r="DR197"/>
          <cell r="DS197"/>
          <cell r="DT197"/>
          <cell r="DU197"/>
          <cell r="DW197"/>
          <cell r="DX197"/>
          <cell r="DY197"/>
          <cell r="DZ197"/>
          <cell r="EA197"/>
          <cell r="EB197"/>
          <cell r="EC197"/>
          <cell r="ED197"/>
          <cell r="EG197"/>
          <cell r="EH197"/>
          <cell r="EI197"/>
        </row>
        <row r="198">
          <cell r="B198" t="str">
            <v>MK68-000454</v>
          </cell>
          <cell r="C198">
            <v>45741</v>
          </cell>
          <cell r="E198" t="str">
            <v>บจก.เอ็นบี ดิสทริบิวชั่น</v>
          </cell>
          <cell r="F198" t="str">
            <v>กัสโซ่ฟีด 103SML</v>
          </cell>
          <cell r="G198">
            <v>21</v>
          </cell>
          <cell r="H198">
            <v>37</v>
          </cell>
          <cell r="I198" t="str">
            <v>ขาว</v>
          </cell>
          <cell r="J198" t="str">
            <v>ใส</v>
          </cell>
          <cell r="L198">
            <v>100</v>
          </cell>
          <cell r="M198" t="str">
            <v>±</v>
          </cell>
          <cell r="N198">
            <v>5</v>
          </cell>
          <cell r="R198" t="str">
            <v>บิด</v>
          </cell>
          <cell r="T198">
            <v>22</v>
          </cell>
          <cell r="U198">
            <v>40</v>
          </cell>
          <cell r="V198">
            <v>40</v>
          </cell>
          <cell r="X198">
            <v>45755</v>
          </cell>
          <cell r="Z198" t="str">
            <v xml:space="preserve">300กระสอบแบนเต็มใบ </v>
          </cell>
          <cell r="AA198">
            <v>2000</v>
          </cell>
          <cell r="AB198">
            <v>0</v>
          </cell>
          <cell r="AC198">
            <v>0</v>
          </cell>
          <cell r="AD198">
            <v>0</v>
          </cell>
          <cell r="AG198" t="str">
            <v>ขอก่อน1000ไป5/4</v>
          </cell>
          <cell r="AI198"/>
          <cell r="AJ198">
            <v>2367</v>
          </cell>
          <cell r="AL198">
            <v>0</v>
          </cell>
          <cell r="AM198">
            <v>5600</v>
          </cell>
          <cell r="AN198">
            <v>0</v>
          </cell>
          <cell r="AO198" t="str">
            <v>WSWT2121670SM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BZ198" t="str">
            <v>WRWT21670/WRWT21670</v>
          </cell>
          <cell r="CA198">
            <v>0</v>
          </cell>
          <cell r="DL198" t="str">
            <v>P8</v>
          </cell>
          <cell r="DM198">
            <v>4</v>
          </cell>
          <cell r="DN198">
            <v>45755</v>
          </cell>
          <cell r="DP198">
            <v>45750</v>
          </cell>
          <cell r="DQ198">
            <v>45751</v>
          </cell>
          <cell r="DR198">
            <v>45745</v>
          </cell>
          <cell r="DS198">
            <v>45752</v>
          </cell>
          <cell r="DT198">
            <v>45753</v>
          </cell>
          <cell r="DU198">
            <v>45753</v>
          </cell>
          <cell r="DW198">
            <v>45754</v>
          </cell>
          <cell r="DX198"/>
          <cell r="DY198"/>
          <cell r="DZ198"/>
          <cell r="EA198"/>
          <cell r="EB198"/>
          <cell r="EC198" t="str">
            <v>งานเคลือบ+พิมพ์</v>
          </cell>
          <cell r="ED198" t="str">
            <v xml:space="preserve"> /</v>
          </cell>
          <cell r="EG198"/>
          <cell r="EH198"/>
          <cell r="EI198"/>
        </row>
        <row r="199">
          <cell r="B199" t="str">
            <v>MK68-000454</v>
          </cell>
          <cell r="C199">
            <v>45741</v>
          </cell>
          <cell r="E199" t="str">
            <v>บจก.เอ็นบี ดิสทริบิวชั่น</v>
          </cell>
          <cell r="F199" t="str">
            <v>NB FISH 103L</v>
          </cell>
          <cell r="G199">
            <v>21</v>
          </cell>
          <cell r="H199">
            <v>37</v>
          </cell>
          <cell r="I199" t="str">
            <v>ขาว</v>
          </cell>
          <cell r="J199" t="str">
            <v>ใส</v>
          </cell>
          <cell r="L199">
            <v>100</v>
          </cell>
          <cell r="M199" t="str">
            <v>±</v>
          </cell>
          <cell r="N199">
            <v>5</v>
          </cell>
          <cell r="R199" t="str">
            <v>บิด</v>
          </cell>
          <cell r="T199">
            <v>22</v>
          </cell>
          <cell r="U199">
            <v>40</v>
          </cell>
          <cell r="V199">
            <v>40</v>
          </cell>
          <cell r="X199">
            <v>45755</v>
          </cell>
          <cell r="Z199" t="str">
            <v xml:space="preserve">300กระสอบแบนเต็มใบ </v>
          </cell>
          <cell r="AA199">
            <v>5000</v>
          </cell>
          <cell r="AB199">
            <v>108.55204095999999</v>
          </cell>
          <cell r="AC199">
            <v>0</v>
          </cell>
          <cell r="AD199">
            <v>108.55204095999999</v>
          </cell>
          <cell r="AG199"/>
          <cell r="AI199"/>
          <cell r="AJ199">
            <v>0</v>
          </cell>
          <cell r="AL199">
            <v>5000</v>
          </cell>
          <cell r="AM199">
            <v>5525</v>
          </cell>
          <cell r="AN199">
            <v>0</v>
          </cell>
          <cell r="AO199" t="str">
            <v>WSWT2121670SM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BZ199" t="str">
            <v>WRWT21670/WRWT21670</v>
          </cell>
          <cell r="CA199">
            <v>0</v>
          </cell>
          <cell r="DL199" t="str">
            <v>P8</v>
          </cell>
          <cell r="DM199">
            <v>4</v>
          </cell>
          <cell r="DN199">
            <v>45755</v>
          </cell>
          <cell r="DP199">
            <v>45750</v>
          </cell>
          <cell r="DQ199">
            <v>45751</v>
          </cell>
          <cell r="DR199">
            <v>45745</v>
          </cell>
          <cell r="DS199">
            <v>45752</v>
          </cell>
          <cell r="DT199">
            <v>45753</v>
          </cell>
          <cell r="DU199">
            <v>45753</v>
          </cell>
          <cell r="DW199">
            <v>45754</v>
          </cell>
          <cell r="DX199"/>
          <cell r="DY199"/>
          <cell r="DZ199"/>
          <cell r="EA199"/>
          <cell r="EB199"/>
          <cell r="EC199" t="str">
            <v>งานเคลือบ+พิมพ์</v>
          </cell>
          <cell r="ED199" t="str">
            <v xml:space="preserve"> /</v>
          </cell>
          <cell r="EG199"/>
          <cell r="EH199"/>
          <cell r="EI199"/>
        </row>
        <row r="200">
          <cell r="B200" t="str">
            <v>MK68-000455</v>
          </cell>
          <cell r="C200">
            <v>45741</v>
          </cell>
          <cell r="E200" t="str">
            <v>บจก.เอ็นบี ดิสทริบิวชั่น</v>
          </cell>
          <cell r="F200" t="str">
            <v>การ์เซียส์ฟิช 112</v>
          </cell>
          <cell r="G200">
            <v>21</v>
          </cell>
          <cell r="H200">
            <v>37</v>
          </cell>
          <cell r="I200" t="str">
            <v>ขาว</v>
          </cell>
          <cell r="J200" t="str">
            <v>ใส</v>
          </cell>
          <cell r="L200">
            <v>100</v>
          </cell>
          <cell r="M200" t="str">
            <v>±</v>
          </cell>
          <cell r="N200">
            <v>5</v>
          </cell>
          <cell r="R200" t="str">
            <v>บิด</v>
          </cell>
          <cell r="T200">
            <v>22</v>
          </cell>
          <cell r="U200">
            <v>40</v>
          </cell>
          <cell r="V200">
            <v>40</v>
          </cell>
          <cell r="X200">
            <v>45755</v>
          </cell>
          <cell r="Z200" t="str">
            <v xml:space="preserve">300กระสอบแบนเต็มใบ </v>
          </cell>
          <cell r="AA200">
            <v>5000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5152</v>
          </cell>
          <cell r="AL200">
            <v>0</v>
          </cell>
          <cell r="AM200">
            <v>5400</v>
          </cell>
          <cell r="AN200">
            <v>0</v>
          </cell>
          <cell r="AO200" t="str">
            <v>WSWT2121670SM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BZ200" t="str">
            <v>WRWT21670/WRWT21670</v>
          </cell>
          <cell r="CA200">
            <v>0</v>
          </cell>
          <cell r="DL200" t="str">
            <v>P8</v>
          </cell>
          <cell r="DM200">
            <v>4</v>
          </cell>
          <cell r="DN200">
            <v>45755</v>
          </cell>
          <cell r="DP200">
            <v>45750</v>
          </cell>
          <cell r="DQ200">
            <v>45751</v>
          </cell>
          <cell r="DR200">
            <v>45745</v>
          </cell>
          <cell r="DS200">
            <v>45752</v>
          </cell>
          <cell r="DT200">
            <v>45753</v>
          </cell>
          <cell r="DU200">
            <v>45753</v>
          </cell>
          <cell r="DW200">
            <v>45754</v>
          </cell>
          <cell r="DX200"/>
          <cell r="DY200"/>
          <cell r="DZ200"/>
          <cell r="EA200"/>
          <cell r="EB200"/>
          <cell r="EC200" t="str">
            <v>งานเคลือบ+พิมพ์</v>
          </cell>
          <cell r="ED200" t="str">
            <v xml:space="preserve"> /</v>
          </cell>
          <cell r="EG200"/>
          <cell r="EH200"/>
          <cell r="EI200"/>
        </row>
        <row r="201">
          <cell r="B201" t="str">
            <v>MK68-000455</v>
          </cell>
          <cell r="C201">
            <v>45741</v>
          </cell>
          <cell r="E201" t="str">
            <v>บจก.เอ็นบี ดิสทริบิวชั่น</v>
          </cell>
          <cell r="F201" t="str">
            <v>NB Proplus 888M</v>
          </cell>
          <cell r="G201">
            <v>21</v>
          </cell>
          <cell r="H201">
            <v>37</v>
          </cell>
          <cell r="I201" t="str">
            <v>ขาว</v>
          </cell>
          <cell r="J201" t="str">
            <v>ใส</v>
          </cell>
          <cell r="L201">
            <v>100</v>
          </cell>
          <cell r="M201" t="str">
            <v>±</v>
          </cell>
          <cell r="N201">
            <v>5</v>
          </cell>
          <cell r="R201" t="str">
            <v>บิด</v>
          </cell>
          <cell r="T201">
            <v>22</v>
          </cell>
          <cell r="U201">
            <v>40</v>
          </cell>
          <cell r="V201">
            <v>40</v>
          </cell>
          <cell r="X201">
            <v>45755</v>
          </cell>
          <cell r="Z201" t="str">
            <v xml:space="preserve">300กระสอบแบนเต็มใบ </v>
          </cell>
          <cell r="AA201">
            <v>5000</v>
          </cell>
          <cell r="AB201">
            <v>108.55204095999999</v>
          </cell>
          <cell r="AC201">
            <v>0</v>
          </cell>
          <cell r="AD201">
            <v>108.55204095999999</v>
          </cell>
          <cell r="AG201"/>
          <cell r="AI201"/>
          <cell r="AJ201">
            <v>0</v>
          </cell>
          <cell r="AL201">
            <v>5000</v>
          </cell>
          <cell r="AM201">
            <v>5675</v>
          </cell>
          <cell r="AN201">
            <v>0</v>
          </cell>
          <cell r="AO201" t="str">
            <v>WSWT2121670SM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BZ201" t="str">
            <v>WRWT21670/WRWT21670</v>
          </cell>
          <cell r="CA201">
            <v>0</v>
          </cell>
          <cell r="DL201" t="str">
            <v>P8</v>
          </cell>
          <cell r="DM201">
            <v>4</v>
          </cell>
          <cell r="DN201">
            <v>45755</v>
          </cell>
          <cell r="DP201">
            <v>45750</v>
          </cell>
          <cell r="DQ201">
            <v>45751</v>
          </cell>
          <cell r="DR201">
            <v>45745</v>
          </cell>
          <cell r="DS201">
            <v>45752</v>
          </cell>
          <cell r="DT201">
            <v>45753</v>
          </cell>
          <cell r="DU201">
            <v>45753</v>
          </cell>
          <cell r="DW201">
            <v>45754</v>
          </cell>
          <cell r="DX201"/>
          <cell r="DY201"/>
          <cell r="DZ201"/>
          <cell r="EA201"/>
          <cell r="EB201"/>
          <cell r="EC201" t="str">
            <v>งานเคลือบ+พิมพ์</v>
          </cell>
          <cell r="ED201" t="str">
            <v xml:space="preserve"> /</v>
          </cell>
          <cell r="EG201"/>
          <cell r="EH201"/>
          <cell r="EI201"/>
        </row>
        <row r="202">
          <cell r="B202" t="str">
            <v>MK68-000471</v>
          </cell>
          <cell r="C202">
            <v>45749</v>
          </cell>
          <cell r="E202" t="str">
            <v>คุณนพวินทร์ รัตนเศรษฐ์เมธา</v>
          </cell>
          <cell r="F202" t="str">
            <v>ลุงนัย ฟาร์ม 101</v>
          </cell>
          <cell r="G202">
            <v>21</v>
          </cell>
          <cell r="H202">
            <v>37</v>
          </cell>
          <cell r="I202" t="str">
            <v>ขาว</v>
          </cell>
          <cell r="J202" t="str">
            <v>ด้าน</v>
          </cell>
          <cell r="L202">
            <v>100</v>
          </cell>
          <cell r="M202" t="str">
            <v>±</v>
          </cell>
          <cell r="N202">
            <v>5</v>
          </cell>
          <cell r="R202" t="str">
            <v>บิด</v>
          </cell>
          <cell r="T202" t="str">
            <v>ไม่สวมถุงใน</v>
          </cell>
          <cell r="U202"/>
          <cell r="V202"/>
          <cell r="X202">
            <v>45757</v>
          </cell>
          <cell r="Z202" t="str">
            <v>500กระสอบ</v>
          </cell>
          <cell r="AA202">
            <v>5000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5000</v>
          </cell>
          <cell r="AM202">
            <v>5400</v>
          </cell>
          <cell r="AN202">
            <v>0</v>
          </cell>
          <cell r="AO202" t="str">
            <v>WSWT2121670SM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BZ202" t="str">
            <v>WRWT21670/WRWT21670</v>
          </cell>
          <cell r="CA202">
            <v>0</v>
          </cell>
          <cell r="DL202" t="str">
            <v>P8</v>
          </cell>
          <cell r="DM202">
            <v>4</v>
          </cell>
          <cell r="DN202">
            <v>45757</v>
          </cell>
          <cell r="DP202">
            <v>45752</v>
          </cell>
          <cell r="DQ202">
            <v>45753</v>
          </cell>
          <cell r="DR202">
            <v>45747</v>
          </cell>
          <cell r="DS202">
            <v>45754</v>
          </cell>
          <cell r="DT202">
            <v>45755</v>
          </cell>
          <cell r="DU202">
            <v>45755</v>
          </cell>
          <cell r="DW202"/>
          <cell r="DX202"/>
          <cell r="DY202"/>
          <cell r="DZ202"/>
          <cell r="EA202"/>
          <cell r="EB202"/>
          <cell r="EC202" t="str">
            <v>งานเคลือบ+พิมพ์</v>
          </cell>
          <cell r="ED202" t="str">
            <v xml:space="preserve"> /</v>
          </cell>
          <cell r="EG202"/>
          <cell r="EH202"/>
          <cell r="EI202"/>
        </row>
        <row r="203">
          <cell r="B203" t="str">
            <v>MK67-001617</v>
          </cell>
          <cell r="C203">
            <v>45628</v>
          </cell>
          <cell r="E203" t="str">
            <v>บจก.ที.ซี.ยูเนี่ยน อโกรเทค</v>
          </cell>
          <cell r="F203" t="str">
            <v>Zhejiang UN</v>
          </cell>
          <cell r="G203">
            <v>21</v>
          </cell>
          <cell r="H203">
            <v>37</v>
          </cell>
          <cell r="I203" t="str">
            <v>ขาว</v>
          </cell>
          <cell r="J203" t="str">
            <v>ใส</v>
          </cell>
          <cell r="L203">
            <v>100</v>
          </cell>
          <cell r="M203" t="str">
            <v>±</v>
          </cell>
          <cell r="N203">
            <v>5</v>
          </cell>
          <cell r="R203" t="str">
            <v>ไม่</v>
          </cell>
          <cell r="T203" t="str">
            <v>ไม่สวมถุงใน</v>
          </cell>
          <cell r="U203"/>
          <cell r="V203"/>
          <cell r="X203">
            <v>45766</v>
          </cell>
          <cell r="Z203" t="str">
            <v xml:space="preserve">300กระสอบแบนเต็มใบ </v>
          </cell>
          <cell r="AA203">
            <v>16000</v>
          </cell>
          <cell r="AB203">
            <v>0</v>
          </cell>
          <cell r="AC203">
            <v>0</v>
          </cell>
          <cell r="AD203">
            <v>0</v>
          </cell>
          <cell r="AG203" t="str">
            <v>20/1--5/3 ลูกค้าแจ้งเลื่อน</v>
          </cell>
          <cell r="AI203"/>
          <cell r="AJ203">
            <v>0</v>
          </cell>
          <cell r="AL203">
            <v>16000</v>
          </cell>
          <cell r="AM203"/>
          <cell r="AN203">
            <v>16800</v>
          </cell>
          <cell r="AO203" t="str">
            <v>WSWT2121670SM</v>
          </cell>
          <cell r="AQ203">
            <v>17211.04</v>
          </cell>
          <cell r="AR203">
            <v>17211.04</v>
          </cell>
          <cell r="AS203">
            <v>0</v>
          </cell>
          <cell r="AT203">
            <v>17211.04</v>
          </cell>
          <cell r="AU203">
            <v>0</v>
          </cell>
          <cell r="BZ203" t="str">
            <v>WRWT21670/WRWT21670</v>
          </cell>
          <cell r="CA203">
            <v>0</v>
          </cell>
          <cell r="DL203" t="str">
            <v>P8</v>
          </cell>
          <cell r="DM203">
            <v>4</v>
          </cell>
          <cell r="DN203">
            <v>45766</v>
          </cell>
          <cell r="DP203">
            <v>45761</v>
          </cell>
          <cell r="DQ203">
            <v>45762</v>
          </cell>
          <cell r="DR203">
            <v>45756</v>
          </cell>
          <cell r="DS203">
            <v>45763</v>
          </cell>
          <cell r="DT203">
            <v>45764</v>
          </cell>
          <cell r="DU203">
            <v>45764</v>
          </cell>
          <cell r="DW203"/>
          <cell r="DX203"/>
          <cell r="DY203"/>
          <cell r="DZ203"/>
          <cell r="EA203"/>
          <cell r="EB203"/>
          <cell r="EC203" t="str">
            <v>งานเคลือบ+พิมพ์</v>
          </cell>
          <cell r="ED203" t="str">
            <v xml:space="preserve"> /</v>
          </cell>
          <cell r="EG203"/>
          <cell r="EH203"/>
          <cell r="EI203"/>
        </row>
        <row r="204">
          <cell r="B204" t="str">
            <v>ประมาณการ</v>
          </cell>
          <cell r="C204" t="str">
            <v>ประมาณการ</v>
          </cell>
          <cell r="E204" t="str">
            <v>บจก.เอ็นบี ดิสทริบิวชั่น</v>
          </cell>
          <cell r="F204" t="str">
            <v>รอแบบ</v>
          </cell>
          <cell r="G204">
            <v>21</v>
          </cell>
          <cell r="H204">
            <v>37</v>
          </cell>
          <cell r="I204" t="str">
            <v>ขาว</v>
          </cell>
          <cell r="J204" t="str">
            <v>ใส</v>
          </cell>
          <cell r="L204">
            <v>100</v>
          </cell>
          <cell r="M204" t="str">
            <v>±</v>
          </cell>
          <cell r="N204">
            <v>5</v>
          </cell>
          <cell r="R204" t="str">
            <v>บิด</v>
          </cell>
          <cell r="T204">
            <v>22</v>
          </cell>
          <cell r="U204">
            <v>40</v>
          </cell>
          <cell r="V204">
            <v>40</v>
          </cell>
          <cell r="X204">
            <v>45777</v>
          </cell>
          <cell r="Z204" t="str">
            <v xml:space="preserve">300กระสอบแบนเต็มใบ </v>
          </cell>
          <cell r="AA204">
            <v>5000</v>
          </cell>
          <cell r="AB204">
            <v>108.55204095999999</v>
          </cell>
          <cell r="AC204">
            <v>0</v>
          </cell>
          <cell r="AD204">
            <v>108.55204095999999</v>
          </cell>
          <cell r="AG204"/>
          <cell r="AI204"/>
          <cell r="AJ204">
            <v>0</v>
          </cell>
          <cell r="AL204">
            <v>5000</v>
          </cell>
          <cell r="AM204"/>
          <cell r="AN204">
            <v>5250</v>
          </cell>
          <cell r="AO204" t="str">
            <v>WSWT2121670SM</v>
          </cell>
          <cell r="AQ204">
            <v>5378.4500000000007</v>
          </cell>
          <cell r="AR204">
            <v>0</v>
          </cell>
          <cell r="AS204">
            <v>5378.4500000000007</v>
          </cell>
          <cell r="AT204">
            <v>0</v>
          </cell>
          <cell r="AU204">
            <v>5378.4500000000007</v>
          </cell>
          <cell r="BZ204" t="str">
            <v>WRWT21670/WRWT21670</v>
          </cell>
          <cell r="CA204">
            <v>386.78226766666666</v>
          </cell>
          <cell r="DL204" t="str">
            <v>P8</v>
          </cell>
          <cell r="DM204">
            <v>4</v>
          </cell>
          <cell r="DN204">
            <v>45777</v>
          </cell>
          <cell r="DP204">
            <v>45772</v>
          </cell>
          <cell r="DQ204">
            <v>45773</v>
          </cell>
          <cell r="DR204">
            <v>45767</v>
          </cell>
          <cell r="DS204">
            <v>45774</v>
          </cell>
          <cell r="DT204">
            <v>45775</v>
          </cell>
          <cell r="DU204">
            <v>45775</v>
          </cell>
          <cell r="DW204">
            <v>45776</v>
          </cell>
          <cell r="DX204"/>
          <cell r="DY204"/>
          <cell r="DZ204"/>
          <cell r="EA204"/>
          <cell r="EB204"/>
          <cell r="EC204" t="str">
            <v>งานเคลือบ+พิมพ์</v>
          </cell>
          <cell r="ED204" t="str">
            <v>รอART</v>
          </cell>
          <cell r="EG204"/>
          <cell r="EH204"/>
          <cell r="EI204"/>
        </row>
        <row r="205">
          <cell r="B205" t="str">
            <v>ประมาณการ</v>
          </cell>
          <cell r="C205" t="str">
            <v>ประมาณการ</v>
          </cell>
          <cell r="E205" t="str">
            <v>บจก.แอมโก้เวท</v>
          </cell>
          <cell r="F205" t="str">
            <v>รอแบบ</v>
          </cell>
          <cell r="G205">
            <v>21</v>
          </cell>
          <cell r="H205">
            <v>37</v>
          </cell>
          <cell r="I205" t="str">
            <v>ขาว</v>
          </cell>
          <cell r="J205" t="str">
            <v>ใส</v>
          </cell>
          <cell r="L205">
            <v>100</v>
          </cell>
          <cell r="M205" t="str">
            <v>±</v>
          </cell>
          <cell r="N205">
            <v>5</v>
          </cell>
          <cell r="R205" t="str">
            <v>ไม่</v>
          </cell>
          <cell r="T205" t="str">
            <v>ไม่สวมถุงใน</v>
          </cell>
          <cell r="U205"/>
          <cell r="V205"/>
          <cell r="X205">
            <v>45777</v>
          </cell>
          <cell r="Z205" t="str">
            <v>500กระสอบแบน</v>
          </cell>
          <cell r="AA205">
            <v>40000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40000</v>
          </cell>
          <cell r="AM205"/>
          <cell r="AN205">
            <v>42000</v>
          </cell>
          <cell r="AO205" t="str">
            <v>WSWT2121670SM</v>
          </cell>
          <cell r="AQ205">
            <v>43027.600000000006</v>
          </cell>
          <cell r="AR205">
            <v>0</v>
          </cell>
          <cell r="AS205">
            <v>43027.600000000006</v>
          </cell>
          <cell r="AT205">
            <v>0</v>
          </cell>
          <cell r="AU205">
            <v>43027.600000000006</v>
          </cell>
          <cell r="BZ205" t="str">
            <v>WRWT21670/WRWT21670</v>
          </cell>
          <cell r="CA205">
            <v>3094.2581413333332</v>
          </cell>
          <cell r="DL205" t="str">
            <v>P8</v>
          </cell>
          <cell r="DM205">
            <v>4</v>
          </cell>
          <cell r="DN205">
            <v>45777</v>
          </cell>
          <cell r="DP205">
            <v>45772</v>
          </cell>
          <cell r="DQ205">
            <v>45773</v>
          </cell>
          <cell r="DR205">
            <v>45767</v>
          </cell>
          <cell r="DS205">
            <v>45774</v>
          </cell>
          <cell r="DT205">
            <v>45775</v>
          </cell>
          <cell r="DU205">
            <v>45775</v>
          </cell>
          <cell r="DW205"/>
          <cell r="DX205"/>
          <cell r="DY205"/>
          <cell r="DZ205"/>
          <cell r="EA205"/>
          <cell r="EB205"/>
          <cell r="EC205" t="str">
            <v>งานเคลือบ+พิมพ์</v>
          </cell>
          <cell r="ED205" t="str">
            <v>รอART</v>
          </cell>
          <cell r="EG205"/>
          <cell r="EH205"/>
          <cell r="EI205"/>
        </row>
        <row r="206">
          <cell r="B206" t="str">
            <v>ประมาณการ</v>
          </cell>
          <cell r="C206" t="str">
            <v>ประมาณการ</v>
          </cell>
          <cell r="E206" t="str">
            <v>บจก.ที.ซี.ยูเนี่ยน อโกรเทค</v>
          </cell>
          <cell r="F206" t="str">
            <v>Zhejiang UN</v>
          </cell>
          <cell r="G206">
            <v>21</v>
          </cell>
          <cell r="H206">
            <v>37</v>
          </cell>
          <cell r="I206" t="str">
            <v>ขาว</v>
          </cell>
          <cell r="J206" t="str">
            <v>ใส</v>
          </cell>
          <cell r="L206">
            <v>100</v>
          </cell>
          <cell r="M206" t="str">
            <v>±</v>
          </cell>
          <cell r="N206">
            <v>5</v>
          </cell>
          <cell r="R206" t="str">
            <v>ไม่</v>
          </cell>
          <cell r="T206" t="str">
            <v>ไม่สวมถุงใน</v>
          </cell>
          <cell r="U206"/>
          <cell r="V206"/>
          <cell r="X206">
            <v>45777</v>
          </cell>
          <cell r="Z206" t="str">
            <v xml:space="preserve">300กระสอบแบนเต็มใบ </v>
          </cell>
          <cell r="AA206">
            <v>20000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0</v>
          </cell>
          <cell r="AL206">
            <v>20000</v>
          </cell>
          <cell r="AM206"/>
          <cell r="AN206">
            <v>21000</v>
          </cell>
          <cell r="AO206" t="str">
            <v>WSWT2121670SM</v>
          </cell>
          <cell r="AQ206">
            <v>21513.800000000003</v>
          </cell>
          <cell r="AR206">
            <v>0</v>
          </cell>
          <cell r="AS206">
            <v>21513.800000000003</v>
          </cell>
          <cell r="AT206">
            <v>0</v>
          </cell>
          <cell r="AU206">
            <v>21513.800000000003</v>
          </cell>
          <cell r="BZ206" t="str">
            <v>WRWT21670/WRWT21670</v>
          </cell>
          <cell r="CA206">
            <v>1547.1290706666666</v>
          </cell>
          <cell r="DL206" t="str">
            <v>P8</v>
          </cell>
          <cell r="DM206">
            <v>4</v>
          </cell>
          <cell r="DN206">
            <v>45777</v>
          </cell>
          <cell r="DP206">
            <v>45772</v>
          </cell>
          <cell r="DQ206">
            <v>45773</v>
          </cell>
          <cell r="DR206">
            <v>45767</v>
          </cell>
          <cell r="DS206">
            <v>45774</v>
          </cell>
          <cell r="DT206">
            <v>45775</v>
          </cell>
          <cell r="DU206">
            <v>45775</v>
          </cell>
          <cell r="DW206"/>
          <cell r="DX206"/>
          <cell r="DY206"/>
          <cell r="DZ206"/>
          <cell r="EA206"/>
          <cell r="EB206"/>
          <cell r="EC206" t="str">
            <v>งานเคลือบ+พิมพ์</v>
          </cell>
          <cell r="ED206" t="str">
            <v xml:space="preserve"> /</v>
          </cell>
          <cell r="EG206"/>
          <cell r="EH206"/>
          <cell r="EI206"/>
        </row>
        <row r="207">
          <cell r="B207" t="str">
            <v>ประมาณการ</v>
          </cell>
          <cell r="C207" t="str">
            <v>ประมาณการ</v>
          </cell>
          <cell r="E207" t="str">
            <v>บจก.เอพีเอ็ม อะโกร</v>
          </cell>
          <cell r="F207" t="str">
            <v>รอแบบ</v>
          </cell>
          <cell r="G207">
            <v>21</v>
          </cell>
          <cell r="H207">
            <v>40</v>
          </cell>
          <cell r="I207" t="str">
            <v>ขาว</v>
          </cell>
          <cell r="J207" t="str">
            <v>ใส</v>
          </cell>
          <cell r="L207">
            <v>108</v>
          </cell>
          <cell r="M207" t="str">
            <v>±</v>
          </cell>
          <cell r="N207">
            <v>5</v>
          </cell>
          <cell r="R207" t="str">
            <v>จับจีบ</v>
          </cell>
          <cell r="T207">
            <v>22</v>
          </cell>
          <cell r="U207">
            <v>42</v>
          </cell>
          <cell r="V207">
            <v>40</v>
          </cell>
          <cell r="X207" t="str">
            <v>รอแจ้ง</v>
          </cell>
          <cell r="Z207" t="str">
            <v>500กระสอบแบน</v>
          </cell>
          <cell r="AA207">
            <v>10000</v>
          </cell>
          <cell r="AB207">
            <v>227.95928601599996</v>
          </cell>
          <cell r="AC207">
            <v>0</v>
          </cell>
          <cell r="AD207">
            <v>227.95928601599996</v>
          </cell>
          <cell r="AG207"/>
          <cell r="AI207"/>
          <cell r="AJ207">
            <v>0</v>
          </cell>
          <cell r="AL207">
            <v>10000</v>
          </cell>
          <cell r="AM207"/>
          <cell r="AN207">
            <v>10500</v>
          </cell>
          <cell r="AO207" t="str">
            <v>WSWT2121670SM</v>
          </cell>
          <cell r="AQ207">
            <v>11595.1</v>
          </cell>
          <cell r="AR207">
            <v>11595.1</v>
          </cell>
          <cell r="AS207">
            <v>0</v>
          </cell>
          <cell r="AT207">
            <v>11595.1</v>
          </cell>
          <cell r="AU207">
            <v>0</v>
          </cell>
          <cell r="BZ207" t="str">
            <v>WRWT21670/WRWT21670</v>
          </cell>
          <cell r="CA207">
            <v>0</v>
          </cell>
          <cell r="DL207" t="str">
            <v>P8</v>
          </cell>
          <cell r="DM207">
            <v>4</v>
          </cell>
          <cell r="DN207" t="str">
            <v>รอแจ้ง</v>
          </cell>
          <cell r="DP207" t="e">
            <v>#VALUE!</v>
          </cell>
          <cell r="DQ207" t="e">
            <v>#VALUE!</v>
          </cell>
          <cell r="DR207" t="e">
            <v>#VALUE!</v>
          </cell>
          <cell r="DS207" t="e">
            <v>#VALUE!</v>
          </cell>
          <cell r="DT207" t="e">
            <v>#VALUE!</v>
          </cell>
          <cell r="DU207" t="e">
            <v>#VALUE!</v>
          </cell>
          <cell r="DW207" t="e">
            <v>#VALUE!</v>
          </cell>
          <cell r="DX207"/>
          <cell r="DY207"/>
          <cell r="DZ207"/>
          <cell r="EA207"/>
          <cell r="EB207"/>
          <cell r="EC207" t="str">
            <v>งานเคลือบ+พิมพ์</v>
          </cell>
          <cell r="ED207" t="str">
            <v>รอART</v>
          </cell>
          <cell r="EG207"/>
          <cell r="EH207"/>
          <cell r="EI207"/>
        </row>
        <row r="208">
          <cell r="B208" t="str">
            <v>MK67-001642</v>
          </cell>
          <cell r="C208">
            <v>45631</v>
          </cell>
          <cell r="E208" t="str">
            <v>บจก.ที.ซี.ยูเนี่ยน อโกรเทค</v>
          </cell>
          <cell r="F208" t="str">
            <v>Zhejiang UN</v>
          </cell>
          <cell r="G208">
            <v>21</v>
          </cell>
          <cell r="H208">
            <v>37</v>
          </cell>
          <cell r="I208" t="str">
            <v>ขาว</v>
          </cell>
          <cell r="J208" t="str">
            <v>ใส</v>
          </cell>
          <cell r="L208">
            <v>100</v>
          </cell>
          <cell r="M208" t="str">
            <v>±</v>
          </cell>
          <cell r="N208">
            <v>5</v>
          </cell>
          <cell r="R208" t="str">
            <v>ไม่</v>
          </cell>
          <cell r="T208" t="str">
            <v>ไม่สวมถุงใน</v>
          </cell>
          <cell r="U208"/>
          <cell r="V208"/>
          <cell r="X208" t="str">
            <v>รอแจ้ง</v>
          </cell>
          <cell r="Z208" t="str">
            <v xml:space="preserve">300กระสอบแบนเต็มใบ </v>
          </cell>
          <cell r="AA208">
            <v>16000</v>
          </cell>
          <cell r="AB208">
            <v>0</v>
          </cell>
          <cell r="AC208">
            <v>0</v>
          </cell>
          <cell r="AD208">
            <v>0</v>
          </cell>
          <cell r="AG208" t="str">
            <v>3/2---19/3 ลูกค้าแจ้งเลื่อน</v>
          </cell>
          <cell r="AI208"/>
          <cell r="AJ208">
            <v>0</v>
          </cell>
          <cell r="AL208">
            <v>16000</v>
          </cell>
          <cell r="AM208"/>
          <cell r="AN208">
            <v>16800</v>
          </cell>
          <cell r="AO208" t="str">
            <v>WSWT2121670SM</v>
          </cell>
          <cell r="AQ208">
            <v>17211.04</v>
          </cell>
          <cell r="AR208">
            <v>17211.04</v>
          </cell>
          <cell r="AS208">
            <v>0</v>
          </cell>
          <cell r="AT208">
            <v>17211.04</v>
          </cell>
          <cell r="AU208">
            <v>0</v>
          </cell>
          <cell r="BZ208" t="str">
            <v>WRWT21670/WRWT21670</v>
          </cell>
          <cell r="CA208">
            <v>0</v>
          </cell>
          <cell r="DL208" t="str">
            <v>P8</v>
          </cell>
          <cell r="DM208">
            <v>4</v>
          </cell>
          <cell r="DN208" t="str">
            <v>รอแจ้ง</v>
          </cell>
          <cell r="DP208" t="e">
            <v>#VALUE!</v>
          </cell>
          <cell r="DQ208" t="e">
            <v>#VALUE!</v>
          </cell>
          <cell r="DR208" t="e">
            <v>#VALUE!</v>
          </cell>
          <cell r="DS208" t="e">
            <v>#VALUE!</v>
          </cell>
          <cell r="DT208" t="e">
            <v>#VALUE!</v>
          </cell>
          <cell r="DU208" t="e">
            <v>#VALUE!</v>
          </cell>
          <cell r="DW208"/>
          <cell r="DX208"/>
          <cell r="DY208"/>
          <cell r="DZ208"/>
          <cell r="EA208"/>
          <cell r="EB208"/>
          <cell r="EC208" t="str">
            <v>งานเคลือบ+พิมพ์</v>
          </cell>
          <cell r="ED208" t="str">
            <v xml:space="preserve"> /</v>
          </cell>
          <cell r="EG208"/>
          <cell r="EH208"/>
          <cell r="EI208"/>
        </row>
        <row r="209">
          <cell r="B209" t="str">
            <v>MK67-001643</v>
          </cell>
          <cell r="C209">
            <v>45631</v>
          </cell>
          <cell r="E209" t="str">
            <v>บจก.ที.ซี.ยูเนี่ยน อโกรเทค</v>
          </cell>
          <cell r="F209" t="str">
            <v>Zhejiang UN</v>
          </cell>
          <cell r="G209">
            <v>21</v>
          </cell>
          <cell r="H209">
            <v>37</v>
          </cell>
          <cell r="I209" t="str">
            <v>ขาว</v>
          </cell>
          <cell r="J209" t="str">
            <v>ใส</v>
          </cell>
          <cell r="L209">
            <v>100</v>
          </cell>
          <cell r="M209" t="str">
            <v>±</v>
          </cell>
          <cell r="N209">
            <v>5</v>
          </cell>
          <cell r="R209" t="str">
            <v>ไม่</v>
          </cell>
          <cell r="T209" t="str">
            <v>ไม่สวมถุงใน</v>
          </cell>
          <cell r="U209"/>
          <cell r="V209"/>
          <cell r="X209" t="str">
            <v>รอแจ้ง</v>
          </cell>
          <cell r="Z209" t="str">
            <v xml:space="preserve">300กระสอบแบนเต็มใบ </v>
          </cell>
          <cell r="AA209">
            <v>16000</v>
          </cell>
          <cell r="AB209">
            <v>0</v>
          </cell>
          <cell r="AC209">
            <v>0</v>
          </cell>
          <cell r="AD209">
            <v>0</v>
          </cell>
          <cell r="AG209" t="str">
            <v>17/2---28/3 ลูกค้าแจ้งเลื่อน</v>
          </cell>
          <cell r="AI209"/>
          <cell r="AJ209">
            <v>0</v>
          </cell>
          <cell r="AL209">
            <v>16000</v>
          </cell>
          <cell r="AM209"/>
          <cell r="AN209">
            <v>16800</v>
          </cell>
          <cell r="AO209" t="str">
            <v>WSWT2121670SM</v>
          </cell>
          <cell r="AQ209">
            <v>17211.04</v>
          </cell>
          <cell r="AR209">
            <v>17211.04</v>
          </cell>
          <cell r="AS209">
            <v>0</v>
          </cell>
          <cell r="AT209">
            <v>17211.04</v>
          </cell>
          <cell r="AU209">
            <v>0</v>
          </cell>
          <cell r="BZ209" t="str">
            <v>WRWT21670/WRWT21670</v>
          </cell>
          <cell r="CA209">
            <v>0</v>
          </cell>
          <cell r="DL209" t="str">
            <v>P8</v>
          </cell>
          <cell r="DM209">
            <v>4</v>
          </cell>
          <cell r="DN209" t="str">
            <v>รอแจ้ง</v>
          </cell>
          <cell r="DP209" t="e">
            <v>#VALUE!</v>
          </cell>
          <cell r="DQ209" t="e">
            <v>#VALUE!</v>
          </cell>
          <cell r="DR209" t="e">
            <v>#VALUE!</v>
          </cell>
          <cell r="DS209" t="e">
            <v>#VALUE!</v>
          </cell>
          <cell r="DT209" t="e">
            <v>#VALUE!</v>
          </cell>
          <cell r="DU209" t="e">
            <v>#VALUE!</v>
          </cell>
          <cell r="DW209"/>
          <cell r="DX209"/>
          <cell r="DY209"/>
          <cell r="DZ209"/>
          <cell r="EA209"/>
          <cell r="EB209"/>
          <cell r="EC209" t="str">
            <v>งานเคลือบ+พิมพ์</v>
          </cell>
          <cell r="ED209" t="str">
            <v xml:space="preserve"> /</v>
          </cell>
          <cell r="EG209"/>
          <cell r="EH209"/>
          <cell r="EI209"/>
        </row>
        <row r="210">
          <cell r="B210" t="str">
            <v>MK68-000183</v>
          </cell>
          <cell r="C210">
            <v>45693</v>
          </cell>
          <cell r="E210" t="str">
            <v>บจก.เอพีเอ็ม อะโกร</v>
          </cell>
          <cell r="F210" t="str">
            <v>โมโม่ 4131</v>
          </cell>
          <cell r="G210">
            <v>21</v>
          </cell>
          <cell r="H210">
            <v>38</v>
          </cell>
          <cell r="I210" t="str">
            <v>ขาว</v>
          </cell>
          <cell r="J210" t="str">
            <v>ใส</v>
          </cell>
          <cell r="L210">
            <v>102</v>
          </cell>
          <cell r="M210" t="str">
            <v>±</v>
          </cell>
          <cell r="N210">
            <v>5</v>
          </cell>
          <cell r="R210" t="str">
            <v>จับจีบ</v>
          </cell>
          <cell r="T210">
            <v>22</v>
          </cell>
          <cell r="U210">
            <v>40</v>
          </cell>
          <cell r="V210">
            <v>40</v>
          </cell>
          <cell r="X210" t="str">
            <v>รอแจ้ง</v>
          </cell>
          <cell r="Z210" t="str">
            <v>500กระสอบแบน</v>
          </cell>
          <cell r="AA210">
            <v>3000</v>
          </cell>
          <cell r="AB210">
            <v>65.13122457599998</v>
          </cell>
          <cell r="AC210">
            <v>0</v>
          </cell>
          <cell r="AD210">
            <v>65.13122457599998</v>
          </cell>
          <cell r="AG210"/>
          <cell r="AI210"/>
          <cell r="AJ210">
            <v>0</v>
          </cell>
          <cell r="AL210">
            <v>3000</v>
          </cell>
          <cell r="AM210"/>
          <cell r="AN210">
            <v>3150</v>
          </cell>
          <cell r="AO210" t="str">
            <v>WSWT2121670SM</v>
          </cell>
          <cell r="AQ210">
            <v>3310.89</v>
          </cell>
          <cell r="AR210">
            <v>3310.89</v>
          </cell>
          <cell r="AS210">
            <v>0</v>
          </cell>
          <cell r="AT210">
            <v>3310.89</v>
          </cell>
          <cell r="AU210">
            <v>0</v>
          </cell>
          <cell r="BZ210" t="str">
            <v>WRWT21670/WRWT21670</v>
          </cell>
          <cell r="CA210">
            <v>0</v>
          </cell>
          <cell r="DL210" t="str">
            <v>P8</v>
          </cell>
          <cell r="DM210">
            <v>4</v>
          </cell>
          <cell r="DN210" t="str">
            <v>รอแจ้ง</v>
          </cell>
          <cell r="DP210" t="e">
            <v>#VALUE!</v>
          </cell>
          <cell r="DQ210" t="e">
            <v>#VALUE!</v>
          </cell>
          <cell r="DR210" t="e">
            <v>#VALUE!</v>
          </cell>
          <cell r="DS210" t="e">
            <v>#VALUE!</v>
          </cell>
          <cell r="DT210" t="e">
            <v>#VALUE!</v>
          </cell>
          <cell r="DU210" t="e">
            <v>#VALUE!</v>
          </cell>
          <cell r="DW210" t="e">
            <v>#VALUE!</v>
          </cell>
          <cell r="DX210"/>
          <cell r="DY210"/>
          <cell r="DZ210"/>
          <cell r="EA210"/>
          <cell r="EB210"/>
          <cell r="EC210" t="str">
            <v>งานเคลือบ+พิมพ์</v>
          </cell>
          <cell r="ED210" t="str">
            <v xml:space="preserve"> /</v>
          </cell>
          <cell r="EG210"/>
          <cell r="EH210"/>
          <cell r="EI210"/>
        </row>
        <row r="211">
          <cell r="B211" t="str">
            <v>MK68-000184</v>
          </cell>
          <cell r="C211">
            <v>45693</v>
          </cell>
          <cell r="E211" t="str">
            <v>บจก.เอพีเอ็ม อะโกร</v>
          </cell>
          <cell r="F211" t="str">
            <v>โมโม่ 4133</v>
          </cell>
          <cell r="G211">
            <v>21</v>
          </cell>
          <cell r="H211">
            <v>40</v>
          </cell>
          <cell r="I211" t="str">
            <v>ขาว</v>
          </cell>
          <cell r="J211" t="str">
            <v>ใส</v>
          </cell>
          <cell r="L211">
            <v>108</v>
          </cell>
          <cell r="M211" t="str">
            <v>±</v>
          </cell>
          <cell r="N211">
            <v>5</v>
          </cell>
          <cell r="R211" t="str">
            <v>จับจีบ</v>
          </cell>
          <cell r="T211">
            <v>22</v>
          </cell>
          <cell r="U211">
            <v>42</v>
          </cell>
          <cell r="V211">
            <v>40</v>
          </cell>
          <cell r="X211" t="str">
            <v>รอแจ้ง</v>
          </cell>
          <cell r="Z211" t="str">
            <v>500กระสอบแบน</v>
          </cell>
          <cell r="AA211">
            <v>5000</v>
          </cell>
          <cell r="AB211">
            <v>113.97964300799998</v>
          </cell>
          <cell r="AC211">
            <v>0</v>
          </cell>
          <cell r="AD211">
            <v>113.97964300799998</v>
          </cell>
          <cell r="AG211"/>
          <cell r="AI211"/>
          <cell r="AJ211">
            <v>0</v>
          </cell>
          <cell r="AL211">
            <v>5000</v>
          </cell>
          <cell r="AM211"/>
          <cell r="AN211">
            <v>5250</v>
          </cell>
          <cell r="AO211" t="str">
            <v>WSWT2121670SM</v>
          </cell>
          <cell r="AQ211">
            <v>5797.55</v>
          </cell>
          <cell r="AR211">
            <v>5797.55</v>
          </cell>
          <cell r="AS211">
            <v>0</v>
          </cell>
          <cell r="AT211">
            <v>5797.55</v>
          </cell>
          <cell r="AU211">
            <v>0</v>
          </cell>
          <cell r="BZ211" t="str">
            <v>WRWT21670/WRWT21670</v>
          </cell>
          <cell r="CA211">
            <v>0</v>
          </cell>
          <cell r="DL211" t="str">
            <v>P8</v>
          </cell>
          <cell r="DM211">
            <v>4</v>
          </cell>
          <cell r="DN211" t="str">
            <v>รอแจ้ง</v>
          </cell>
          <cell r="DP211" t="e">
            <v>#VALUE!</v>
          </cell>
          <cell r="DQ211" t="e">
            <v>#VALUE!</v>
          </cell>
          <cell r="DR211" t="e">
            <v>#VALUE!</v>
          </cell>
          <cell r="DS211" t="e">
            <v>#VALUE!</v>
          </cell>
          <cell r="DT211" t="e">
            <v>#VALUE!</v>
          </cell>
          <cell r="DU211" t="e">
            <v>#VALUE!</v>
          </cell>
          <cell r="DW211" t="e">
            <v>#VALUE!</v>
          </cell>
          <cell r="DX211"/>
          <cell r="DY211"/>
          <cell r="DZ211"/>
          <cell r="EA211"/>
          <cell r="EB211"/>
          <cell r="EC211" t="str">
            <v>งานเคลือบ+พิมพ์</v>
          </cell>
          <cell r="ED211" t="str">
            <v xml:space="preserve"> /</v>
          </cell>
          <cell r="EG211"/>
          <cell r="EH211"/>
          <cell r="EI211"/>
        </row>
        <row r="212">
          <cell r="B212" t="str">
            <v>MK68-000058</v>
          </cell>
          <cell r="C212">
            <v>45667</v>
          </cell>
          <cell r="E212" t="str">
            <v>บจก.เอพีเอ็ม อะโกร</v>
          </cell>
          <cell r="F212" t="str">
            <v>โมโม่ 401</v>
          </cell>
          <cell r="G212">
            <v>21</v>
          </cell>
          <cell r="H212">
            <v>38</v>
          </cell>
          <cell r="I212" t="str">
            <v>ขาว</v>
          </cell>
          <cell r="J212" t="str">
            <v>ใส</v>
          </cell>
          <cell r="L212">
            <v>102</v>
          </cell>
          <cell r="M212" t="str">
            <v>±</v>
          </cell>
          <cell r="N212">
            <v>5</v>
          </cell>
          <cell r="R212" t="str">
            <v>จับจีบ</v>
          </cell>
          <cell r="T212">
            <v>22</v>
          </cell>
          <cell r="U212">
            <v>40</v>
          </cell>
          <cell r="V212">
            <v>40</v>
          </cell>
          <cell r="X212" t="str">
            <v>รอแจ้ง</v>
          </cell>
          <cell r="Z212" t="str">
            <v>500กระสอบแบน</v>
          </cell>
          <cell r="AA212">
            <v>4000</v>
          </cell>
          <cell r="AB212">
            <v>86.841632767999982</v>
          </cell>
          <cell r="AC212">
            <v>0</v>
          </cell>
          <cell r="AD212">
            <v>86.841632767999982</v>
          </cell>
          <cell r="AG212"/>
          <cell r="AI212"/>
          <cell r="AJ212">
            <v>0</v>
          </cell>
          <cell r="AL212">
            <v>4000</v>
          </cell>
          <cell r="AM212"/>
          <cell r="AN212">
            <v>4200</v>
          </cell>
          <cell r="AO212" t="str">
            <v>WSWT2121670SM</v>
          </cell>
          <cell r="AQ212">
            <v>4414.5199999999995</v>
          </cell>
          <cell r="AR212">
            <v>0</v>
          </cell>
          <cell r="AS212">
            <v>4414.5199999999995</v>
          </cell>
          <cell r="AT212">
            <v>0</v>
          </cell>
          <cell r="AU212">
            <v>4414.5199999999995</v>
          </cell>
          <cell r="BZ212" t="str">
            <v>WRWT21670/WRWT21670</v>
          </cell>
          <cell r="CA212">
            <v>317.46284826666664</v>
          </cell>
          <cell r="DL212" t="str">
            <v>P8</v>
          </cell>
          <cell r="DM212">
            <v>4</v>
          </cell>
          <cell r="DN212" t="str">
            <v>รอแจ้ง</v>
          </cell>
          <cell r="DP212" t="e">
            <v>#VALUE!</v>
          </cell>
          <cell r="DQ212" t="e">
            <v>#VALUE!</v>
          </cell>
          <cell r="DR212" t="e">
            <v>#VALUE!</v>
          </cell>
          <cell r="DS212" t="e">
            <v>#VALUE!</v>
          </cell>
          <cell r="DT212" t="e">
            <v>#VALUE!</v>
          </cell>
          <cell r="DU212" t="e">
            <v>#VALUE!</v>
          </cell>
          <cell r="DW212" t="e">
            <v>#VALUE!</v>
          </cell>
          <cell r="DX212"/>
          <cell r="DY212"/>
          <cell r="DZ212"/>
          <cell r="EA212"/>
          <cell r="EB212"/>
          <cell r="EC212" t="str">
            <v>งานเคลือบ+พิมพ์</v>
          </cell>
          <cell r="ED212" t="str">
            <v xml:space="preserve"> /</v>
          </cell>
          <cell r="EG212"/>
          <cell r="EH212"/>
          <cell r="EI212"/>
        </row>
        <row r="213">
          <cell r="B213" t="str">
            <v>ประมาณการ</v>
          </cell>
          <cell r="C213" t="str">
            <v>ประมาณการ</v>
          </cell>
          <cell r="E213" t="str">
            <v>บจก.ที.ซี.ยูเนี่ยน อโกรเทค</v>
          </cell>
          <cell r="F213" t="str">
            <v>Zhejiang UN</v>
          </cell>
          <cell r="G213">
            <v>21</v>
          </cell>
          <cell r="H213">
            <v>37</v>
          </cell>
          <cell r="I213" t="str">
            <v>ขาว</v>
          </cell>
          <cell r="J213" t="str">
            <v>ใส</v>
          </cell>
          <cell r="L213">
            <v>100</v>
          </cell>
          <cell r="M213" t="str">
            <v>±</v>
          </cell>
          <cell r="N213">
            <v>5</v>
          </cell>
          <cell r="R213" t="str">
            <v>ไม่</v>
          </cell>
          <cell r="T213" t="str">
            <v>ไม่สวมถุงใน</v>
          </cell>
          <cell r="U213"/>
          <cell r="V213"/>
          <cell r="X213" t="str">
            <v>รอแจ้ง</v>
          </cell>
          <cell r="Z213" t="str">
            <v xml:space="preserve">300กระสอบแบนเต็มใบ </v>
          </cell>
          <cell r="AA213">
            <v>10000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0</v>
          </cell>
          <cell r="AL213">
            <v>10000</v>
          </cell>
          <cell r="AM213"/>
          <cell r="AN213">
            <v>10500</v>
          </cell>
          <cell r="AO213" t="str">
            <v>WSWT2121670SM</v>
          </cell>
          <cell r="AQ213">
            <v>10756.900000000001</v>
          </cell>
          <cell r="AR213">
            <v>0</v>
          </cell>
          <cell r="AS213">
            <v>10756.900000000001</v>
          </cell>
          <cell r="AT213">
            <v>0</v>
          </cell>
          <cell r="AU213">
            <v>10756.900000000001</v>
          </cell>
          <cell r="BZ213" t="str">
            <v>WRWT21670/WRWT21670</v>
          </cell>
          <cell r="CA213">
            <v>773.56453533333331</v>
          </cell>
          <cell r="DL213" t="str">
            <v>P8</v>
          </cell>
          <cell r="DM213">
            <v>4</v>
          </cell>
          <cell r="DN213" t="str">
            <v>รอแจ้ง</v>
          </cell>
          <cell r="DP213" t="e">
            <v>#VALUE!</v>
          </cell>
          <cell r="DQ213" t="e">
            <v>#VALUE!</v>
          </cell>
          <cell r="DR213" t="e">
            <v>#VALUE!</v>
          </cell>
          <cell r="DS213" t="e">
            <v>#VALUE!</v>
          </cell>
          <cell r="DT213" t="e">
            <v>#VALUE!</v>
          </cell>
          <cell r="DU213" t="e">
            <v>#VALUE!</v>
          </cell>
          <cell r="DW213"/>
          <cell r="DX213"/>
          <cell r="DY213"/>
          <cell r="DZ213"/>
          <cell r="EA213"/>
          <cell r="EB213"/>
          <cell r="EC213" t="str">
            <v>งานเคลือบ+พิมพ์</v>
          </cell>
          <cell r="ED213" t="str">
            <v>รอART</v>
          </cell>
          <cell r="EG213"/>
          <cell r="EH213"/>
          <cell r="EI213"/>
        </row>
        <row r="214">
          <cell r="B214" t="str">
            <v>MK67-001273</v>
          </cell>
          <cell r="C214">
            <v>45548</v>
          </cell>
          <cell r="E214" t="str">
            <v>บจก.เอพีเอ็ม อะโกร</v>
          </cell>
          <cell r="F214" t="str">
            <v>โมโม่ 422</v>
          </cell>
          <cell r="G214">
            <v>21</v>
          </cell>
          <cell r="H214">
            <v>38</v>
          </cell>
          <cell r="I214" t="str">
            <v>ขาว</v>
          </cell>
          <cell r="J214" t="str">
            <v>ใส</v>
          </cell>
          <cell r="L214">
            <v>102</v>
          </cell>
          <cell r="M214" t="str">
            <v>±</v>
          </cell>
          <cell r="N214">
            <v>5</v>
          </cell>
          <cell r="R214" t="str">
            <v>จับจีบ</v>
          </cell>
          <cell r="T214">
            <v>22</v>
          </cell>
          <cell r="U214">
            <v>40</v>
          </cell>
          <cell r="V214">
            <v>40</v>
          </cell>
          <cell r="X214" t="str">
            <v>รอแจ้ง</v>
          </cell>
          <cell r="Z214" t="str">
            <v>500กระสอบแบน</v>
          </cell>
          <cell r="AA214">
            <v>10000</v>
          </cell>
          <cell r="AB214">
            <v>217.10408191999997</v>
          </cell>
          <cell r="AC214">
            <v>0</v>
          </cell>
          <cell r="AD214">
            <v>217.10408191999997</v>
          </cell>
          <cell r="AG214"/>
          <cell r="AI214"/>
          <cell r="AJ214">
            <v>0</v>
          </cell>
          <cell r="AL214">
            <v>10000</v>
          </cell>
          <cell r="AM214"/>
          <cell r="AN214">
            <v>10500</v>
          </cell>
          <cell r="AO214" t="str">
            <v>WSWT2121670SM</v>
          </cell>
          <cell r="AQ214">
            <v>11036.3</v>
          </cell>
          <cell r="AR214">
            <v>0</v>
          </cell>
          <cell r="AS214">
            <v>11036.3</v>
          </cell>
          <cell r="AT214">
            <v>0</v>
          </cell>
          <cell r="AU214">
            <v>11036.3</v>
          </cell>
          <cell r="BZ214" t="str">
            <v>WRWT21670/WRWT21670</v>
          </cell>
          <cell r="CA214">
            <v>793.65712066666651</v>
          </cell>
          <cell r="DL214" t="str">
            <v>P8</v>
          </cell>
          <cell r="DM214">
            <v>4</v>
          </cell>
          <cell r="DN214" t="str">
            <v>รอแจ้ง</v>
          </cell>
          <cell r="DP214" t="e">
            <v>#VALUE!</v>
          </cell>
          <cell r="DQ214" t="e">
            <v>#VALUE!</v>
          </cell>
          <cell r="DR214" t="e">
            <v>#VALUE!</v>
          </cell>
          <cell r="DS214" t="e">
            <v>#VALUE!</v>
          </cell>
          <cell r="DT214" t="e">
            <v>#VALUE!</v>
          </cell>
          <cell r="DU214" t="e">
            <v>#VALUE!</v>
          </cell>
          <cell r="DW214" t="e">
            <v>#VALUE!</v>
          </cell>
          <cell r="DX214"/>
          <cell r="DY214"/>
          <cell r="DZ214"/>
          <cell r="EA214"/>
          <cell r="EB214"/>
          <cell r="EC214" t="str">
            <v>งานเคลือบ+พิมพ์</v>
          </cell>
          <cell r="ED214" t="str">
            <v xml:space="preserve"> /</v>
          </cell>
          <cell r="EG214"/>
          <cell r="EH214"/>
          <cell r="EI214"/>
        </row>
        <row r="215">
          <cell r="B215" t="str">
            <v>MK66-000701</v>
          </cell>
          <cell r="C215">
            <v>45066</v>
          </cell>
          <cell r="E215" t="str">
            <v>บจก.เอสพีเอ็ม อาหารสัตว์</v>
          </cell>
          <cell r="F215" t="str">
            <v>มาซูฟีด ซี041</v>
          </cell>
          <cell r="G215">
            <v>21</v>
          </cell>
          <cell r="H215">
            <v>38</v>
          </cell>
          <cell r="I215" t="str">
            <v>ขาว</v>
          </cell>
          <cell r="J215" t="str">
            <v>ด้าน</v>
          </cell>
          <cell r="L215">
            <v>102</v>
          </cell>
          <cell r="M215" t="str">
            <v>±</v>
          </cell>
          <cell r="N215">
            <v>5</v>
          </cell>
          <cell r="R215" t="str">
            <v>บิด</v>
          </cell>
          <cell r="T215">
            <v>22</v>
          </cell>
          <cell r="U215">
            <v>40</v>
          </cell>
          <cell r="V215">
            <v>40</v>
          </cell>
          <cell r="X215" t="str">
            <v>รอแจ้ง</v>
          </cell>
          <cell r="Z215" t="str">
            <v>500กระสอบแบน</v>
          </cell>
          <cell r="AA215">
            <v>5000</v>
          </cell>
          <cell r="AB215">
            <v>108.55204095999999</v>
          </cell>
          <cell r="AC215">
            <v>0</v>
          </cell>
          <cell r="AD215">
            <v>108.55204095999999</v>
          </cell>
          <cell r="AG215"/>
          <cell r="AI215"/>
          <cell r="AJ215">
            <v>0</v>
          </cell>
          <cell r="AL215">
            <v>5000</v>
          </cell>
          <cell r="AM215"/>
          <cell r="AN215">
            <v>5250</v>
          </cell>
          <cell r="AO215" t="str">
            <v>WSWT2121670SM</v>
          </cell>
          <cell r="AQ215">
            <v>5518.15</v>
          </cell>
          <cell r="AR215">
            <v>0</v>
          </cell>
          <cell r="AS215">
            <v>5518.15</v>
          </cell>
          <cell r="AT215">
            <v>0</v>
          </cell>
          <cell r="AU215">
            <v>5518.15</v>
          </cell>
          <cell r="BZ215" t="str">
            <v>WRWT21670/WRWT21670</v>
          </cell>
          <cell r="CA215">
            <v>396.82856033333326</v>
          </cell>
          <cell r="DL215" t="str">
            <v>P8</v>
          </cell>
          <cell r="DM215">
            <v>4</v>
          </cell>
          <cell r="DN215" t="str">
            <v>รอแจ้ง</v>
          </cell>
          <cell r="DP215" t="e">
            <v>#VALUE!</v>
          </cell>
          <cell r="DQ215" t="e">
            <v>#VALUE!</v>
          </cell>
          <cell r="DR215" t="e">
            <v>#VALUE!</v>
          </cell>
          <cell r="DS215" t="e">
            <v>#VALUE!</v>
          </cell>
          <cell r="DT215" t="e">
            <v>#VALUE!</v>
          </cell>
          <cell r="DU215" t="e">
            <v>#VALUE!</v>
          </cell>
          <cell r="DW215" t="e">
            <v>#VALUE!</v>
          </cell>
          <cell r="DX215"/>
          <cell r="DY215"/>
          <cell r="DZ215"/>
          <cell r="EA215"/>
          <cell r="EB215"/>
          <cell r="EC215" t="str">
            <v>งานเคลือบ+พิมพ์</v>
          </cell>
          <cell r="ED215" t="str">
            <v xml:space="preserve"> /</v>
          </cell>
          <cell r="EG215"/>
          <cell r="EH215"/>
          <cell r="EI215"/>
        </row>
        <row r="216">
          <cell r="B216">
            <v>0</v>
          </cell>
          <cell r="C216"/>
          <cell r="E216"/>
          <cell r="F216"/>
          <cell r="G216">
            <v>21</v>
          </cell>
          <cell r="H216">
            <v>37</v>
          </cell>
          <cell r="I216"/>
          <cell r="J216"/>
          <cell r="L216">
            <v>74</v>
          </cell>
          <cell r="M216" t="str">
            <v>±</v>
          </cell>
          <cell r="N216">
            <v>5</v>
          </cell>
          <cell r="R216"/>
          <cell r="T216"/>
          <cell r="U216"/>
          <cell r="V216"/>
          <cell r="X216"/>
          <cell r="Z216"/>
          <cell r="AA216"/>
          <cell r="AB216"/>
          <cell r="AC216" t="str">
            <v>ว</v>
          </cell>
          <cell r="AD216"/>
          <cell r="AG216"/>
          <cell r="AI216" t="str">
            <v>ระบุในSD</v>
          </cell>
          <cell r="AJ216"/>
          <cell r="AL216">
            <v>0</v>
          </cell>
          <cell r="AM216"/>
          <cell r="AN216">
            <v>0</v>
          </cell>
          <cell r="AO216" t="str">
            <v>WSWT2121670SM</v>
          </cell>
          <cell r="AQ216">
            <v>173982.38</v>
          </cell>
          <cell r="AR216">
            <v>72336.66</v>
          </cell>
          <cell r="AS216">
            <v>101645.72000000002</v>
          </cell>
          <cell r="AT216">
            <v>72336.66</v>
          </cell>
          <cell r="AU216">
            <v>101645.72000000002</v>
          </cell>
          <cell r="BZ216" t="str">
            <v>WRWT210670/WRWT21670</v>
          </cell>
          <cell r="CA216">
            <v>0</v>
          </cell>
          <cell r="DL216"/>
          <cell r="DM216" t="str">
            <v>Lead time</v>
          </cell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>
            <v>0</v>
          </cell>
          <cell r="EI216">
            <v>0</v>
          </cell>
        </row>
        <row r="217">
          <cell r="B217" t="str">
            <v>MK68-000332</v>
          </cell>
          <cell r="C217">
            <v>45720</v>
          </cell>
          <cell r="E217" t="str">
            <v>กองเมล็ดพันธุ์ข้าว กรมการข้าว</v>
          </cell>
          <cell r="F217" t="str">
            <v>กองเมล็ดพันธุ์ข้าว</v>
          </cell>
          <cell r="G217">
            <v>22</v>
          </cell>
          <cell r="H217">
            <v>34</v>
          </cell>
          <cell r="I217" t="str">
            <v>ขาว</v>
          </cell>
          <cell r="J217" t="str">
            <v>ใส</v>
          </cell>
          <cell r="L217">
            <v>115</v>
          </cell>
          <cell r="M217" t="str">
            <v>+</v>
          </cell>
          <cell r="N217">
            <v>5</v>
          </cell>
          <cell r="R217" t="str">
            <v>ไม่</v>
          </cell>
          <cell r="T217" t="str">
            <v>ไม่สวมถุงใน</v>
          </cell>
          <cell r="U217"/>
          <cell r="V217"/>
          <cell r="X217" t="str">
            <v>รอส่ง</v>
          </cell>
          <cell r="Z217" t="str">
            <v>500กระสอบแบนเต็มใบ</v>
          </cell>
          <cell r="AA217">
            <v>325632</v>
          </cell>
          <cell r="AB217">
            <v>0</v>
          </cell>
          <cell r="AC217">
            <v>0</v>
          </cell>
          <cell r="AD217">
            <v>0</v>
          </cell>
          <cell r="AG217" t="str">
            <v>ส่งแล้ว</v>
          </cell>
          <cell r="AI217"/>
          <cell r="AJ217">
            <v>325632</v>
          </cell>
          <cell r="AL217">
            <v>0</v>
          </cell>
          <cell r="AM217">
            <v>329710</v>
          </cell>
          <cell r="AN217">
            <v>0</v>
          </cell>
          <cell r="AO217" t="str">
            <v>WSWT2221940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BZ217" t="str">
            <v>WRWT21940/WRWT21940</v>
          </cell>
          <cell r="CA217">
            <v>0</v>
          </cell>
          <cell r="DL217" t="str">
            <v>P8</v>
          </cell>
          <cell r="DM217">
            <v>4</v>
          </cell>
          <cell r="DN217" t="str">
            <v>รอส่ง</v>
          </cell>
          <cell r="DP217" t="e">
            <v>#VALUE!</v>
          </cell>
          <cell r="DQ217" t="e">
            <v>#VALUE!</v>
          </cell>
          <cell r="DR217" t="e">
            <v>#VALUE!</v>
          </cell>
          <cell r="DS217" t="e">
            <v>#VALUE!</v>
          </cell>
          <cell r="DT217" t="e">
            <v>#VALUE!</v>
          </cell>
          <cell r="DU217" t="e">
            <v>#VALUE!</v>
          </cell>
          <cell r="DW217"/>
          <cell r="DX217"/>
          <cell r="DY217"/>
          <cell r="DZ217"/>
          <cell r="EA217"/>
          <cell r="EB217"/>
          <cell r="EC217" t="str">
            <v>งานเคลือบ+พิมพ์</v>
          </cell>
          <cell r="ED217" t="str">
            <v xml:space="preserve"> /</v>
          </cell>
          <cell r="EG217"/>
          <cell r="EH217"/>
          <cell r="EI217"/>
        </row>
        <row r="218">
          <cell r="B218" t="str">
            <v>MK68-000332</v>
          </cell>
          <cell r="C218">
            <v>45720</v>
          </cell>
          <cell r="E218" t="str">
            <v>กองเมล็ดพันธุ์ข้าว กรมการข้าว</v>
          </cell>
          <cell r="F218" t="str">
            <v>กองเมล็ดพันธุ์ข้าว</v>
          </cell>
          <cell r="G218">
            <v>22</v>
          </cell>
          <cell r="H218">
            <v>34</v>
          </cell>
          <cell r="I218" t="str">
            <v>ขาว</v>
          </cell>
          <cell r="J218" t="str">
            <v>ใส</v>
          </cell>
          <cell r="L218">
            <v>115</v>
          </cell>
          <cell r="M218" t="str">
            <v>+</v>
          </cell>
          <cell r="N218">
            <v>5</v>
          </cell>
          <cell r="R218" t="str">
            <v>ไม่</v>
          </cell>
          <cell r="T218" t="str">
            <v>ไม่สวมถุงใน</v>
          </cell>
          <cell r="U218"/>
          <cell r="V218"/>
          <cell r="X218">
            <v>45777</v>
          </cell>
          <cell r="Z218" t="str">
            <v>500กระสอบแบนเต็มใบ</v>
          </cell>
          <cell r="AA218">
            <v>268368</v>
          </cell>
          <cell r="AB218">
            <v>0</v>
          </cell>
          <cell r="AC218">
            <v>0</v>
          </cell>
          <cell r="AD218">
            <v>0</v>
          </cell>
          <cell r="AG218"/>
          <cell r="AI218"/>
          <cell r="AJ218">
            <v>15939</v>
          </cell>
          <cell r="AL218">
            <v>252429</v>
          </cell>
          <cell r="AM218">
            <v>21430</v>
          </cell>
          <cell r="AN218">
            <v>259284.90000000002</v>
          </cell>
          <cell r="AO218" t="str">
            <v>WSWT2221940</v>
          </cell>
          <cell r="AQ218">
            <v>257176.91376300002</v>
          </cell>
          <cell r="AR218">
            <v>170505</v>
          </cell>
          <cell r="AS218">
            <v>86671.913763000019</v>
          </cell>
          <cell r="AT218">
            <v>0</v>
          </cell>
          <cell r="AU218">
            <v>257176.91376300002</v>
          </cell>
          <cell r="BZ218" t="str">
            <v>WRWT21940/WRWT21940</v>
          </cell>
          <cell r="CA218">
            <v>9260.605079197343</v>
          </cell>
          <cell r="DL218" t="str">
            <v>P8</v>
          </cell>
          <cell r="DM218">
            <v>4</v>
          </cell>
          <cell r="DN218">
            <v>45777</v>
          </cell>
          <cell r="DP218">
            <v>45772</v>
          </cell>
          <cell r="DQ218">
            <v>45773</v>
          </cell>
          <cell r="DR218">
            <v>45767</v>
          </cell>
          <cell r="DS218">
            <v>45774</v>
          </cell>
          <cell r="DT218">
            <v>45775</v>
          </cell>
          <cell r="DU218">
            <v>45775</v>
          </cell>
          <cell r="DW218"/>
          <cell r="DX218"/>
          <cell r="DY218"/>
          <cell r="DZ218"/>
          <cell r="EA218"/>
          <cell r="EB218"/>
          <cell r="EC218" t="str">
            <v>งานเคลือบ+พิมพ์</v>
          </cell>
          <cell r="ED218" t="str">
            <v xml:space="preserve"> /</v>
          </cell>
          <cell r="EG218"/>
          <cell r="EH218"/>
          <cell r="EI218"/>
        </row>
        <row r="219">
          <cell r="B219" t="str">
            <v>MK68-000332</v>
          </cell>
          <cell r="C219">
            <v>45720</v>
          </cell>
          <cell r="E219" t="str">
            <v>กองเมล็ดพันธุ์ข้าว กรมการข้าว</v>
          </cell>
          <cell r="F219" t="str">
            <v>กองเมล็ดพันธุ์ข้าว</v>
          </cell>
          <cell r="G219">
            <v>22</v>
          </cell>
          <cell r="H219">
            <v>34</v>
          </cell>
          <cell r="I219" t="str">
            <v>ขาว</v>
          </cell>
          <cell r="J219" t="str">
            <v>ใส</v>
          </cell>
          <cell r="L219">
            <v>115</v>
          </cell>
          <cell r="M219" t="str">
            <v>+</v>
          </cell>
          <cell r="N219">
            <v>5</v>
          </cell>
          <cell r="R219" t="str">
            <v>ไม่</v>
          </cell>
          <cell r="T219" t="str">
            <v>ไม่สวมถุงใน</v>
          </cell>
          <cell r="U219"/>
          <cell r="V219"/>
          <cell r="X219">
            <v>45800</v>
          </cell>
          <cell r="Z219" t="str">
            <v>500กระสอบแบนเต็มใบ</v>
          </cell>
          <cell r="AA219">
            <v>3406000</v>
          </cell>
          <cell r="AB219">
            <v>0</v>
          </cell>
          <cell r="AC219">
            <v>0</v>
          </cell>
          <cell r="AD219">
            <v>0</v>
          </cell>
          <cell r="AG219"/>
          <cell r="AI219"/>
          <cell r="AJ219">
            <v>0</v>
          </cell>
          <cell r="AL219">
            <v>3406000</v>
          </cell>
          <cell r="AM219">
            <v>0</v>
          </cell>
          <cell r="AN219">
            <v>3576300</v>
          </cell>
          <cell r="AO219" t="str">
            <v>WSWT2221940</v>
          </cell>
          <cell r="AQ219">
            <v>3378309.2199999997</v>
          </cell>
          <cell r="AR219">
            <v>0</v>
          </cell>
          <cell r="AS219">
            <v>3378309.2199999997</v>
          </cell>
          <cell r="AT219">
            <v>0</v>
          </cell>
          <cell r="AU219">
            <v>3378309.2199999997</v>
          </cell>
          <cell r="BZ219" t="str">
            <v>WRWT21940/WRWT21940</v>
          </cell>
          <cell r="CA219">
            <v>360961.0791262667</v>
          </cell>
          <cell r="DL219" t="str">
            <v>P8</v>
          </cell>
          <cell r="DM219">
            <v>4</v>
          </cell>
          <cell r="DN219">
            <v>45800</v>
          </cell>
          <cell r="DP219">
            <v>45795</v>
          </cell>
          <cell r="DQ219">
            <v>45796</v>
          </cell>
          <cell r="DR219">
            <v>45790</v>
          </cell>
          <cell r="DS219">
            <v>45797</v>
          </cell>
          <cell r="DT219">
            <v>45798</v>
          </cell>
          <cell r="DU219">
            <v>45798</v>
          </cell>
          <cell r="DW219"/>
          <cell r="DX219"/>
          <cell r="DY219"/>
          <cell r="DZ219"/>
          <cell r="EA219"/>
          <cell r="EB219"/>
          <cell r="EC219" t="str">
            <v>งานเคลือบ+พิมพ์</v>
          </cell>
          <cell r="ED219" t="str">
            <v xml:space="preserve"> /</v>
          </cell>
          <cell r="EG219"/>
          <cell r="EH219"/>
          <cell r="EI219"/>
        </row>
        <row r="220">
          <cell r="B220">
            <v>0</v>
          </cell>
          <cell r="C220"/>
          <cell r="E220"/>
          <cell r="F220"/>
          <cell r="G220">
            <v>21.6</v>
          </cell>
          <cell r="H220">
            <v>34</v>
          </cell>
          <cell r="I220"/>
          <cell r="J220"/>
          <cell r="L220">
            <v>97</v>
          </cell>
          <cell r="M220" t="str">
            <v>±</v>
          </cell>
          <cell r="N220">
            <v>5</v>
          </cell>
          <cell r="R220"/>
          <cell r="T220"/>
          <cell r="U220"/>
          <cell r="V220"/>
          <cell r="X220"/>
          <cell r="Z220"/>
          <cell r="AA220"/>
          <cell r="AB220">
            <v>0</v>
          </cell>
          <cell r="AC220">
            <v>0</v>
          </cell>
          <cell r="AD220"/>
          <cell r="AG220"/>
          <cell r="AI220" t="str">
            <v>ระบุในSD</v>
          </cell>
          <cell r="AJ220"/>
          <cell r="AL220">
            <v>0</v>
          </cell>
          <cell r="AM220"/>
          <cell r="AN220">
            <v>0</v>
          </cell>
          <cell r="AO220" t="str">
            <v>WSWT2221940</v>
          </cell>
          <cell r="AQ220">
            <v>3635486.1337629999</v>
          </cell>
          <cell r="AR220">
            <v>170505</v>
          </cell>
          <cell r="AS220">
            <v>3464981.1337629999</v>
          </cell>
          <cell r="AT220">
            <v>0</v>
          </cell>
          <cell r="AU220">
            <v>3635486.1337629999</v>
          </cell>
          <cell r="BZ220" t="str">
            <v>WRWT21940/WRWT21940</v>
          </cell>
          <cell r="CA220">
            <v>0</v>
          </cell>
          <cell r="DL220"/>
          <cell r="DM220" t="str">
            <v>Lead time</v>
          </cell>
          <cell r="DN220"/>
          <cell r="DP220"/>
          <cell r="DQ220"/>
          <cell r="DR220"/>
          <cell r="DS220"/>
          <cell r="DT220"/>
          <cell r="DU220"/>
          <cell r="DW220"/>
          <cell r="DX220"/>
          <cell r="DY220"/>
          <cell r="DZ220"/>
          <cell r="EA220"/>
          <cell r="EB220"/>
          <cell r="EC220"/>
          <cell r="ED220"/>
          <cell r="EG220"/>
          <cell r="EH220"/>
          <cell r="EI220">
            <v>0</v>
          </cell>
        </row>
        <row r="221">
          <cell r="B221" t="str">
            <v>MK68-000487</v>
          </cell>
          <cell r="C221">
            <v>45749</v>
          </cell>
          <cell r="E221" t="str">
            <v>บจก.ซิเบลโก้(บางเลน)</v>
          </cell>
          <cell r="F221" t="str">
            <v>FELDSPAR N325-GBL</v>
          </cell>
          <cell r="G221">
            <v>23</v>
          </cell>
          <cell r="H221">
            <v>38</v>
          </cell>
          <cell r="I221" t="str">
            <v>ขาว</v>
          </cell>
          <cell r="J221" t="str">
            <v>ใส</v>
          </cell>
          <cell r="L221">
            <v>100</v>
          </cell>
          <cell r="M221" t="str">
            <v>±</v>
          </cell>
          <cell r="N221">
            <v>5</v>
          </cell>
          <cell r="R221" t="str">
            <v>ไม่</v>
          </cell>
          <cell r="T221" t="str">
            <v>ไม่สวมถุงใน</v>
          </cell>
          <cell r="U221"/>
          <cell r="V221"/>
          <cell r="X221">
            <v>45755</v>
          </cell>
          <cell r="Z221" t="str">
            <v>500กระสอบ</v>
          </cell>
          <cell r="AA221">
            <v>5000</v>
          </cell>
          <cell r="AB221">
            <v>0</v>
          </cell>
          <cell r="AC221">
            <v>0</v>
          </cell>
          <cell r="AD221">
            <v>0</v>
          </cell>
          <cell r="AG221"/>
          <cell r="AI221" t="str">
            <v>ห้ามเกิน-ขาดได้5%</v>
          </cell>
          <cell r="AJ221">
            <v>0</v>
          </cell>
          <cell r="AL221">
            <v>5000</v>
          </cell>
          <cell r="AM221">
            <v>5000</v>
          </cell>
          <cell r="AN221">
            <v>0</v>
          </cell>
          <cell r="AO221" t="str">
            <v>WSWT2325650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BZ221" t="str">
            <v>WRWT25650/WRWT25650</v>
          </cell>
          <cell r="CA221">
            <v>0</v>
          </cell>
          <cell r="DL221" t="str">
            <v>P8</v>
          </cell>
          <cell r="DM221">
            <v>4</v>
          </cell>
          <cell r="DN221">
            <v>45755</v>
          </cell>
          <cell r="DP221">
            <v>45750</v>
          </cell>
          <cell r="DQ221">
            <v>45751</v>
          </cell>
          <cell r="DR221">
            <v>45745</v>
          </cell>
          <cell r="DS221">
            <v>45752</v>
          </cell>
          <cell r="DT221">
            <v>45753</v>
          </cell>
          <cell r="DU221">
            <v>45753</v>
          </cell>
          <cell r="DW221"/>
          <cell r="DX221"/>
          <cell r="DY221"/>
          <cell r="DZ221"/>
          <cell r="EA221"/>
          <cell r="EB221"/>
          <cell r="EC221" t="str">
            <v>งานเคลือบ+พิมพ์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MK68-000461</v>
          </cell>
          <cell r="C222">
            <v>45743</v>
          </cell>
          <cell r="E222" t="str">
            <v>บจก.กบินทร์อินทรีย์</v>
          </cell>
          <cell r="F222" t="str">
            <v>ไก่เหยียบศร ศรีวรรณ 25 กก.</v>
          </cell>
          <cell r="G222">
            <v>23</v>
          </cell>
          <cell r="H222">
            <v>32</v>
          </cell>
          <cell r="I222" t="str">
            <v>ขาว</v>
          </cell>
          <cell r="J222"/>
          <cell r="L222">
            <v>64</v>
          </cell>
          <cell r="M222" t="str">
            <v>±</v>
          </cell>
          <cell r="N222">
            <v>5</v>
          </cell>
          <cell r="R222" t="str">
            <v>บิด</v>
          </cell>
          <cell r="T222">
            <v>24</v>
          </cell>
          <cell r="U222">
            <v>35</v>
          </cell>
          <cell r="V222">
            <v>40</v>
          </cell>
          <cell r="X222">
            <v>45755</v>
          </cell>
          <cell r="Z222" t="str">
            <v>500กระสอบ</v>
          </cell>
          <cell r="AA222">
            <v>5000</v>
          </cell>
          <cell r="AB222">
            <v>103.61785728</v>
          </cell>
          <cell r="AC222">
            <v>0</v>
          </cell>
          <cell r="AD222">
            <v>103.61785728</v>
          </cell>
          <cell r="AG222" t="str">
            <v>กรีด253740</v>
          </cell>
          <cell r="AI222" t="str">
            <v>ขาด-เกิน5%</v>
          </cell>
          <cell r="AJ222">
            <v>0</v>
          </cell>
          <cell r="AL222">
            <v>5000</v>
          </cell>
          <cell r="AM222">
            <v>5650</v>
          </cell>
          <cell r="AN222">
            <v>0</v>
          </cell>
          <cell r="AO222" t="str">
            <v>WSWT2325650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BZ222" t="str">
            <v>WRWT25650/WRWT25650</v>
          </cell>
          <cell r="CA222">
            <v>0</v>
          </cell>
          <cell r="DL222" t="str">
            <v>P9</v>
          </cell>
          <cell r="DM222">
            <v>3</v>
          </cell>
          <cell r="DN222">
            <v>45755</v>
          </cell>
          <cell r="DP222">
            <v>45750</v>
          </cell>
          <cell r="DQ222"/>
          <cell r="DR222">
            <v>45745</v>
          </cell>
          <cell r="DS222">
            <v>45752</v>
          </cell>
          <cell r="DT222">
            <v>45753</v>
          </cell>
          <cell r="DU222">
            <v>45753</v>
          </cell>
          <cell r="DW222">
            <v>45754</v>
          </cell>
          <cell r="DX222"/>
          <cell r="DY222"/>
          <cell r="DZ222"/>
          <cell r="EA222"/>
          <cell r="EB222"/>
          <cell r="EC222" t="str">
            <v>งานพิมพ์</v>
          </cell>
          <cell r="ED222" t="str">
            <v xml:space="preserve"> /</v>
          </cell>
          <cell r="EG222"/>
          <cell r="EH222"/>
          <cell r="EI222"/>
        </row>
        <row r="223">
          <cell r="B223" t="str">
            <v>MK68-000490</v>
          </cell>
          <cell r="C223">
            <v>45748</v>
          </cell>
          <cell r="E223" t="str">
            <v>คุณปราสาท เจริญธรรมรักษา</v>
          </cell>
          <cell r="F223" t="str">
            <v>พิมพ์น้ำเงิน</v>
          </cell>
          <cell r="G223">
            <v>23</v>
          </cell>
          <cell r="H223">
            <v>34</v>
          </cell>
          <cell r="I223" t="str">
            <v>ขาว</v>
          </cell>
          <cell r="J223"/>
          <cell r="L223">
            <v>68</v>
          </cell>
          <cell r="M223" t="str">
            <v>±</v>
          </cell>
          <cell r="N223">
            <v>5</v>
          </cell>
          <cell r="R223" t="str">
            <v>บิด</v>
          </cell>
          <cell r="T223" t="str">
            <v>ไม่สวมถุงใน</v>
          </cell>
          <cell r="U223"/>
          <cell r="V223"/>
          <cell r="X223">
            <v>45756</v>
          </cell>
          <cell r="Z223" t="str">
            <v>500กระสอบ</v>
          </cell>
          <cell r="AA223">
            <v>10000</v>
          </cell>
          <cell r="AB223">
            <v>0</v>
          </cell>
          <cell r="AC223">
            <v>0</v>
          </cell>
          <cell r="AD223">
            <v>0</v>
          </cell>
          <cell r="AG223"/>
          <cell r="AI223" t="str">
            <v>ขาด-เกิน5%</v>
          </cell>
          <cell r="AJ223">
            <v>0</v>
          </cell>
          <cell r="AL223">
            <v>10000</v>
          </cell>
          <cell r="AM223"/>
          <cell r="AN223">
            <v>10500</v>
          </cell>
          <cell r="AO223" t="str">
            <v>WSWT2325650</v>
          </cell>
          <cell r="AQ223">
            <v>9918.7000000000007</v>
          </cell>
          <cell r="AR223">
            <v>9918.7000000000007</v>
          </cell>
          <cell r="AS223">
            <v>0</v>
          </cell>
          <cell r="AT223">
            <v>0</v>
          </cell>
          <cell r="AU223">
            <v>0</v>
          </cell>
          <cell r="BZ223" t="str">
            <v>WRWT25650/WRWT25650</v>
          </cell>
          <cell r="CA223">
            <v>0</v>
          </cell>
          <cell r="DL223" t="str">
            <v>P7</v>
          </cell>
          <cell r="DM223">
            <v>2</v>
          </cell>
          <cell r="DN223">
            <v>45756</v>
          </cell>
          <cell r="DP223">
            <v>45751</v>
          </cell>
          <cell r="DQ223"/>
          <cell r="DR223">
            <v>45747</v>
          </cell>
          <cell r="DS223">
            <v>45754</v>
          </cell>
          <cell r="DT223">
            <v>45755</v>
          </cell>
          <cell r="DU223">
            <v>45755</v>
          </cell>
          <cell r="DW223"/>
          <cell r="DX223"/>
          <cell r="DY223"/>
          <cell r="DZ223"/>
          <cell r="EA223"/>
          <cell r="EB223"/>
          <cell r="EC223" t="str">
            <v>งานพิมพ์</v>
          </cell>
          <cell r="ED223" t="str">
            <v xml:space="preserve"> /</v>
          </cell>
          <cell r="EG223"/>
          <cell r="EH223"/>
          <cell r="EI223"/>
        </row>
        <row r="224">
          <cell r="B224" t="str">
            <v>ประมาณการ</v>
          </cell>
          <cell r="C224" t="str">
            <v>ประมาณการ</v>
          </cell>
          <cell r="E224" t="str">
            <v>พันธุ์ข้าว</v>
          </cell>
          <cell r="F224" t="str">
            <v>รอแบบ</v>
          </cell>
          <cell r="G224">
            <v>23</v>
          </cell>
          <cell r="H224">
            <v>34</v>
          </cell>
          <cell r="I224" t="str">
            <v>ขาว</v>
          </cell>
          <cell r="J224"/>
          <cell r="L224">
            <v>68</v>
          </cell>
          <cell r="M224" t="str">
            <v>±</v>
          </cell>
          <cell r="N224">
            <v>5</v>
          </cell>
          <cell r="R224" t="str">
            <v>บิด</v>
          </cell>
          <cell r="T224" t="str">
            <v>ไม่สวมถุงใน</v>
          </cell>
          <cell r="U224"/>
          <cell r="V224"/>
          <cell r="X224">
            <v>45777</v>
          </cell>
          <cell r="Z224" t="str">
            <v>500กระสอบ</v>
          </cell>
          <cell r="AA224">
            <v>7000</v>
          </cell>
          <cell r="AB224">
            <v>0</v>
          </cell>
          <cell r="AC224">
            <v>0</v>
          </cell>
          <cell r="AD224">
            <v>0</v>
          </cell>
          <cell r="AG224"/>
          <cell r="AI224"/>
          <cell r="AJ224">
            <v>0</v>
          </cell>
          <cell r="AL224">
            <v>7000</v>
          </cell>
          <cell r="AM224"/>
          <cell r="AN224">
            <v>7350</v>
          </cell>
          <cell r="AO224" t="str">
            <v>WSWT2325650</v>
          </cell>
          <cell r="AQ224">
            <v>6943.09</v>
          </cell>
          <cell r="AR224">
            <v>2072</v>
          </cell>
          <cell r="AS224">
            <v>4871.09</v>
          </cell>
          <cell r="AT224">
            <v>0</v>
          </cell>
          <cell r="AU224">
            <v>0</v>
          </cell>
          <cell r="BZ224" t="str">
            <v>WRWT25650/WRWT25650</v>
          </cell>
          <cell r="CA224">
            <v>364.11397749999992</v>
          </cell>
          <cell r="DL224" t="str">
            <v>P7</v>
          </cell>
          <cell r="DM224">
            <v>2</v>
          </cell>
          <cell r="DN224">
            <v>45777</v>
          </cell>
          <cell r="DP224">
            <v>45772</v>
          </cell>
          <cell r="DQ224"/>
          <cell r="DR224">
            <v>45768</v>
          </cell>
          <cell r="DS224">
            <v>45775</v>
          </cell>
          <cell r="DT224">
            <v>45776</v>
          </cell>
          <cell r="DU224">
            <v>45776</v>
          </cell>
          <cell r="DW224"/>
          <cell r="DX224"/>
          <cell r="DY224"/>
          <cell r="DZ224"/>
          <cell r="EA224"/>
          <cell r="EB224"/>
          <cell r="EC224" t="str">
            <v>งานพิมพ์</v>
          </cell>
          <cell r="ED224" t="str">
            <v>รอART</v>
          </cell>
          <cell r="EG224"/>
          <cell r="EH224"/>
          <cell r="EI224"/>
        </row>
        <row r="225">
          <cell r="B225" t="str">
            <v>ประมาณการ</v>
          </cell>
          <cell r="C225" t="str">
            <v>ประมาณการ</v>
          </cell>
          <cell r="E225" t="str">
            <v>บจก.ซิเบลโก้(สบปราบ)</v>
          </cell>
          <cell r="F225" t="str">
            <v>รอแบบ</v>
          </cell>
          <cell r="G225">
            <v>23</v>
          </cell>
          <cell r="H225">
            <v>34</v>
          </cell>
          <cell r="I225" t="str">
            <v>ขาว</v>
          </cell>
          <cell r="J225" t="str">
            <v>ใส</v>
          </cell>
          <cell r="L225">
            <v>92</v>
          </cell>
          <cell r="M225" t="str">
            <v>±</v>
          </cell>
          <cell r="N225">
            <v>5</v>
          </cell>
          <cell r="R225" t="str">
            <v>ไม่</v>
          </cell>
          <cell r="T225" t="str">
            <v>ไม่สวมถุงใน</v>
          </cell>
          <cell r="U225"/>
          <cell r="V225"/>
          <cell r="X225">
            <v>45777</v>
          </cell>
          <cell r="Z225" t="str">
            <v>มัด100</v>
          </cell>
          <cell r="AA225">
            <v>5000</v>
          </cell>
          <cell r="AB225">
            <v>0</v>
          </cell>
          <cell r="AC225">
            <v>0</v>
          </cell>
          <cell r="AD225">
            <v>0</v>
          </cell>
          <cell r="AG225"/>
          <cell r="AI225"/>
          <cell r="AJ225">
            <v>0</v>
          </cell>
          <cell r="AL225">
            <v>5000</v>
          </cell>
          <cell r="AM225">
            <v>0</v>
          </cell>
          <cell r="AN225">
            <v>5250</v>
          </cell>
          <cell r="AO225" t="str">
            <v>WSWT2325650</v>
          </cell>
          <cell r="AQ225">
            <v>4959.3500000000004</v>
          </cell>
          <cell r="AR225">
            <v>0</v>
          </cell>
          <cell r="AS225">
            <v>4959.3500000000004</v>
          </cell>
          <cell r="AT225">
            <v>0</v>
          </cell>
          <cell r="AU225">
            <v>4959.3500000000004</v>
          </cell>
          <cell r="BZ225" t="str">
            <v>WRWT25650/WRWT25650</v>
          </cell>
          <cell r="CA225">
            <v>370.71141249999999</v>
          </cell>
          <cell r="DL225" t="str">
            <v>P8</v>
          </cell>
          <cell r="DM225">
            <v>4</v>
          </cell>
          <cell r="DN225">
            <v>45777</v>
          </cell>
          <cell r="DP225">
            <v>45772</v>
          </cell>
          <cell r="DQ225">
            <v>45773</v>
          </cell>
          <cell r="DR225">
            <v>45767</v>
          </cell>
          <cell r="DS225">
            <v>45774</v>
          </cell>
          <cell r="DT225">
            <v>45775</v>
          </cell>
          <cell r="DU225">
            <v>45775</v>
          </cell>
          <cell r="DW225"/>
          <cell r="DX225"/>
          <cell r="DY225"/>
          <cell r="DZ225"/>
          <cell r="EA225"/>
          <cell r="EB225"/>
          <cell r="EC225" t="str">
            <v>งานเคลือบ+พิมพ์</v>
          </cell>
          <cell r="ED225" t="str">
            <v xml:space="preserve"> /</v>
          </cell>
          <cell r="EG225"/>
          <cell r="EH225"/>
          <cell r="EI225"/>
        </row>
        <row r="226">
          <cell r="B226" t="str">
            <v>ประมาณการ</v>
          </cell>
          <cell r="C226" t="str">
            <v>ประมาณการ</v>
          </cell>
          <cell r="E226" t="str">
            <v>บจก.ซิเบลโก้</v>
          </cell>
          <cell r="F226" t="str">
            <v>รอแบบ</v>
          </cell>
          <cell r="G226">
            <v>23</v>
          </cell>
          <cell r="H226">
            <v>34</v>
          </cell>
          <cell r="I226" t="str">
            <v>ขาว</v>
          </cell>
          <cell r="J226"/>
          <cell r="L226">
            <v>68</v>
          </cell>
          <cell r="M226" t="str">
            <v>±</v>
          </cell>
          <cell r="N226">
            <v>5</v>
          </cell>
          <cell r="R226" t="str">
            <v>ไม่</v>
          </cell>
          <cell r="T226">
            <v>24</v>
          </cell>
          <cell r="U226">
            <v>37</v>
          </cell>
          <cell r="V226">
            <v>50</v>
          </cell>
          <cell r="X226">
            <v>45777</v>
          </cell>
          <cell r="Z226" t="str">
            <v>มัด100</v>
          </cell>
          <cell r="AA226">
            <v>20000</v>
          </cell>
          <cell r="AB226">
            <v>547.69438847999993</v>
          </cell>
          <cell r="AC226">
            <v>0</v>
          </cell>
          <cell r="AD226">
            <v>547.69438847999993</v>
          </cell>
          <cell r="AG226"/>
          <cell r="AI226"/>
          <cell r="AJ226">
            <v>0</v>
          </cell>
          <cell r="AL226">
            <v>20000</v>
          </cell>
          <cell r="AM226"/>
          <cell r="AN226">
            <v>21000</v>
          </cell>
          <cell r="AO226" t="str">
            <v>WSWT2325650</v>
          </cell>
          <cell r="AQ226">
            <v>19837.400000000001</v>
          </cell>
          <cell r="AR226">
            <v>0</v>
          </cell>
          <cell r="AS226">
            <v>19837.400000000001</v>
          </cell>
          <cell r="AT226">
            <v>0</v>
          </cell>
          <cell r="AU226">
            <v>0</v>
          </cell>
          <cell r="BZ226" t="str">
            <v>WRWT25650/WRWT25650</v>
          </cell>
          <cell r="CA226">
            <v>1482.84565</v>
          </cell>
          <cell r="DL226" t="str">
            <v>P9</v>
          </cell>
          <cell r="DM226">
            <v>3</v>
          </cell>
          <cell r="DN226">
            <v>45777</v>
          </cell>
          <cell r="DP226">
            <v>45772</v>
          </cell>
          <cell r="DQ226"/>
          <cell r="DR226">
            <v>45767</v>
          </cell>
          <cell r="DS226">
            <v>45774</v>
          </cell>
          <cell r="DT226">
            <v>45775</v>
          </cell>
          <cell r="DU226">
            <v>45775</v>
          </cell>
          <cell r="DW226">
            <v>45776</v>
          </cell>
          <cell r="DX226"/>
          <cell r="DY226"/>
          <cell r="DZ226"/>
          <cell r="EA226"/>
          <cell r="EB226"/>
          <cell r="EC226" t="str">
            <v>งานพิมพ์</v>
          </cell>
          <cell r="ED226"/>
          <cell r="EG226"/>
          <cell r="EH226"/>
          <cell r="EI226"/>
        </row>
        <row r="227">
          <cell r="B227">
            <v>0</v>
          </cell>
          <cell r="C227"/>
          <cell r="E227"/>
          <cell r="F227"/>
          <cell r="G227">
            <v>23</v>
          </cell>
          <cell r="H227">
            <v>34</v>
          </cell>
          <cell r="I227" t="str">
            <v>ขาว</v>
          </cell>
          <cell r="J227"/>
          <cell r="L227">
            <v>68</v>
          </cell>
          <cell r="M227" t="str">
            <v>±</v>
          </cell>
          <cell r="N227">
            <v>5</v>
          </cell>
          <cell r="R227"/>
          <cell r="T227"/>
          <cell r="U227"/>
          <cell r="V227"/>
          <cell r="X227"/>
          <cell r="Z227"/>
          <cell r="AA227"/>
          <cell r="AB227">
            <v>0</v>
          </cell>
          <cell r="AC227">
            <v>0</v>
          </cell>
          <cell r="AD227"/>
          <cell r="AG227"/>
          <cell r="AI227" t="str">
            <v>ระบุในSD</v>
          </cell>
          <cell r="AJ227"/>
          <cell r="AL227">
            <v>0</v>
          </cell>
          <cell r="AM227"/>
          <cell r="AN227">
            <v>0</v>
          </cell>
          <cell r="AO227" t="str">
            <v>WSWT2325650</v>
          </cell>
          <cell r="AQ227">
            <v>41658.54</v>
          </cell>
          <cell r="AR227">
            <v>11990.7</v>
          </cell>
          <cell r="AS227">
            <v>29667.840000000004</v>
          </cell>
          <cell r="AT227">
            <v>0</v>
          </cell>
          <cell r="AU227">
            <v>4959.3500000000004</v>
          </cell>
          <cell r="BZ227" t="str">
            <v>WRWT25650/WRWT25650</v>
          </cell>
          <cell r="CA227">
            <v>0</v>
          </cell>
          <cell r="DL227"/>
          <cell r="DM227" t="str">
            <v>Lead time</v>
          </cell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/>
          <cell r="EI227">
            <v>0</v>
          </cell>
        </row>
        <row r="228">
          <cell r="B228" t="str">
            <v>MK68-000489</v>
          </cell>
          <cell r="C228">
            <v>45749</v>
          </cell>
          <cell r="E228" t="str">
            <v>โรงสีรุ่งเรืองไพศาล</v>
          </cell>
          <cell r="F228" t="str">
            <v>ข้าวเปลือกไก่ชน</v>
          </cell>
          <cell r="G228">
            <v>23</v>
          </cell>
          <cell r="H228">
            <v>35</v>
          </cell>
          <cell r="I228" t="str">
            <v>ขาวแถบใส5</v>
          </cell>
          <cell r="J228"/>
          <cell r="L228">
            <v>70</v>
          </cell>
          <cell r="M228" t="str">
            <v>±</v>
          </cell>
          <cell r="N228">
            <v>5</v>
          </cell>
          <cell r="R228" t="str">
            <v>บิด</v>
          </cell>
          <cell r="T228" t="str">
            <v>ไม่สวมถุงใน</v>
          </cell>
          <cell r="U228"/>
          <cell r="V228"/>
          <cell r="X228">
            <v>45757</v>
          </cell>
          <cell r="Z228" t="str">
            <v>500กระสอบ</v>
          </cell>
          <cell r="AA228">
            <v>5000</v>
          </cell>
          <cell r="AB228">
            <v>0</v>
          </cell>
          <cell r="AC228">
            <v>0</v>
          </cell>
          <cell r="AD228">
            <v>0</v>
          </cell>
          <cell r="AG228"/>
          <cell r="AI228" t="str">
            <v>ขาด-เกิน5%</v>
          </cell>
          <cell r="AJ228"/>
          <cell r="AL228">
            <v>5000</v>
          </cell>
          <cell r="AM228"/>
          <cell r="AN228">
            <v>5250</v>
          </cell>
          <cell r="AO228" t="str">
            <v>WSWTSCL052325650</v>
          </cell>
          <cell r="AQ228">
            <v>5099.05</v>
          </cell>
          <cell r="AR228">
            <v>5099.05</v>
          </cell>
          <cell r="AS228">
            <v>0</v>
          </cell>
          <cell r="AT228">
            <v>0</v>
          </cell>
          <cell r="AU228">
            <v>0</v>
          </cell>
          <cell r="BZ228" t="str">
            <v>WRWT25650/WRCL25680</v>
          </cell>
          <cell r="CA228">
            <v>0</v>
          </cell>
          <cell r="DL228" t="str">
            <v>P7</v>
          </cell>
          <cell r="DM228">
            <v>2</v>
          </cell>
          <cell r="DN228">
            <v>45757</v>
          </cell>
          <cell r="DP228">
            <v>45752</v>
          </cell>
          <cell r="DQ228"/>
          <cell r="DR228">
            <v>45748</v>
          </cell>
          <cell r="DS228">
            <v>45755</v>
          </cell>
          <cell r="DT228">
            <v>45756</v>
          </cell>
          <cell r="DU228">
            <v>45756</v>
          </cell>
          <cell r="DW228"/>
          <cell r="DX228"/>
          <cell r="DY228"/>
          <cell r="DZ228"/>
          <cell r="EA228"/>
          <cell r="EB228"/>
          <cell r="EC228" t="str">
            <v>งานพิมพ์</v>
          </cell>
          <cell r="ED228" t="str">
            <v xml:space="preserve"> /</v>
          </cell>
          <cell r="EG228"/>
          <cell r="EH228"/>
          <cell r="EI228"/>
        </row>
        <row r="229">
          <cell r="B229">
            <v>0</v>
          </cell>
          <cell r="C229"/>
          <cell r="E229"/>
          <cell r="F229"/>
          <cell r="G229">
            <v>23</v>
          </cell>
          <cell r="H229">
            <v>34</v>
          </cell>
          <cell r="I229" t="str">
            <v>ขาวแถบใส5</v>
          </cell>
          <cell r="J229"/>
          <cell r="L229">
            <v>68</v>
          </cell>
          <cell r="M229" t="str">
            <v>±</v>
          </cell>
          <cell r="N229">
            <v>5</v>
          </cell>
          <cell r="R229"/>
          <cell r="T229"/>
          <cell r="U229"/>
          <cell r="V229"/>
          <cell r="X229"/>
          <cell r="Z229"/>
          <cell r="AA229"/>
          <cell r="AB229">
            <v>0</v>
          </cell>
          <cell r="AC229">
            <v>0</v>
          </cell>
          <cell r="AD229"/>
          <cell r="AG229"/>
          <cell r="AI229"/>
          <cell r="AJ229"/>
          <cell r="AL229">
            <v>0</v>
          </cell>
          <cell r="AM229"/>
          <cell r="AN229">
            <v>0</v>
          </cell>
          <cell r="AO229" t="str">
            <v>WSWTSCL052325650</v>
          </cell>
          <cell r="AQ229">
            <v>5099.05</v>
          </cell>
          <cell r="AR229">
            <v>5099.05</v>
          </cell>
          <cell r="AS229">
            <v>0</v>
          </cell>
          <cell r="AT229">
            <v>0</v>
          </cell>
          <cell r="AU229">
            <v>0</v>
          </cell>
          <cell r="BZ229" t="str">
            <v>WRWT25650/WRCL25680</v>
          </cell>
          <cell r="CA229">
            <v>0</v>
          </cell>
          <cell r="DL229"/>
          <cell r="DM229" t="str">
            <v>Lead time</v>
          </cell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>
            <v>0</v>
          </cell>
        </row>
        <row r="230">
          <cell r="B230" t="str">
            <v>MK68-000490</v>
          </cell>
          <cell r="C230">
            <v>45748</v>
          </cell>
          <cell r="E230" t="str">
            <v>คุณปราสาท เจริญธรรมรักษา</v>
          </cell>
          <cell r="F230" t="str">
            <v>ถุงเขียว(คัดพิเศษ)</v>
          </cell>
          <cell r="G230">
            <v>23</v>
          </cell>
          <cell r="H230">
            <v>34</v>
          </cell>
          <cell r="I230" t="str">
            <v>ขาวแถบใส2</v>
          </cell>
          <cell r="J230"/>
          <cell r="L230">
            <v>68</v>
          </cell>
          <cell r="M230" t="str">
            <v>±</v>
          </cell>
          <cell r="N230">
            <v>5</v>
          </cell>
          <cell r="R230" t="str">
            <v>บิด</v>
          </cell>
          <cell r="T230" t="str">
            <v>ไม่สวมถุงใน</v>
          </cell>
          <cell r="U230"/>
          <cell r="V230"/>
          <cell r="X230">
            <v>45756</v>
          </cell>
          <cell r="Z230" t="str">
            <v>500กระสอบ</v>
          </cell>
          <cell r="AA230">
            <v>10000</v>
          </cell>
          <cell r="AB230">
            <v>0</v>
          </cell>
          <cell r="AC230">
            <v>0</v>
          </cell>
          <cell r="AD230">
            <v>0</v>
          </cell>
          <cell r="AG230"/>
          <cell r="AI230"/>
          <cell r="AJ230"/>
          <cell r="AL230">
            <v>10000</v>
          </cell>
          <cell r="AM230"/>
          <cell r="AN230">
            <v>10500</v>
          </cell>
          <cell r="AO230" t="str">
            <v>WSWTFCL022325650</v>
          </cell>
          <cell r="AQ230">
            <v>9918.7000000000007</v>
          </cell>
          <cell r="AR230">
            <v>8543</v>
          </cell>
          <cell r="AS230">
            <v>1375.7000000000007</v>
          </cell>
          <cell r="AT230">
            <v>0</v>
          </cell>
          <cell r="AU230">
            <v>0</v>
          </cell>
          <cell r="BZ230" t="str">
            <v>WRWT25650/WRCL25680</v>
          </cell>
          <cell r="CA230">
            <v>111.01593288888893</v>
          </cell>
          <cell r="DL230" t="str">
            <v>P7</v>
          </cell>
          <cell r="DM230">
            <v>2</v>
          </cell>
          <cell r="DN230">
            <v>45756</v>
          </cell>
          <cell r="DP230">
            <v>45751</v>
          </cell>
          <cell r="DQ230"/>
          <cell r="DR230">
            <v>45747</v>
          </cell>
          <cell r="DS230">
            <v>45754</v>
          </cell>
          <cell r="DT230">
            <v>45755</v>
          </cell>
          <cell r="DU230">
            <v>45755</v>
          </cell>
          <cell r="DW230"/>
          <cell r="DX230"/>
          <cell r="DY230"/>
          <cell r="DZ230"/>
          <cell r="EA230"/>
          <cell r="EB230"/>
          <cell r="EC230" t="str">
            <v>งานพิมพ์</v>
          </cell>
          <cell r="ED230" t="str">
            <v xml:space="preserve"> /</v>
          </cell>
          <cell r="EG230"/>
          <cell r="EH230"/>
          <cell r="EI230"/>
        </row>
        <row r="231">
          <cell r="B231">
            <v>0</v>
          </cell>
          <cell r="C231"/>
          <cell r="E231"/>
          <cell r="F231"/>
          <cell r="G231">
            <v>23</v>
          </cell>
          <cell r="H231">
            <v>34</v>
          </cell>
          <cell r="I231" t="str">
            <v>ขาวแถบใส2</v>
          </cell>
          <cell r="J231"/>
          <cell r="L231">
            <v>68</v>
          </cell>
          <cell r="M231" t="str">
            <v>±</v>
          </cell>
          <cell r="N231">
            <v>5</v>
          </cell>
          <cell r="R231"/>
          <cell r="T231"/>
          <cell r="U231"/>
          <cell r="V231"/>
          <cell r="X231"/>
          <cell r="Z231"/>
          <cell r="AA231"/>
          <cell r="AB231">
            <v>0</v>
          </cell>
          <cell r="AC231">
            <v>0</v>
          </cell>
          <cell r="AD231"/>
          <cell r="AG231"/>
          <cell r="AI231" t="str">
            <v>ระบุในSD</v>
          </cell>
          <cell r="AJ231"/>
          <cell r="AL231">
            <v>0</v>
          </cell>
          <cell r="AM231"/>
          <cell r="AN231">
            <v>0</v>
          </cell>
          <cell r="AO231" t="str">
            <v>WSWTFCL022325650</v>
          </cell>
          <cell r="AQ231">
            <v>9918.7000000000007</v>
          </cell>
          <cell r="AR231">
            <v>8543</v>
          </cell>
          <cell r="AS231">
            <v>1375.7000000000007</v>
          </cell>
          <cell r="AT231">
            <v>0</v>
          </cell>
          <cell r="AU231">
            <v>0</v>
          </cell>
          <cell r="BZ231" t="str">
            <v>WRWT25650/WRCL25680</v>
          </cell>
          <cell r="CA231">
            <v>0</v>
          </cell>
          <cell r="DL231"/>
          <cell r="DM231" t="str">
            <v>Lead time</v>
          </cell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>
            <v>0</v>
          </cell>
          <cell r="EI231">
            <v>0</v>
          </cell>
        </row>
        <row r="232">
          <cell r="B232">
            <v>0</v>
          </cell>
          <cell r="C232"/>
          <cell r="E232"/>
          <cell r="F232"/>
          <cell r="G232">
            <v>23</v>
          </cell>
          <cell r="H232">
            <v>37</v>
          </cell>
          <cell r="I232" t="str">
            <v>ขาว</v>
          </cell>
          <cell r="J232"/>
          <cell r="L232">
            <v>85</v>
          </cell>
          <cell r="M232" t="str">
            <v>±</v>
          </cell>
          <cell r="N232">
            <v>5</v>
          </cell>
          <cell r="R232"/>
          <cell r="T232"/>
          <cell r="U232"/>
          <cell r="V232"/>
          <cell r="X232"/>
          <cell r="Z232"/>
          <cell r="AA232"/>
          <cell r="AB232">
            <v>0</v>
          </cell>
          <cell r="AC232">
            <v>0</v>
          </cell>
          <cell r="AD232"/>
          <cell r="AG232"/>
          <cell r="AI232" t="str">
            <v>ระบุในSD</v>
          </cell>
          <cell r="AJ232"/>
          <cell r="AL232">
            <v>0</v>
          </cell>
          <cell r="AM232"/>
          <cell r="AN232">
            <v>0</v>
          </cell>
          <cell r="AO232" t="str">
            <v>WSWT2325800</v>
          </cell>
          <cell r="AQ232" t="e">
            <v>#REF!</v>
          </cell>
          <cell r="AR232" t="e">
            <v>#REF!</v>
          </cell>
          <cell r="AS232" t="e">
            <v>#REF!</v>
          </cell>
          <cell r="AT232" t="e">
            <v>#REF!</v>
          </cell>
          <cell r="AU232" t="e">
            <v>#REF!</v>
          </cell>
          <cell r="BZ232" t="str">
            <v>WRWT25800/WRWT28750</v>
          </cell>
          <cell r="CA232">
            <v>0</v>
          </cell>
          <cell r="DL232"/>
          <cell r="DM232" t="str">
            <v>Lead time</v>
          </cell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>
            <v>0</v>
          </cell>
          <cell r="EI232">
            <v>0</v>
          </cell>
        </row>
        <row r="233">
          <cell r="B233" t="str">
            <v>MK68-000472</v>
          </cell>
          <cell r="C233">
            <v>45749</v>
          </cell>
          <cell r="E233" t="str">
            <v>บจก.ปริ้นซ์ อโกร ไซแอนส์</v>
          </cell>
          <cell r="F233" t="str">
            <v>อะมิโนก้า</v>
          </cell>
          <cell r="G233">
            <v>23</v>
          </cell>
          <cell r="H233">
            <v>37</v>
          </cell>
          <cell r="I233" t="str">
            <v>ขาว</v>
          </cell>
          <cell r="J233" t="str">
            <v>ใส</v>
          </cell>
          <cell r="L233">
            <v>115</v>
          </cell>
          <cell r="M233" t="str">
            <v>±</v>
          </cell>
          <cell r="N233">
            <v>5</v>
          </cell>
          <cell r="R233" t="str">
            <v>บิด</v>
          </cell>
          <cell r="T233">
            <v>24</v>
          </cell>
          <cell r="U233">
            <v>40</v>
          </cell>
          <cell r="V233">
            <v>80</v>
          </cell>
          <cell r="X233">
            <v>45770</v>
          </cell>
          <cell r="Z233" t="str">
            <v>500กระสอบ</v>
          </cell>
          <cell r="AA233">
            <v>8000</v>
          </cell>
          <cell r="AB233">
            <v>378.94530662399995</v>
          </cell>
          <cell r="AC233">
            <v>0</v>
          </cell>
          <cell r="AD233">
            <v>378.94530662399995</v>
          </cell>
          <cell r="AG233"/>
          <cell r="AI233" t="str">
            <v>ขาด-เกิน5%</v>
          </cell>
          <cell r="AJ233">
            <v>0</v>
          </cell>
          <cell r="AL233">
            <v>8000</v>
          </cell>
          <cell r="AM233"/>
          <cell r="AN233">
            <v>8400</v>
          </cell>
          <cell r="AO233" t="str">
            <v>WSWT2321750</v>
          </cell>
          <cell r="AQ233">
            <v>8605.52</v>
          </cell>
          <cell r="AR233">
            <v>5037</v>
          </cell>
          <cell r="AS233">
            <v>3568.5200000000004</v>
          </cell>
          <cell r="AT233">
            <v>0</v>
          </cell>
          <cell r="AU233">
            <v>8605.52</v>
          </cell>
          <cell r="BZ233" t="str">
            <v>WRWT21750/WRWT21750</v>
          </cell>
          <cell r="CA233">
            <v>314.62451333333331</v>
          </cell>
          <cell r="DL233" t="str">
            <v>P8</v>
          </cell>
          <cell r="DM233">
            <v>4</v>
          </cell>
          <cell r="DN233">
            <v>45770</v>
          </cell>
          <cell r="DP233">
            <v>45765</v>
          </cell>
          <cell r="DQ233">
            <v>45766</v>
          </cell>
          <cell r="DR233">
            <v>45760</v>
          </cell>
          <cell r="DS233">
            <v>45767</v>
          </cell>
          <cell r="DT233">
            <v>45768</v>
          </cell>
          <cell r="DU233">
            <v>45768</v>
          </cell>
          <cell r="DW233">
            <v>45769</v>
          </cell>
          <cell r="DX233"/>
          <cell r="DY233"/>
          <cell r="DZ233"/>
          <cell r="EA233"/>
          <cell r="EB233"/>
          <cell r="EC233" t="str">
            <v>งานเคลือบ+พิมพ์</v>
          </cell>
          <cell r="ED233" t="str">
            <v xml:space="preserve"> /</v>
          </cell>
          <cell r="EG233"/>
          <cell r="EH233"/>
          <cell r="EI233"/>
        </row>
        <row r="234">
          <cell r="B234" t="str">
            <v>MK68-000491</v>
          </cell>
          <cell r="C234">
            <v>45749</v>
          </cell>
          <cell r="E234" t="str">
            <v>บจก.รุ่งเรืองค้าเจริญ</v>
          </cell>
          <cell r="F234" t="str">
            <v>กล้วยหอม</v>
          </cell>
          <cell r="G234">
            <v>23</v>
          </cell>
          <cell r="H234">
            <v>35</v>
          </cell>
          <cell r="I234" t="str">
            <v>ขาว</v>
          </cell>
          <cell r="J234"/>
          <cell r="L234">
            <v>80</v>
          </cell>
          <cell r="M234" t="str">
            <v>±</v>
          </cell>
          <cell r="N234">
            <v>5</v>
          </cell>
          <cell r="R234" t="str">
            <v>ไม่</v>
          </cell>
          <cell r="T234" t="str">
            <v>ไม่สวมถุงใน</v>
          </cell>
          <cell r="U234"/>
          <cell r="V234"/>
          <cell r="X234">
            <v>45757</v>
          </cell>
          <cell r="Z234" t="str">
            <v>500กระสอบ</v>
          </cell>
          <cell r="AA234">
            <v>4000</v>
          </cell>
          <cell r="AB234">
            <v>0</v>
          </cell>
          <cell r="AC234">
            <v>0</v>
          </cell>
          <cell r="AD234">
            <v>0</v>
          </cell>
          <cell r="AG234"/>
          <cell r="AI234" t="str">
            <v>ขาด-เกิน5%</v>
          </cell>
          <cell r="AJ234">
            <v>0</v>
          </cell>
          <cell r="AL234">
            <v>4000</v>
          </cell>
          <cell r="AM234"/>
          <cell r="AN234">
            <v>4200</v>
          </cell>
          <cell r="AO234" t="str">
            <v>WSWT2321750</v>
          </cell>
          <cell r="AQ234">
            <v>4079.24</v>
          </cell>
          <cell r="AR234">
            <v>4079.24</v>
          </cell>
          <cell r="AS234">
            <v>0</v>
          </cell>
          <cell r="AT234">
            <v>0</v>
          </cell>
          <cell r="AU234">
            <v>0</v>
          </cell>
          <cell r="BZ234" t="str">
            <v>WRWT21750/WRWT21750</v>
          </cell>
          <cell r="CA234">
            <v>0</v>
          </cell>
          <cell r="DL234" t="str">
            <v>P7</v>
          </cell>
          <cell r="DM234">
            <v>2</v>
          </cell>
          <cell r="DN234">
            <v>45757</v>
          </cell>
          <cell r="DP234">
            <v>45752</v>
          </cell>
          <cell r="DQ234"/>
          <cell r="DR234">
            <v>45748</v>
          </cell>
          <cell r="DS234">
            <v>45755</v>
          </cell>
          <cell r="DT234">
            <v>45756</v>
          </cell>
          <cell r="DU234">
            <v>45756</v>
          </cell>
          <cell r="DW234"/>
          <cell r="DX234"/>
          <cell r="DY234"/>
          <cell r="DZ234"/>
          <cell r="EA234"/>
          <cell r="EB234"/>
          <cell r="EC234" t="str">
            <v>งานพิมพ์</v>
          </cell>
          <cell r="ED234" t="str">
            <v xml:space="preserve"> /</v>
          </cell>
          <cell r="EG234"/>
          <cell r="EH234"/>
          <cell r="EI234"/>
        </row>
        <row r="235">
          <cell r="B235" t="str">
            <v>MK68-000378</v>
          </cell>
          <cell r="C235">
            <v>45727</v>
          </cell>
          <cell r="E235" t="str">
            <v>บจก.แอมโก้เวท</v>
          </cell>
          <cell r="F235" t="str">
            <v>ไม่พิมพ์</v>
          </cell>
          <cell r="G235">
            <v>23</v>
          </cell>
          <cell r="H235">
            <v>40</v>
          </cell>
          <cell r="I235" t="str">
            <v>ขาว</v>
          </cell>
          <cell r="J235" t="str">
            <v>ใส</v>
          </cell>
          <cell r="L235">
            <v>125</v>
          </cell>
          <cell r="M235" t="str">
            <v>±</v>
          </cell>
          <cell r="N235">
            <v>5</v>
          </cell>
          <cell r="R235" t="str">
            <v>จับจีบ4"</v>
          </cell>
          <cell r="T235" t="str">
            <v>ไม่สวมถุงใน</v>
          </cell>
          <cell r="U235"/>
          <cell r="V235"/>
          <cell r="X235" t="str">
            <v>รอแจ้ง</v>
          </cell>
          <cell r="Z235" t="str">
            <v>500กระสอบแบน</v>
          </cell>
          <cell r="AA235">
            <v>1000</v>
          </cell>
          <cell r="AB235">
            <v>0</v>
          </cell>
          <cell r="AC235">
            <v>0</v>
          </cell>
          <cell r="AD235">
            <v>0</v>
          </cell>
          <cell r="AG235"/>
          <cell r="AI235" t="str">
            <v>ห้ามขาด-เกินได้5%</v>
          </cell>
          <cell r="AJ235">
            <v>0</v>
          </cell>
          <cell r="AL235">
            <v>1000</v>
          </cell>
          <cell r="AM235"/>
          <cell r="AN235">
            <v>0</v>
          </cell>
          <cell r="AO235" t="str">
            <v>WSWT2321750</v>
          </cell>
          <cell r="AQ235">
            <v>1159.5100000000002</v>
          </cell>
          <cell r="AR235">
            <v>0</v>
          </cell>
          <cell r="AS235">
            <v>1159.5100000000002</v>
          </cell>
          <cell r="AT235">
            <v>0</v>
          </cell>
          <cell r="AU235">
            <v>1159.5100000000002</v>
          </cell>
          <cell r="BZ235" t="str">
            <v>WRWT21750/WRWT21750</v>
          </cell>
          <cell r="CA235">
            <v>102.23013166666668</v>
          </cell>
          <cell r="DL235" t="str">
            <v>P11</v>
          </cell>
          <cell r="DM235">
            <v>2</v>
          </cell>
          <cell r="DN235" t="str">
            <v>รอแจ้ง</v>
          </cell>
          <cell r="DP235" t="e">
            <v>#VALUE!</v>
          </cell>
          <cell r="DQ235" t="e">
            <v>#VALUE!</v>
          </cell>
          <cell r="DR235"/>
          <cell r="DS235"/>
          <cell r="DT235"/>
          <cell r="DU235" t="e">
            <v>#VALUE!</v>
          </cell>
          <cell r="DW235"/>
          <cell r="DX235"/>
          <cell r="DY235"/>
          <cell r="DZ235"/>
          <cell r="EA235"/>
          <cell r="EB235"/>
          <cell r="EC235" t="str">
            <v>งานเคลือบ+ตัด</v>
          </cell>
          <cell r="ED235"/>
          <cell r="EG235"/>
          <cell r="EH235"/>
          <cell r="EI235"/>
        </row>
        <row r="236">
          <cell r="B236">
            <v>0</v>
          </cell>
          <cell r="C236"/>
          <cell r="E236"/>
          <cell r="F236"/>
          <cell r="G236">
            <v>23</v>
          </cell>
          <cell r="H236">
            <v>37</v>
          </cell>
          <cell r="I236"/>
          <cell r="J236"/>
          <cell r="L236">
            <v>85</v>
          </cell>
          <cell r="M236" t="str">
            <v>±</v>
          </cell>
          <cell r="N236">
            <v>5</v>
          </cell>
          <cell r="R236"/>
          <cell r="T236"/>
          <cell r="U236"/>
          <cell r="V236"/>
          <cell r="X236"/>
          <cell r="Z236"/>
          <cell r="AA236"/>
          <cell r="AB236"/>
          <cell r="AC236">
            <v>0</v>
          </cell>
          <cell r="AD236"/>
          <cell r="AG236"/>
          <cell r="AI236" t="str">
            <v>ระบุในSD</v>
          </cell>
          <cell r="AJ236"/>
          <cell r="AL236">
            <v>0</v>
          </cell>
          <cell r="AM236"/>
          <cell r="AN236">
            <v>0</v>
          </cell>
          <cell r="AO236" t="str">
            <v>WSWT2321750</v>
          </cell>
          <cell r="AQ236">
            <v>1159.5100000000002</v>
          </cell>
          <cell r="AR236">
            <v>0</v>
          </cell>
          <cell r="AS236">
            <v>1159.5100000000002</v>
          </cell>
          <cell r="AT236">
            <v>0</v>
          </cell>
          <cell r="AU236">
            <v>1159.5100000000002</v>
          </cell>
          <cell r="BZ236" t="str">
            <v>WRWT230750/WRWT21750</v>
          </cell>
          <cell r="CA236">
            <v>0</v>
          </cell>
          <cell r="DL236"/>
          <cell r="DM236" t="str">
            <v>Lead time</v>
          </cell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>
            <v>0</v>
          </cell>
          <cell r="EI236">
            <v>0</v>
          </cell>
        </row>
        <row r="237">
          <cell r="B237">
            <v>0</v>
          </cell>
          <cell r="C237"/>
          <cell r="E237"/>
          <cell r="F237"/>
          <cell r="G237">
            <v>23</v>
          </cell>
          <cell r="H237">
            <v>34</v>
          </cell>
          <cell r="I237"/>
          <cell r="J237"/>
          <cell r="L237">
            <v>68</v>
          </cell>
          <cell r="M237" t="str">
            <v>±</v>
          </cell>
          <cell r="N237">
            <v>5</v>
          </cell>
          <cell r="R237"/>
          <cell r="T237"/>
          <cell r="U237"/>
          <cell r="V237"/>
          <cell r="X237"/>
          <cell r="Z237"/>
          <cell r="AA237"/>
          <cell r="AB237"/>
          <cell r="AC237">
            <v>0</v>
          </cell>
          <cell r="AD237"/>
          <cell r="AG237"/>
          <cell r="AI237" t="str">
            <v>ระบุในSD</v>
          </cell>
          <cell r="AJ237"/>
          <cell r="AL237">
            <v>0</v>
          </cell>
          <cell r="AM237"/>
          <cell r="AN237">
            <v>0</v>
          </cell>
          <cell r="AO237" t="str">
            <v>WSWTSCL1R042325650</v>
          </cell>
          <cell r="AQ237" t="e">
            <v>#REF!</v>
          </cell>
          <cell r="AR237" t="e">
            <v>#REF!</v>
          </cell>
          <cell r="AS237" t="e">
            <v>#REF!</v>
          </cell>
          <cell r="AT237" t="e">
            <v>#REF!</v>
          </cell>
          <cell r="AU237" t="e">
            <v>#REF!</v>
          </cell>
          <cell r="BZ237" t="str">
            <v>WRWT230650/WRWT25680</v>
          </cell>
          <cell r="CA237">
            <v>0</v>
          </cell>
          <cell r="DL237"/>
          <cell r="DM237" t="str">
            <v>Lead time</v>
          </cell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>
            <v>0</v>
          </cell>
        </row>
        <row r="238">
          <cell r="B238">
            <v>0</v>
          </cell>
          <cell r="C238"/>
          <cell r="E238"/>
          <cell r="F238"/>
          <cell r="G238">
            <v>23</v>
          </cell>
          <cell r="H238">
            <v>37</v>
          </cell>
          <cell r="I238" t="str">
            <v>ขาว</v>
          </cell>
          <cell r="J238"/>
          <cell r="L238">
            <v>90</v>
          </cell>
          <cell r="M238" t="str">
            <v>±</v>
          </cell>
          <cell r="N238">
            <v>5</v>
          </cell>
          <cell r="R238"/>
          <cell r="T238"/>
          <cell r="U238"/>
          <cell r="V238"/>
          <cell r="X238"/>
          <cell r="Z238"/>
          <cell r="AA238"/>
          <cell r="AB238">
            <v>0</v>
          </cell>
          <cell r="AC238">
            <v>0</v>
          </cell>
          <cell r="AD238"/>
          <cell r="AG238"/>
          <cell r="AI238" t="str">
            <v>ระบุในSD</v>
          </cell>
          <cell r="AJ238"/>
          <cell r="AL238">
            <v>0</v>
          </cell>
          <cell r="AM238"/>
          <cell r="AN238">
            <v>0</v>
          </cell>
          <cell r="AO238" t="str">
            <v>WSWT2325800SM</v>
          </cell>
          <cell r="AQ238" t="e">
            <v>#REF!</v>
          </cell>
          <cell r="AR238" t="e">
            <v>#REF!</v>
          </cell>
          <cell r="AS238" t="e">
            <v>#REF!</v>
          </cell>
          <cell r="AT238" t="e">
            <v>#REF!</v>
          </cell>
          <cell r="AU238" t="e">
            <v>#REF!</v>
          </cell>
          <cell r="BZ238" t="str">
            <v>WRWT21800/WRWT21800</v>
          </cell>
          <cell r="CA238">
            <v>0</v>
          </cell>
          <cell r="DL238"/>
          <cell r="DM238" t="str">
            <v>Lead time</v>
          </cell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>
            <v>0</v>
          </cell>
        </row>
        <row r="239">
          <cell r="B239">
            <v>0</v>
          </cell>
          <cell r="C239"/>
          <cell r="E239"/>
          <cell r="F239"/>
          <cell r="G239">
            <v>23</v>
          </cell>
          <cell r="H239">
            <v>37</v>
          </cell>
          <cell r="I239"/>
          <cell r="J239"/>
          <cell r="L239">
            <v>120</v>
          </cell>
          <cell r="M239" t="str">
            <v>+</v>
          </cell>
          <cell r="N239">
            <v>5</v>
          </cell>
          <cell r="R239"/>
          <cell r="T239"/>
          <cell r="U239"/>
          <cell r="V239"/>
          <cell r="X239"/>
          <cell r="Z239"/>
          <cell r="AA239"/>
          <cell r="AB239"/>
          <cell r="AC239">
            <v>0</v>
          </cell>
          <cell r="AD239"/>
          <cell r="AG239"/>
          <cell r="AI239" t="str">
            <v>ระบุในSD</v>
          </cell>
          <cell r="AJ239"/>
          <cell r="AL239">
            <v>0</v>
          </cell>
          <cell r="AM239"/>
          <cell r="AN239">
            <v>0</v>
          </cell>
          <cell r="AO239" t="str">
            <v>WSWT23211125120SMFX</v>
          </cell>
          <cell r="AQ239" t="e">
            <v>#REF!</v>
          </cell>
          <cell r="AR239" t="e">
            <v>#REF!</v>
          </cell>
          <cell r="AS239" t="e">
            <v>#REF!</v>
          </cell>
          <cell r="AT239" t="e">
            <v>#REF!</v>
          </cell>
          <cell r="AU239" t="e">
            <v>#REF!</v>
          </cell>
          <cell r="BZ239" t="str">
            <v>WROP2301125/WRBR21940</v>
          </cell>
          <cell r="CA239">
            <v>0</v>
          </cell>
          <cell r="DL239"/>
          <cell r="DM239" t="str">
            <v>Lead time</v>
          </cell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>
            <v>0</v>
          </cell>
        </row>
        <row r="240">
          <cell r="B240">
            <v>0</v>
          </cell>
          <cell r="C240"/>
          <cell r="E240"/>
          <cell r="F240" t="str">
            <v xml:space="preserve">  </v>
          </cell>
          <cell r="G240">
            <v>23</v>
          </cell>
          <cell r="H240">
            <v>37</v>
          </cell>
          <cell r="I240" t="str">
            <v>ขาว</v>
          </cell>
          <cell r="J240"/>
          <cell r="L240">
            <v>130</v>
          </cell>
          <cell r="M240" t="str">
            <v>+</v>
          </cell>
          <cell r="N240">
            <v>3</v>
          </cell>
          <cell r="R240"/>
          <cell r="T240"/>
          <cell r="U240"/>
          <cell r="V240"/>
          <cell r="X240"/>
          <cell r="Z240"/>
          <cell r="AA240"/>
          <cell r="AB240">
            <v>0</v>
          </cell>
          <cell r="AC240">
            <v>0</v>
          </cell>
          <cell r="AD240"/>
          <cell r="AG240"/>
          <cell r="AI240" t="str">
            <v>ระบุในSD</v>
          </cell>
          <cell r="AJ240"/>
          <cell r="AL240">
            <v>0</v>
          </cell>
          <cell r="AM240"/>
          <cell r="AN240">
            <v>0</v>
          </cell>
          <cell r="AO240" t="str">
            <v>WSWT23211125130</v>
          </cell>
          <cell r="AQ240" t="e">
            <v>#REF!</v>
          </cell>
          <cell r="AR240" t="e">
            <v>#REF!</v>
          </cell>
          <cell r="AS240" t="e">
            <v>#REF!</v>
          </cell>
          <cell r="AT240" t="e">
            <v>#REF!</v>
          </cell>
          <cell r="AU240" t="e">
            <v>#REF!</v>
          </cell>
          <cell r="BZ240" t="str">
            <v>WRWT211125/WRWT251080</v>
          </cell>
          <cell r="CA240">
            <v>0</v>
          </cell>
          <cell r="DL240"/>
          <cell r="DM240" t="str">
            <v>Lead time</v>
          </cell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>
            <v>0</v>
          </cell>
        </row>
        <row r="241">
          <cell r="B241">
            <v>0</v>
          </cell>
          <cell r="C241"/>
          <cell r="E241"/>
          <cell r="F241"/>
          <cell r="G241">
            <v>23</v>
          </cell>
          <cell r="H241">
            <v>37</v>
          </cell>
          <cell r="I241"/>
          <cell r="J241"/>
          <cell r="L241">
            <v>120</v>
          </cell>
          <cell r="M241" t="str">
            <v>±</v>
          </cell>
          <cell r="N241">
            <v>3</v>
          </cell>
          <cell r="R241"/>
          <cell r="T241"/>
          <cell r="U241"/>
          <cell r="V241"/>
          <cell r="X241"/>
          <cell r="Z241"/>
          <cell r="AA241"/>
          <cell r="AB241">
            <v>0</v>
          </cell>
          <cell r="AC241">
            <v>0</v>
          </cell>
          <cell r="AD241"/>
          <cell r="AG241"/>
          <cell r="AI241" t="str">
            <v>ระบุในSD</v>
          </cell>
          <cell r="AJ241"/>
          <cell r="AL241">
            <v>0</v>
          </cell>
          <cell r="AM241"/>
          <cell r="AN241">
            <v>0</v>
          </cell>
          <cell r="AO241" t="str">
            <v>WSWT2321112512051</v>
          </cell>
          <cell r="AQ241" t="e">
            <v>#REF!</v>
          </cell>
          <cell r="AR241" t="e">
            <v>#REF!</v>
          </cell>
          <cell r="AS241" t="e">
            <v>#REF!</v>
          </cell>
          <cell r="AT241" t="e">
            <v>#REF!</v>
          </cell>
          <cell r="AU241" t="e">
            <v>#REF!</v>
          </cell>
          <cell r="BZ241" t="str">
            <v>WRWT211125/WRWT21900</v>
          </cell>
          <cell r="CA241">
            <v>0</v>
          </cell>
          <cell r="DL241"/>
          <cell r="DM241" t="str">
            <v>Lead time</v>
          </cell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>
            <v>0</v>
          </cell>
        </row>
        <row r="242">
          <cell r="B242" t="str">
            <v>MK67-001490</v>
          </cell>
          <cell r="C242">
            <v>45601</v>
          </cell>
          <cell r="E242" t="str">
            <v>บจก.น้ำตาลทิพย์สุโขทัย</v>
          </cell>
          <cell r="F242" t="str">
            <v>Green for white sugar</v>
          </cell>
          <cell r="G242">
            <v>23</v>
          </cell>
          <cell r="H242">
            <v>37</v>
          </cell>
          <cell r="I242" t="str">
            <v>ขาว</v>
          </cell>
          <cell r="J242"/>
          <cell r="L242">
            <v>130</v>
          </cell>
          <cell r="M242" t="str">
            <v>±</v>
          </cell>
          <cell r="N242">
            <v>5</v>
          </cell>
          <cell r="R242" t="str">
            <v>บิด</v>
          </cell>
          <cell r="T242">
            <v>24</v>
          </cell>
          <cell r="U242">
            <v>40</v>
          </cell>
          <cell r="V242">
            <v>55</v>
          </cell>
          <cell r="X242">
            <v>45797</v>
          </cell>
          <cell r="Z242" t="str">
            <v>400แบน</v>
          </cell>
          <cell r="AA242">
            <v>100000</v>
          </cell>
          <cell r="AB242">
            <v>3256.5612287999998</v>
          </cell>
          <cell r="AC242">
            <v>3256.5612287999998</v>
          </cell>
          <cell r="AD242">
            <v>0</v>
          </cell>
          <cell r="AG242" t="str">
            <v>FG</v>
          </cell>
          <cell r="AI242" t="str">
            <v>สั่งเวียดนามสำเร็จรูปทั้งหมด</v>
          </cell>
          <cell r="AJ242">
            <v>0</v>
          </cell>
          <cell r="AL242">
            <v>100000</v>
          </cell>
          <cell r="AM242"/>
          <cell r="AN242">
            <v>105000</v>
          </cell>
          <cell r="AO242" t="str">
            <v>WSWT2321112512551VN</v>
          </cell>
          <cell r="AQ242">
            <v>107569.00000000001</v>
          </cell>
          <cell r="AR242">
            <v>0</v>
          </cell>
          <cell r="AS242">
            <v>107569.00000000001</v>
          </cell>
          <cell r="AT242">
            <v>0</v>
          </cell>
          <cell r="AU242">
            <v>0</v>
          </cell>
          <cell r="BZ242" t="str">
            <v>WRWT211125/WRWT251030</v>
          </cell>
          <cell r="CA242">
            <v>13779.977343611114</v>
          </cell>
          <cell r="DL242" t="str">
            <v>P9</v>
          </cell>
          <cell r="DM242">
            <v>3</v>
          </cell>
          <cell r="DN242">
            <v>45797</v>
          </cell>
          <cell r="DP242">
            <v>45792</v>
          </cell>
          <cell r="DQ242"/>
          <cell r="DR242">
            <v>45787</v>
          </cell>
          <cell r="DS242">
            <v>45794</v>
          </cell>
          <cell r="DT242">
            <v>45795</v>
          </cell>
          <cell r="DU242">
            <v>45795</v>
          </cell>
          <cell r="DW242">
            <v>45796</v>
          </cell>
          <cell r="DX242"/>
          <cell r="DY242"/>
          <cell r="DZ242"/>
          <cell r="EA242"/>
          <cell r="EB242"/>
          <cell r="EC242" t="str">
            <v>งานพิมพ์</v>
          </cell>
          <cell r="ED242" t="str">
            <v xml:space="preserve"> /</v>
          </cell>
          <cell r="EG242"/>
          <cell r="EH242"/>
          <cell r="EI242"/>
        </row>
        <row r="243">
          <cell r="B243" t="str">
            <v>MK67-001490</v>
          </cell>
          <cell r="C243">
            <v>45601</v>
          </cell>
          <cell r="E243" t="str">
            <v>บจก.น้ำตาลทิพย์สุโขทัย</v>
          </cell>
          <cell r="F243" t="str">
            <v>Green for white sugar</v>
          </cell>
          <cell r="G243">
            <v>23</v>
          </cell>
          <cell r="H243">
            <v>37</v>
          </cell>
          <cell r="I243" t="str">
            <v>ขาว</v>
          </cell>
          <cell r="J243"/>
          <cell r="L243">
            <v>130</v>
          </cell>
          <cell r="M243" t="str">
            <v>±</v>
          </cell>
          <cell r="N243">
            <v>5</v>
          </cell>
          <cell r="R243" t="str">
            <v>บิด</v>
          </cell>
          <cell r="T243">
            <v>24</v>
          </cell>
          <cell r="U243">
            <v>40</v>
          </cell>
          <cell r="V243">
            <v>55</v>
          </cell>
          <cell r="X243">
            <v>45828</v>
          </cell>
          <cell r="Z243" t="str">
            <v>400แบน</v>
          </cell>
          <cell r="AA243">
            <v>200000</v>
          </cell>
          <cell r="AB243">
            <v>6513.1224575999995</v>
          </cell>
          <cell r="AC243">
            <v>264</v>
          </cell>
          <cell r="AD243">
            <v>6249.1224575999995</v>
          </cell>
          <cell r="AG243" t="str">
            <v>FG</v>
          </cell>
          <cell r="AI243" t="str">
            <v>สั่งเวียดนามสำเร็จรูปทั้งหมด</v>
          </cell>
          <cell r="AJ243">
            <v>0</v>
          </cell>
          <cell r="AL243">
            <v>200000</v>
          </cell>
          <cell r="AM243"/>
          <cell r="AN243">
            <v>210000</v>
          </cell>
          <cell r="AO243" t="str">
            <v>WSWT2321112512551VN</v>
          </cell>
          <cell r="AQ243">
            <v>215138.00000000003</v>
          </cell>
          <cell r="AR243">
            <v>0</v>
          </cell>
          <cell r="AS243">
            <v>215138.00000000003</v>
          </cell>
          <cell r="AT243">
            <v>0</v>
          </cell>
          <cell r="AU243">
            <v>0</v>
          </cell>
          <cell r="BZ243" t="str">
            <v>WRWT211125/WRWT251030</v>
          </cell>
          <cell r="CA243">
            <v>27559.954687222227</v>
          </cell>
          <cell r="DL243" t="str">
            <v>P9</v>
          </cell>
          <cell r="DM243">
            <v>3</v>
          </cell>
          <cell r="DN243">
            <v>45828</v>
          </cell>
          <cell r="DP243">
            <v>45823</v>
          </cell>
          <cell r="DQ243"/>
          <cell r="DR243">
            <v>45818</v>
          </cell>
          <cell r="DS243">
            <v>45825</v>
          </cell>
          <cell r="DT243">
            <v>45826</v>
          </cell>
          <cell r="DU243">
            <v>45826</v>
          </cell>
          <cell r="DW243">
            <v>45827</v>
          </cell>
          <cell r="DX243"/>
          <cell r="DY243"/>
          <cell r="DZ243"/>
          <cell r="EA243"/>
          <cell r="EB243"/>
          <cell r="EC243" t="str">
            <v>งานพิมพ์</v>
          </cell>
          <cell r="ED243" t="str">
            <v xml:space="preserve"> /</v>
          </cell>
          <cell r="EG243"/>
          <cell r="EH243"/>
          <cell r="EI243"/>
        </row>
        <row r="244">
          <cell r="B244" t="str">
            <v>MK67-001490</v>
          </cell>
          <cell r="C244">
            <v>45601</v>
          </cell>
          <cell r="E244" t="str">
            <v>บจก.น้ำตาลทิพย์สุโขทัย</v>
          </cell>
          <cell r="F244" t="str">
            <v>Green for white sugar</v>
          </cell>
          <cell r="G244">
            <v>23</v>
          </cell>
          <cell r="H244">
            <v>37</v>
          </cell>
          <cell r="I244" t="str">
            <v>ขาว</v>
          </cell>
          <cell r="J244"/>
          <cell r="L244">
            <v>130</v>
          </cell>
          <cell r="M244" t="str">
            <v>±</v>
          </cell>
          <cell r="N244">
            <v>5</v>
          </cell>
          <cell r="R244" t="str">
            <v>บิด</v>
          </cell>
          <cell r="T244">
            <v>24</v>
          </cell>
          <cell r="U244">
            <v>40</v>
          </cell>
          <cell r="V244">
            <v>55</v>
          </cell>
          <cell r="X244">
            <v>45858</v>
          </cell>
          <cell r="Z244" t="str">
            <v>400แบน</v>
          </cell>
          <cell r="AA244">
            <v>200000</v>
          </cell>
          <cell r="AB244">
            <v>6513.1224575999995</v>
          </cell>
          <cell r="AC244">
            <v>0</v>
          </cell>
          <cell r="AD244">
            <v>6513.1224575999995</v>
          </cell>
          <cell r="AG244"/>
          <cell r="AI244" t="str">
            <v>สั่งเวียดนามสำเร็จรูปทั้งหมด</v>
          </cell>
          <cell r="AJ244">
            <v>0</v>
          </cell>
          <cell r="AL244">
            <v>200000</v>
          </cell>
          <cell r="AM244"/>
          <cell r="AN244">
            <v>210000</v>
          </cell>
          <cell r="AO244" t="str">
            <v>WSWT2321112512551</v>
          </cell>
          <cell r="AQ244">
            <v>215138.00000000003</v>
          </cell>
          <cell r="AR244">
            <v>0</v>
          </cell>
          <cell r="AS244">
            <v>215138.00000000003</v>
          </cell>
          <cell r="AT244">
            <v>0</v>
          </cell>
          <cell r="AU244">
            <v>0</v>
          </cell>
          <cell r="BZ244" t="str">
            <v>WRWT211125/WRWT251030</v>
          </cell>
          <cell r="CA244">
            <v>27559.954687222227</v>
          </cell>
          <cell r="DL244" t="str">
            <v>P9</v>
          </cell>
          <cell r="DM244">
            <v>3</v>
          </cell>
          <cell r="DN244">
            <v>45858</v>
          </cell>
          <cell r="DP244">
            <v>45853</v>
          </cell>
          <cell r="DQ244"/>
          <cell r="DR244">
            <v>45848</v>
          </cell>
          <cell r="DS244">
            <v>45855</v>
          </cell>
          <cell r="DT244">
            <v>45856</v>
          </cell>
          <cell r="DU244">
            <v>45856</v>
          </cell>
          <cell r="DW244">
            <v>45857</v>
          </cell>
          <cell r="DX244"/>
          <cell r="DY244"/>
          <cell r="DZ244"/>
          <cell r="EA244"/>
          <cell r="EB244"/>
          <cell r="EC244" t="str">
            <v>งานพิมพ์</v>
          </cell>
          <cell r="ED244" t="str">
            <v xml:space="preserve"> /</v>
          </cell>
          <cell r="EG244"/>
          <cell r="EH244"/>
          <cell r="EI244"/>
        </row>
        <row r="245">
          <cell r="B245" t="str">
            <v>MK67-001490</v>
          </cell>
          <cell r="C245">
            <v>45601</v>
          </cell>
          <cell r="E245" t="str">
            <v>บจก.น้ำตาลทิพย์สุโขทัย</v>
          </cell>
          <cell r="F245" t="str">
            <v>Blue for Refine sugar</v>
          </cell>
          <cell r="G245">
            <v>23</v>
          </cell>
          <cell r="H245">
            <v>37</v>
          </cell>
          <cell r="I245" t="str">
            <v>ขาว</v>
          </cell>
          <cell r="J245"/>
          <cell r="L245">
            <v>130</v>
          </cell>
          <cell r="M245" t="str">
            <v>±</v>
          </cell>
          <cell r="N245">
            <v>5</v>
          </cell>
          <cell r="R245" t="str">
            <v>บิด</v>
          </cell>
          <cell r="T245">
            <v>24</v>
          </cell>
          <cell r="U245">
            <v>40</v>
          </cell>
          <cell r="V245">
            <v>55</v>
          </cell>
          <cell r="X245">
            <v>45858</v>
          </cell>
          <cell r="Z245" t="str">
            <v>400แบน</v>
          </cell>
          <cell r="AA245">
            <v>150000</v>
          </cell>
          <cell r="AB245">
            <v>4884.8418431999999</v>
          </cell>
          <cell r="AC245">
            <v>0</v>
          </cell>
          <cell r="AD245">
            <v>4884.8418431999999</v>
          </cell>
          <cell r="AG245"/>
          <cell r="AI245"/>
          <cell r="AJ245">
            <v>0</v>
          </cell>
          <cell r="AL245">
            <v>150000</v>
          </cell>
          <cell r="AM245"/>
          <cell r="AN245">
            <v>157500</v>
          </cell>
          <cell r="AO245" t="str">
            <v>WSWT2321112512551VN</v>
          </cell>
          <cell r="AQ245">
            <v>161353.5</v>
          </cell>
          <cell r="AR245">
            <v>0</v>
          </cell>
          <cell r="AS245">
            <v>161353.5</v>
          </cell>
          <cell r="AT245">
            <v>0</v>
          </cell>
          <cell r="AU245">
            <v>0</v>
          </cell>
          <cell r="BZ245" t="str">
            <v>WRWT211125/WRWT251030</v>
          </cell>
          <cell r="CA245">
            <v>20669.966015416667</v>
          </cell>
          <cell r="DL245" t="str">
            <v>P9</v>
          </cell>
          <cell r="DM245">
            <v>3</v>
          </cell>
          <cell r="DN245">
            <v>45858</v>
          </cell>
          <cell r="DP245">
            <v>45853</v>
          </cell>
          <cell r="DQ245"/>
          <cell r="DR245">
            <v>45848</v>
          </cell>
          <cell r="DS245">
            <v>45855</v>
          </cell>
          <cell r="DT245">
            <v>45856</v>
          </cell>
          <cell r="DU245">
            <v>45856</v>
          </cell>
          <cell r="DW245">
            <v>45857</v>
          </cell>
          <cell r="DX245"/>
          <cell r="DY245"/>
          <cell r="DZ245"/>
          <cell r="EA245"/>
          <cell r="EB245"/>
          <cell r="EC245" t="str">
            <v>งานพิมพ์</v>
          </cell>
          <cell r="ED245" t="str">
            <v xml:space="preserve"> /</v>
          </cell>
          <cell r="EG245"/>
          <cell r="EH245"/>
          <cell r="EI245"/>
        </row>
        <row r="246">
          <cell r="B246" t="str">
            <v>MK67-001490</v>
          </cell>
          <cell r="C246">
            <v>45601</v>
          </cell>
          <cell r="E246" t="str">
            <v>บจก.น้ำตาลทิพย์สุโขทัย</v>
          </cell>
          <cell r="F246" t="str">
            <v>Green for white sugar</v>
          </cell>
          <cell r="G246">
            <v>23</v>
          </cell>
          <cell r="H246">
            <v>37</v>
          </cell>
          <cell r="I246" t="str">
            <v>ขาว</v>
          </cell>
          <cell r="J246"/>
          <cell r="L246">
            <v>130</v>
          </cell>
          <cell r="M246" t="str">
            <v>±</v>
          </cell>
          <cell r="N246">
            <v>5</v>
          </cell>
          <cell r="R246" t="str">
            <v>บิด</v>
          </cell>
          <cell r="T246">
            <v>24</v>
          </cell>
          <cell r="U246">
            <v>40</v>
          </cell>
          <cell r="V246">
            <v>55</v>
          </cell>
          <cell r="X246">
            <v>45889</v>
          </cell>
          <cell r="Z246" t="str">
            <v>400แบน</v>
          </cell>
          <cell r="AA246">
            <v>200000</v>
          </cell>
          <cell r="AB246">
            <v>6513.1224575999995</v>
          </cell>
          <cell r="AC246">
            <v>0</v>
          </cell>
          <cell r="AD246">
            <v>6513.1224575999995</v>
          </cell>
          <cell r="AG246"/>
          <cell r="AI246" t="str">
            <v>สั่งเวียดนามสำเร็จรูปทั้งหมด</v>
          </cell>
          <cell r="AJ246">
            <v>0</v>
          </cell>
          <cell r="AL246">
            <v>200000</v>
          </cell>
          <cell r="AM246"/>
          <cell r="AN246">
            <v>210000</v>
          </cell>
          <cell r="AO246" t="str">
            <v>WSWT2321112512551</v>
          </cell>
          <cell r="AQ246">
            <v>215138.00000000003</v>
          </cell>
          <cell r="AR246">
            <v>0</v>
          </cell>
          <cell r="AS246">
            <v>215138.00000000003</v>
          </cell>
          <cell r="AT246">
            <v>0</v>
          </cell>
          <cell r="AU246">
            <v>0</v>
          </cell>
          <cell r="BZ246" t="str">
            <v>WRWT211125/WRWT251030</v>
          </cell>
          <cell r="CA246">
            <v>27559.954687222227</v>
          </cell>
          <cell r="DL246" t="str">
            <v>P9</v>
          </cell>
          <cell r="DM246">
            <v>3</v>
          </cell>
          <cell r="DN246">
            <v>45889</v>
          </cell>
          <cell r="DP246">
            <v>45884</v>
          </cell>
          <cell r="DQ246"/>
          <cell r="DR246">
            <v>45879</v>
          </cell>
          <cell r="DS246">
            <v>45886</v>
          </cell>
          <cell r="DT246">
            <v>45887</v>
          </cell>
          <cell r="DU246">
            <v>45887</v>
          </cell>
          <cell r="DW246">
            <v>45888</v>
          </cell>
          <cell r="DX246"/>
          <cell r="DY246"/>
          <cell r="DZ246"/>
          <cell r="EA246"/>
          <cell r="EB246"/>
          <cell r="EC246" t="str">
            <v>งานพิมพ์</v>
          </cell>
          <cell r="ED246" t="str">
            <v xml:space="preserve"> /</v>
          </cell>
          <cell r="EG246"/>
          <cell r="EH246"/>
          <cell r="EI246"/>
        </row>
        <row r="247">
          <cell r="B247" t="str">
            <v>MK67-001490</v>
          </cell>
          <cell r="C247">
            <v>45601</v>
          </cell>
          <cell r="E247" t="str">
            <v>บจก.น้ำตาลทิพย์สุโขทัย</v>
          </cell>
          <cell r="F247" t="str">
            <v>Green for white sugar</v>
          </cell>
          <cell r="G247">
            <v>23</v>
          </cell>
          <cell r="H247">
            <v>37</v>
          </cell>
          <cell r="I247" t="str">
            <v>ขาว</v>
          </cell>
          <cell r="J247"/>
          <cell r="L247">
            <v>130</v>
          </cell>
          <cell r="M247" t="str">
            <v>±</v>
          </cell>
          <cell r="N247">
            <v>5</v>
          </cell>
          <cell r="R247" t="str">
            <v>บิด</v>
          </cell>
          <cell r="T247">
            <v>24</v>
          </cell>
          <cell r="U247">
            <v>40</v>
          </cell>
          <cell r="V247">
            <v>55</v>
          </cell>
          <cell r="X247" t="str">
            <v>รอแจ้ง</v>
          </cell>
          <cell r="Z247" t="str">
            <v>400แบน</v>
          </cell>
          <cell r="AA247">
            <v>106278</v>
          </cell>
          <cell r="AB247">
            <v>3461.0081427440637</v>
          </cell>
          <cell r="AC247">
            <v>0</v>
          </cell>
          <cell r="AD247">
            <v>3461.0081427440637</v>
          </cell>
          <cell r="AG247"/>
          <cell r="AI247" t="str">
            <v>สั่งเวียดนามสำเร็จรูปทั้งหมด</v>
          </cell>
          <cell r="AJ247">
            <v>0</v>
          </cell>
          <cell r="AL247">
            <v>106278</v>
          </cell>
          <cell r="AM247"/>
          <cell r="AN247">
            <v>111591.90000000001</v>
          </cell>
          <cell r="AO247" t="str">
            <v>WSWT2321112512551</v>
          </cell>
          <cell r="AQ247">
            <v>114322.18182000001</v>
          </cell>
          <cell r="AR247">
            <v>0</v>
          </cell>
          <cell r="AS247">
            <v>114322.18182000001</v>
          </cell>
          <cell r="AT247">
            <v>0</v>
          </cell>
          <cell r="AU247">
            <v>0</v>
          </cell>
          <cell r="BZ247" t="str">
            <v>WRWT211125/WRWT251030</v>
          </cell>
          <cell r="CA247">
            <v>14645.084321243019</v>
          </cell>
          <cell r="DL247" t="str">
            <v>P9</v>
          </cell>
          <cell r="DM247">
            <v>3</v>
          </cell>
          <cell r="DN247" t="str">
            <v>รอแจ้ง</v>
          </cell>
          <cell r="DP247" t="e">
            <v>#VALUE!</v>
          </cell>
          <cell r="DQ247"/>
          <cell r="DR247" t="e">
            <v>#VALUE!</v>
          </cell>
          <cell r="DS247" t="e">
            <v>#VALUE!</v>
          </cell>
          <cell r="DT247" t="e">
            <v>#VALUE!</v>
          </cell>
          <cell r="DU247" t="e">
            <v>#VALUE!</v>
          </cell>
          <cell r="DW247" t="e">
            <v>#VALUE!</v>
          </cell>
          <cell r="DX247"/>
          <cell r="DY247"/>
          <cell r="DZ247"/>
          <cell r="EA247"/>
          <cell r="EB247"/>
          <cell r="EC247" t="str">
            <v>งานพิมพ์</v>
          </cell>
          <cell r="ED247" t="str">
            <v xml:space="preserve"> /</v>
          </cell>
          <cell r="EG247"/>
          <cell r="EH247"/>
          <cell r="EI247"/>
        </row>
        <row r="248">
          <cell r="B248" t="str">
            <v>MK67-001490</v>
          </cell>
          <cell r="C248">
            <v>45601</v>
          </cell>
          <cell r="E248" t="str">
            <v>บจก.น้ำตาลทิพย์สุโขทัย</v>
          </cell>
          <cell r="F248" t="str">
            <v>Green for white sugar</v>
          </cell>
          <cell r="G248">
            <v>23</v>
          </cell>
          <cell r="H248">
            <v>37</v>
          </cell>
          <cell r="I248" t="str">
            <v>ขาว</v>
          </cell>
          <cell r="J248"/>
          <cell r="L248">
            <v>130</v>
          </cell>
          <cell r="M248" t="str">
            <v>±</v>
          </cell>
          <cell r="N248">
            <v>5</v>
          </cell>
          <cell r="R248" t="str">
            <v>บิด</v>
          </cell>
          <cell r="T248">
            <v>24</v>
          </cell>
          <cell r="U248">
            <v>40</v>
          </cell>
          <cell r="V248">
            <v>55</v>
          </cell>
          <cell r="X248" t="str">
            <v>รอส่ง</v>
          </cell>
          <cell r="Z248" t="str">
            <v>400แบน</v>
          </cell>
          <cell r="AA248">
            <v>10000</v>
          </cell>
          <cell r="AB248">
            <v>0</v>
          </cell>
          <cell r="AC248">
            <v>0</v>
          </cell>
          <cell r="AD248">
            <v>0</v>
          </cell>
          <cell r="AG248" t="str">
            <v>ผ้าเข้า 25-26/2</v>
          </cell>
          <cell r="AI248"/>
          <cell r="AJ248">
            <v>12607</v>
          </cell>
          <cell r="AL248">
            <v>0</v>
          </cell>
          <cell r="AM248">
            <v>56730</v>
          </cell>
          <cell r="AN248">
            <v>0</v>
          </cell>
          <cell r="AO248" t="str">
            <v>WSWT2321112512551VN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BZ248" t="str">
            <v>WRWT211125/WRWT251030</v>
          </cell>
          <cell r="CA248">
            <v>0</v>
          </cell>
          <cell r="DL248" t="str">
            <v>P9</v>
          </cell>
          <cell r="DM248">
            <v>3</v>
          </cell>
          <cell r="DN248" t="str">
            <v>รอส่ง</v>
          </cell>
          <cell r="DP248" t="e">
            <v>#VALUE!</v>
          </cell>
          <cell r="DQ248"/>
          <cell r="DR248" t="e">
            <v>#VALUE!</v>
          </cell>
          <cell r="DS248" t="e">
            <v>#VALUE!</v>
          </cell>
          <cell r="DT248" t="e">
            <v>#VALUE!</v>
          </cell>
          <cell r="DU248" t="e">
            <v>#VALUE!</v>
          </cell>
          <cell r="DW248" t="e">
            <v>#VALUE!</v>
          </cell>
          <cell r="DX248"/>
          <cell r="DY248"/>
          <cell r="DZ248"/>
          <cell r="EA248"/>
          <cell r="EB248"/>
          <cell r="EC248" t="str">
            <v>งานพิมพ์</v>
          </cell>
          <cell r="ED248" t="str">
            <v xml:space="preserve"> /</v>
          </cell>
          <cell r="EG248"/>
          <cell r="EH248"/>
          <cell r="EI248"/>
        </row>
        <row r="249">
          <cell r="B249" t="str">
            <v>MK67-001490</v>
          </cell>
          <cell r="C249">
            <v>45601</v>
          </cell>
          <cell r="E249" t="str">
            <v>บจก.น้ำตาลทิพย์สุโขทัย</v>
          </cell>
          <cell r="F249" t="str">
            <v>Blue for Refine sugar</v>
          </cell>
          <cell r="G249">
            <v>23</v>
          </cell>
          <cell r="H249">
            <v>37</v>
          </cell>
          <cell r="I249" t="str">
            <v>ขาว</v>
          </cell>
          <cell r="J249"/>
          <cell r="L249">
            <v>130</v>
          </cell>
          <cell r="M249" t="str">
            <v>±</v>
          </cell>
          <cell r="N249">
            <v>5</v>
          </cell>
          <cell r="R249" t="str">
            <v>บิด</v>
          </cell>
          <cell r="T249">
            <v>24</v>
          </cell>
          <cell r="U249">
            <v>40</v>
          </cell>
          <cell r="V249">
            <v>55</v>
          </cell>
          <cell r="X249" t="str">
            <v>รอส่ง</v>
          </cell>
          <cell r="Z249" t="str">
            <v>400แบน</v>
          </cell>
          <cell r="AA249">
            <v>7920</v>
          </cell>
          <cell r="AB249">
            <v>0</v>
          </cell>
          <cell r="AC249">
            <v>0</v>
          </cell>
          <cell r="AD249">
            <v>0</v>
          </cell>
          <cell r="AG249"/>
          <cell r="AI249"/>
          <cell r="AJ249">
            <v>7920</v>
          </cell>
          <cell r="AL249">
            <v>0</v>
          </cell>
          <cell r="AM249">
            <v>12600</v>
          </cell>
          <cell r="AN249">
            <v>0</v>
          </cell>
          <cell r="AO249" t="str">
            <v>WSWT2321112512551VN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BZ249" t="str">
            <v>WRWT211125/WRWT251030</v>
          </cell>
          <cell r="CA249">
            <v>0</v>
          </cell>
          <cell r="DL249" t="str">
            <v>P9</v>
          </cell>
          <cell r="DM249">
            <v>3</v>
          </cell>
          <cell r="DN249" t="str">
            <v>รอส่ง</v>
          </cell>
          <cell r="DP249" t="e">
            <v>#VALUE!</v>
          </cell>
          <cell r="DQ249"/>
          <cell r="DR249" t="e">
            <v>#VALUE!</v>
          </cell>
          <cell r="DS249" t="e">
            <v>#VALUE!</v>
          </cell>
          <cell r="DT249" t="e">
            <v>#VALUE!</v>
          </cell>
          <cell r="DU249" t="e">
            <v>#VALUE!</v>
          </cell>
          <cell r="DW249" t="e">
            <v>#VALUE!</v>
          </cell>
          <cell r="DX249"/>
          <cell r="DY249"/>
          <cell r="DZ249"/>
          <cell r="EA249"/>
          <cell r="EB249"/>
          <cell r="EC249" t="str">
            <v>งานพิมพ์</v>
          </cell>
          <cell r="ED249" t="str">
            <v xml:space="preserve"> /</v>
          </cell>
          <cell r="EG249"/>
          <cell r="EH249"/>
          <cell r="EI249"/>
        </row>
        <row r="250">
          <cell r="B250">
            <v>0</v>
          </cell>
          <cell r="C250"/>
          <cell r="E250"/>
          <cell r="F250"/>
          <cell r="G250">
            <v>23</v>
          </cell>
          <cell r="H250">
            <v>37</v>
          </cell>
          <cell r="I250"/>
          <cell r="J250"/>
          <cell r="L250">
            <v>128</v>
          </cell>
          <cell r="M250" t="str">
            <v>±</v>
          </cell>
          <cell r="N250">
            <v>5</v>
          </cell>
          <cell r="R250"/>
          <cell r="T250"/>
          <cell r="U250"/>
          <cell r="V250"/>
          <cell r="X250"/>
          <cell r="Z250"/>
          <cell r="AA250"/>
          <cell r="AB250"/>
          <cell r="AC250">
            <v>0</v>
          </cell>
          <cell r="AD250"/>
          <cell r="AG250"/>
          <cell r="AI250" t="str">
            <v>ระบุในSD</v>
          </cell>
          <cell r="AJ250"/>
          <cell r="AL250">
            <v>0</v>
          </cell>
          <cell r="AM250"/>
          <cell r="AN250">
            <v>0</v>
          </cell>
          <cell r="AO250" t="str">
            <v>WSWT2321112512551</v>
          </cell>
          <cell r="AQ250">
            <v>1028658.6818200002</v>
          </cell>
          <cell r="AR250">
            <v>0</v>
          </cell>
          <cell r="AS250">
            <v>1028658.6818200002</v>
          </cell>
          <cell r="AT250">
            <v>0</v>
          </cell>
          <cell r="AU250">
            <v>0</v>
          </cell>
          <cell r="BZ250" t="str">
            <v>WRWT2301125/WRWT251030</v>
          </cell>
          <cell r="CA250">
            <v>0</v>
          </cell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>
            <v>0</v>
          </cell>
          <cell r="EI250">
            <v>0</v>
          </cell>
        </row>
        <row r="251">
          <cell r="B251">
            <v>0</v>
          </cell>
          <cell r="C251"/>
          <cell r="E251"/>
          <cell r="F251"/>
          <cell r="G251">
            <v>24</v>
          </cell>
          <cell r="H251">
            <v>37</v>
          </cell>
          <cell r="I251"/>
          <cell r="J251"/>
          <cell r="L251">
            <v>120</v>
          </cell>
          <cell r="M251" t="str">
            <v>+</v>
          </cell>
          <cell r="N251">
            <v>3</v>
          </cell>
          <cell r="R251"/>
          <cell r="T251"/>
          <cell r="U251"/>
          <cell r="V251"/>
          <cell r="X251"/>
          <cell r="Z251"/>
          <cell r="AA251"/>
          <cell r="AB251"/>
          <cell r="AC251">
            <v>0</v>
          </cell>
          <cell r="AD251"/>
          <cell r="AG251"/>
          <cell r="AI251" t="str">
            <v>ระบุในSD</v>
          </cell>
          <cell r="AJ251"/>
          <cell r="AL251">
            <v>0</v>
          </cell>
          <cell r="AM251"/>
          <cell r="AN251">
            <v>0</v>
          </cell>
          <cell r="AO251" t="str">
            <v>WSWT24211125120</v>
          </cell>
          <cell r="AQ251" t="e">
            <v>#REF!</v>
          </cell>
          <cell r="AR251" t="e">
            <v>#REF!</v>
          </cell>
          <cell r="AS251" t="e">
            <v>#REF!</v>
          </cell>
          <cell r="AT251" t="e">
            <v>#REF!</v>
          </cell>
          <cell r="AU251" t="e">
            <v>#REF!</v>
          </cell>
          <cell r="BZ251" t="str">
            <v>WRWT2401125/WRWT25850</v>
          </cell>
          <cell r="CA251">
            <v>0</v>
          </cell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>
            <v>0</v>
          </cell>
          <cell r="EI251">
            <v>0</v>
          </cell>
        </row>
        <row r="252">
          <cell r="B252">
            <v>0</v>
          </cell>
          <cell r="C252"/>
          <cell r="E252"/>
          <cell r="F252" t="str">
            <v xml:space="preserve"> </v>
          </cell>
          <cell r="G252">
            <v>24</v>
          </cell>
          <cell r="H252">
            <v>37</v>
          </cell>
          <cell r="I252"/>
          <cell r="J252"/>
          <cell r="L252">
            <v>125</v>
          </cell>
          <cell r="M252" t="str">
            <v>+</v>
          </cell>
          <cell r="N252">
            <v>3</v>
          </cell>
          <cell r="R252"/>
          <cell r="T252"/>
          <cell r="U252"/>
          <cell r="V252"/>
          <cell r="X252"/>
          <cell r="Z252"/>
          <cell r="AA252"/>
          <cell r="AB252"/>
          <cell r="AC252">
            <v>0</v>
          </cell>
          <cell r="AD252"/>
          <cell r="AG252"/>
          <cell r="AI252" t="str">
            <v>ระบุในSD</v>
          </cell>
          <cell r="AJ252"/>
          <cell r="AL252">
            <v>0</v>
          </cell>
          <cell r="AM252"/>
          <cell r="AN252">
            <v>0</v>
          </cell>
          <cell r="AO252" t="str">
            <v>WSWT2421112512551</v>
          </cell>
          <cell r="AQ252" t="e">
            <v>#REF!</v>
          </cell>
          <cell r="AR252" t="e">
            <v>#REF!</v>
          </cell>
          <cell r="AS252" t="e">
            <v>#REF!</v>
          </cell>
          <cell r="AT252" t="e">
            <v>#REF!</v>
          </cell>
          <cell r="AU252" t="e">
            <v>#REF!</v>
          </cell>
          <cell r="BZ252" t="str">
            <v>WRWT2401125/WRWT25960</v>
          </cell>
          <cell r="CA252">
            <v>0</v>
          </cell>
          <cell r="DL252"/>
          <cell r="DM252" t="str">
            <v>Lead time</v>
          </cell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>
            <v>0</v>
          </cell>
          <cell r="EI252">
            <v>0</v>
          </cell>
        </row>
        <row r="253">
          <cell r="B253">
            <v>0</v>
          </cell>
          <cell r="C253"/>
          <cell r="E253"/>
          <cell r="F253"/>
          <cell r="G253">
            <v>26</v>
          </cell>
          <cell r="H253">
            <v>38</v>
          </cell>
          <cell r="I253" t="str">
            <v>เหลือง</v>
          </cell>
          <cell r="J253"/>
          <cell r="L253">
            <v>105</v>
          </cell>
          <cell r="M253" t="str">
            <v>±</v>
          </cell>
          <cell r="N253">
            <v>5</v>
          </cell>
          <cell r="R253"/>
          <cell r="T253"/>
          <cell r="U253"/>
          <cell r="V253"/>
          <cell r="X253"/>
          <cell r="Z253"/>
          <cell r="AA253"/>
          <cell r="AB253">
            <v>0</v>
          </cell>
          <cell r="AC253">
            <v>0</v>
          </cell>
          <cell r="AD253"/>
          <cell r="AG253"/>
          <cell r="AI253" t="str">
            <v>ระบุในSD</v>
          </cell>
          <cell r="AJ253"/>
          <cell r="AL253">
            <v>0</v>
          </cell>
          <cell r="AM253"/>
          <cell r="AN253">
            <v>0</v>
          </cell>
          <cell r="AO253" t="str">
            <v>WSYL2625850</v>
          </cell>
          <cell r="AQ253" t="e">
            <v>#REF!</v>
          </cell>
          <cell r="AR253" t="e">
            <v>#REF!</v>
          </cell>
          <cell r="AS253" t="e">
            <v>#REF!</v>
          </cell>
          <cell r="AT253" t="e">
            <v>#REF!</v>
          </cell>
          <cell r="AU253" t="e">
            <v>#REF!</v>
          </cell>
          <cell r="BZ253" t="str">
            <v>WRYL25850/WRYL25850</v>
          </cell>
          <cell r="CA253">
            <v>0</v>
          </cell>
          <cell r="DL253"/>
          <cell r="DM253" t="str">
            <v>Lead time</v>
          </cell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>
            <v>0</v>
          </cell>
        </row>
        <row r="254">
          <cell r="B254" t="str">
            <v>MK68-000446</v>
          </cell>
          <cell r="C254">
            <v>45738</v>
          </cell>
          <cell r="E254" t="str">
            <v>คุณธนนท์ อุทัยไพศาลวงศ์</v>
          </cell>
          <cell r="F254" t="str">
            <v>ไม่พิมพ์</v>
          </cell>
          <cell r="G254">
            <v>26</v>
          </cell>
          <cell r="H254">
            <v>39</v>
          </cell>
          <cell r="I254" t="str">
            <v>ขาว</v>
          </cell>
          <cell r="J254"/>
          <cell r="L254">
            <v>93</v>
          </cell>
          <cell r="M254" t="str">
            <v>±</v>
          </cell>
          <cell r="N254">
            <v>5</v>
          </cell>
          <cell r="R254" t="str">
            <v>ไม่</v>
          </cell>
          <cell r="T254" t="str">
            <v>ไม่สวมถุงใน</v>
          </cell>
          <cell r="U254"/>
          <cell r="V254"/>
          <cell r="X254">
            <v>45757</v>
          </cell>
          <cell r="Z254" t="str">
            <v>มัด100</v>
          </cell>
          <cell r="AA254">
            <v>4563</v>
          </cell>
          <cell r="AB254">
            <v>0</v>
          </cell>
          <cell r="AC254">
            <v>0</v>
          </cell>
          <cell r="AD254">
            <v>0</v>
          </cell>
          <cell r="AG254"/>
          <cell r="AI254"/>
          <cell r="AJ254">
            <v>0</v>
          </cell>
          <cell r="AL254">
            <v>4563</v>
          </cell>
          <cell r="AM254"/>
          <cell r="AN254">
            <v>0</v>
          </cell>
          <cell r="AO254" t="str">
            <v>WSWT2625650</v>
          </cell>
          <cell r="AQ254">
            <v>5163.3539099999998</v>
          </cell>
          <cell r="AR254">
            <v>0</v>
          </cell>
          <cell r="AS254">
            <v>5163.3539099999998</v>
          </cell>
          <cell r="AT254">
            <v>0</v>
          </cell>
          <cell r="AU254">
            <v>0</v>
          </cell>
          <cell r="BZ254" t="str">
            <v>WRWT25650/WRWT25650</v>
          </cell>
          <cell r="CA254">
            <v>416.91214293299993</v>
          </cell>
          <cell r="DL254" t="str">
            <v>P3</v>
          </cell>
          <cell r="DM254">
            <v>1</v>
          </cell>
          <cell r="DN254">
            <v>45757</v>
          </cell>
          <cell r="DP254">
            <v>45752</v>
          </cell>
          <cell r="DQ254"/>
          <cell r="DR254"/>
          <cell r="DS254"/>
          <cell r="DT254"/>
          <cell r="DU254">
            <v>45756</v>
          </cell>
          <cell r="DW254"/>
          <cell r="DX254"/>
          <cell r="DY254"/>
          <cell r="DZ254"/>
          <cell r="EA254"/>
          <cell r="EB254"/>
          <cell r="EC254" t="str">
            <v>ตัด</v>
          </cell>
          <cell r="ED254"/>
          <cell r="EG254"/>
          <cell r="EH254"/>
          <cell r="EI254"/>
        </row>
        <row r="255">
          <cell r="B255" t="str">
            <v>MK68-000470</v>
          </cell>
          <cell r="C255">
            <v>45747</v>
          </cell>
          <cell r="E255" t="str">
            <v>บจก.กบินทร์อินทรีย์</v>
          </cell>
          <cell r="F255" t="str">
            <v>ไก่ชน</v>
          </cell>
          <cell r="G255">
            <v>26</v>
          </cell>
          <cell r="H255">
            <v>41</v>
          </cell>
          <cell r="I255" t="str">
            <v>ขาว</v>
          </cell>
          <cell r="J255"/>
          <cell r="L255">
            <v>97</v>
          </cell>
          <cell r="M255" t="str">
            <v>±</v>
          </cell>
          <cell r="N255">
            <v>5</v>
          </cell>
          <cell r="R255" t="str">
            <v>ไม่</v>
          </cell>
          <cell r="T255">
            <v>27</v>
          </cell>
          <cell r="U255">
            <v>43</v>
          </cell>
          <cell r="V255">
            <v>40</v>
          </cell>
          <cell r="X255">
            <v>45755</v>
          </cell>
          <cell r="Z255" t="str">
            <v>300กระสอบ</v>
          </cell>
          <cell r="AA255">
            <v>4000</v>
          </cell>
          <cell r="AB255">
            <v>114.57174504959998</v>
          </cell>
          <cell r="AC255">
            <v>0</v>
          </cell>
          <cell r="AD255">
            <v>114.57174504959998</v>
          </cell>
          <cell r="AG255"/>
          <cell r="AI255"/>
          <cell r="AJ255">
            <v>0</v>
          </cell>
          <cell r="AL255">
            <v>4000</v>
          </cell>
          <cell r="AM255">
            <v>4300</v>
          </cell>
          <cell r="AN255">
            <v>0</v>
          </cell>
          <cell r="AO255" t="str">
            <v>WSWT2625650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BZ255" t="str">
            <v>WRWT25650/WRWT25650</v>
          </cell>
          <cell r="CA255">
            <v>0</v>
          </cell>
          <cell r="DL255" t="str">
            <v>P9</v>
          </cell>
          <cell r="DM255">
            <v>3</v>
          </cell>
          <cell r="DN255">
            <v>45755</v>
          </cell>
          <cell r="DP255">
            <v>45750</v>
          </cell>
          <cell r="DQ255"/>
          <cell r="DR255">
            <v>45745</v>
          </cell>
          <cell r="DS255">
            <v>45752</v>
          </cell>
          <cell r="DT255">
            <v>45753</v>
          </cell>
          <cell r="DU255">
            <v>45753</v>
          </cell>
          <cell r="DW255">
            <v>45754</v>
          </cell>
          <cell r="DX255"/>
          <cell r="DY255"/>
          <cell r="DZ255"/>
          <cell r="EA255"/>
          <cell r="EB255"/>
          <cell r="EC255" t="str">
            <v>งานพิมพ์</v>
          </cell>
          <cell r="ED255" t="str">
            <v xml:space="preserve"> /</v>
          </cell>
          <cell r="EG255"/>
          <cell r="EH255"/>
          <cell r="EI255"/>
        </row>
        <row r="256">
          <cell r="B256" t="str">
            <v>MK68-000461</v>
          </cell>
          <cell r="C256">
            <v>45743</v>
          </cell>
          <cell r="E256" t="str">
            <v>บจก.กบินทร์อินทรีย์</v>
          </cell>
          <cell r="F256" t="str">
            <v>ไก่ดาว</v>
          </cell>
          <cell r="G256">
            <v>26</v>
          </cell>
          <cell r="H256">
            <v>41</v>
          </cell>
          <cell r="I256" t="str">
            <v>ขาว</v>
          </cell>
          <cell r="J256"/>
          <cell r="L256">
            <v>97</v>
          </cell>
          <cell r="M256" t="str">
            <v>±</v>
          </cell>
          <cell r="N256">
            <v>5</v>
          </cell>
          <cell r="R256" t="str">
            <v>บิด</v>
          </cell>
          <cell r="T256">
            <v>27</v>
          </cell>
          <cell r="U256">
            <v>43</v>
          </cell>
          <cell r="V256">
            <v>40</v>
          </cell>
          <cell r="X256" t="str">
            <v>รอแจ้ง</v>
          </cell>
          <cell r="Z256" t="str">
            <v>300กระสอบ</v>
          </cell>
          <cell r="AA256">
            <v>4000</v>
          </cell>
          <cell r="AB256">
            <v>114.57174504959998</v>
          </cell>
          <cell r="AC256">
            <v>0</v>
          </cell>
          <cell r="AD256">
            <v>114.57174504959998</v>
          </cell>
          <cell r="AG256" t="str">
            <v>ถุงในมีสต๊อกในคลังและหน้างานรวมได้ 4300</v>
          </cell>
          <cell r="AI256"/>
          <cell r="AJ256">
            <v>0</v>
          </cell>
          <cell r="AL256">
            <v>4000</v>
          </cell>
          <cell r="AM256"/>
          <cell r="AN256">
            <v>4200</v>
          </cell>
          <cell r="AO256" t="str">
            <v>WSWT2625650</v>
          </cell>
          <cell r="AQ256">
            <v>4749.8</v>
          </cell>
          <cell r="AR256">
            <v>0</v>
          </cell>
          <cell r="AS256">
            <v>4749.8</v>
          </cell>
          <cell r="AT256">
            <v>0</v>
          </cell>
          <cell r="AU256">
            <v>0</v>
          </cell>
          <cell r="BZ256" t="str">
            <v>WRWT25650/WRWT25650</v>
          </cell>
          <cell r="CA256">
            <v>383.51996222222226</v>
          </cell>
          <cell r="DL256" t="str">
            <v>P9</v>
          </cell>
          <cell r="DM256">
            <v>3</v>
          </cell>
          <cell r="DN256" t="str">
            <v>รอแจ้ง</v>
          </cell>
          <cell r="DP256" t="e">
            <v>#VALUE!</v>
          </cell>
          <cell r="DQ256"/>
          <cell r="DR256" t="e">
            <v>#VALUE!</v>
          </cell>
          <cell r="DS256" t="e">
            <v>#VALUE!</v>
          </cell>
          <cell r="DT256" t="e">
            <v>#VALUE!</v>
          </cell>
          <cell r="DU256" t="e">
            <v>#VALUE!</v>
          </cell>
          <cell r="DW256" t="e">
            <v>#VALUE!</v>
          </cell>
          <cell r="DX256"/>
          <cell r="DY256"/>
          <cell r="DZ256"/>
          <cell r="EA256"/>
          <cell r="EB256"/>
          <cell r="EC256" t="str">
            <v>งานพิมพ์</v>
          </cell>
          <cell r="ED256" t="str">
            <v xml:space="preserve"> /</v>
          </cell>
          <cell r="EG256"/>
          <cell r="EH256"/>
          <cell r="EI256"/>
        </row>
        <row r="257">
          <cell r="B257" t="str">
            <v>ประมาณการ</v>
          </cell>
          <cell r="C257" t="str">
            <v>ประมาณการ</v>
          </cell>
          <cell r="E257" t="str">
            <v>บจก.โอเชี่ยนฟีด</v>
          </cell>
          <cell r="F257" t="str">
            <v>ไม่พิมพ์</v>
          </cell>
          <cell r="G257">
            <v>26</v>
          </cell>
          <cell r="H257">
            <v>42</v>
          </cell>
          <cell r="I257" t="str">
            <v>ขาว</v>
          </cell>
          <cell r="J257"/>
          <cell r="L257">
            <v>100</v>
          </cell>
          <cell r="M257" t="str">
            <v>±</v>
          </cell>
          <cell r="N257">
            <v>5</v>
          </cell>
          <cell r="R257" t="str">
            <v>ไม่</v>
          </cell>
          <cell r="T257" t="str">
            <v>ไม่สวมถุงใน</v>
          </cell>
          <cell r="U257"/>
          <cell r="V257"/>
          <cell r="X257" t="str">
            <v>รอแจ้ง</v>
          </cell>
          <cell r="Z257" t="str">
            <v>500กระสอบ</v>
          </cell>
          <cell r="AA257">
            <v>40000</v>
          </cell>
          <cell r="AB257">
            <v>0</v>
          </cell>
          <cell r="AC257">
            <v>0</v>
          </cell>
          <cell r="AD257">
            <v>0</v>
          </cell>
          <cell r="AG257"/>
          <cell r="AI257"/>
          <cell r="AJ257">
            <v>0</v>
          </cell>
          <cell r="AL257">
            <v>40000</v>
          </cell>
          <cell r="AM257"/>
          <cell r="AN257">
            <v>0</v>
          </cell>
          <cell r="AO257" t="str">
            <v>WSWT2625650</v>
          </cell>
          <cell r="AQ257">
            <v>48615.600000000006</v>
          </cell>
          <cell r="AR257">
            <v>0</v>
          </cell>
          <cell r="AS257">
            <v>48615.600000000006</v>
          </cell>
          <cell r="AT257">
            <v>0</v>
          </cell>
          <cell r="AU257">
            <v>0</v>
          </cell>
          <cell r="BZ257" t="str">
            <v>WRWT25650/WRWT25650</v>
          </cell>
          <cell r="CA257">
            <v>3925.4396133333335</v>
          </cell>
          <cell r="DL257" t="str">
            <v>P3</v>
          </cell>
          <cell r="DM257">
            <v>1</v>
          </cell>
          <cell r="DN257" t="str">
            <v>รอแจ้ง</v>
          </cell>
          <cell r="DP257" t="e">
            <v>#VALUE!</v>
          </cell>
          <cell r="DQ257"/>
          <cell r="DR257"/>
          <cell r="DS257"/>
          <cell r="DT257"/>
          <cell r="DU257" t="e">
            <v>#VALUE!</v>
          </cell>
          <cell r="DW257"/>
          <cell r="DX257"/>
          <cell r="DY257"/>
          <cell r="DZ257"/>
          <cell r="EA257"/>
          <cell r="EB257"/>
          <cell r="EC257" t="str">
            <v>ตัด</v>
          </cell>
          <cell r="ED257"/>
          <cell r="EG257"/>
          <cell r="EH257"/>
          <cell r="EI257"/>
        </row>
        <row r="258">
          <cell r="B258" t="str">
            <v>ประมาณการ</v>
          </cell>
          <cell r="C258" t="str">
            <v>ประมาณการ</v>
          </cell>
          <cell r="E258" t="str">
            <v>บจก.กบินทร์อินทรีย์</v>
          </cell>
          <cell r="F258" t="str">
            <v>รอแบบ</v>
          </cell>
          <cell r="G258">
            <v>26</v>
          </cell>
          <cell r="H258">
            <v>41</v>
          </cell>
          <cell r="I258" t="str">
            <v>ขาว</v>
          </cell>
          <cell r="J258"/>
          <cell r="L258">
            <v>97</v>
          </cell>
          <cell r="M258" t="str">
            <v>±</v>
          </cell>
          <cell r="N258">
            <v>5</v>
          </cell>
          <cell r="R258" t="str">
            <v>บิด</v>
          </cell>
          <cell r="T258">
            <v>27</v>
          </cell>
          <cell r="U258">
            <v>43</v>
          </cell>
          <cell r="V258">
            <v>40</v>
          </cell>
          <cell r="X258" t="str">
            <v>รอแจ้ง</v>
          </cell>
          <cell r="Z258" t="str">
            <v>300กระสอบ</v>
          </cell>
          <cell r="AA258">
            <v>10000</v>
          </cell>
          <cell r="AB258">
            <v>286.42936262399996</v>
          </cell>
          <cell r="AC258">
            <v>0</v>
          </cell>
          <cell r="AD258">
            <v>286.42936262399996</v>
          </cell>
          <cell r="AG258"/>
          <cell r="AI258"/>
          <cell r="AJ258">
            <v>0</v>
          </cell>
          <cell r="AL258">
            <v>10000</v>
          </cell>
          <cell r="AM258"/>
          <cell r="AN258">
            <v>10500</v>
          </cell>
          <cell r="AO258" t="str">
            <v>WSWT2625650</v>
          </cell>
          <cell r="AQ258">
            <v>11874.499999999998</v>
          </cell>
          <cell r="AR258">
            <v>0</v>
          </cell>
          <cell r="AS258">
            <v>11874.499999999998</v>
          </cell>
          <cell r="AT258">
            <v>0</v>
          </cell>
          <cell r="AU258">
            <v>0</v>
          </cell>
          <cell r="BZ258" t="str">
            <v>WRWT25650/WRWT25650</v>
          </cell>
          <cell r="CA258">
            <v>958.79990555555537</v>
          </cell>
          <cell r="DL258" t="str">
            <v>P9</v>
          </cell>
          <cell r="DM258">
            <v>3</v>
          </cell>
          <cell r="DN258" t="str">
            <v>รอแจ้ง</v>
          </cell>
          <cell r="DP258" t="e">
            <v>#VALUE!</v>
          </cell>
          <cell r="DQ258"/>
          <cell r="DR258" t="e">
            <v>#VALUE!</v>
          </cell>
          <cell r="DS258" t="e">
            <v>#VALUE!</v>
          </cell>
          <cell r="DT258" t="e">
            <v>#VALUE!</v>
          </cell>
          <cell r="DU258" t="e">
            <v>#VALUE!</v>
          </cell>
          <cell r="DW258" t="e">
            <v>#VALUE!</v>
          </cell>
          <cell r="DX258"/>
          <cell r="DY258"/>
          <cell r="DZ258"/>
          <cell r="EA258"/>
          <cell r="EB258"/>
          <cell r="EC258" t="str">
            <v>งานพิมพ์</v>
          </cell>
          <cell r="ED258" t="str">
            <v>รอART</v>
          </cell>
          <cell r="EG258"/>
          <cell r="EH258"/>
          <cell r="EI258"/>
        </row>
        <row r="259">
          <cell r="B259">
            <v>0</v>
          </cell>
          <cell r="C259"/>
          <cell r="E259"/>
          <cell r="F259"/>
          <cell r="G259">
            <v>26</v>
          </cell>
          <cell r="H259">
            <v>43</v>
          </cell>
          <cell r="I259" t="str">
            <v>ขาว</v>
          </cell>
          <cell r="J259"/>
          <cell r="L259">
            <v>102</v>
          </cell>
          <cell r="M259" t="str">
            <v>±</v>
          </cell>
          <cell r="N259">
            <v>5</v>
          </cell>
          <cell r="R259"/>
          <cell r="T259"/>
          <cell r="U259"/>
          <cell r="V259"/>
          <cell r="X259"/>
          <cell r="Z259"/>
          <cell r="AA259"/>
          <cell r="AB259">
            <v>0</v>
          </cell>
          <cell r="AC259">
            <v>0</v>
          </cell>
          <cell r="AD259"/>
          <cell r="AG259"/>
          <cell r="AI259" t="str">
            <v>ระบุในSD</v>
          </cell>
          <cell r="AJ259"/>
          <cell r="AL259">
            <v>0</v>
          </cell>
          <cell r="AM259"/>
          <cell r="AN259">
            <v>0</v>
          </cell>
          <cell r="AO259" t="str">
            <v>WSWT2625650</v>
          </cell>
          <cell r="AQ259">
            <v>70403.253909999999</v>
          </cell>
          <cell r="AR259">
            <v>0</v>
          </cell>
          <cell r="AS259">
            <v>70403.253909999999</v>
          </cell>
          <cell r="AT259">
            <v>0</v>
          </cell>
          <cell r="AU259">
            <v>0</v>
          </cell>
          <cell r="BZ259" t="str">
            <v>WRWT25650/WRWT25650</v>
          </cell>
          <cell r="CA259">
            <v>0</v>
          </cell>
          <cell r="DL259"/>
          <cell r="DM259" t="str">
            <v>Lead time</v>
          </cell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>
            <v>0</v>
          </cell>
        </row>
        <row r="260">
          <cell r="B260" t="str">
            <v>MK68-000512</v>
          </cell>
          <cell r="C260">
            <v>45750</v>
          </cell>
          <cell r="E260" t="str">
            <v>บจก.ทีพีเค แอ็ดวานซ์ สตาร์ซ</v>
          </cell>
          <cell r="F260" t="str">
            <v>MASTER CHEF</v>
          </cell>
          <cell r="G260">
            <v>26</v>
          </cell>
          <cell r="H260">
            <v>43</v>
          </cell>
          <cell r="I260" t="str">
            <v>ขาว</v>
          </cell>
          <cell r="J260" t="str">
            <v>ใส</v>
          </cell>
          <cell r="L260">
            <v>140</v>
          </cell>
          <cell r="M260" t="str">
            <v>±</v>
          </cell>
          <cell r="N260">
            <v>5</v>
          </cell>
          <cell r="R260" t="str">
            <v>ไม่</v>
          </cell>
          <cell r="T260" t="str">
            <v>ไม่สวมถุงใน</v>
          </cell>
          <cell r="U260"/>
          <cell r="V260"/>
          <cell r="X260">
            <v>45768</v>
          </cell>
          <cell r="Z260" t="str">
            <v xml:space="preserve">300กระสอบแบน  </v>
          </cell>
          <cell r="AA260">
            <v>10000</v>
          </cell>
          <cell r="AB260">
            <v>0</v>
          </cell>
          <cell r="AC260">
            <v>0</v>
          </cell>
          <cell r="AD260">
            <v>0</v>
          </cell>
          <cell r="AG260" t="str">
            <v xml:space="preserve">เย็น21/4    </v>
          </cell>
          <cell r="AI260"/>
          <cell r="AJ260">
            <v>3000</v>
          </cell>
          <cell r="AL260">
            <v>7000</v>
          </cell>
          <cell r="AM260"/>
          <cell r="AN260">
            <v>7350</v>
          </cell>
          <cell r="AO260" t="str">
            <v>WSWT262575051</v>
          </cell>
          <cell r="AQ260">
            <v>8703.31</v>
          </cell>
          <cell r="AR260">
            <v>2000</v>
          </cell>
          <cell r="AS260">
            <v>6703.3099999999995</v>
          </cell>
          <cell r="AT260">
            <v>0</v>
          </cell>
          <cell r="AU260">
            <v>8703.31</v>
          </cell>
          <cell r="BZ260" t="str">
            <v>WRWT25800/WRWT25650</v>
          </cell>
          <cell r="CA260">
            <v>602.25516288888889</v>
          </cell>
          <cell r="DL260" t="str">
            <v>P8</v>
          </cell>
          <cell r="DM260">
            <v>4</v>
          </cell>
          <cell r="DN260">
            <v>45768</v>
          </cell>
          <cell r="DP260">
            <v>45763</v>
          </cell>
          <cell r="DQ260">
            <v>45764</v>
          </cell>
          <cell r="DR260">
            <v>45758</v>
          </cell>
          <cell r="DS260">
            <v>45765</v>
          </cell>
          <cell r="DT260">
            <v>45766</v>
          </cell>
          <cell r="DU260">
            <v>45766</v>
          </cell>
          <cell r="DW260"/>
          <cell r="DX260"/>
          <cell r="DY260"/>
          <cell r="DZ260"/>
          <cell r="EA260"/>
          <cell r="EB260"/>
          <cell r="EC260" t="str">
            <v>งานเคลือบ+พิมพ์</v>
          </cell>
          <cell r="ED260" t="str">
            <v xml:space="preserve"> /</v>
          </cell>
          <cell r="EG260"/>
          <cell r="EH260"/>
          <cell r="EI260"/>
        </row>
        <row r="261">
          <cell r="B261">
            <v>0</v>
          </cell>
          <cell r="C261"/>
          <cell r="E261"/>
          <cell r="F261"/>
          <cell r="G261">
            <v>26</v>
          </cell>
          <cell r="H261">
            <v>43</v>
          </cell>
          <cell r="I261"/>
          <cell r="J261"/>
          <cell r="L261">
            <v>100</v>
          </cell>
          <cell r="M261" t="str">
            <v>±</v>
          </cell>
          <cell r="N261">
            <v>5</v>
          </cell>
          <cell r="R261"/>
          <cell r="T261"/>
          <cell r="U261"/>
          <cell r="V261"/>
          <cell r="X261"/>
          <cell r="Z261"/>
          <cell r="AA261"/>
          <cell r="AB261"/>
          <cell r="AC261">
            <v>0</v>
          </cell>
          <cell r="AD261"/>
          <cell r="AG261"/>
          <cell r="AI261" t="str">
            <v>ระบุในSD</v>
          </cell>
          <cell r="AJ261"/>
          <cell r="AL261">
            <v>0</v>
          </cell>
          <cell r="AM261"/>
          <cell r="AN261">
            <v>0</v>
          </cell>
          <cell r="AO261" t="str">
            <v>WSWT262575051</v>
          </cell>
          <cell r="AQ261">
            <v>8703.31</v>
          </cell>
          <cell r="AR261">
            <v>2000</v>
          </cell>
          <cell r="AS261">
            <v>6703.3099999999995</v>
          </cell>
          <cell r="AT261">
            <v>0</v>
          </cell>
          <cell r="AU261">
            <v>8703.31</v>
          </cell>
          <cell r="BZ261" t="str">
            <v>WRWT25800/WRWT25650</v>
          </cell>
          <cell r="CA261">
            <v>0</v>
          </cell>
          <cell r="DL261"/>
          <cell r="DM261" t="str">
            <v>Lead time</v>
          </cell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>
            <v>0</v>
          </cell>
          <cell r="EI261">
            <v>0</v>
          </cell>
        </row>
        <row r="262">
          <cell r="B262">
            <v>0</v>
          </cell>
          <cell r="C262"/>
          <cell r="E262"/>
          <cell r="F262"/>
          <cell r="G262">
            <v>26</v>
          </cell>
          <cell r="H262">
            <v>43</v>
          </cell>
          <cell r="I262"/>
          <cell r="J262"/>
          <cell r="L262">
            <v>113</v>
          </cell>
          <cell r="M262" t="str">
            <v>±</v>
          </cell>
          <cell r="N262">
            <v>5</v>
          </cell>
          <cell r="R262"/>
          <cell r="T262"/>
          <cell r="U262"/>
          <cell r="V262"/>
          <cell r="X262"/>
          <cell r="Z262"/>
          <cell r="AA262"/>
          <cell r="AB262"/>
          <cell r="AC262">
            <v>0</v>
          </cell>
          <cell r="AD262"/>
          <cell r="AG262"/>
          <cell r="AI262" t="str">
            <v>ระบุในSD</v>
          </cell>
          <cell r="AJ262"/>
          <cell r="AL262">
            <v>0</v>
          </cell>
          <cell r="AM262"/>
          <cell r="AN262">
            <v>0</v>
          </cell>
          <cell r="AO262" t="str">
            <v>WSWT2625700</v>
          </cell>
          <cell r="AQ262" t="e">
            <v>#REF!</v>
          </cell>
          <cell r="AR262" t="e">
            <v>#REF!</v>
          </cell>
          <cell r="AS262" t="e">
            <v>#REF!</v>
          </cell>
          <cell r="AT262" t="e">
            <v>#REF!</v>
          </cell>
          <cell r="AU262" t="e">
            <v>#REF!</v>
          </cell>
          <cell r="BZ262" t="str">
            <v>WRWT260800/WRWT25650</v>
          </cell>
          <cell r="CA262">
            <v>0</v>
          </cell>
          <cell r="DL262"/>
          <cell r="DM262" t="str">
            <v>Lead time</v>
          </cell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>
            <v>0</v>
          </cell>
          <cell r="EI262">
            <v>0</v>
          </cell>
        </row>
        <row r="263">
          <cell r="B263">
            <v>0</v>
          </cell>
          <cell r="C263"/>
          <cell r="E263"/>
          <cell r="F263"/>
          <cell r="G263">
            <v>26</v>
          </cell>
          <cell r="H263">
            <v>41</v>
          </cell>
          <cell r="I263"/>
          <cell r="J263"/>
          <cell r="L263">
            <v>90</v>
          </cell>
          <cell r="M263" t="str">
            <v>±</v>
          </cell>
          <cell r="N263">
            <v>5</v>
          </cell>
          <cell r="R263"/>
          <cell r="T263"/>
          <cell r="U263"/>
          <cell r="V263"/>
          <cell r="X263"/>
          <cell r="Z263"/>
          <cell r="AA263"/>
          <cell r="AB263"/>
          <cell r="AC263">
            <v>0</v>
          </cell>
          <cell r="AD263"/>
          <cell r="AG263"/>
          <cell r="AI263" t="str">
            <v>ระบุในSD</v>
          </cell>
          <cell r="AJ263"/>
          <cell r="AL263">
            <v>0</v>
          </cell>
          <cell r="AM263"/>
          <cell r="AN263">
            <v>0</v>
          </cell>
          <cell r="AO263" t="str">
            <v>WSWT2625800SM</v>
          </cell>
          <cell r="AQ263" t="e">
            <v>#REF!</v>
          </cell>
          <cell r="AR263" t="e">
            <v>#REF!</v>
          </cell>
          <cell r="AS263" t="e">
            <v>#REF!</v>
          </cell>
          <cell r="AT263" t="e">
            <v>#REF!</v>
          </cell>
          <cell r="AU263" t="e">
            <v>#REF!</v>
          </cell>
          <cell r="BZ263" t="str">
            <v>WRWT260800/WRWT25650</v>
          </cell>
          <cell r="CA263">
            <v>0</v>
          </cell>
          <cell r="DL263"/>
          <cell r="DM263" t="str">
            <v>Lead time</v>
          </cell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>
            <v>0</v>
          </cell>
          <cell r="EI263">
            <v>0</v>
          </cell>
        </row>
        <row r="264">
          <cell r="B264" t="str">
            <v>ใบรับคำสั่งซื้อ</v>
          </cell>
          <cell r="C264" t="str">
            <v>ประมาณการ</v>
          </cell>
          <cell r="E264" t="str">
            <v>บจก.ที.ซี.ยูเนี่ยน อโกรเทค</v>
          </cell>
          <cell r="F264" t="str">
            <v>ไม่พิมพ์</v>
          </cell>
          <cell r="G264">
            <v>26</v>
          </cell>
          <cell r="H264">
            <v>43</v>
          </cell>
          <cell r="I264" t="str">
            <v>ขาว</v>
          </cell>
          <cell r="J264"/>
          <cell r="L264">
            <v>116</v>
          </cell>
          <cell r="M264" t="str">
            <v>±</v>
          </cell>
          <cell r="N264">
            <v>5</v>
          </cell>
          <cell r="R264" t="str">
            <v>ไม่</v>
          </cell>
          <cell r="T264" t="str">
            <v>ไม่สวมถุงใน</v>
          </cell>
          <cell r="U264"/>
          <cell r="V264"/>
          <cell r="X264" t="str">
            <v>รอแจ้ง</v>
          </cell>
          <cell r="Z264" t="str">
            <v xml:space="preserve">300กระสอบแบนเต็มใบ </v>
          </cell>
          <cell r="AA264">
            <v>10000</v>
          </cell>
          <cell r="AB264">
            <v>0</v>
          </cell>
          <cell r="AC264">
            <v>0</v>
          </cell>
          <cell r="AD264">
            <v>0</v>
          </cell>
          <cell r="AG264"/>
          <cell r="AI264"/>
          <cell r="AJ264">
            <v>0</v>
          </cell>
          <cell r="AL264">
            <v>10000</v>
          </cell>
          <cell r="AM264"/>
          <cell r="AN264">
            <v>0</v>
          </cell>
          <cell r="AO264" t="str">
            <v xml:space="preserve">WSWT2625800 </v>
          </cell>
          <cell r="AQ264">
            <v>12433.3</v>
          </cell>
          <cell r="AR264">
            <v>6278</v>
          </cell>
          <cell r="AS264">
            <v>6155.2999999999993</v>
          </cell>
          <cell r="AT264">
            <v>0</v>
          </cell>
          <cell r="AU264">
            <v>0</v>
          </cell>
          <cell r="BZ264" t="str">
            <v>WRWT25800/WRWT25800</v>
          </cell>
          <cell r="CA264">
            <v>611.70003555555559</v>
          </cell>
          <cell r="DL264" t="str">
            <v>P3</v>
          </cell>
          <cell r="DM264">
            <v>1</v>
          </cell>
          <cell r="DN264" t="str">
            <v>รอแจ้ง</v>
          </cell>
          <cell r="DP264" t="e">
            <v>#VALUE!</v>
          </cell>
          <cell r="DQ264"/>
          <cell r="DR264"/>
          <cell r="DS264"/>
          <cell r="DT264"/>
          <cell r="DU264" t="e">
            <v>#VALUE!</v>
          </cell>
          <cell r="DW264"/>
          <cell r="DX264"/>
          <cell r="DY264"/>
          <cell r="DZ264"/>
          <cell r="EA264"/>
          <cell r="EB264"/>
          <cell r="EC264" t="str">
            <v>ตัด</v>
          </cell>
          <cell r="ED264"/>
          <cell r="EG264"/>
          <cell r="EH264"/>
          <cell r="EI264"/>
        </row>
        <row r="265">
          <cell r="B265" t="str">
            <v>ประมาณการ</v>
          </cell>
          <cell r="C265" t="str">
            <v>ประมาณการ</v>
          </cell>
          <cell r="E265" t="str">
            <v>บจก.ที.ซี.ยูเนี่ยน อโกรเทค</v>
          </cell>
          <cell r="F265" t="str">
            <v>ไม่พิมพ์</v>
          </cell>
          <cell r="G265">
            <v>26</v>
          </cell>
          <cell r="H265">
            <v>43</v>
          </cell>
          <cell r="I265" t="str">
            <v>ขาว</v>
          </cell>
          <cell r="J265"/>
          <cell r="L265">
            <v>116</v>
          </cell>
          <cell r="M265" t="str">
            <v>±</v>
          </cell>
          <cell r="N265">
            <v>5</v>
          </cell>
          <cell r="R265" t="str">
            <v>ไม่</v>
          </cell>
          <cell r="T265" t="str">
            <v>ไม่สวมถุงใน</v>
          </cell>
          <cell r="U265"/>
          <cell r="V265"/>
          <cell r="X265" t="str">
            <v>รอแจ้ง</v>
          </cell>
          <cell r="Z265" t="str">
            <v xml:space="preserve">300กระสอบแบนเต็มใบ </v>
          </cell>
          <cell r="AA265">
            <v>20000</v>
          </cell>
          <cell r="AB265">
            <v>0</v>
          </cell>
          <cell r="AC265">
            <v>0</v>
          </cell>
          <cell r="AD265">
            <v>0</v>
          </cell>
          <cell r="AG265"/>
          <cell r="AI265"/>
          <cell r="AJ265">
            <v>0</v>
          </cell>
          <cell r="AL265">
            <v>20000</v>
          </cell>
          <cell r="AM265"/>
          <cell r="AN265">
            <v>0</v>
          </cell>
          <cell r="AO265" t="str">
            <v xml:space="preserve">WSWT2625800 </v>
          </cell>
          <cell r="AQ265">
            <v>24866.6</v>
          </cell>
          <cell r="AR265">
            <v>0</v>
          </cell>
          <cell r="AS265">
            <v>24866.6</v>
          </cell>
          <cell r="AT265">
            <v>0</v>
          </cell>
          <cell r="AU265">
            <v>0</v>
          </cell>
          <cell r="BZ265" t="str">
            <v>WRWT25800/WRWT25800</v>
          </cell>
          <cell r="CA265">
            <v>2471.1874488888889</v>
          </cell>
          <cell r="DL265" t="str">
            <v>P3</v>
          </cell>
          <cell r="DM265">
            <v>1</v>
          </cell>
          <cell r="DN265" t="str">
            <v>รอแจ้ง</v>
          </cell>
          <cell r="DP265" t="e">
            <v>#VALUE!</v>
          </cell>
          <cell r="DQ265"/>
          <cell r="DR265"/>
          <cell r="DS265"/>
          <cell r="DT265"/>
          <cell r="DU265" t="e">
            <v>#VALUE!</v>
          </cell>
          <cell r="DW265"/>
          <cell r="DX265"/>
          <cell r="DY265"/>
          <cell r="DZ265"/>
          <cell r="EA265"/>
          <cell r="EB265"/>
          <cell r="EC265" t="str">
            <v>ตัด</v>
          </cell>
          <cell r="ED265"/>
          <cell r="EG265"/>
          <cell r="EH265"/>
          <cell r="EI265"/>
        </row>
        <row r="266">
          <cell r="B266">
            <v>0</v>
          </cell>
          <cell r="C266"/>
          <cell r="E266"/>
          <cell r="F266"/>
          <cell r="G266">
            <v>26</v>
          </cell>
          <cell r="H266">
            <v>43</v>
          </cell>
          <cell r="I266"/>
          <cell r="J266"/>
          <cell r="L266">
            <v>116</v>
          </cell>
          <cell r="M266" t="str">
            <v>±</v>
          </cell>
          <cell r="N266">
            <v>5</v>
          </cell>
          <cell r="R266"/>
          <cell r="T266"/>
          <cell r="U266"/>
          <cell r="V266"/>
          <cell r="X266"/>
          <cell r="Z266"/>
          <cell r="AA266"/>
          <cell r="AB266"/>
          <cell r="AC266">
            <v>0</v>
          </cell>
          <cell r="AD266"/>
          <cell r="AG266"/>
          <cell r="AI266" t="str">
            <v>ระบุในSD</v>
          </cell>
          <cell r="AJ266"/>
          <cell r="AL266">
            <v>0</v>
          </cell>
          <cell r="AM266"/>
          <cell r="AN266">
            <v>0</v>
          </cell>
          <cell r="AO266" t="str">
            <v xml:space="preserve">WSWT2625800 </v>
          </cell>
          <cell r="AQ266">
            <v>37299.899999999994</v>
          </cell>
          <cell r="AR266">
            <v>6278</v>
          </cell>
          <cell r="AS266">
            <v>31021.899999999998</v>
          </cell>
          <cell r="AT266">
            <v>0</v>
          </cell>
          <cell r="AU266">
            <v>0</v>
          </cell>
          <cell r="BZ266" t="str">
            <v>WRWT260800/WRWT25800</v>
          </cell>
          <cell r="CA266">
            <v>0</v>
          </cell>
          <cell r="DL266"/>
          <cell r="DM266" t="str">
            <v>Lead time</v>
          </cell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>
            <v>0</v>
          </cell>
          <cell r="EI266">
            <v>0</v>
          </cell>
        </row>
        <row r="267">
          <cell r="B267" t="str">
            <v>MK68-000467</v>
          </cell>
          <cell r="C267">
            <v>45744</v>
          </cell>
          <cell r="E267" t="str">
            <v>บจก.ที.ซี.ยูเนี่ยน อโกรเทค</v>
          </cell>
          <cell r="F267" t="str">
            <v>ไม่พิมพ์</v>
          </cell>
          <cell r="G267">
            <v>26</v>
          </cell>
          <cell r="H267">
            <v>43</v>
          </cell>
          <cell r="I267" t="str">
            <v>ขาว</v>
          </cell>
          <cell r="J267" t="str">
            <v>ใส</v>
          </cell>
          <cell r="L267">
            <v>150</v>
          </cell>
          <cell r="M267" t="str">
            <v>±</v>
          </cell>
          <cell r="N267">
            <v>5</v>
          </cell>
          <cell r="R267" t="str">
            <v>ไม่</v>
          </cell>
          <cell r="T267" t="str">
            <v>ไม่สวมถุงใน</v>
          </cell>
          <cell r="U267"/>
          <cell r="V267"/>
          <cell r="X267">
            <v>45765</v>
          </cell>
          <cell r="Z267" t="str">
            <v xml:space="preserve">300กระสอบแบนเต็มใบ </v>
          </cell>
          <cell r="AA267">
            <v>11000</v>
          </cell>
          <cell r="AB267">
            <v>0</v>
          </cell>
          <cell r="AC267">
            <v>0</v>
          </cell>
          <cell r="AD267">
            <v>0</v>
          </cell>
          <cell r="AG267"/>
          <cell r="AI267" t="str">
            <v>ห้ามขาด-เกินได้5%</v>
          </cell>
          <cell r="AJ267">
            <v>0</v>
          </cell>
          <cell r="AL267">
            <v>11000</v>
          </cell>
          <cell r="AM267"/>
          <cell r="AN267">
            <v>0</v>
          </cell>
          <cell r="AO267" t="str">
            <v>WSWT2625850SM</v>
          </cell>
          <cell r="AQ267">
            <v>13676.630000000001</v>
          </cell>
          <cell r="AR267">
            <v>13676.630000000001</v>
          </cell>
          <cell r="AS267">
            <v>0</v>
          </cell>
          <cell r="AT267">
            <v>13676.630000000001</v>
          </cell>
          <cell r="AU267">
            <v>0</v>
          </cell>
          <cell r="BZ267" t="str">
            <v>WRWT25850/WRWT25850</v>
          </cell>
          <cell r="CA267">
            <v>0</v>
          </cell>
          <cell r="DL267" t="str">
            <v>P11</v>
          </cell>
          <cell r="DM267">
            <v>2</v>
          </cell>
          <cell r="DN267">
            <v>45765</v>
          </cell>
          <cell r="DP267">
            <v>45760</v>
          </cell>
          <cell r="DQ267">
            <v>45763</v>
          </cell>
          <cell r="DR267"/>
          <cell r="DS267"/>
          <cell r="DT267"/>
          <cell r="DU267">
            <v>45764</v>
          </cell>
          <cell r="DW267"/>
          <cell r="DX267"/>
          <cell r="DY267"/>
          <cell r="DZ267"/>
          <cell r="EA267"/>
          <cell r="EB267"/>
          <cell r="EC267" t="str">
            <v>งานเคลือบ+คัด</v>
          </cell>
          <cell r="ED267"/>
          <cell r="EG267"/>
          <cell r="EH267"/>
          <cell r="EI267"/>
        </row>
        <row r="268">
          <cell r="B268" t="str">
            <v>MK68-000353</v>
          </cell>
          <cell r="C268">
            <v>45723</v>
          </cell>
          <cell r="E268" t="str">
            <v>บจก.ที.ซี.ยูเนี่ยน อโกรเทค</v>
          </cell>
          <cell r="F268" t="str">
            <v>Zhejiang UN</v>
          </cell>
          <cell r="G268">
            <v>26</v>
          </cell>
          <cell r="H268">
            <v>43</v>
          </cell>
          <cell r="I268" t="str">
            <v>ขาว</v>
          </cell>
          <cell r="J268" t="str">
            <v>ใส</v>
          </cell>
          <cell r="L268">
            <v>150</v>
          </cell>
          <cell r="M268" t="str">
            <v>±</v>
          </cell>
          <cell r="N268">
            <v>5</v>
          </cell>
          <cell r="R268" t="str">
            <v>บิด</v>
          </cell>
          <cell r="T268" t="str">
            <v>ไม่สวมถุงใน</v>
          </cell>
          <cell r="U268"/>
          <cell r="V268"/>
          <cell r="X268">
            <v>45772</v>
          </cell>
          <cell r="Z268" t="str">
            <v xml:space="preserve">300กระสอบแบนเต็มใบ </v>
          </cell>
          <cell r="AA268">
            <v>30000</v>
          </cell>
          <cell r="AB268">
            <v>0</v>
          </cell>
          <cell r="AC268">
            <v>0</v>
          </cell>
          <cell r="AD268">
            <v>0</v>
          </cell>
          <cell r="AG268"/>
          <cell r="AI268" t="str">
            <v>ห้ามขาด-เกินได้5%</v>
          </cell>
          <cell r="AJ268">
            <v>3848</v>
          </cell>
          <cell r="AL268">
            <v>26152</v>
          </cell>
          <cell r="AM268"/>
          <cell r="AN268">
            <v>27459.600000000002</v>
          </cell>
          <cell r="AO268" t="str">
            <v>WSWT2625850SM</v>
          </cell>
          <cell r="AQ268">
            <v>32515.566159999998</v>
          </cell>
          <cell r="AR268">
            <v>32515.566159999998</v>
          </cell>
          <cell r="AS268">
            <v>0</v>
          </cell>
          <cell r="AT268">
            <v>0</v>
          </cell>
          <cell r="AU268">
            <v>32515.566159999998</v>
          </cell>
          <cell r="BZ268" t="str">
            <v>WRWT25850/WRWT25850</v>
          </cell>
          <cell r="CA268">
            <v>0</v>
          </cell>
          <cell r="DL268" t="str">
            <v>P8</v>
          </cell>
          <cell r="DM268">
            <v>4</v>
          </cell>
          <cell r="DN268">
            <v>45772</v>
          </cell>
          <cell r="DP268">
            <v>45767</v>
          </cell>
          <cell r="DQ268">
            <v>45768</v>
          </cell>
          <cell r="DR268">
            <v>45762</v>
          </cell>
          <cell r="DS268">
            <v>45769</v>
          </cell>
          <cell r="DT268">
            <v>45770</v>
          </cell>
          <cell r="DU268">
            <v>45770</v>
          </cell>
          <cell r="DW268"/>
          <cell r="DX268"/>
          <cell r="DY268"/>
          <cell r="DZ268"/>
          <cell r="EA268"/>
          <cell r="EB268"/>
          <cell r="EC268" t="str">
            <v>งานเคลือบ+พิมพ์</v>
          </cell>
          <cell r="ED268" t="str">
            <v xml:space="preserve"> /</v>
          </cell>
          <cell r="EG268"/>
          <cell r="EH268"/>
          <cell r="EI268"/>
        </row>
        <row r="269">
          <cell r="B269" t="str">
            <v>MK68-000354</v>
          </cell>
          <cell r="C269">
            <v>45723</v>
          </cell>
          <cell r="E269" t="str">
            <v>บจก.ที.ซี.ยูเนี่ยน อโกรเทค</v>
          </cell>
          <cell r="F269" t="str">
            <v>Zhejiang UN</v>
          </cell>
          <cell r="G269">
            <v>26</v>
          </cell>
          <cell r="H269">
            <v>43</v>
          </cell>
          <cell r="I269" t="str">
            <v>ขาว</v>
          </cell>
          <cell r="J269" t="str">
            <v>ใส</v>
          </cell>
          <cell r="L269">
            <v>150</v>
          </cell>
          <cell r="M269" t="str">
            <v>±</v>
          </cell>
          <cell r="N269">
            <v>5</v>
          </cell>
          <cell r="R269" t="str">
            <v>บิด</v>
          </cell>
          <cell r="T269" t="str">
            <v>ไม่สวมถุงใน</v>
          </cell>
          <cell r="U269"/>
          <cell r="V269"/>
          <cell r="X269">
            <v>45775</v>
          </cell>
          <cell r="Z269" t="str">
            <v xml:space="preserve">300กระสอบแบนเต็มใบ </v>
          </cell>
          <cell r="AA269">
            <v>30000</v>
          </cell>
          <cell r="AB269">
            <v>0</v>
          </cell>
          <cell r="AC269">
            <v>0</v>
          </cell>
          <cell r="AD269">
            <v>0</v>
          </cell>
          <cell r="AG269"/>
          <cell r="AI269" t="str">
            <v>ห้ามขาด-เกินได้5%</v>
          </cell>
          <cell r="AJ269">
            <v>0</v>
          </cell>
          <cell r="AL269">
            <v>30000</v>
          </cell>
          <cell r="AM269"/>
          <cell r="AN269">
            <v>31500</v>
          </cell>
          <cell r="AO269" t="str">
            <v>WSWT2625850SM</v>
          </cell>
          <cell r="AQ269">
            <v>37299.899999999994</v>
          </cell>
          <cell r="AR269">
            <v>27334</v>
          </cell>
          <cell r="AS269">
            <v>9965.8999999999942</v>
          </cell>
          <cell r="AT269">
            <v>0</v>
          </cell>
          <cell r="AU269">
            <v>37299.899999999994</v>
          </cell>
          <cell r="BZ269" t="str">
            <v>WRWT25850/WRWT25850</v>
          </cell>
          <cell r="CA269">
            <v>1027.8164866666662</v>
          </cell>
          <cell r="DL269" t="str">
            <v>P8</v>
          </cell>
          <cell r="DM269">
            <v>4</v>
          </cell>
          <cell r="DN269">
            <v>45775</v>
          </cell>
          <cell r="DP269">
            <v>45770</v>
          </cell>
          <cell r="DQ269">
            <v>45771</v>
          </cell>
          <cell r="DR269">
            <v>45765</v>
          </cell>
          <cell r="DS269">
            <v>45772</v>
          </cell>
          <cell r="DT269">
            <v>45773</v>
          </cell>
          <cell r="DU269">
            <v>45773</v>
          </cell>
          <cell r="DW269"/>
          <cell r="DX269"/>
          <cell r="DY269"/>
          <cell r="DZ269"/>
          <cell r="EA269"/>
          <cell r="EB269"/>
          <cell r="EC269" t="str">
            <v>งานเคลือบ+พิมพ์</v>
          </cell>
          <cell r="ED269" t="str">
            <v xml:space="preserve"> /</v>
          </cell>
          <cell r="EG269"/>
          <cell r="EH269"/>
          <cell r="EI269"/>
        </row>
        <row r="270">
          <cell r="B270" t="str">
            <v>MK68-000355</v>
          </cell>
          <cell r="C270">
            <v>45723</v>
          </cell>
          <cell r="E270" t="str">
            <v>บจก.ที.ซี.ยูเนี่ยน อโกรเทค</v>
          </cell>
          <cell r="F270" t="str">
            <v>Zhejiang UN</v>
          </cell>
          <cell r="G270">
            <v>26</v>
          </cell>
          <cell r="H270">
            <v>43</v>
          </cell>
          <cell r="I270" t="str">
            <v>ขาว</v>
          </cell>
          <cell r="J270" t="str">
            <v>ใส</v>
          </cell>
          <cell r="L270">
            <v>150</v>
          </cell>
          <cell r="M270" t="str">
            <v>±</v>
          </cell>
          <cell r="N270">
            <v>5</v>
          </cell>
          <cell r="R270" t="str">
            <v>ไม่</v>
          </cell>
          <cell r="T270" t="str">
            <v>ไม่สวมถุงใน</v>
          </cell>
          <cell r="U270"/>
          <cell r="V270"/>
          <cell r="X270">
            <v>45777</v>
          </cell>
          <cell r="Z270" t="str">
            <v xml:space="preserve">300กระสอบแบนเต็มใบ </v>
          </cell>
          <cell r="AA270">
            <v>30000</v>
          </cell>
          <cell r="AB270">
            <v>0</v>
          </cell>
          <cell r="AC270">
            <v>0</v>
          </cell>
          <cell r="AD270">
            <v>0</v>
          </cell>
          <cell r="AG270"/>
          <cell r="AI270" t="str">
            <v>ห้ามขาด-เกินได้5%</v>
          </cell>
          <cell r="AJ270">
            <v>0</v>
          </cell>
          <cell r="AL270">
            <v>30000</v>
          </cell>
          <cell r="AM270"/>
          <cell r="AN270">
            <v>31500</v>
          </cell>
          <cell r="AO270" t="str">
            <v>WSWT2625850SM</v>
          </cell>
          <cell r="AQ270">
            <v>37299.899999999994</v>
          </cell>
          <cell r="AR270">
            <v>0</v>
          </cell>
          <cell r="AS270">
            <v>37299.899999999994</v>
          </cell>
          <cell r="AT270">
            <v>0</v>
          </cell>
          <cell r="AU270">
            <v>37299.899999999994</v>
          </cell>
          <cell r="BZ270" t="str">
            <v>WRWT25850/WRWT25850</v>
          </cell>
          <cell r="CA270">
            <v>3846.8630200000002</v>
          </cell>
          <cell r="DL270" t="str">
            <v>P8</v>
          </cell>
          <cell r="DM270">
            <v>4</v>
          </cell>
          <cell r="DN270">
            <v>45777</v>
          </cell>
          <cell r="DP270">
            <v>45772</v>
          </cell>
          <cell r="DQ270">
            <v>45773</v>
          </cell>
          <cell r="DR270">
            <v>45767</v>
          </cell>
          <cell r="DS270">
            <v>45774</v>
          </cell>
          <cell r="DT270">
            <v>45775</v>
          </cell>
          <cell r="DU270">
            <v>45775</v>
          </cell>
          <cell r="DW270"/>
          <cell r="DX270"/>
          <cell r="DY270"/>
          <cell r="DZ270"/>
          <cell r="EA270"/>
          <cell r="EB270"/>
          <cell r="EC270" t="str">
            <v>งานเคลือบ+พิมพ์</v>
          </cell>
          <cell r="ED270" t="str">
            <v xml:space="preserve"> /</v>
          </cell>
          <cell r="EG270"/>
          <cell r="EH270"/>
          <cell r="EI270"/>
        </row>
        <row r="271">
          <cell r="B271" t="str">
            <v>ประมาณการ</v>
          </cell>
          <cell r="C271" t="str">
            <v>ประมาณการ</v>
          </cell>
          <cell r="E271" t="str">
            <v>บจก.ที.ซี.ยูเนี่ยน อโกรเทค</v>
          </cell>
          <cell r="F271" t="str">
            <v>รอแบบ</v>
          </cell>
          <cell r="G271">
            <v>26</v>
          </cell>
          <cell r="H271">
            <v>43</v>
          </cell>
          <cell r="I271" t="str">
            <v>ขาว</v>
          </cell>
          <cell r="J271" t="str">
            <v>ใส</v>
          </cell>
          <cell r="L271">
            <v>150</v>
          </cell>
          <cell r="M271" t="str">
            <v>±</v>
          </cell>
          <cell r="N271">
            <v>5</v>
          </cell>
          <cell r="R271" t="str">
            <v>บิด</v>
          </cell>
          <cell r="T271" t="str">
            <v>ไม่สวมถุงใน</v>
          </cell>
          <cell r="U271"/>
          <cell r="V271"/>
          <cell r="X271" t="str">
            <v>รอแจ้ง</v>
          </cell>
          <cell r="Z271" t="str">
            <v xml:space="preserve">300กระสอบแบนเต็มใบ </v>
          </cell>
          <cell r="AA271">
            <v>20000</v>
          </cell>
          <cell r="AB271">
            <v>0</v>
          </cell>
          <cell r="AC271">
            <v>0</v>
          </cell>
          <cell r="AD271">
            <v>0</v>
          </cell>
          <cell r="AG271"/>
          <cell r="AI271" t="str">
            <v>ห้ามขาด-เกินได้5%</v>
          </cell>
          <cell r="AJ271">
            <v>0</v>
          </cell>
          <cell r="AL271">
            <v>20000</v>
          </cell>
          <cell r="AM271"/>
          <cell r="AN271">
            <v>21000</v>
          </cell>
          <cell r="AO271" t="str">
            <v>WSWT2625850SM</v>
          </cell>
          <cell r="AQ271">
            <v>24866.6</v>
          </cell>
          <cell r="AR271">
            <v>0</v>
          </cell>
          <cell r="AS271">
            <v>24866.6</v>
          </cell>
          <cell r="AT271">
            <v>0</v>
          </cell>
          <cell r="AU271">
            <v>24866.6</v>
          </cell>
          <cell r="BZ271" t="str">
            <v>WRWT25850/WRWT25850</v>
          </cell>
          <cell r="CA271">
            <v>2564.5753466666665</v>
          </cell>
          <cell r="DL271" t="str">
            <v>P8</v>
          </cell>
          <cell r="DM271">
            <v>4</v>
          </cell>
          <cell r="DN271" t="str">
            <v>รอแจ้ง</v>
          </cell>
          <cell r="DP271" t="e">
            <v>#VALUE!</v>
          </cell>
          <cell r="DQ271" t="e">
            <v>#VALUE!</v>
          </cell>
          <cell r="DR271" t="e">
            <v>#VALUE!</v>
          </cell>
          <cell r="DS271" t="e">
            <v>#VALUE!</v>
          </cell>
          <cell r="DT271" t="e">
            <v>#VALUE!</v>
          </cell>
          <cell r="DU271" t="e">
            <v>#VALUE!</v>
          </cell>
          <cell r="DW271"/>
          <cell r="DX271"/>
          <cell r="DY271"/>
          <cell r="DZ271"/>
          <cell r="EA271"/>
          <cell r="EB271"/>
          <cell r="EC271" t="str">
            <v>งานเคลือบ+พิมพ์</v>
          </cell>
          <cell r="ED271" t="str">
            <v xml:space="preserve"> /</v>
          </cell>
          <cell r="EG271"/>
          <cell r="EH271"/>
          <cell r="EI271"/>
        </row>
        <row r="272">
          <cell r="B272">
            <v>0</v>
          </cell>
          <cell r="C272"/>
          <cell r="E272"/>
          <cell r="F272"/>
          <cell r="G272">
            <v>26</v>
          </cell>
          <cell r="H272">
            <v>43</v>
          </cell>
          <cell r="I272"/>
          <cell r="J272"/>
          <cell r="L272">
            <v>120</v>
          </cell>
          <cell r="M272" t="str">
            <v>±</v>
          </cell>
          <cell r="N272">
            <v>5</v>
          </cell>
          <cell r="R272"/>
          <cell r="T272"/>
          <cell r="U272"/>
          <cell r="V272"/>
          <cell r="X272"/>
          <cell r="Z272"/>
          <cell r="AA272"/>
          <cell r="AB272"/>
          <cell r="AC272">
            <v>0</v>
          </cell>
          <cell r="AD272"/>
          <cell r="AG272"/>
          <cell r="AI272" t="str">
            <v>ระบุในSD</v>
          </cell>
          <cell r="AJ272"/>
          <cell r="AL272">
            <v>0</v>
          </cell>
          <cell r="AM272"/>
          <cell r="AN272">
            <v>0</v>
          </cell>
          <cell r="AO272" t="str">
            <v>WSWT2625850SM</v>
          </cell>
          <cell r="AQ272">
            <v>145658.59615999999</v>
          </cell>
          <cell r="AR272">
            <v>73526.196159999992</v>
          </cell>
          <cell r="AS272">
            <v>72132.399999999994</v>
          </cell>
          <cell r="AT272">
            <v>13676.630000000001</v>
          </cell>
          <cell r="AU272">
            <v>131981.96615999998</v>
          </cell>
          <cell r="BZ272" t="str">
            <v>WRWT260850/WRWT25850</v>
          </cell>
          <cell r="CA272">
            <v>0</v>
          </cell>
          <cell r="DL272"/>
          <cell r="DM272" t="str">
            <v>Lead time</v>
          </cell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>
            <v>0</v>
          </cell>
          <cell r="EI272">
            <v>0</v>
          </cell>
        </row>
        <row r="273">
          <cell r="B273">
            <v>0</v>
          </cell>
          <cell r="C273"/>
          <cell r="E273"/>
          <cell r="F273"/>
          <cell r="G273">
            <v>28</v>
          </cell>
          <cell r="H273">
            <v>41</v>
          </cell>
          <cell r="I273" t="str">
            <v>ขาว</v>
          </cell>
          <cell r="J273"/>
          <cell r="L273">
            <v>122</v>
          </cell>
          <cell r="M273" t="str">
            <v>+</v>
          </cell>
          <cell r="N273">
            <v>3</v>
          </cell>
          <cell r="R273"/>
          <cell r="T273"/>
          <cell r="U273"/>
          <cell r="V273"/>
          <cell r="X273"/>
          <cell r="Z273"/>
          <cell r="AA273"/>
          <cell r="AB273">
            <v>0</v>
          </cell>
          <cell r="AC273">
            <v>0</v>
          </cell>
          <cell r="AD273"/>
          <cell r="AG273"/>
          <cell r="AI273" t="str">
            <v>ระบุในSD</v>
          </cell>
          <cell r="AJ273"/>
          <cell r="AL273">
            <v>0</v>
          </cell>
          <cell r="AM273"/>
          <cell r="AN273">
            <v>0</v>
          </cell>
          <cell r="AO273" t="str">
            <v>WSWT2825800</v>
          </cell>
          <cell r="AQ273" t="e">
            <v>#REF!</v>
          </cell>
          <cell r="AR273" t="e">
            <v>#REF!</v>
          </cell>
          <cell r="AS273" t="e">
            <v>#REF!</v>
          </cell>
          <cell r="AT273" t="e">
            <v>#REF!</v>
          </cell>
          <cell r="AU273" t="e">
            <v>#REF!</v>
          </cell>
          <cell r="BZ273" t="str">
            <v>WRWT25850/WRWT25800</v>
          </cell>
          <cell r="CA273">
            <v>0</v>
          </cell>
          <cell r="DL273"/>
          <cell r="DM273" t="str">
            <v>Lead time</v>
          </cell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>
            <v>0</v>
          </cell>
        </row>
        <row r="274">
          <cell r="B274" t="str">
            <v>MK68-000492</v>
          </cell>
          <cell r="C274">
            <v>45749</v>
          </cell>
          <cell r="E274" t="str">
            <v>บจก.ไทยร่วมใจน้ำมันพืช</v>
          </cell>
          <cell r="F274" t="str">
            <v>TRJ</v>
          </cell>
          <cell r="G274">
            <v>28</v>
          </cell>
          <cell r="H274">
            <v>41</v>
          </cell>
          <cell r="I274" t="str">
            <v>ขาว</v>
          </cell>
          <cell r="J274"/>
          <cell r="L274">
            <v>120</v>
          </cell>
          <cell r="M274" t="str">
            <v>+</v>
          </cell>
          <cell r="N274">
            <v>3</v>
          </cell>
          <cell r="R274" t="str">
            <v>ไม่</v>
          </cell>
          <cell r="T274" t="str">
            <v>ไม่สวมถุงใน</v>
          </cell>
          <cell r="U274"/>
          <cell r="V274"/>
          <cell r="X274">
            <v>45769</v>
          </cell>
          <cell r="Z274" t="str">
            <v>500กระสอบ</v>
          </cell>
          <cell r="AA274">
            <v>50000</v>
          </cell>
          <cell r="AB274">
            <v>0</v>
          </cell>
          <cell r="AC274">
            <v>0</v>
          </cell>
          <cell r="AD274">
            <v>0</v>
          </cell>
          <cell r="AG274" t="str">
            <v>เย็น21/4  ขอส่ง  28/4</v>
          </cell>
          <cell r="AI274"/>
          <cell r="AJ274">
            <v>0</v>
          </cell>
          <cell r="AL274">
            <v>50000</v>
          </cell>
          <cell r="AM274"/>
          <cell r="AN274">
            <v>52500</v>
          </cell>
          <cell r="AO274" t="str">
            <v>WSWT2825850</v>
          </cell>
          <cell r="AQ274">
            <v>59372.5</v>
          </cell>
          <cell r="AR274">
            <v>12979</v>
          </cell>
          <cell r="AS274">
            <v>46393.5</v>
          </cell>
          <cell r="AT274">
            <v>0</v>
          </cell>
          <cell r="AU274">
            <v>0</v>
          </cell>
          <cell r="BZ274" t="str">
            <v>WRWT25850/WRWT25850</v>
          </cell>
          <cell r="CA274">
            <v>5214.1139166666671</v>
          </cell>
          <cell r="DL274" t="str">
            <v>P1</v>
          </cell>
          <cell r="DM274">
            <v>2</v>
          </cell>
          <cell r="DN274">
            <v>45769</v>
          </cell>
          <cell r="DP274">
            <v>45764</v>
          </cell>
          <cell r="DQ274"/>
          <cell r="DR274">
            <v>45760</v>
          </cell>
          <cell r="DS274">
            <v>45767</v>
          </cell>
          <cell r="DT274"/>
          <cell r="DU274">
            <v>45768</v>
          </cell>
          <cell r="DW274"/>
          <cell r="DX274"/>
          <cell r="DY274"/>
          <cell r="DZ274"/>
          <cell r="EA274"/>
          <cell r="EB274"/>
          <cell r="EC274" t="str">
            <v>งานพิมพ์</v>
          </cell>
          <cell r="ED274" t="str">
            <v xml:space="preserve"> /</v>
          </cell>
          <cell r="EG274"/>
          <cell r="EH274"/>
          <cell r="EI274"/>
        </row>
        <row r="275">
          <cell r="B275" t="str">
            <v>ประมาณการ</v>
          </cell>
          <cell r="C275" t="str">
            <v>ประมาณการ</v>
          </cell>
          <cell r="E275" t="str">
            <v>บจก.ที.ซี.ยูเนี่ยน อโกรเทค</v>
          </cell>
          <cell r="F275" t="str">
            <v>ไม่พิมพ์</v>
          </cell>
          <cell r="G275">
            <v>28</v>
          </cell>
          <cell r="H275">
            <v>47</v>
          </cell>
          <cell r="I275" t="str">
            <v>ขาว</v>
          </cell>
          <cell r="J275" t="str">
            <v>ใส</v>
          </cell>
          <cell r="L275">
            <v>180</v>
          </cell>
          <cell r="M275" t="str">
            <v>±</v>
          </cell>
          <cell r="N275">
            <v>5</v>
          </cell>
          <cell r="R275" t="str">
            <v>ไม่</v>
          </cell>
          <cell r="T275" t="str">
            <v>ไม่สวมถุงใน</v>
          </cell>
          <cell r="U275"/>
          <cell r="V275"/>
          <cell r="X275">
            <v>45777</v>
          </cell>
          <cell r="Z275" t="str">
            <v xml:space="preserve">300กระสอบแบนเต็มใบ </v>
          </cell>
          <cell r="AA275">
            <v>20000</v>
          </cell>
          <cell r="AB275">
            <v>0</v>
          </cell>
          <cell r="AC275">
            <v>0</v>
          </cell>
          <cell r="AD275">
            <v>0</v>
          </cell>
          <cell r="AG275"/>
          <cell r="AI275"/>
          <cell r="AJ275">
            <v>0</v>
          </cell>
          <cell r="AL275">
            <v>20000</v>
          </cell>
          <cell r="AM275"/>
          <cell r="AN275">
            <v>0</v>
          </cell>
          <cell r="AO275" t="str">
            <v>WSWT2825850</v>
          </cell>
          <cell r="AQ275">
            <v>27101.800000000003</v>
          </cell>
          <cell r="AR275">
            <v>0</v>
          </cell>
          <cell r="AS275">
            <v>27101.800000000003</v>
          </cell>
          <cell r="AT275">
            <v>0</v>
          </cell>
          <cell r="AU275">
            <v>27101.800000000003</v>
          </cell>
          <cell r="BZ275" t="str">
            <v>WRWT25850/WRWT25850</v>
          </cell>
          <cell r="CA275">
            <v>3045.9411888888894</v>
          </cell>
          <cell r="DL275" t="str">
            <v>P3</v>
          </cell>
          <cell r="DM275">
            <v>1</v>
          </cell>
          <cell r="DN275">
            <v>45777</v>
          </cell>
          <cell r="DP275">
            <v>45772</v>
          </cell>
          <cell r="DQ275"/>
          <cell r="DR275"/>
          <cell r="DS275"/>
          <cell r="DT275"/>
          <cell r="DU275">
            <v>45776</v>
          </cell>
          <cell r="DW275"/>
          <cell r="DX275"/>
          <cell r="DY275"/>
          <cell r="DZ275"/>
          <cell r="EA275"/>
          <cell r="EB275"/>
          <cell r="EC275" t="str">
            <v>ตัด</v>
          </cell>
          <cell r="ED275"/>
          <cell r="EG275"/>
          <cell r="EH275"/>
          <cell r="EI275"/>
        </row>
        <row r="276">
          <cell r="B276">
            <v>0</v>
          </cell>
          <cell r="C276"/>
          <cell r="E276"/>
          <cell r="F276"/>
          <cell r="G276">
            <v>28</v>
          </cell>
          <cell r="H276">
            <v>43</v>
          </cell>
          <cell r="I276"/>
          <cell r="J276"/>
          <cell r="L276">
            <v>130</v>
          </cell>
          <cell r="M276" t="str">
            <v>±</v>
          </cell>
          <cell r="N276">
            <v>3</v>
          </cell>
          <cell r="R276"/>
          <cell r="T276"/>
          <cell r="U276"/>
          <cell r="V276"/>
          <cell r="X276"/>
          <cell r="Z276"/>
          <cell r="AA276"/>
          <cell r="AB276"/>
          <cell r="AC276">
            <v>0</v>
          </cell>
          <cell r="AD276"/>
          <cell r="AG276"/>
          <cell r="AI276" t="str">
            <v>ระบุในSD</v>
          </cell>
          <cell r="AJ276"/>
          <cell r="AL276">
            <v>0</v>
          </cell>
          <cell r="AM276"/>
          <cell r="AN276">
            <v>0</v>
          </cell>
          <cell r="AO276" t="str">
            <v>WSWT2825850</v>
          </cell>
          <cell r="AQ276">
            <v>86474.3</v>
          </cell>
          <cell r="AR276">
            <v>12979</v>
          </cell>
          <cell r="AS276">
            <v>73495.3</v>
          </cell>
          <cell r="AT276">
            <v>0</v>
          </cell>
          <cell r="AU276">
            <v>27101.800000000003</v>
          </cell>
          <cell r="BZ276" t="str">
            <v>WRWT280850/WRWT25850</v>
          </cell>
          <cell r="CA276">
            <v>0</v>
          </cell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>
            <v>0</v>
          </cell>
          <cell r="C277"/>
          <cell r="E277"/>
          <cell r="F277"/>
          <cell r="G277">
            <v>30</v>
          </cell>
          <cell r="H277">
            <v>41</v>
          </cell>
          <cell r="I277"/>
          <cell r="J277"/>
          <cell r="L277">
            <v>122</v>
          </cell>
          <cell r="M277" t="str">
            <v>±</v>
          </cell>
          <cell r="N277">
            <v>5</v>
          </cell>
          <cell r="R277"/>
          <cell r="T277"/>
          <cell r="U277"/>
          <cell r="V277"/>
          <cell r="X277"/>
          <cell r="Z277"/>
          <cell r="AA277"/>
          <cell r="AB277">
            <v>0</v>
          </cell>
          <cell r="AC277">
            <v>0</v>
          </cell>
          <cell r="AD277"/>
          <cell r="AG277"/>
          <cell r="AI277" t="str">
            <v>ระบุในSD</v>
          </cell>
          <cell r="AJ277"/>
          <cell r="AL277">
            <v>0</v>
          </cell>
          <cell r="AM277"/>
          <cell r="AN277">
            <v>0</v>
          </cell>
          <cell r="AO277" t="str">
            <v>WSWT3025800</v>
          </cell>
          <cell r="AQ277" t="e">
            <v>#REF!</v>
          </cell>
          <cell r="AR277" t="e">
            <v>#REF!</v>
          </cell>
          <cell r="AS277" t="e">
            <v>#REF!</v>
          </cell>
          <cell r="AT277" t="e">
            <v>#REF!</v>
          </cell>
          <cell r="AU277" t="e">
            <v>#REF!</v>
          </cell>
          <cell r="BZ277" t="str">
            <v>WRWT25800/WRWT28750</v>
          </cell>
          <cell r="CA277">
            <v>0</v>
          </cell>
          <cell r="DL277"/>
          <cell r="DM277" t="str">
            <v>Lead time</v>
          </cell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>
            <v>0</v>
          </cell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 t="str">
            <v>ค้างส่งทั้งหมด</v>
          </cell>
          <cell r="Z278"/>
          <cell r="AA278">
            <v>7598606</v>
          </cell>
          <cell r="AB278"/>
          <cell r="AC278"/>
          <cell r="AD278"/>
          <cell r="AG278"/>
          <cell r="AI278"/>
          <cell r="AJ278">
            <v>462832</v>
          </cell>
          <cell r="AL278"/>
          <cell r="AM278"/>
          <cell r="AN278"/>
          <cell r="AO278"/>
          <cell r="AQ278" t="e">
            <v>#REF!</v>
          </cell>
          <cell r="AR278" t="e">
            <v>#REF!</v>
          </cell>
          <cell r="AS278" t="e">
            <v>#REF!</v>
          </cell>
          <cell r="AT278"/>
          <cell r="AU278"/>
          <cell r="BZ278"/>
          <cell r="CA278">
            <v>661196.08438964118</v>
          </cell>
          <cell r="DL278"/>
          <cell r="DM278" t="str">
            <v>Lead time</v>
          </cell>
          <cell r="DN278"/>
          <cell r="DP278">
            <v>-5</v>
          </cell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>
            <v>140000</v>
          </cell>
          <cell r="AA279">
            <v>54.275757142857145</v>
          </cell>
          <cell r="AB279"/>
          <cell r="AC279"/>
          <cell r="AD279"/>
          <cell r="AG279"/>
          <cell r="AI279"/>
          <cell r="AJ279"/>
          <cell r="AL279">
            <v>0</v>
          </cell>
          <cell r="AM279"/>
          <cell r="AN279">
            <v>0</v>
          </cell>
          <cell r="AO279"/>
          <cell r="AQ279" t="e">
            <v>#REF!</v>
          </cell>
          <cell r="AR279"/>
          <cell r="AS279" t="e">
            <v>#REF!</v>
          </cell>
          <cell r="AT279"/>
          <cell r="AU279"/>
          <cell r="BZ279"/>
          <cell r="CA279" t="str">
            <v>ห้ามลบ</v>
          </cell>
          <cell r="DL279" t="str">
            <v>P1</v>
          </cell>
          <cell r="DM279">
            <v>2</v>
          </cell>
          <cell r="DN279">
            <v>0</v>
          </cell>
          <cell r="DP279">
            <v>-5</v>
          </cell>
          <cell r="DQ279"/>
          <cell r="DR279">
            <v>-9</v>
          </cell>
          <cell r="DS279">
            <v>-2</v>
          </cell>
          <cell r="DT279"/>
          <cell r="DU279">
            <v>-1</v>
          </cell>
          <cell r="DW279"/>
          <cell r="DX279"/>
          <cell r="DY279"/>
          <cell r="DZ279"/>
          <cell r="EA279"/>
          <cell r="EB279"/>
          <cell r="EC279" t="str">
            <v>งานพิมพ์</v>
          </cell>
          <cell r="ED279" t="str">
            <v>รอART</v>
          </cell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 t="str">
            <v>ประมาณการ</v>
          </cell>
          <cell r="Z280"/>
          <cell r="AA280">
            <v>1112000</v>
          </cell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>
            <v>0</v>
          </cell>
          <cell r="AT280"/>
          <cell r="AU280"/>
          <cell r="BZ280"/>
          <cell r="CA280"/>
          <cell r="DL280" t="str">
            <v>P3</v>
          </cell>
          <cell r="DM280">
            <v>1</v>
          </cell>
          <cell r="DN280" t="str">
            <v>ประมาณการ</v>
          </cell>
          <cell r="DP280" t="e">
            <v>#VALUE!</v>
          </cell>
          <cell r="DQ280"/>
          <cell r="DR280"/>
          <cell r="DS280"/>
          <cell r="DT280"/>
          <cell r="DU280" t="e">
            <v>#VALUE!</v>
          </cell>
          <cell r="DW280"/>
          <cell r="DX280"/>
          <cell r="DY280"/>
          <cell r="DZ280"/>
          <cell r="EA280"/>
          <cell r="EB280"/>
          <cell r="EC280" t="str">
            <v>ตัด</v>
          </cell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 t="str">
            <v>รอแจ้ง</v>
          </cell>
          <cell r="Z281"/>
          <cell r="AA281">
            <v>571613</v>
          </cell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>
            <v>539817.07182000007</v>
          </cell>
          <cell r="AT281"/>
          <cell r="AU281"/>
          <cell r="BZ281"/>
          <cell r="CA281"/>
          <cell r="DL281" t="str">
            <v>P2</v>
          </cell>
          <cell r="DM281">
            <v>3</v>
          </cell>
          <cell r="DN281" t="str">
            <v>รอแจ้ง</v>
          </cell>
          <cell r="DP281" t="e">
            <v>#VALUE!</v>
          </cell>
          <cell r="DQ281" t="e">
            <v>#VALUE!</v>
          </cell>
          <cell r="DR281" t="e">
            <v>#VALUE!</v>
          </cell>
          <cell r="DS281" t="e">
            <v>#VALUE!</v>
          </cell>
          <cell r="DT281"/>
          <cell r="DU281" t="e">
            <v>#VALUE!</v>
          </cell>
          <cell r="DW281"/>
          <cell r="DX281"/>
          <cell r="DY281"/>
          <cell r="DZ281"/>
          <cell r="EA281"/>
          <cell r="EB281"/>
          <cell r="EC281" t="str">
            <v>งานเคลือบ+พิมพ์</v>
          </cell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 t="str">
            <v>รอส่ง</v>
          </cell>
          <cell r="Z282"/>
          <cell r="AA282">
            <v>382984</v>
          </cell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>
            <v>0</v>
          </cell>
          <cell r="AT282"/>
          <cell r="AU282"/>
          <cell r="BZ282"/>
          <cell r="CA282"/>
          <cell r="DL282" t="str">
            <v>P6</v>
          </cell>
          <cell r="DM282">
            <v>4</v>
          </cell>
          <cell r="DN282" t="str">
            <v>รอส่ง</v>
          </cell>
          <cell r="DP282" t="e">
            <v>#VALUE!</v>
          </cell>
          <cell r="DQ282" t="e">
            <v>#VALUE!</v>
          </cell>
          <cell r="DR282" t="e">
            <v>#VALUE!</v>
          </cell>
          <cell r="DS282" t="e">
            <v>#VALUE!</v>
          </cell>
          <cell r="DT282" t="e">
            <v>#VALUE!</v>
          </cell>
          <cell r="DU282" t="e">
            <v>#VALUE!</v>
          </cell>
          <cell r="DW282"/>
          <cell r="DX282"/>
          <cell r="DY282"/>
          <cell r="DZ282"/>
          <cell r="EA282"/>
          <cell r="EB282"/>
          <cell r="EC282" t="str">
            <v>งานเคลือบ+พิมพ์</v>
          </cell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 t="str">
            <v>มีกำหนดส่ง</v>
          </cell>
          <cell r="Z283"/>
          <cell r="AA283">
            <v>5532009</v>
          </cell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 t="e">
            <v>#REF!</v>
          </cell>
          <cell r="AT283" t="e">
            <v>#REF!</v>
          </cell>
          <cell r="AU283"/>
          <cell r="BZ283"/>
          <cell r="CA283"/>
          <cell r="DL283" t="str">
            <v>P11</v>
          </cell>
          <cell r="DM283">
            <v>2</v>
          </cell>
          <cell r="DN283" t="str">
            <v>มีกำหนดส่ง</v>
          </cell>
          <cell r="DP283" t="e">
            <v>#VALUE!</v>
          </cell>
          <cell r="DQ283" t="e">
            <v>#VALUE!</v>
          </cell>
          <cell r="DR283"/>
          <cell r="DS283"/>
          <cell r="DT283"/>
          <cell r="DU283" t="e">
            <v>#VALUE!</v>
          </cell>
          <cell r="DW283"/>
          <cell r="DX283"/>
          <cell r="DY283"/>
          <cell r="DZ283"/>
          <cell r="EA283"/>
          <cell r="EB283"/>
          <cell r="EC283" t="str">
            <v>งานเคลือบ+ตัด</v>
          </cell>
          <cell r="ED283"/>
          <cell r="EG283"/>
          <cell r="EH283"/>
          <cell r="EI283"/>
        </row>
        <row r="284">
          <cell r="B284"/>
          <cell r="C284"/>
          <cell r="E284" t="str">
            <v>ผู้สั่งผลิต..................................................</v>
          </cell>
          <cell r="F284"/>
          <cell r="G284"/>
          <cell r="H284"/>
          <cell r="I284" t="str">
            <v xml:space="preserve"> </v>
          </cell>
          <cell r="J284"/>
          <cell r="L284"/>
          <cell r="M284" t="str">
            <v xml:space="preserve"> </v>
          </cell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 t="str">
            <v>P9</v>
          </cell>
          <cell r="DM284">
            <v>3</v>
          </cell>
          <cell r="DN284">
            <v>0</v>
          </cell>
          <cell r="DP284">
            <v>-5</v>
          </cell>
          <cell r="DQ284"/>
          <cell r="DR284">
            <v>-10</v>
          </cell>
          <cell r="DS284">
            <v>-3</v>
          </cell>
          <cell r="DT284">
            <v>-2</v>
          </cell>
          <cell r="DU284">
            <v>-1</v>
          </cell>
          <cell r="DW284">
            <v>0</v>
          </cell>
          <cell r="DX284"/>
          <cell r="DY284"/>
          <cell r="DZ284"/>
          <cell r="EA284"/>
          <cell r="EB284"/>
          <cell r="EC284" t="str">
            <v>งานพิมพ์</v>
          </cell>
          <cell r="ED284"/>
          <cell r="EG284"/>
          <cell r="EH284"/>
          <cell r="EI284"/>
        </row>
        <row r="285">
          <cell r="B285"/>
          <cell r="C285"/>
          <cell r="E285" t="str">
            <v>เจ้าหน้าที่วางแผนการผลิต</v>
          </cell>
          <cell r="F285"/>
          <cell r="G285"/>
          <cell r="H285"/>
          <cell r="I285"/>
          <cell r="J285"/>
          <cell r="L285"/>
          <cell r="M285" t="str">
            <v>ผู้อนุมัติ..................................................</v>
          </cell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 t="str">
            <v xml:space="preserve"> </v>
          </cell>
          <cell r="AU285"/>
          <cell r="BZ285"/>
          <cell r="CA285"/>
          <cell r="DL285" t="str">
            <v>P4</v>
          </cell>
          <cell r="DM285">
            <v>3</v>
          </cell>
          <cell r="DN285">
            <v>0</v>
          </cell>
          <cell r="DP285">
            <v>-5</v>
          </cell>
          <cell r="DQ285"/>
          <cell r="DR285">
            <v>-10</v>
          </cell>
          <cell r="DS285">
            <v>-3</v>
          </cell>
          <cell r="DT285"/>
          <cell r="DU285">
            <v>-2</v>
          </cell>
          <cell r="DW285">
            <v>-1</v>
          </cell>
          <cell r="DX285"/>
          <cell r="DY285"/>
          <cell r="DZ285"/>
          <cell r="EA285"/>
          <cell r="EB285"/>
          <cell r="EC285" t="str">
            <v>งานพิมพ์</v>
          </cell>
          <cell r="ED285"/>
          <cell r="EG285"/>
          <cell r="EH285"/>
          <cell r="EI285"/>
        </row>
        <row r="286">
          <cell r="B286"/>
          <cell r="C286"/>
          <cell r="E286" t="str">
            <v xml:space="preserve">        /         /        .</v>
          </cell>
          <cell r="F286"/>
          <cell r="G286"/>
          <cell r="H286"/>
          <cell r="I286"/>
          <cell r="J286"/>
          <cell r="L286"/>
          <cell r="M286" t="str">
            <v>ผู้จัดการฝ่ายผลิต</v>
          </cell>
          <cell r="N286"/>
          <cell r="R286"/>
          <cell r="T286"/>
          <cell r="U286"/>
          <cell r="V286" t="str">
            <v xml:space="preserve"> </v>
          </cell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 t="str">
            <v>P7</v>
          </cell>
          <cell r="DM286">
            <v>2</v>
          </cell>
          <cell r="DN286">
            <v>0</v>
          </cell>
          <cell r="DP286">
            <v>-5</v>
          </cell>
          <cell r="DQ286"/>
          <cell r="DR286">
            <v>-9</v>
          </cell>
          <cell r="DS286">
            <v>-2</v>
          </cell>
          <cell r="DT286">
            <v>-1</v>
          </cell>
          <cell r="DU286">
            <v>-1</v>
          </cell>
          <cell r="DW286"/>
          <cell r="DX286"/>
          <cell r="DY286"/>
          <cell r="DZ286"/>
          <cell r="EA286"/>
          <cell r="EB286"/>
          <cell r="EC286" t="str">
            <v>งานพิมพ์</v>
          </cell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 t="str">
            <v xml:space="preserve">        /         /        .</v>
          </cell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 t="str">
            <v>P8</v>
          </cell>
          <cell r="DM287">
            <v>4</v>
          </cell>
          <cell r="DN287">
            <v>0</v>
          </cell>
          <cell r="DP287">
            <v>-5</v>
          </cell>
          <cell r="DQ287">
            <v>-4</v>
          </cell>
          <cell r="DR287">
            <v>-10</v>
          </cell>
          <cell r="DS287">
            <v>-3</v>
          </cell>
          <cell r="DT287">
            <v>-2</v>
          </cell>
          <cell r="DU287">
            <v>-2</v>
          </cell>
          <cell r="DW287">
            <v>-1</v>
          </cell>
          <cell r="DX287"/>
          <cell r="DY287"/>
          <cell r="DZ287"/>
          <cell r="EA287"/>
          <cell r="EB287"/>
          <cell r="EC287" t="str">
            <v>งานเคลือบ+พิมพ์</v>
          </cell>
          <cell r="ED287"/>
          <cell r="EG287"/>
          <cell r="EH287"/>
          <cell r="EI287"/>
        </row>
        <row r="288">
          <cell r="B288"/>
          <cell r="C288"/>
          <cell r="E288"/>
          <cell r="F288" t="str">
            <v xml:space="preserve"> </v>
          </cell>
          <cell r="G288" t="str">
            <v xml:space="preserve"> </v>
          </cell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 t="str">
            <v>P13</v>
          </cell>
          <cell r="DM288">
            <v>2</v>
          </cell>
          <cell r="DN288">
            <v>0</v>
          </cell>
          <cell r="DP288">
            <v>-5</v>
          </cell>
          <cell r="DQ288"/>
          <cell r="DR288"/>
          <cell r="DS288"/>
          <cell r="DT288"/>
          <cell r="DU288">
            <v>-2</v>
          </cell>
          <cell r="DW288">
            <v>-1</v>
          </cell>
          <cell r="DX288"/>
          <cell r="DY288"/>
          <cell r="DZ288"/>
          <cell r="EA288"/>
          <cell r="EB288"/>
          <cell r="EC288" t="str">
            <v>ตัด</v>
          </cell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 t="str">
            <v xml:space="preserve"> </v>
          </cell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 t="str">
            <v>P10</v>
          </cell>
          <cell r="DM289">
            <v>3</v>
          </cell>
          <cell r="DN289">
            <v>0</v>
          </cell>
          <cell r="DP289">
            <v>-5</v>
          </cell>
          <cell r="DQ289">
            <v>-3</v>
          </cell>
          <cell r="DR289">
            <v>-9</v>
          </cell>
          <cell r="DS289">
            <v>-2</v>
          </cell>
          <cell r="DT289"/>
          <cell r="DU289">
            <v>-1</v>
          </cell>
          <cell r="DW289">
            <v>0</v>
          </cell>
          <cell r="DX289"/>
          <cell r="DY289"/>
          <cell r="DZ289"/>
          <cell r="EA289"/>
          <cell r="EB289"/>
          <cell r="EC289" t="str">
            <v>งานเคลือบ+พิมพ์</v>
          </cell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 t="str">
            <v xml:space="preserve"> </v>
          </cell>
          <cell r="AB290"/>
          <cell r="AC290"/>
          <cell r="AD290"/>
          <cell r="AG290"/>
          <cell r="AI290"/>
          <cell r="AJ290" t="str">
            <v>.</v>
          </cell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 t="str">
            <v>Lead time</v>
          </cell>
          <cell r="DN290"/>
          <cell r="DP290">
            <v>-5</v>
          </cell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 t="str">
            <v>P5.2</v>
          </cell>
          <cell r="DM291">
            <v>4</v>
          </cell>
          <cell r="DN291">
            <v>0</v>
          </cell>
          <cell r="DP291">
            <v>-15</v>
          </cell>
          <cell r="DQ291"/>
          <cell r="DR291">
            <v>-11</v>
          </cell>
          <cell r="DS291">
            <v>-4</v>
          </cell>
          <cell r="DT291">
            <v>-3</v>
          </cell>
          <cell r="DU291">
            <v>-3</v>
          </cell>
          <cell r="DW291">
            <v>-2</v>
          </cell>
          <cell r="DX291">
            <v>-1</v>
          </cell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 t="str">
            <v>P5.3</v>
          </cell>
          <cell r="DM292">
            <v>6</v>
          </cell>
          <cell r="DN292">
            <v>0</v>
          </cell>
          <cell r="DP292">
            <v>-15</v>
          </cell>
          <cell r="DQ292">
            <v>-6</v>
          </cell>
          <cell r="DR292">
            <v>-12</v>
          </cell>
          <cell r="DS292">
            <v>-5</v>
          </cell>
          <cell r="DT292">
            <v>-4</v>
          </cell>
          <cell r="DU292">
            <v>-3</v>
          </cell>
          <cell r="DW292">
            <v>-2</v>
          </cell>
          <cell r="DX292">
            <v>-1</v>
          </cell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 t="str">
            <v xml:space="preserve"> </v>
          </cell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ของเหลือห้ามลืมหัก"/>
      <sheetName val="ยอดผลิตเดือน2 ส่ง เดือน 3"/>
      <sheetName val="สหเรือง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ยังไม่ได้พิมพ์</v>
          </cell>
        </row>
        <row r="21">
          <cell r="DC21" t="str">
            <v>ยังไม่ได้พิมพ์</v>
          </cell>
        </row>
        <row r="22">
          <cell r="DC22" t="str">
            <v>พร้อมส่ง</v>
          </cell>
        </row>
        <row r="23">
          <cell r="DC23" t="str">
            <v>ยังไม่ได้พิมพ์</v>
          </cell>
        </row>
        <row r="24">
          <cell r="DC24" t="str">
            <v>พร้อมส่ง</v>
          </cell>
        </row>
        <row r="25">
          <cell r="DC25" t="str">
            <v>ยังไม่ได้พิมพ์</v>
          </cell>
        </row>
        <row r="26">
          <cell r="DC26" t="str">
            <v>ยังไม่ได้พิมพ์</v>
          </cell>
        </row>
        <row r="27">
          <cell r="DC27" t="str">
            <v>พร้อมส่ง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รอแบบ</v>
          </cell>
        </row>
        <row r="31">
          <cell r="DC31" t="str">
            <v>พร้อมส่ง</v>
          </cell>
        </row>
        <row r="32">
          <cell r="DC32" t="str">
            <v>รอตัด</v>
          </cell>
        </row>
        <row r="33">
          <cell r="DC33" t="str">
            <v>รอตัด</v>
          </cell>
        </row>
        <row r="34">
          <cell r="DC34" t="str">
            <v>ยังไม่ได้พิมพ์</v>
          </cell>
        </row>
        <row r="35">
          <cell r="DC35" t="str">
            <v>ยังไม่ได้พิมพ์</v>
          </cell>
        </row>
        <row r="36">
          <cell r="DC36" t="str">
            <v>รอแบบ</v>
          </cell>
        </row>
        <row r="37">
          <cell r="DC37" t="str">
            <v>รอแบบ</v>
          </cell>
        </row>
        <row r="38">
          <cell r="DC38" t="str">
            <v>พร้อมส่ง</v>
          </cell>
        </row>
        <row r="39">
          <cell r="DC39" t="str">
            <v>พร้อมส่ง</v>
          </cell>
        </row>
        <row r="40">
          <cell r="DC40" t="str">
            <v>ผ้าขาว</v>
          </cell>
        </row>
        <row r="41">
          <cell r="DC41" t="str">
            <v>ยังไม่ได้พิมพ์</v>
          </cell>
        </row>
        <row r="42">
          <cell r="DC42" t="str">
            <v>ยังไม่ได้พิมพ์</v>
          </cell>
        </row>
        <row r="43">
          <cell r="DC43" t="str">
            <v>ยังไม่ได้พิมพ์</v>
          </cell>
        </row>
        <row r="44">
          <cell r="DC44" t="str">
            <v>ยังไม่ได้พิมพ์</v>
          </cell>
        </row>
        <row r="45">
          <cell r="DC45" t="str">
            <v>ยังไม่ได้พิมพ์</v>
          </cell>
        </row>
        <row r="46">
          <cell r="DC46" t="str">
            <v>ยังไม่ได้พิมพ์</v>
          </cell>
        </row>
        <row r="47">
          <cell r="DC47" t="str">
            <v>ยังไม่ได้พิมพ์</v>
          </cell>
        </row>
        <row r="48">
          <cell r="DC48" t="str">
            <v>ยังไม่ได้พิมพ์</v>
          </cell>
        </row>
        <row r="49">
          <cell r="DC49" t="str">
            <v>ยังไม่ได้พิมพ์</v>
          </cell>
        </row>
        <row r="50">
          <cell r="DC50" t="str">
            <v>ยังไม่ได้พิมพ์</v>
          </cell>
        </row>
        <row r="51">
          <cell r="DC51" t="str">
            <v>ยังไม่ได้พิมพ์</v>
          </cell>
        </row>
        <row r="52">
          <cell r="DC52" t="str">
            <v>ผ้าขาว</v>
          </cell>
        </row>
        <row r="53">
          <cell r="DC53" t="str">
            <v>ผ้าขาว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รอตัด</v>
          </cell>
        </row>
        <row r="57">
          <cell r="DC57" t="str">
            <v>รอตัด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ยังไม่ได้พิมพ์</v>
          </cell>
        </row>
        <row r="62">
          <cell r="DC62" t="str">
            <v>ผ้าขาว</v>
          </cell>
        </row>
        <row r="63">
          <cell r="DC63" t="str">
            <v>ยังไม่ได้พิมพ์</v>
          </cell>
        </row>
        <row r="64">
          <cell r="DC64" t="str">
            <v>ยังไม่ได้พิมพ์</v>
          </cell>
        </row>
        <row r="65">
          <cell r="DC65" t="str">
            <v>ยังไม่ได้พิมพ์</v>
          </cell>
        </row>
        <row r="66">
          <cell r="DC66" t="str">
            <v>ยังไม่ได้พิมพ์</v>
          </cell>
        </row>
        <row r="67">
          <cell r="DC67" t="str">
            <v>ยังไม่ได้พิมพ์</v>
          </cell>
        </row>
        <row r="68">
          <cell r="DC68" t="str">
            <v>ยังไม่ได้พิมพ์</v>
          </cell>
        </row>
        <row r="69">
          <cell r="DC69" t="str">
            <v>รอแบบ</v>
          </cell>
        </row>
        <row r="70">
          <cell r="DC70" t="str">
            <v>พร้อมส่ง</v>
          </cell>
        </row>
        <row r="71">
          <cell r="DC71" t="str">
            <v>พิมพ์ไม่ครบ</v>
          </cell>
        </row>
        <row r="72">
          <cell r="DC72" t="str">
            <v>พร้อมส่ง</v>
          </cell>
        </row>
        <row r="73">
          <cell r="DC73" t="str">
            <v>พร้อมส่ง</v>
          </cell>
        </row>
        <row r="74">
          <cell r="DC74" t="str">
            <v>ยังไม่ได้พิมพ์</v>
          </cell>
        </row>
        <row r="75">
          <cell r="DC75" t="str">
            <v>ยังไม่ได้พิมพ์</v>
          </cell>
        </row>
        <row r="76">
          <cell r="DC76" t="str">
            <v>พร้อมส่ง</v>
          </cell>
        </row>
        <row r="77">
          <cell r="DC77" t="str">
            <v>ผ้าขาว</v>
          </cell>
        </row>
        <row r="78">
          <cell r="DC78" t="str">
            <v>ผ้าขาว</v>
          </cell>
        </row>
        <row r="79">
          <cell r="DC79" t="str">
            <v>พร้อมส่ง</v>
          </cell>
        </row>
        <row r="80">
          <cell r="DC80" t="str">
            <v>ผ้าขาว</v>
          </cell>
        </row>
        <row r="81">
          <cell r="DC81" t="str">
            <v>พร้อมส่ง</v>
          </cell>
        </row>
        <row r="82">
          <cell r="DC82" t="str">
            <v>รอตัด</v>
          </cell>
        </row>
        <row r="83">
          <cell r="DC83" t="str">
            <v>พร้อมส่ง</v>
          </cell>
        </row>
        <row r="84">
          <cell r="DC84" t="str">
            <v>รอตัด</v>
          </cell>
        </row>
        <row r="85">
          <cell r="DC85" t="str">
            <v>ยังไม่ได้พิมพ์</v>
          </cell>
        </row>
        <row r="86">
          <cell r="DC86" t="str">
            <v>ยังไม่ได้พิมพ์</v>
          </cell>
        </row>
        <row r="87">
          <cell r="DC87" t="str">
            <v>ยังไม่ได้พิมพ์</v>
          </cell>
        </row>
        <row r="88">
          <cell r="DC88" t="str">
            <v>ยังไม่ได้พิมพ์</v>
          </cell>
        </row>
        <row r="89">
          <cell r="DC89" t="str">
            <v>ยังไม่ได้พิมพ์</v>
          </cell>
        </row>
        <row r="90">
          <cell r="DC90" t="str">
            <v>รอตัด</v>
          </cell>
        </row>
        <row r="91">
          <cell r="DC91" t="str">
            <v>รอตัด</v>
          </cell>
        </row>
        <row r="92">
          <cell r="DC92" t="str">
            <v>ยังไม่ได้พิมพ์</v>
          </cell>
        </row>
        <row r="93">
          <cell r="DC93" t="str">
            <v>รอตัด</v>
          </cell>
        </row>
        <row r="94">
          <cell r="DC94" t="str">
            <v>รอตัด</v>
          </cell>
        </row>
        <row r="95">
          <cell r="DC95" t="str">
            <v>ยังไม่ได้พิมพ์</v>
          </cell>
        </row>
        <row r="96">
          <cell r="DC96" t="str">
            <v>ยังไม่ได้พิมพ์</v>
          </cell>
        </row>
        <row r="97">
          <cell r="DC97" t="str">
            <v>ยังไม่ได้พิมพ์</v>
          </cell>
        </row>
        <row r="98">
          <cell r="DC98" t="str">
            <v>ยังไม่ได้พิมพ์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รอแบบ</v>
          </cell>
        </row>
        <row r="102">
          <cell r="DC102" t="str">
            <v>ยังไม่ได้พิมพ์</v>
          </cell>
        </row>
        <row r="103">
          <cell r="DC103" t="str">
            <v>รอตัด</v>
          </cell>
        </row>
        <row r="104">
          <cell r="DC104" t="str">
            <v>พร้อมส่ง</v>
          </cell>
        </row>
        <row r="105">
          <cell r="DC105" t="str">
            <v>พร้อมส่ง</v>
          </cell>
        </row>
        <row r="106">
          <cell r="DC106" t="str">
            <v>พร้อมส่ง</v>
          </cell>
        </row>
        <row r="107">
          <cell r="DC107" t="str">
            <v>พร้อมส่ง</v>
          </cell>
        </row>
        <row r="108">
          <cell r="DC108" t="str">
            <v>พร้อมส่ง</v>
          </cell>
        </row>
        <row r="109">
          <cell r="DC109" t="str">
            <v>รอแบบ</v>
          </cell>
        </row>
        <row r="110">
          <cell r="DC110" t="str">
            <v>พร้อมส่ง</v>
          </cell>
        </row>
        <row r="111">
          <cell r="DC111" t="str">
            <v>รอแบบ</v>
          </cell>
        </row>
        <row r="112">
          <cell r="DC112" t="str">
            <v>ยังไม่ได้พิมพ์</v>
          </cell>
        </row>
        <row r="113">
          <cell r="DC113" t="str">
            <v>ยังไม่ได้พิมพ์</v>
          </cell>
        </row>
        <row r="114">
          <cell r="DC114" t="str">
            <v>ยังไม่ได้พิมพ์</v>
          </cell>
        </row>
        <row r="115">
          <cell r="DC115" t="str">
            <v>ยังไม่ได้พิมพ์</v>
          </cell>
        </row>
        <row r="116">
          <cell r="DC116" t="str">
            <v>ยังไม่ได้พิมพ์</v>
          </cell>
        </row>
        <row r="117">
          <cell r="DC117" t="str">
            <v>ยังไม่ได้พิมพ์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รอตัด</v>
          </cell>
        </row>
        <row r="121">
          <cell r="DC121" t="str">
            <v>พร้อมส่ง</v>
          </cell>
        </row>
        <row r="122">
          <cell r="DC122" t="str">
            <v>รอตัด</v>
          </cell>
        </row>
        <row r="123">
          <cell r="DC123" t="str">
            <v>พร้อมส่ง</v>
          </cell>
        </row>
        <row r="124">
          <cell r="DC124" t="str">
            <v>รอตัด</v>
          </cell>
        </row>
        <row r="125">
          <cell r="DC125" t="str">
            <v>รอตัด</v>
          </cell>
        </row>
        <row r="126">
          <cell r="DC126" t="str">
            <v>พร้อมส่ง</v>
          </cell>
        </row>
        <row r="127">
          <cell r="DC127" t="str">
            <v>พร้อมส่ง</v>
          </cell>
        </row>
        <row r="128">
          <cell r="DC128" t="str">
            <v>พร้อมส่ง</v>
          </cell>
        </row>
        <row r="129">
          <cell r="DC129" t="str">
            <v>พร้อมส่ง</v>
          </cell>
        </row>
        <row r="130">
          <cell r="DC130" t="str">
            <v>พร้อมส่ง</v>
          </cell>
        </row>
        <row r="131">
          <cell r="DC131" t="str">
            <v>พร้อมส่ง</v>
          </cell>
        </row>
        <row r="132">
          <cell r="DC132" t="str">
            <v>พร้อมส่ง</v>
          </cell>
        </row>
        <row r="133">
          <cell r="DC133" t="str">
            <v>พร้อมส่ง</v>
          </cell>
        </row>
        <row r="134">
          <cell r="DC134" t="str">
            <v>พร้อมส่ง</v>
          </cell>
        </row>
        <row r="135">
          <cell r="DC135" t="str">
            <v>พร้อมส่ง</v>
          </cell>
        </row>
        <row r="136">
          <cell r="DC136" t="str">
            <v>พร้อมส่ง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พิมพ์ไม่ครบ</v>
          </cell>
        </row>
        <row r="140">
          <cell r="DC140" t="str">
            <v>พิมพ์ไม่ครบ</v>
          </cell>
        </row>
        <row r="141">
          <cell r="DC141" t="str">
            <v>พิมพ์ไม่ครบ</v>
          </cell>
        </row>
        <row r="142">
          <cell r="DC142" t="str">
            <v>ยังไม่ได้พิมพ์</v>
          </cell>
        </row>
        <row r="143">
          <cell r="DC143" t="str">
            <v>ยังไม่ได้พิมพ์</v>
          </cell>
        </row>
        <row r="144">
          <cell r="DC144" t="str">
            <v>ยังไม่ได้พิมพ์</v>
          </cell>
        </row>
        <row r="145">
          <cell r="DC145" t="str">
            <v>ยังไม่ได้พิมพ์</v>
          </cell>
        </row>
        <row r="146">
          <cell r="DC146" t="str">
            <v>ยังไม่ได้พิมพ์</v>
          </cell>
        </row>
        <row r="147">
          <cell r="DC147" t="str">
            <v>ยังไม่ได้พิมพ์</v>
          </cell>
        </row>
        <row r="148">
          <cell r="DC148" t="str">
            <v>ยังไม่ได้พิมพ์</v>
          </cell>
        </row>
        <row r="149">
          <cell r="DC149" t="str">
            <v>ยังไม่ได้พิมพ์</v>
          </cell>
        </row>
        <row r="150">
          <cell r="DC150" t="str">
            <v>ยังไม่ได้พิมพ์</v>
          </cell>
        </row>
        <row r="151">
          <cell r="DC151" t="str">
            <v>ยังไม่ได้พิมพ์</v>
          </cell>
        </row>
        <row r="152">
          <cell r="DC152" t="str">
            <v>ยังไม่ได้พิมพ์</v>
          </cell>
        </row>
        <row r="153">
          <cell r="DC153" t="str">
            <v>ยังไม่ได้พิมพ์</v>
          </cell>
        </row>
        <row r="154">
          <cell r="DC154" t="str">
            <v>ยังไม่ได้พิมพ์</v>
          </cell>
        </row>
        <row r="155">
          <cell r="DC155" t="str">
            <v>รอตัด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ยังไม่ได้พิมพ์</v>
          </cell>
        </row>
        <row r="171">
          <cell r="DC171" t="str">
            <v>ยังไม่ได้พิมพ์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รอแบบ</v>
          </cell>
        </row>
        <row r="179">
          <cell r="DC179" t="str">
            <v>พร้อมส่ง</v>
          </cell>
        </row>
        <row r="180">
          <cell r="DC180" t="str">
            <v>พร้อมส่ง</v>
          </cell>
        </row>
        <row r="181">
          <cell r="DC181" t="str">
            <v>พร้อมส่ง</v>
          </cell>
        </row>
        <row r="182">
          <cell r="DC182" t="str">
            <v>พร้อมส่ง</v>
          </cell>
        </row>
        <row r="183">
          <cell r="DC183" t="str">
            <v>พร้อมส่ง</v>
          </cell>
        </row>
        <row r="184">
          <cell r="DC184" t="str">
            <v>พร้อมส่ง</v>
          </cell>
        </row>
        <row r="185">
          <cell r="DC185" t="str">
            <v>พร้อมส่ง</v>
          </cell>
        </row>
        <row r="186">
          <cell r="DC186" t="str">
            <v>พร้อมส่ง</v>
          </cell>
        </row>
        <row r="187">
          <cell r="DC187" t="str">
            <v>พร้อมส่ง</v>
          </cell>
        </row>
        <row r="188">
          <cell r="DC188" t="str">
            <v>ผ้าขาว</v>
          </cell>
        </row>
        <row r="189">
          <cell r="DC189" t="str">
            <v>ผ้าขาว</v>
          </cell>
        </row>
        <row r="190">
          <cell r="DC190" t="str">
            <v>ผ้าขาว</v>
          </cell>
        </row>
        <row r="191">
          <cell r="DC191" t="str">
            <v>ผ้าขาว</v>
          </cell>
        </row>
        <row r="192">
          <cell r="DC192" t="str">
            <v>ผ้าขาว</v>
          </cell>
        </row>
        <row r="193">
          <cell r="DC193" t="str">
            <v>ยังไม่ได้พิมพ์</v>
          </cell>
        </row>
        <row r="194">
          <cell r="DC194" t="str">
            <v>ผ้าขาว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 t="str">
            <v>พร้อมส่ง</v>
          </cell>
        </row>
        <row r="198">
          <cell r="DC198" t="str">
            <v>พร้อมส่ง</v>
          </cell>
        </row>
        <row r="199">
          <cell r="DC199" t="str">
            <v>รอตัด</v>
          </cell>
        </row>
        <row r="200">
          <cell r="DC200" t="str">
            <v>พร้อมส่ง</v>
          </cell>
        </row>
        <row r="201">
          <cell r="DC201" t="str">
            <v>รอตัด</v>
          </cell>
        </row>
        <row r="202">
          <cell r="DC202" t="str">
            <v>รอตัด</v>
          </cell>
        </row>
        <row r="203">
          <cell r="DC203" t="str">
            <v>ยังไม่ได้พิมพ์</v>
          </cell>
        </row>
        <row r="204">
          <cell r="DC204" t="str">
            <v>รอแบบ</v>
          </cell>
        </row>
        <row r="205">
          <cell r="DC205" t="str">
            <v>รอแบบ</v>
          </cell>
        </row>
        <row r="206">
          <cell r="DC206" t="str">
            <v>ยังไม่ได้พิมพ์</v>
          </cell>
        </row>
        <row r="207">
          <cell r="DC207" t="str">
            <v>รอแบบ</v>
          </cell>
        </row>
        <row r="208">
          <cell r="DC208" t="str">
            <v>ยังไม่ได้พิมพ์</v>
          </cell>
        </row>
        <row r="209">
          <cell r="DC209" t="str">
            <v>ยังไม่ได้พิมพ์</v>
          </cell>
        </row>
        <row r="210">
          <cell r="DC210" t="str">
            <v>ยังไม่ได้พิมพ์</v>
          </cell>
        </row>
        <row r="211">
          <cell r="DC211" t="str">
            <v>ยังไม่ได้พิมพ์</v>
          </cell>
        </row>
        <row r="212">
          <cell r="DC212" t="str">
            <v>ยังไม่ได้พิมพ์</v>
          </cell>
        </row>
        <row r="213">
          <cell r="DC213" t="str">
            <v>ยังไม่ได้พิมพ์</v>
          </cell>
        </row>
        <row r="214">
          <cell r="DC214" t="str">
            <v>ยังไม่ได้พิมพ์</v>
          </cell>
        </row>
        <row r="215">
          <cell r="DC215" t="str">
            <v>ยังไม่ได้พิมพ์</v>
          </cell>
        </row>
        <row r="216">
          <cell r="DC216" t="str">
            <v>พร้อมส่ง</v>
          </cell>
        </row>
        <row r="217">
          <cell r="DC217" t="str">
            <v>พร้อมส่ง</v>
          </cell>
        </row>
        <row r="218">
          <cell r="DC218" t="str">
            <v>พิมพ์ไม่ครบ</v>
          </cell>
        </row>
        <row r="219">
          <cell r="DC219" t="str">
            <v>ยังไม่ได้พิมพ์</v>
          </cell>
        </row>
        <row r="220">
          <cell r="DC220" t="str">
            <v>พร้อมส่ง</v>
          </cell>
        </row>
        <row r="221">
          <cell r="DC221" t="str">
            <v>รอตัด</v>
          </cell>
        </row>
        <row r="222">
          <cell r="DC222" t="str">
            <v>รอตัด</v>
          </cell>
        </row>
        <row r="223">
          <cell r="DC223" t="str">
            <v>ยังไม่ได้พิมพ์</v>
          </cell>
        </row>
        <row r="224">
          <cell r="DC224" t="str">
            <v>รอแบบ</v>
          </cell>
        </row>
        <row r="225">
          <cell r="DC225" t="str">
            <v>รอแบบ</v>
          </cell>
        </row>
        <row r="226">
          <cell r="DC226" t="str">
            <v>รอแบบ</v>
          </cell>
        </row>
        <row r="227">
          <cell r="DC227" t="str">
            <v>พร้อมส่ง</v>
          </cell>
        </row>
        <row r="228">
          <cell r="DC228" t="str">
            <v>ยังไม่ได้พิมพ์</v>
          </cell>
        </row>
        <row r="229">
          <cell r="DC229" t="str">
            <v>พร้อมส่ง</v>
          </cell>
        </row>
        <row r="230">
          <cell r="DC230" t="str">
            <v>ยังไม่ได้พิมพ์</v>
          </cell>
        </row>
        <row r="231">
          <cell r="DC231" t="str">
            <v>พร้อมส่ง</v>
          </cell>
        </row>
        <row r="232">
          <cell r="DC232" t="str">
            <v>พร้อมส่ง</v>
          </cell>
        </row>
        <row r="233">
          <cell r="DC233" t="str">
            <v>ยังไม่ได้พิมพ์</v>
          </cell>
        </row>
        <row r="234">
          <cell r="DC234" t="str">
            <v>ยังไม่ได้พิมพ์</v>
          </cell>
        </row>
        <row r="235">
          <cell r="DC235" t="str">
            <v>ผ้าขาว</v>
          </cell>
        </row>
        <row r="236">
          <cell r="DC236" t="str">
            <v>พร้อมส่ง</v>
          </cell>
        </row>
        <row r="237">
          <cell r="DC237" t="str">
            <v>พร้อมส่ง</v>
          </cell>
        </row>
        <row r="238">
          <cell r="DC238" t="str">
            <v>พร้อมส่ง</v>
          </cell>
        </row>
        <row r="239">
          <cell r="DC239" t="str">
            <v>พร้อมส่ง</v>
          </cell>
        </row>
        <row r="240">
          <cell r="DC240" t="str">
            <v>พร้อมส่ง</v>
          </cell>
        </row>
        <row r="241">
          <cell r="DC241" t="str">
            <v>พร้อมส่ง</v>
          </cell>
        </row>
        <row r="242">
          <cell r="DC242" t="str">
            <v>ยังไม่ได้พิมพ์</v>
          </cell>
        </row>
        <row r="243">
          <cell r="DC243" t="str">
            <v>ยังไม่ได้พิมพ์</v>
          </cell>
        </row>
        <row r="244">
          <cell r="DC244" t="str">
            <v>ยังไม่ได้พิมพ์</v>
          </cell>
        </row>
        <row r="245">
          <cell r="DC245" t="str">
            <v>ยังไม่ได้พิมพ์</v>
          </cell>
        </row>
        <row r="246">
          <cell r="DC246" t="str">
            <v>ยังไม่ได้พิมพ์</v>
          </cell>
        </row>
        <row r="247">
          <cell r="DC247" t="str">
            <v>ยังไม่ได้พิมพ์</v>
          </cell>
        </row>
        <row r="248">
          <cell r="DC248" t="str">
            <v>พร้อมส่ง</v>
          </cell>
        </row>
        <row r="249">
          <cell r="DC249" t="str">
            <v>พร้อมส่ง</v>
          </cell>
        </row>
        <row r="250">
          <cell r="DC250" t="str">
            <v>พร้อมส่ง</v>
          </cell>
        </row>
        <row r="251">
          <cell r="DC251" t="str">
            <v>พร้อมส่ง</v>
          </cell>
        </row>
        <row r="252">
          <cell r="DC252" t="str">
            <v>พร้อมส่ง</v>
          </cell>
        </row>
        <row r="253">
          <cell r="DC253" t="str">
            <v>พร้อมส่ง</v>
          </cell>
        </row>
        <row r="254">
          <cell r="DC254" t="str">
            <v>ผ้าขาว</v>
          </cell>
        </row>
        <row r="255">
          <cell r="DC255" t="str">
            <v>รอตัด</v>
          </cell>
        </row>
        <row r="256">
          <cell r="DC256" t="str">
            <v>ยังไม่ได้พิมพ์</v>
          </cell>
        </row>
        <row r="257">
          <cell r="DC257" t="str">
            <v>ผ้าขาว</v>
          </cell>
        </row>
        <row r="258">
          <cell r="DC258" t="str">
            <v>รอแบบ</v>
          </cell>
        </row>
        <row r="259">
          <cell r="DC259" t="str">
            <v>พร้อมส่ง</v>
          </cell>
        </row>
        <row r="260">
          <cell r="DC260" t="str">
            <v>ยังไม่ได้พิมพ์</v>
          </cell>
        </row>
        <row r="261">
          <cell r="DC261" t="str">
            <v>พร้อมส่ง</v>
          </cell>
        </row>
        <row r="262">
          <cell r="DC262" t="str">
            <v>พร้อมส่ง</v>
          </cell>
        </row>
        <row r="263">
          <cell r="DC263" t="str">
            <v>พร้อมส่ง</v>
          </cell>
        </row>
        <row r="264">
          <cell r="DC264" t="str">
            <v>ผ้าขาว</v>
          </cell>
        </row>
        <row r="265">
          <cell r="DC265" t="str">
            <v>ผ้าขาว</v>
          </cell>
        </row>
        <row r="266">
          <cell r="DC266" t="str">
            <v>พร้อมส่ง</v>
          </cell>
        </row>
        <row r="267">
          <cell r="DC267" t="str">
            <v>ผ้าขาว</v>
          </cell>
        </row>
        <row r="268">
          <cell r="DC268" t="str">
            <v>ยังไม่ได้พิมพ์</v>
          </cell>
        </row>
        <row r="269">
          <cell r="DC269" t="str">
            <v>ยังไม่ได้พิมพ์</v>
          </cell>
        </row>
        <row r="270">
          <cell r="DC270" t="str">
            <v>ยังไม่ได้พิมพ์</v>
          </cell>
        </row>
        <row r="271">
          <cell r="DC271" t="str">
            <v>รอแบบ</v>
          </cell>
        </row>
        <row r="272">
          <cell r="DC272" t="str">
            <v>พร้อมส่ง</v>
          </cell>
        </row>
        <row r="273">
          <cell r="DC273" t="str">
            <v>พร้อมส่ง</v>
          </cell>
        </row>
        <row r="274">
          <cell r="DC274" t="str">
            <v>ยังไม่ได้พิมพ์</v>
          </cell>
        </row>
        <row r="275">
          <cell r="DC275" t="str">
            <v>ผ้าขาว</v>
          </cell>
        </row>
        <row r="276">
          <cell r="DC276" t="str">
            <v>พร้อมส่ง</v>
          </cell>
        </row>
        <row r="277">
          <cell r="DC277" t="str">
            <v>พร้อมส่ง</v>
          </cell>
        </row>
        <row r="278">
          <cell r="DC278"/>
        </row>
        <row r="279">
          <cell r="DC279"/>
        </row>
        <row r="280">
          <cell r="DC280"/>
        </row>
        <row r="281">
          <cell r="DC281" t="str">
            <v xml:space="preserve"> </v>
          </cell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52.559128819441" createdVersion="8" refreshedVersion="8" minRefreshableVersion="3" recordCount="238" xr:uid="{FDD80DD7-EBAA-42C3-87D7-6C10F19F259B}">
  <cacheSource type="worksheet">
    <worksheetSource ref="B5:AF243" sheet="5-4-68"/>
  </cacheSource>
  <cacheFields count="31">
    <cacheField name="เลขที่ SO" numFmtId="0">
      <sharedItems containsMixedTypes="1" containsNumber="1" containsInteger="1" minValue="0" maxValue="0" count="121">
        <s v="MK68-000464"/>
        <n v="0"/>
        <s v="MK68-000278"/>
        <s v="ประมาณการ"/>
        <s v="MK68-000511"/>
        <s v="MK68-000468"/>
        <s v="ใบรับคำสั่งซื้อ"/>
        <s v="MK68-000485"/>
        <s v="MK68-000486"/>
        <s v="MK68-000419"/>
        <s v="MK68-000418"/>
        <s v="MK68-000505"/>
        <s v="MK68-000506"/>
        <s v="MK68-000507"/>
        <s v="MK68-000436"/>
        <s v="MK68-000437"/>
        <s v="MK68-000509"/>
        <s v="MK68-000510"/>
        <s v="MK68-000448"/>
        <s v="MK68-000337"/>
        <s v="MK68-000457"/>
        <s v="MK68-000088"/>
        <s v="MK68-000336"/>
        <s v="MK68-000335"/>
        <s v="MK68-000254"/>
        <s v="MK68-000451"/>
        <s v="MK68-000424"/>
        <s v="MK68-000495"/>
        <s v="MK68-000439"/>
        <s v="MK68-000441"/>
        <s v="MK68-000456"/>
        <s v="MK68-000450"/>
        <s v="MK68-000452"/>
        <s v="MK68-000498"/>
        <s v="MK68-000494"/>
        <s v="MK68-000496"/>
        <s v="MK68-000440"/>
        <s v="MK68-000334"/>
        <s v="MK67-001533"/>
        <s v="MK68-000341"/>
        <s v="MK68-000241"/>
        <s v="MK68-000327"/>
        <s v="MK68-000326"/>
        <s v="MK68-000325"/>
        <s v="MK68-000324"/>
        <s v="MK68-000275"/>
        <s v="MK68-000122"/>
        <s v="MK68-000398"/>
        <s v="MK68-000064"/>
        <s v="MK68-000247"/>
        <s v="MK68-000093"/>
        <s v="MK67-001537"/>
        <s v="MK67-001532"/>
        <s v="MK67-001535"/>
        <s v="MK67-001153"/>
        <s v="MK67-001682"/>
        <s v="MK67-001624"/>
        <s v="MK67-001236"/>
        <s v="MK67-001272"/>
        <s v="MK67-001396"/>
        <s v="MK68-000408"/>
        <s v="MK68-000414"/>
        <s v="MK68-000349"/>
        <s v="MK68-000362"/>
        <s v="MK68-000363"/>
        <s v="MK68-000360"/>
        <s v="MK68-000484"/>
        <s v="MK68-000412"/>
        <s v="MK68-000368"/>
        <s v="MK68-000427"/>
        <s v="MK68-000458"/>
        <s v="MK68-000426"/>
        <s v="MK68-000364"/>
        <s v="MK68-000428"/>
        <s v="MK68-000500"/>
        <s v="MK68-000348"/>
        <s v="MK68-000465"/>
        <s v="MK68-000508"/>
        <s v="MK68-000385"/>
        <s v="MK68-000411"/>
        <s v="MK68-000365"/>
        <s v="MK68-000407"/>
        <s v="MK68-000463"/>
        <s v="MK68-000501"/>
        <s v="MK68-000406"/>
        <s v="MK68-000409"/>
        <s v="MK68-000413"/>
        <s v="MK68-000504"/>
        <s v="MK68-000503"/>
        <s v="MK68-000502"/>
        <s v="MK68-000386"/>
        <s v="MK68-000493"/>
        <s v="MK68-000488"/>
        <s v="MK68-000497"/>
        <s v="MK68-000454"/>
        <s v="MK68-000455"/>
        <s v="MK68-000471"/>
        <s v="MK67-001617"/>
        <s v="MK67-001642"/>
        <s v="MK67-001643"/>
        <s v="MK68-000183"/>
        <s v="MK68-000184"/>
        <s v="MK68-000058"/>
        <s v="MK67-001273"/>
        <s v="MK66-000701"/>
        <s v="MK68-000332"/>
        <s v="MK68-000487"/>
        <s v="MK68-000461"/>
        <s v="MK68-000490"/>
        <s v="MK68-000489"/>
        <s v="MK68-000472"/>
        <s v="MK68-000491"/>
        <s v="MK68-000378"/>
        <s v="MK67-001490"/>
        <s v="MK68-000446"/>
        <s v="MK68-000470"/>
        <s v="MK68-000467"/>
        <s v="MK68-000353"/>
        <s v="MK68-000354"/>
        <s v="MK68-000355"/>
        <s v="MK68-000492"/>
      </sharedItems>
    </cacheField>
    <cacheField name="ชื่อลูกค้า" numFmtId="0">
      <sharedItems containsMixedTypes="1" containsNumber="1" containsInteger="1" minValue="0" maxValue="0" count="42">
        <s v="บจก.ปึงเป้งน้ำ"/>
        <n v="0"/>
        <s v="บจก.พีค อินโนเวชั่นโปรดักส์"/>
        <s v="บจก.ซัน ซีเมนต์ โพรเซส"/>
        <s v="บจก.เคอรี่ฟลาวมิลล์"/>
        <s v="โรงสีธัญญกิจ(ราชบุรี)"/>
        <s v="ร้านเห็ดไพลิน"/>
        <s v="บจก.ฟาร์เธอร์ส วิง ซัพพลาย"/>
        <s v="  "/>
        <s v="บจก.2เอ็ม อโกรเท็ค"/>
        <s v="บจก.ซิเบลโก้"/>
        <s v="บจก.ซีแมน"/>
        <s v="บจก.ไลม์มาสเตอร์"/>
        <s v="บจก.เพรซิเดนท์ฟลาวมิลล์"/>
        <s v="บจก.เอ็กเซลเล้นท์"/>
        <s v="บจก.เอเชี่ยนเคมิคัล"/>
        <s v="บจก.อินเทคค์ โกลบอล"/>
        <s v="บจก.หนองบัวฟีดมิลล์"/>
        <s v="บจก.เบทาโกร"/>
        <s v="บจก.เอพีเอ็ม อะโกร"/>
        <s v="บจก.วีซีเอฟ"/>
        <s v="บจก.เอสพีเอ็ม อาหารสัตว์"/>
        <s v="บจก.ไทยธรรมดี"/>
        <s v="บจก.มารีน ลีดเดอร์"/>
        <s v="บจก.เอ็นบี ดิสทริบิวชั่น"/>
        <s v="คุณนพวินทร์ รัตนเศรษฐ์เมธา"/>
        <s v="บจก.ที.ซี.ยูเนี่ยน อโกรเทค"/>
        <s v="บจก.แอมโก้เวท"/>
        <s v="กองเมล็ดพันธุ์ข้าว กรมการข้าว"/>
        <s v="บจก.ซิเบลโก้(บางเลน)"/>
        <s v="บจก.กบินทร์อินทรีย์"/>
        <s v="คุณปราสาท เจริญธรรมรักษา"/>
        <s v="พันธุ์ข้าว"/>
        <s v="บจก.ซิเบลโก้(สบปราบ)"/>
        <s v="โรงสีรุ่งเรืองไพศาล"/>
        <s v="บจก.ปริ้นซ์ อโกร ไซแอนส์"/>
        <s v="บจก.รุ่งเรืองค้าเจริญ"/>
        <s v="บจก.น้ำตาลทิพย์สุโขทัย"/>
        <s v="คุณธนนท์ อุทัยไพศาลวงศ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05T00:00:00" maxDate="2025-08-21T00:00:00" count="37">
        <d v="2025-04-10T00:00:00"/>
        <m/>
        <s v="รอส่ง"/>
        <s v="รอแจ้ง"/>
        <d v="2025-04-26T00:00:00"/>
        <d v="2025-04-09T00:00:00"/>
        <d v="2025-04-23T00:00:00"/>
        <d v="2025-04-30T00:00:00"/>
        <d v="2025-04-21T00:00:00"/>
        <d v="2025-04-12T00:00:00"/>
        <d v="2025-04-22T00:00:00"/>
        <d v="2025-04-05T00:00:00"/>
        <d v="2025-04-24T00:00:00"/>
        <d v="2025-04-25T00:00:00"/>
        <d v="2025-04-17T00:00:00"/>
        <d v="2025-05-30T00:00:00"/>
        <d v="2025-04-07T00:00:00"/>
        <d v="2025-04-11T00:00:00"/>
        <d v="2025-04-18T00:00:00"/>
        <d v="2025-04-29T00:00:00"/>
        <d v="2025-04-08T00:00:00"/>
        <d v="2025-04-19T00:00:00"/>
        <d v="2025-05-02T00:00:00"/>
        <d v="2025-05-03T00:00:00"/>
        <d v="2025-05-05T00:00:00"/>
        <d v="2025-05-07T00:00:00"/>
        <d v="2025-05-08T00:00:00"/>
        <d v="2025-05-09T00:00:00"/>
        <d v="2025-05-13T00:00:00"/>
        <d v="2025-05-15T00:00:00"/>
        <d v="2025-05-16T00:00:00"/>
        <d v="2025-05-23T00:00:00"/>
        <d v="2025-05-20T00:00:00"/>
        <d v="2025-06-20T00:00:00"/>
        <d v="2025-07-20T00:00:00"/>
        <d v="2025-08-20T00:00:00"/>
        <d v="2025-04-28T00:00:00"/>
      </sharedItems>
    </cacheField>
    <cacheField name="จำนวนส่ง" numFmtId="188">
      <sharedItems containsSemiMixedTypes="0" containsString="0" containsNumber="1" containsInteger="1" minValue="0" maxValue="3406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3406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3576300"/>
    </cacheField>
    <cacheField name="ประเภท" numFmtId="0">
      <sharedItems count="28">
        <s v="WSWT1425800"/>
        <s v="WSWT1625800SM"/>
        <s v="WSWT1625800"/>
        <s v="WSWT1621720SMFX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5800"/>
        <s v="WSWT2125650"/>
        <s v="WSWT2121670SM"/>
        <s v="WSWT2221940"/>
        <s v="WSWT2325650"/>
        <s v="WSWTSCL052325650"/>
        <s v="WSWTFCL02232565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3635486.1337629999"/>
    </cacheField>
    <cacheField name="Stock" numFmtId="3">
      <sharedItems containsSemiMixedTypes="0" containsString="0" containsNumber="1" minValue="0" maxValue="135598"/>
    </cacheField>
    <cacheField name="ค้างทอ" numFmtId="3">
      <sharedItems containsSemiMixedTypes="0" containsString="0" containsNumber="1" minValue="0" maxValue="3499888.1337629999"/>
    </cacheField>
    <cacheField name="Stock2" numFmtId="3">
      <sharedItems containsSemiMixedTypes="0" containsString="0" containsNumber="1" minValue="0" maxValue="72336.66"/>
    </cacheField>
    <cacheField name="ค้างเคลือบ" numFmtId="3">
      <sharedItems containsSemiMixedTypes="0" containsString="0" containsNumber="1" minValue="0" maxValue="3635486.1337629999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2186"/>
    <n v="4379.9000000000005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2186"/>
    <n v="4379.9000000000005"/>
    <s v="ระบุในSD"/>
  </r>
  <r>
    <x v="2"/>
    <x v="2"/>
    <s v="โลลิโก้"/>
    <n v="16"/>
    <n v="25"/>
    <s v="ขาว"/>
    <s v="ใส"/>
    <n v="50"/>
    <s v="±"/>
    <n v="5"/>
    <s v="บิด"/>
    <n v="19"/>
    <n v="28"/>
    <n v="40"/>
    <n v="0"/>
    <n v="0"/>
    <n v="0"/>
    <s v="500กระสอบ"/>
    <x v="2"/>
    <n v="5000"/>
    <n v="5049"/>
    <n v="0"/>
    <n v="5400"/>
    <n v="0"/>
    <x v="1"/>
    <n v="0"/>
    <n v="0"/>
    <n v="0"/>
    <n v="0"/>
    <n v="0"/>
    <n v="0"/>
  </r>
  <r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3372"/>
    <n v="330.04999999999973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372"/>
    <n v="330.04999999999973"/>
    <n v="0"/>
    <n v="3702.0499999999997"/>
    <s v="ระบุในSD"/>
  </r>
  <r>
    <x v="4"/>
    <x v="4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2"/>
    <n v="3702.0499999999997"/>
    <n v="3702.0499999999997"/>
    <n v="0"/>
    <n v="0"/>
    <n v="0"/>
    <s v="PDR250117"/>
  </r>
  <r>
    <x v="4"/>
    <x v="4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2"/>
    <n v="3702.0499999999997"/>
    <n v="3702.0499999999997"/>
    <n v="0"/>
    <n v="0"/>
    <n v="0"/>
    <s v="PDR250117"/>
  </r>
  <r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2"/>
    <n v="7404.0999999999995"/>
    <n v="7404.0999999999995"/>
    <n v="0"/>
    <n v="0"/>
    <n v="0"/>
    <s v="ระบุในSD"/>
  </r>
  <r>
    <x v="5"/>
    <x v="5"/>
    <s v="ราชสีห์(ข้าวหอมมะลิ)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3"/>
    <n v="7404.0999999999995"/>
    <n v="3572"/>
    <n v="3832.0999999999995"/>
    <n v="0"/>
    <n v="0"/>
    <n v="0"/>
  </r>
  <r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3"/>
    <n v="7404.0999999999995"/>
    <n v="3572"/>
    <n v="3832.0999999999995"/>
    <n v="0"/>
    <n v="0"/>
    <s v="ระบุในSD"/>
  </r>
  <r>
    <x v="6"/>
    <x v="6"/>
    <s v="เพชร"/>
    <n v="18"/>
    <n v="28"/>
    <s v="ขาว"/>
    <n v="0"/>
    <n v="50"/>
    <s v="±"/>
    <n v="5"/>
    <s v="ไม่"/>
    <n v="19"/>
    <n v="29"/>
    <n v="40"/>
    <n v="67.968380191999998"/>
    <n v="0"/>
    <n v="67.968380191999998"/>
    <s v="500กระสอบ"/>
    <x v="6"/>
    <n v="5000"/>
    <n v="0"/>
    <n v="5000"/>
    <n v="0"/>
    <n v="5250"/>
    <x v="4"/>
    <n v="4121.1500000000005"/>
    <n v="4121.1500000000005"/>
    <n v="0"/>
    <n v="0"/>
    <n v="0"/>
    <n v="0"/>
  </r>
  <r>
    <x v="3"/>
    <x v="7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7"/>
    <n v="15000"/>
    <n v="0"/>
    <n v="15000"/>
    <n v="0"/>
    <n v="15750"/>
    <x v="4"/>
    <n v="13201.65"/>
    <n v="7949"/>
    <n v="5252.65"/>
    <n v="0"/>
    <n v="0"/>
    <n v="0"/>
  </r>
  <r>
    <x v="1"/>
    <x v="8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4"/>
    <n v="17322.8"/>
    <n v="12070.150000000001"/>
    <n v="5252.65"/>
    <n v="0"/>
    <n v="0"/>
    <s v="ระบุในSD"/>
  </r>
  <r>
    <x v="7"/>
    <x v="9"/>
    <s v="พระเอกในดวงใจ 14-7-28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8"/>
    <n v="5000"/>
    <n v="0"/>
    <n v="5000"/>
    <n v="0"/>
    <n v="5250"/>
    <x v="5"/>
    <n v="4400.55"/>
    <n v="0"/>
    <n v="4400.55"/>
    <n v="0"/>
    <n v="4400.55"/>
    <s v="ขาด-เกิน5%"/>
  </r>
  <r>
    <x v="8"/>
    <x v="9"/>
    <s v="เลิฟชอยล์18-3-10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8"/>
    <n v="5000"/>
    <n v="0"/>
    <n v="5000"/>
    <n v="0"/>
    <n v="5250"/>
    <x v="5"/>
    <n v="4400.55"/>
    <n v="0"/>
    <n v="4400.55"/>
    <n v="0"/>
    <n v="4400.55"/>
    <s v="ขาด-เกิน5%"/>
  </r>
  <r>
    <x v="3"/>
    <x v="10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5"/>
    <n v="8801.1"/>
    <n v="0"/>
    <n v="8801.1"/>
    <n v="0"/>
    <n v="8801.1"/>
    <n v="0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5"/>
    <n v="17602.2"/>
    <n v="0"/>
    <n v="17602.2"/>
    <n v="0"/>
    <n v="17602.2"/>
    <s v="ระบุในSD"/>
  </r>
  <r>
    <x v="9"/>
    <x v="11"/>
    <s v="W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9"/>
    <n v="20000"/>
    <n v="0"/>
    <n v="20000"/>
    <n v="21000"/>
    <n v="0"/>
    <x v="6"/>
    <n v="0"/>
    <n v="0"/>
    <n v="0"/>
    <n v="0"/>
    <n v="0"/>
    <n v="0"/>
  </r>
  <r>
    <x v="9"/>
    <x v="11"/>
    <s v="W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10"/>
    <n v="20000"/>
    <n v="0"/>
    <n v="20000"/>
    <n v="20690"/>
    <n v="0"/>
    <x v="6"/>
    <n v="0"/>
    <n v="0"/>
    <n v="0"/>
    <n v="0"/>
    <n v="0"/>
    <n v="0"/>
  </r>
  <r>
    <x v="10"/>
    <x v="11"/>
    <s v="Y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10"/>
    <n v="20000"/>
    <n v="0"/>
    <n v="20000"/>
    <n v="0"/>
    <n v="21000"/>
    <x v="6"/>
    <n v="16484.600000000002"/>
    <n v="5000"/>
    <n v="11484.600000000002"/>
    <n v="0"/>
    <n v="0"/>
    <n v="0"/>
  </r>
  <r>
    <x v="3"/>
    <x v="12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3"/>
    <n v="10000"/>
    <n v="0"/>
    <n v="10000"/>
    <n v="0"/>
    <n v="10500"/>
    <x v="6"/>
    <n v="9359.9000000000015"/>
    <n v="0"/>
    <n v="9359.9000000000015"/>
    <n v="0"/>
    <n v="0"/>
    <n v="0"/>
  </r>
  <r>
    <x v="3"/>
    <x v="13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120000"/>
    <n v="0"/>
    <n v="120000"/>
    <n v="0"/>
    <n v="126000"/>
    <x v="6"/>
    <n v="105613.2"/>
    <n v="0"/>
    <n v="105613.2"/>
    <n v="0"/>
    <n v="0"/>
    <n v="0"/>
  </r>
  <r>
    <x v="3"/>
    <x v="14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30000"/>
    <n v="0"/>
    <n v="30000"/>
    <n v="0"/>
    <n v="31500"/>
    <x v="6"/>
    <n v="26403.3"/>
    <n v="0"/>
    <n v="26403.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6"/>
    <n v="157861"/>
    <n v="5000"/>
    <n v="152861"/>
    <n v="0"/>
    <n v="0"/>
    <s v="ระบุในSD"/>
  </r>
  <r>
    <x v="6"/>
    <x v="4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250"/>
    <n v="0"/>
    <n v="0"/>
    <n v="0"/>
    <x v="7"/>
    <n v="0"/>
    <n v="0"/>
    <n v="0"/>
    <n v="0"/>
    <n v="0"/>
    <n v="0"/>
  </r>
  <r>
    <x v="11"/>
    <x v="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0"/>
    <x v="7"/>
    <n v="5238.75"/>
    <n v="0"/>
    <n v="5238.75"/>
    <n v="0"/>
    <n v="0"/>
    <s v="PDR250111"/>
  </r>
  <r>
    <x v="12"/>
    <x v="4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2"/>
    <x v="4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2"/>
    <x v="4"/>
    <n v="91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2"/>
    <x v="4"/>
    <s v="โบว์น้ำเงิน 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3"/>
    <x v="4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3"/>
    <x v="4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3"/>
    <x v="4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3"/>
    <x v="4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2"/>
    <x v="4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13"/>
  </r>
  <r>
    <x v="12"/>
    <x v="4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13"/>
  </r>
  <r>
    <x v="12"/>
    <x v="4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13"/>
  </r>
  <r>
    <x v="14"/>
    <x v="4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20000"/>
    <n v="0"/>
    <n v="20000"/>
    <n v="0"/>
    <n v="0"/>
    <x v="7"/>
    <n v="17602.2"/>
    <n v="0"/>
    <n v="17602.2"/>
    <n v="0"/>
    <n v="0"/>
    <n v="0"/>
  </r>
  <r>
    <x v="15"/>
    <x v="4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20000"/>
    <n v="0"/>
    <n v="20000"/>
    <n v="0"/>
    <n v="0"/>
    <x v="7"/>
    <n v="17602.2"/>
    <n v="0"/>
    <n v="17602.2"/>
    <n v="0"/>
    <n v="0"/>
    <n v="0"/>
  </r>
  <r>
    <x v="13"/>
    <x v="4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0"/>
    <n v="10500"/>
    <x v="7"/>
    <n v="8801.1"/>
    <n v="0"/>
    <n v="8801.1"/>
    <n v="0"/>
    <n v="0"/>
    <s v="PDR250114"/>
  </r>
  <r>
    <x v="13"/>
    <x v="4"/>
    <s v="แต้มฟ้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400.55"/>
    <n v="0"/>
    <n v="4400.55"/>
    <n v="0"/>
    <n v="0"/>
    <s v="PDR250114"/>
  </r>
  <r>
    <x v="16"/>
    <x v="4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679.9500000000007"/>
    <n v="4679.9500000000007"/>
    <n v="0"/>
    <n v="0"/>
    <n v="0"/>
    <s v="PDR250114"/>
  </r>
  <r>
    <x v="16"/>
    <x v="4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679.9500000000007"/>
    <n v="2924"/>
    <n v="1755.9500000000007"/>
    <n v="0"/>
    <n v="0"/>
    <s v="PDR250114"/>
  </r>
  <r>
    <x v="12"/>
    <x v="4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2"/>
    <x v="4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2"/>
    <x v="4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2"/>
    <x v="4"/>
    <n v="997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7"/>
    <x v="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0"/>
    <x v="7"/>
    <n v="5238.75"/>
    <n v="0"/>
    <n v="5238.75"/>
    <n v="0"/>
    <n v="0"/>
    <s v="PDR250115"/>
  </r>
  <r>
    <x v="13"/>
    <x v="4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3"/>
    <x v="4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3"/>
    <x v="4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3"/>
    <x v="4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2"/>
    <x v="4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10000"/>
    <n v="0"/>
    <n v="10000"/>
    <n v="0"/>
    <n v="10500"/>
    <x v="7"/>
    <n v="8801.1"/>
    <n v="0"/>
    <n v="8801.1"/>
    <n v="0"/>
    <n v="0"/>
    <s v="PDR250117"/>
  </r>
  <r>
    <x v="12"/>
    <x v="4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7"/>
    <n v="4400.55"/>
    <n v="0"/>
    <n v="4400.55"/>
    <n v="0"/>
    <n v="0"/>
    <s v="PDR250117"/>
  </r>
  <r>
    <x v="3"/>
    <x v="4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325000"/>
    <n v="0"/>
    <n v="325000"/>
    <n v="0"/>
    <n v="341250"/>
    <x v="7"/>
    <n v="286035.75"/>
    <n v="0"/>
    <n v="286035.75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7"/>
    <n v="451091.29999999993"/>
    <n v="7603.9500000000007"/>
    <n v="443487.35"/>
    <n v="0"/>
    <n v="0"/>
    <s v="ระบุในSD"/>
  </r>
  <r>
    <x v="18"/>
    <x v="15"/>
    <s v="A.C.C.ภาษาอังกฤษ"/>
    <n v="19"/>
    <n v="26"/>
    <s v="ขาว"/>
    <s v="ด้าน"/>
    <n v="70"/>
    <s v="±"/>
    <n v="5"/>
    <s v="ไม่"/>
    <n v="20"/>
    <n v="28"/>
    <n v="50"/>
    <n v="172.69642879999998"/>
    <n v="0"/>
    <n v="172.69642879999998"/>
    <s v="มัด100"/>
    <x v="5"/>
    <n v="10000"/>
    <n v="0"/>
    <n v="10000"/>
    <n v="0"/>
    <n v="10500"/>
    <x v="8"/>
    <n v="7683.5000000000009"/>
    <n v="7683.5000000000009"/>
    <n v="0"/>
    <n v="0"/>
    <n v="7683.5000000000009"/>
    <s v="ห้ามขาด-ห้ามเกิน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8"/>
    <n v="7683.5000000000009"/>
    <n v="7683.5000000000009"/>
    <n v="0"/>
    <n v="0"/>
    <n v="7683.5000000000009"/>
    <s v="ระบุในSD"/>
  </r>
  <r>
    <x v="19"/>
    <x v="16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400"/>
    <n v="0"/>
    <n v="400"/>
    <n v="6781"/>
    <n v="0"/>
    <x v="9"/>
    <n v="0"/>
    <n v="0"/>
    <n v="0"/>
    <n v="0"/>
    <n v="0"/>
    <n v="0"/>
  </r>
  <r>
    <x v="20"/>
    <x v="16"/>
    <s v="เพอเฟคค์ 103P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9"/>
    <n v="4999.0247999999992"/>
    <n v="4999.0247999999992"/>
    <n v="0"/>
    <n v="0"/>
    <n v="4999.0247999999992"/>
    <n v="0"/>
  </r>
  <r>
    <x v="20"/>
    <x v="16"/>
    <s v="เพอเฟคค์ 104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9"/>
    <n v="4999.0247999999992"/>
    <n v="3001"/>
    <n v="1998.0247999999992"/>
    <n v="0"/>
    <n v="4999.0247999999992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9"/>
    <n v="9998.0495999999985"/>
    <n v="8000.0247999999992"/>
    <n v="1998.0247999999992"/>
    <n v="0"/>
    <n v="9998.0495999999985"/>
    <s v="ระบุในSD"/>
  </r>
  <r>
    <x v="3"/>
    <x v="17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7"/>
    <n v="5000"/>
    <n v="0"/>
    <n v="5000"/>
    <n v="0"/>
    <n v="0"/>
    <x v="10"/>
    <n v="4400.55"/>
    <n v="0"/>
    <n v="4400.55"/>
    <n v="0"/>
    <n v="0"/>
    <n v="0"/>
  </r>
  <r>
    <x v="3"/>
    <x v="17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5"/>
    <n v="10000"/>
    <n v="0"/>
    <n v="10000"/>
    <n v="0"/>
    <n v="0"/>
    <x v="10"/>
    <n v="8801.1"/>
    <n v="0"/>
    <n v="8801.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10"/>
    <n v="13201.650000000001"/>
    <n v="0"/>
    <n v="13201.650000000001"/>
    <n v="0"/>
    <n v="0"/>
    <s v="ระบุในSD"/>
  </r>
  <r>
    <x v="3"/>
    <x v="18"/>
    <s v="ไม่พิมพ์"/>
    <n v="20"/>
    <n v="38"/>
    <s v="ขาว"/>
    <n v="0"/>
    <n v="72"/>
    <s v="±"/>
    <n v="5"/>
    <s v="ไม่"/>
    <s v="ไม่สวมถุงใน"/>
    <n v="0"/>
    <n v="0"/>
    <n v="0"/>
    <n v="0"/>
    <n v="0"/>
    <n v="0"/>
    <x v="3"/>
    <n v="50000"/>
    <n v="0"/>
    <n v="50000"/>
    <n v="0"/>
    <n v="0"/>
    <x v="11"/>
    <n v="55181.5"/>
    <n v="14387"/>
    <n v="40794.5"/>
    <n v="0"/>
    <n v="0"/>
    <n v="0"/>
  </r>
  <r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11"/>
    <n v="55181.5"/>
    <n v="14387"/>
    <n v="40794.5"/>
    <n v="0"/>
    <n v="0"/>
    <s v="ระบุในSD"/>
  </r>
  <r>
    <x v="21"/>
    <x v="16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811"/>
    <n v="0"/>
    <n v="811"/>
    <n v="935"/>
    <n v="0"/>
    <x v="12"/>
    <n v="0"/>
    <n v="0"/>
    <n v="0"/>
    <n v="0"/>
    <n v="0"/>
    <s v="ห้ามขาด-ห้ามเกิน"/>
  </r>
  <r>
    <x v="22"/>
    <x v="16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75"/>
    <n v="0"/>
    <n v="175"/>
    <n v="11000"/>
    <n v="0"/>
    <x v="12"/>
    <n v="0"/>
    <n v="0"/>
    <n v="0"/>
    <n v="0"/>
    <n v="0"/>
    <n v="0"/>
  </r>
  <r>
    <x v="23"/>
    <x v="16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2087"/>
    <n v="0"/>
    <n v="2087"/>
    <n v="23120"/>
    <n v="0"/>
    <x v="12"/>
    <n v="0"/>
    <n v="0"/>
    <n v="0"/>
    <n v="0"/>
    <n v="0"/>
    <n v="0"/>
  </r>
  <r>
    <x v="24"/>
    <x v="19"/>
    <s v="ยูฟีด ด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3300"/>
    <n v="0"/>
    <x v="12"/>
    <n v="0"/>
    <n v="0"/>
    <n v="0"/>
    <n v="0"/>
    <n v="0"/>
    <n v="0"/>
  </r>
  <r>
    <x v="25"/>
    <x v="19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4390"/>
    <n v="0"/>
    <x v="12"/>
    <n v="0"/>
    <n v="0"/>
    <n v="0"/>
    <n v="0"/>
    <n v="0"/>
    <n v="0"/>
  </r>
  <r>
    <x v="26"/>
    <x v="20"/>
    <s v="SPEED PLUS 111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2"/>
    <n v="5378.4500000000007"/>
    <n v="5378.4500000000007"/>
    <n v="0"/>
    <n v="5378.4500000000007"/>
    <n v="0"/>
    <s v="ห้ามเกิน "/>
  </r>
  <r>
    <x v="26"/>
    <x v="20"/>
    <s v="SPEED PLUS 444 ลาว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x v="27"/>
    <x v="20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20000"/>
    <n v="0"/>
    <n v="20000"/>
    <n v="0"/>
    <n v="21000"/>
    <x v="12"/>
    <n v="21513.800000000003"/>
    <n v="0"/>
    <n v="21513.800000000003"/>
    <n v="0"/>
    <n v="21513.800000000003"/>
    <s v="ห้ามเกิน "/>
  </r>
  <r>
    <x v="28"/>
    <x v="19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3400"/>
    <n v="0"/>
    <x v="12"/>
    <n v="0"/>
    <n v="0"/>
    <n v="0"/>
    <n v="0"/>
    <n v="0"/>
    <n v="0"/>
  </r>
  <r>
    <x v="29"/>
    <x v="21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12"/>
    <n v="3227.07"/>
    <n v="3227.07"/>
    <n v="0"/>
    <n v="3227.07"/>
    <n v="0"/>
    <n v="0"/>
  </r>
  <r>
    <x v="30"/>
    <x v="16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12"/>
    <n v="10477.5"/>
    <n v="0"/>
    <n v="10477.5"/>
    <n v="0"/>
    <n v="10477.5"/>
    <n v="0"/>
  </r>
  <r>
    <x v="31"/>
    <x v="19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0"/>
    <n v="4000"/>
    <n v="0"/>
    <n v="4200"/>
    <x v="12"/>
    <n v="4414.5199999999995"/>
    <n v="4414.5199999999995"/>
    <n v="0"/>
    <n v="0"/>
    <n v="4414.5199999999995"/>
    <n v="0"/>
  </r>
  <r>
    <x v="32"/>
    <x v="19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0"/>
    <n v="4000"/>
    <n v="0"/>
    <n v="4200"/>
    <x v="12"/>
    <n v="4414.5199999999995"/>
    <n v="0"/>
    <n v="4414.5199999999995"/>
    <n v="0"/>
    <n v="4414.5199999999995"/>
    <n v="0"/>
  </r>
  <r>
    <x v="33"/>
    <x v="20"/>
    <s v="SPEED PLUS 222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8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x v="34"/>
    <x v="20"/>
    <s v="JET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x v="34"/>
    <x v="20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x v="35"/>
    <x v="20"/>
    <s v="JET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x v="35"/>
    <x v="20"/>
    <s v="JET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x v="36"/>
    <x v="21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9"/>
    <n v="5000"/>
    <n v="0"/>
    <n v="5000"/>
    <n v="0"/>
    <n v="5250"/>
    <x v="12"/>
    <n v="5518.15"/>
    <n v="5518.15"/>
    <n v="0"/>
    <n v="5518.15"/>
    <n v="0"/>
    <n v="0"/>
  </r>
  <r>
    <x v="3"/>
    <x v="16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20000"/>
    <n v="0"/>
    <n v="120000"/>
    <n v="0"/>
    <n v="126000"/>
    <x v="12"/>
    <n v="125730.00000000001"/>
    <n v="0"/>
    <n v="125730.00000000001"/>
    <n v="0"/>
    <n v="125730.00000000001"/>
    <n v="0"/>
  </r>
  <r>
    <x v="37"/>
    <x v="16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971"/>
    <n v="0"/>
    <n v="971"/>
    <n v="10610"/>
    <n v="0"/>
    <x v="12"/>
    <n v="0"/>
    <n v="0"/>
    <n v="0"/>
    <n v="0"/>
    <n v="0"/>
    <n v="0"/>
  </r>
  <r>
    <x v="37"/>
    <x v="16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1"/>
    <n v="0"/>
    <n v="111"/>
    <n v="5600"/>
    <n v="0"/>
    <x v="12"/>
    <n v="0"/>
    <n v="0"/>
    <n v="0"/>
    <n v="0"/>
    <n v="0"/>
    <n v="0"/>
  </r>
  <r>
    <x v="38"/>
    <x v="16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7"/>
    <n v="67"/>
    <n v="0"/>
    <n v="80"/>
    <n v="0"/>
    <x v="12"/>
    <n v="0"/>
    <n v="0"/>
    <n v="0"/>
    <n v="0"/>
    <n v="0"/>
    <n v="0"/>
  </r>
  <r>
    <x v="19"/>
    <x v="16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95"/>
    <n v="0"/>
    <n v="395"/>
    <n v="11050"/>
    <n v="0"/>
    <x v="12"/>
    <n v="0"/>
    <n v="0"/>
    <n v="0"/>
    <n v="0"/>
    <n v="0"/>
    <n v="0"/>
  </r>
  <r>
    <x v="39"/>
    <x v="16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5"/>
    <n v="0"/>
    <n v="235"/>
    <n v="6066"/>
    <n v="0"/>
    <x v="12"/>
    <n v="0"/>
    <n v="0"/>
    <n v="0"/>
    <n v="0"/>
    <n v="0"/>
    <n v="0"/>
  </r>
  <r>
    <x v="39"/>
    <x v="16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734"/>
    <n v="0"/>
    <n v="734"/>
    <n v="5520"/>
    <n v="0"/>
    <x v="12"/>
    <n v="0"/>
    <n v="0"/>
    <n v="0"/>
    <n v="0"/>
    <n v="0"/>
    <n v="0"/>
  </r>
  <r>
    <x v="3"/>
    <x v="2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12"/>
    <n v="22072.6"/>
    <n v="0"/>
    <n v="22072.6"/>
    <n v="0"/>
    <n v="22072.6"/>
    <n v="0"/>
  </r>
  <r>
    <x v="40"/>
    <x v="16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22"/>
    <n v="0"/>
    <n v="122"/>
    <n v="11870"/>
    <n v="0"/>
    <x v="12"/>
    <n v="0"/>
    <n v="0"/>
    <n v="0"/>
    <n v="0"/>
    <n v="0"/>
    <s v="เลาะ 1000+ลบสี400"/>
  </r>
  <r>
    <x v="3"/>
    <x v="22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2"/>
    <n v="43027.600000000006"/>
    <n v="0"/>
    <n v="43027.600000000006"/>
    <n v="0"/>
    <n v="43027.600000000006"/>
    <n v="0"/>
  </r>
  <r>
    <x v="41"/>
    <x v="19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310.89"/>
    <n v="0"/>
    <n v="3310.89"/>
    <n v="0"/>
    <n v="3310.89"/>
    <n v="0"/>
  </r>
  <r>
    <x v="42"/>
    <x v="19"/>
    <s v="ฟีล กู๊ด พี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310.89"/>
    <n v="0"/>
    <n v="3310.89"/>
    <n v="0"/>
    <n v="3310.89"/>
    <n v="0"/>
  </r>
  <r>
    <x v="43"/>
    <x v="19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x v="44"/>
    <x v="19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x v="45"/>
    <x v="19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x v="46"/>
    <x v="21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478.5300000000007"/>
    <n v="0"/>
    <n v="3478.5300000000007"/>
    <n v="0"/>
    <n v="3478.5300000000007"/>
    <n v="0"/>
  </r>
  <r>
    <x v="47"/>
    <x v="23"/>
    <s v="Rocky Quick lime"/>
    <n v="20"/>
    <n v="30"/>
    <s v="ขาว"/>
    <s v="ใส"/>
    <n v="80"/>
    <s v="±"/>
    <n v="5"/>
    <s v="จับจีบ5&quot;"/>
    <n v="21"/>
    <n v="33"/>
    <n v="40"/>
    <n v="0.51290839353600004"/>
    <n v="0"/>
    <n v="0.51290839353600004"/>
    <s v="500กระสอบ"/>
    <x v="2"/>
    <n v="10000"/>
    <n v="9970"/>
    <n v="30"/>
    <n v="10500"/>
    <n v="0"/>
    <x v="12"/>
    <n v="0"/>
    <n v="0"/>
    <n v="0"/>
    <n v="0"/>
    <n v="0"/>
    <n v="0"/>
  </r>
  <r>
    <x v="48"/>
    <x v="19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432"/>
    <n v="2432"/>
    <n v="0"/>
    <n v="0"/>
    <n v="0"/>
    <x v="12"/>
    <n v="0"/>
    <n v="0"/>
    <n v="0"/>
    <n v="0"/>
    <n v="0"/>
    <n v="0"/>
  </r>
  <r>
    <x v="49"/>
    <x v="16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855"/>
    <n v="0"/>
    <n v="855"/>
    <n v="16440"/>
    <n v="0"/>
    <x v="12"/>
    <n v="0"/>
    <n v="0"/>
    <n v="0"/>
    <n v="0"/>
    <n v="0"/>
    <n v="0"/>
  </r>
  <r>
    <x v="50"/>
    <x v="16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12"/>
    <n v="0"/>
    <n v="0"/>
    <n v="0"/>
    <n v="0"/>
    <n v="0"/>
    <n v="5987"/>
  </r>
  <r>
    <x v="51"/>
    <x v="16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20"/>
    <n v="0"/>
    <n v="2320"/>
    <n v="20900"/>
    <n v="0"/>
    <x v="12"/>
    <n v="0"/>
    <n v="0"/>
    <n v="0"/>
    <n v="0"/>
    <n v="0"/>
    <n v="0"/>
  </r>
  <r>
    <x v="52"/>
    <x v="16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12"/>
    <n v="0"/>
    <n v="0"/>
    <n v="0"/>
    <n v="0"/>
    <n v="0"/>
    <n v="0"/>
  </r>
  <r>
    <x v="53"/>
    <x v="16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434"/>
    <n v="0"/>
    <n v="1434"/>
    <n v="11200"/>
    <n v="0"/>
    <x v="12"/>
    <n v="0"/>
    <n v="0"/>
    <n v="0"/>
    <n v="0"/>
    <n v="0"/>
    <n v="0"/>
  </r>
  <r>
    <x v="54"/>
    <x v="16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12"/>
    <n v="0"/>
    <n v="0"/>
    <n v="0"/>
    <n v="0"/>
    <n v="0"/>
    <n v="0"/>
  </r>
  <r>
    <x v="54"/>
    <x v="16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12"/>
    <n v="0"/>
    <n v="0"/>
    <n v="0"/>
    <n v="0"/>
    <n v="0"/>
    <n v="0"/>
  </r>
  <r>
    <x v="55"/>
    <x v="19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3712"/>
    <n v="288"/>
    <n v="4300"/>
    <n v="0"/>
    <x v="12"/>
    <n v="0"/>
    <n v="0"/>
    <n v="0"/>
    <n v="0"/>
    <n v="0"/>
    <n v="0"/>
  </r>
  <r>
    <x v="6"/>
    <x v="19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4010"/>
    <n v="0"/>
    <n v="4470"/>
    <n v="0"/>
    <x v="12"/>
    <n v="0"/>
    <n v="0"/>
    <n v="0"/>
    <n v="0"/>
    <n v="0"/>
    <n v="0"/>
  </r>
  <r>
    <x v="6"/>
    <x v="19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3065"/>
    <n v="0"/>
    <n v="3300"/>
    <n v="0"/>
    <x v="12"/>
    <n v="0"/>
    <n v="0"/>
    <n v="0"/>
    <n v="0"/>
    <n v="0"/>
    <n v="0"/>
  </r>
  <r>
    <x v="56"/>
    <x v="19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500"/>
    <n v="2600"/>
    <n v="0"/>
    <n v="2800"/>
    <n v="0"/>
    <x v="12"/>
    <n v="0"/>
    <n v="0"/>
    <n v="0"/>
    <n v="0"/>
    <n v="0"/>
    <n v="0"/>
  </r>
  <r>
    <x v="57"/>
    <x v="19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3318"/>
    <n v="0"/>
    <n v="0"/>
    <n v="0"/>
    <x v="12"/>
    <n v="0"/>
    <n v="0"/>
    <n v="0"/>
    <n v="0"/>
    <n v="0"/>
    <s v="ลูกค้าสั่งผิดเอาไปส่งเดือน10"/>
  </r>
  <r>
    <x v="58"/>
    <x v="19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2500"/>
    <n v="2364"/>
    <n v="136"/>
    <n v="5500"/>
    <n v="0"/>
    <x v="12"/>
    <n v="0"/>
    <n v="0"/>
    <n v="0"/>
    <n v="0"/>
    <n v="0"/>
    <n v="0"/>
  </r>
  <r>
    <x v="59"/>
    <x v="19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3194"/>
    <n v="0"/>
    <n v="5632"/>
    <n v="0"/>
    <x v="12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2"/>
    <n v="320835.02000000014"/>
    <n v="18538.190000000002"/>
    <n v="302296.83000000013"/>
    <n v="14123.67"/>
    <n v="306711.35000000015"/>
    <s v="ระบุในSD"/>
  </r>
  <r>
    <x v="60"/>
    <x v="18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0000"/>
    <n v="0"/>
    <n v="10000"/>
    <n v="10403"/>
    <n v="0"/>
    <x v="13"/>
    <n v="0"/>
    <n v="0"/>
    <n v="0"/>
    <n v="0"/>
    <n v="0"/>
    <s v="ลำพูน"/>
  </r>
  <r>
    <x v="61"/>
    <x v="18"/>
    <s v="WB เบทาโกร 3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0000"/>
    <n v="0"/>
    <n v="10000"/>
    <n v="10400"/>
    <n v="0"/>
    <x v="13"/>
    <n v="0"/>
    <n v="0"/>
    <n v="0"/>
    <n v="0"/>
    <n v="0"/>
    <s v="ลำพูน"/>
  </r>
  <r>
    <x v="62"/>
    <x v="18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20000"/>
    <n v="0"/>
    <n v="20000"/>
    <n v="21000"/>
    <n v="0"/>
    <x v="13"/>
    <n v="0"/>
    <n v="0"/>
    <n v="0"/>
    <n v="0"/>
    <n v="0"/>
    <s v="ลพบุรี 1"/>
  </r>
  <r>
    <x v="63"/>
    <x v="18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10000"/>
    <n v="9857"/>
    <n v="143"/>
    <n v="10750"/>
    <n v="0"/>
    <x v="13"/>
    <n v="0"/>
    <n v="0"/>
    <n v="0"/>
    <n v="0"/>
    <n v="0"/>
    <s v="พระประแดง"/>
  </r>
  <r>
    <x v="64"/>
    <x v="18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20000"/>
    <n v="0"/>
    <n v="20000"/>
    <n v="11363"/>
    <n v="9068.85"/>
    <x v="13"/>
    <n v="9755.271256500002"/>
    <n v="0"/>
    <n v="9755.271256500002"/>
    <n v="0"/>
    <n v="0"/>
    <s v="พระประแดง"/>
  </r>
  <r>
    <x v="65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40000"/>
    <n v="0"/>
    <n v="40000"/>
    <n v="0"/>
    <n v="42000"/>
    <x v="13"/>
    <n v="43027.600000000006"/>
    <n v="0"/>
    <n v="43027.600000000006"/>
    <n v="0"/>
    <n v="0"/>
    <s v="ลพบุรี 1"/>
  </r>
  <r>
    <x v="66"/>
    <x v="16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0"/>
    <n v="2998"/>
    <n v="0"/>
    <n v="2998"/>
    <n v="21000"/>
    <n v="0"/>
    <x v="13"/>
    <n v="0"/>
    <n v="0"/>
    <n v="0"/>
    <n v="0"/>
    <n v="0"/>
    <n v="0"/>
  </r>
  <r>
    <x v="66"/>
    <x v="16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0"/>
    <n v="30000"/>
    <n v="0"/>
    <n v="30000"/>
    <n v="1938"/>
    <n v="29465.100000000002"/>
    <x v="13"/>
    <n v="30872.058525000004"/>
    <n v="0"/>
    <n v="30872.058525000004"/>
    <n v="0"/>
    <n v="0"/>
    <n v="0"/>
  </r>
  <r>
    <x v="67"/>
    <x v="18"/>
    <s v="WB เบทาโกร 22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0"/>
    <n v="5250"/>
    <x v="13"/>
    <n v="5378.4500000000007"/>
    <n v="0"/>
    <n v="5378.4500000000007"/>
    <n v="0"/>
    <n v="0"/>
    <s v="ลำพูน"/>
  </r>
  <r>
    <x v="68"/>
    <x v="18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30000"/>
    <n v="0"/>
    <n v="30000"/>
    <n v="0"/>
    <n v="31500"/>
    <x v="13"/>
    <n v="32270.700000000004"/>
    <n v="0"/>
    <n v="32270.700000000004"/>
    <n v="0"/>
    <n v="0"/>
    <s v="ลพบุรี 1"/>
  </r>
  <r>
    <x v="69"/>
    <x v="18"/>
    <s v="WB เบทาโกร 326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0"/>
    <n v="5250"/>
    <x v="13"/>
    <n v="5378.4500000000007"/>
    <n v="0"/>
    <n v="5378.4500000000007"/>
    <n v="0"/>
    <n v="0"/>
    <s v="หนองบุญมาก"/>
  </r>
  <r>
    <x v="70"/>
    <x v="18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20000"/>
    <n v="0"/>
    <n v="20000"/>
    <n v="0"/>
    <n v="21000"/>
    <x v="13"/>
    <n v="21513.800000000003"/>
    <n v="0"/>
    <n v="21513.800000000003"/>
    <n v="0"/>
    <n v="0"/>
    <s v="ลำพูน"/>
  </r>
  <r>
    <x v="71"/>
    <x v="18"/>
    <s v="WB เบทาโกร 405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15000"/>
    <n v="0"/>
    <n v="15000"/>
    <n v="0"/>
    <n v="15750"/>
    <x v="13"/>
    <n v="16135.350000000002"/>
    <n v="0"/>
    <n v="16135.350000000002"/>
    <n v="0"/>
    <n v="0"/>
    <s v="หนองบุญมาก"/>
  </r>
  <r>
    <x v="71"/>
    <x v="18"/>
    <s v="WB เบทาโกร 124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14000"/>
    <n v="0"/>
    <n v="14000"/>
    <n v="0"/>
    <n v="14700"/>
    <x v="13"/>
    <n v="15059.660000000002"/>
    <n v="0"/>
    <n v="15059.660000000002"/>
    <n v="0"/>
    <n v="0"/>
    <s v="หนองบุญมาก"/>
  </r>
  <r>
    <x v="64"/>
    <x v="18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8"/>
    <n v="10000"/>
    <n v="0"/>
    <n v="10000"/>
    <n v="0"/>
    <n v="10500"/>
    <x v="13"/>
    <n v="10756.900000000001"/>
    <n v="0"/>
    <n v="10756.900000000001"/>
    <n v="0"/>
    <n v="0"/>
    <s v="พระประแดง"/>
  </r>
  <r>
    <x v="72"/>
    <x v="18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8"/>
    <n v="20000"/>
    <n v="0"/>
    <n v="20000"/>
    <n v="0"/>
    <n v="21000"/>
    <x v="13"/>
    <n v="21513.800000000003"/>
    <n v="0"/>
    <n v="21513.800000000003"/>
    <n v="0"/>
    <n v="0"/>
    <s v="พระประแดง"/>
  </r>
  <r>
    <x v="73"/>
    <x v="18"/>
    <s v="เบทาโกร 403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20000"/>
    <n v="0"/>
    <n v="20000"/>
    <n v="0"/>
    <n v="21000"/>
    <x v="13"/>
    <n v="21513.800000000003"/>
    <n v="0"/>
    <n v="21513.800000000003"/>
    <n v="0"/>
    <n v="0"/>
    <s v="ลพบุรี 3"/>
  </r>
  <r>
    <x v="74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30000"/>
    <n v="0"/>
    <n v="30000"/>
    <n v="0"/>
    <n v="31500"/>
    <x v="13"/>
    <n v="32270.700000000004"/>
    <n v="0"/>
    <n v="32270.700000000004"/>
    <n v="0"/>
    <n v="0"/>
    <s v="ลพบุรี 1"/>
  </r>
  <r>
    <x v="75"/>
    <x v="18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30000"/>
    <n v="0"/>
    <n v="30000"/>
    <n v="0"/>
    <n v="31500"/>
    <x v="13"/>
    <n v="32270.700000000004"/>
    <n v="0"/>
    <n v="32270.700000000004"/>
    <n v="0"/>
    <n v="0"/>
    <s v="ลพบุรี 1"/>
  </r>
  <r>
    <x v="76"/>
    <x v="18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80000"/>
    <n v="0"/>
    <n v="80000"/>
    <n v="0"/>
    <n v="84000"/>
    <x v="13"/>
    <n v="86055.200000000012"/>
    <n v="0"/>
    <n v="86055.200000000012"/>
    <n v="0"/>
    <n v="0"/>
    <s v="ลพบุรี 3"/>
  </r>
  <r>
    <x v="77"/>
    <x v="4"/>
    <s v="ชามแดง 25กก."/>
    <n v="20"/>
    <n v="32"/>
    <s v="ขาว"/>
    <n v="0"/>
    <n v="72"/>
    <s v="±"/>
    <n v="3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13"/>
    <n v="4679.9500000000007"/>
    <n v="0"/>
    <n v="4679.9500000000007"/>
    <n v="0"/>
    <n v="0"/>
    <s v="PDR250113"/>
  </r>
  <r>
    <x v="78"/>
    <x v="18"/>
    <s v="WB ฟาร์ม F93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10000"/>
    <n v="0"/>
    <n v="10000"/>
    <n v="0"/>
    <n v="10500"/>
    <x v="13"/>
    <n v="10756.900000000001"/>
    <n v="0"/>
    <n v="10756.900000000001"/>
    <n v="0"/>
    <n v="0"/>
    <s v="ลำพูน"/>
  </r>
  <r>
    <x v="79"/>
    <x v="18"/>
    <s v="WB เบทาโกร 2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ลำพูน"/>
  </r>
  <r>
    <x v="80"/>
    <x v="18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พระประแดง"/>
  </r>
  <r>
    <x v="80"/>
    <x v="18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พระประแดง"/>
  </r>
  <r>
    <x v="81"/>
    <x v="18"/>
    <s v="WB บาลานส์ 910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0000"/>
    <n v="0"/>
    <n v="10000"/>
    <n v="0"/>
    <n v="10500"/>
    <x v="13"/>
    <n v="10756.900000000001"/>
    <n v="0"/>
    <n v="10756.900000000001"/>
    <n v="0"/>
    <n v="0"/>
    <s v="ลำพูน"/>
  </r>
  <r>
    <x v="82"/>
    <x v="18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0000"/>
    <n v="0"/>
    <n v="10000"/>
    <n v="0"/>
    <n v="10500"/>
    <x v="13"/>
    <n v="10756.900000000001"/>
    <n v="0"/>
    <n v="10756.900000000001"/>
    <n v="0"/>
    <n v="0"/>
    <s v="ลพบุรี 3"/>
  </r>
  <r>
    <x v="82"/>
    <x v="18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30000"/>
    <n v="0"/>
    <n v="30000"/>
    <n v="0"/>
    <n v="31500"/>
    <x v="13"/>
    <n v="32270.700000000004"/>
    <n v="0"/>
    <n v="32270.700000000004"/>
    <n v="0"/>
    <n v="0"/>
    <s v="ลพบุรี 3"/>
  </r>
  <r>
    <x v="83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30000"/>
    <n v="0"/>
    <n v="30000"/>
    <n v="0"/>
    <n v="31500"/>
    <x v="13"/>
    <n v="32270.700000000004"/>
    <n v="0"/>
    <n v="32270.700000000004"/>
    <n v="0"/>
    <n v="0"/>
    <s v="ลพบุรี 1"/>
  </r>
  <r>
    <x v="84"/>
    <x v="18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0000"/>
    <n v="0"/>
    <n v="10000"/>
    <n v="0"/>
    <n v="10500"/>
    <x v="13"/>
    <n v="10756.900000000001"/>
    <n v="0"/>
    <n v="10756.900000000001"/>
    <n v="0"/>
    <n v="0"/>
    <s v="ลำพูน"/>
  </r>
  <r>
    <x v="85"/>
    <x v="18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0000"/>
    <n v="0"/>
    <n v="10000"/>
    <n v="0"/>
    <n v="10500"/>
    <x v="13"/>
    <n v="10756.900000000001"/>
    <n v="0"/>
    <n v="10756.900000000001"/>
    <n v="0"/>
    <n v="0"/>
    <s v="ลำพูน"/>
  </r>
  <r>
    <x v="86"/>
    <x v="18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0000"/>
    <n v="0"/>
    <n v="10000"/>
    <n v="0"/>
    <n v="10500"/>
    <x v="13"/>
    <n v="10756.900000000001"/>
    <n v="0"/>
    <n v="10756.900000000001"/>
    <n v="0"/>
    <n v="0"/>
    <s v="ลำพูน"/>
  </r>
  <r>
    <x v="85"/>
    <x v="18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5000"/>
    <n v="0"/>
    <n v="5000"/>
    <n v="0"/>
    <n v="5250"/>
    <x v="13"/>
    <n v="5378.4500000000007"/>
    <n v="0"/>
    <n v="5378.4500000000007"/>
    <n v="0"/>
    <n v="0"/>
    <s v="ลำพูน"/>
  </r>
  <r>
    <x v="87"/>
    <x v="18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12000"/>
    <n v="0"/>
    <n v="12000"/>
    <n v="0"/>
    <n v="12600"/>
    <x v="13"/>
    <n v="12908.28"/>
    <n v="0"/>
    <n v="12908.28"/>
    <n v="0"/>
    <n v="0"/>
    <s v="หนองบุญมาก"/>
  </r>
  <r>
    <x v="88"/>
    <x v="18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3"/>
    <n v="5378.4500000000007"/>
    <n v="0"/>
    <n v="5378.4500000000007"/>
    <n v="0"/>
    <n v="0"/>
    <s v="ลพบุรี 3"/>
  </r>
  <r>
    <x v="87"/>
    <x v="18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20000"/>
    <n v="0"/>
    <n v="20000"/>
    <n v="0"/>
    <n v="21000"/>
    <x v="13"/>
    <n v="21513.800000000003"/>
    <n v="0"/>
    <n v="21513.800000000003"/>
    <n v="0"/>
    <n v="0"/>
    <s v="ลพบุรี 3"/>
  </r>
  <r>
    <x v="88"/>
    <x v="18"/>
    <s v="เบทาโกร 32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3"/>
    <n v="5378.4500000000007"/>
    <n v="0"/>
    <n v="5378.4500000000007"/>
    <n v="0"/>
    <n v="0"/>
    <s v="ลพบุรี 3"/>
  </r>
  <r>
    <x v="86"/>
    <x v="18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3"/>
    <n v="5378.4500000000007"/>
    <n v="0"/>
    <n v="5378.4500000000007"/>
    <n v="0"/>
    <n v="0"/>
    <s v="ลำพูน"/>
  </r>
  <r>
    <x v="89"/>
    <x v="18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7"/>
    <n v="40000"/>
    <n v="0"/>
    <n v="40000"/>
    <n v="0"/>
    <n v="42000"/>
    <x v="13"/>
    <n v="43027.600000000006"/>
    <n v="0"/>
    <n v="43027.600000000006"/>
    <n v="0"/>
    <n v="0"/>
    <s v="ลพบุรี 3"/>
  </r>
  <r>
    <x v="60"/>
    <x v="18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8"/>
    <n v="5000"/>
    <n v="0"/>
    <n v="5000"/>
    <n v="0"/>
    <n v="5250"/>
    <x v="13"/>
    <n v="5378.4500000000007"/>
    <n v="0"/>
    <n v="5378.4500000000007"/>
    <n v="0"/>
    <n v="0"/>
    <s v="ลำพูน"/>
  </r>
  <r>
    <x v="84"/>
    <x v="18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9"/>
    <n v="5000"/>
    <n v="0"/>
    <n v="5000"/>
    <n v="0"/>
    <n v="5250"/>
    <x v="13"/>
    <n v="5378.4500000000007"/>
    <n v="0"/>
    <n v="5378.4500000000007"/>
    <n v="0"/>
    <n v="0"/>
    <s v="ลำพูน"/>
  </r>
  <r>
    <x v="90"/>
    <x v="18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0"/>
    <n v="5000"/>
    <n v="0"/>
    <n v="5000"/>
    <n v="0"/>
    <n v="5250"/>
    <x v="13"/>
    <n v="5378.4500000000007"/>
    <n v="0"/>
    <n v="5378.4500000000007"/>
    <n v="0"/>
    <n v="0"/>
    <s v="ลำพูน"/>
  </r>
  <r>
    <x v="90"/>
    <x v="18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0"/>
    <n v="5000"/>
    <n v="0"/>
    <n v="5000"/>
    <n v="0"/>
    <n v="5250"/>
    <x v="13"/>
    <n v="5378.4500000000007"/>
    <n v="0"/>
    <n v="5378.4500000000007"/>
    <n v="0"/>
    <n v="0"/>
    <s v="ลำพูน"/>
  </r>
  <r>
    <x v="3"/>
    <x v="16"/>
    <s v="รอแบบ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3"/>
    <n v="110000"/>
    <n v="0"/>
    <n v="110000"/>
    <n v="0"/>
    <n v="115500"/>
    <x v="13"/>
    <n v="115252.50000000001"/>
    <n v="0"/>
    <n v="115252.50000000001"/>
    <n v="0"/>
    <n v="0"/>
    <n v="0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3"/>
    <n v="785535.66978149989"/>
    <n v="0"/>
    <n v="785535.66978149989"/>
    <n v="0"/>
    <n v="0"/>
    <s v="ระบุในSD"/>
  </r>
  <r>
    <x v="91"/>
    <x v="12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3"/>
    <n v="10000"/>
    <n v="0"/>
    <n v="10000"/>
    <n v="0"/>
    <n v="10500"/>
    <x v="14"/>
    <n v="9918.7000000000007"/>
    <n v="0"/>
    <n v="9918.7000000000007"/>
    <n v="0"/>
    <n v="0"/>
    <s v="ห้ามขาด-ห้ามเกิน"/>
  </r>
  <r>
    <x v="92"/>
    <x v="15"/>
    <s v="ไม่พิมพ์"/>
    <n v="21"/>
    <n v="31"/>
    <s v="ขาว"/>
    <n v="0"/>
    <n v="60"/>
    <s v="±"/>
    <n v="5"/>
    <s v="ไม่"/>
    <n v="22"/>
    <n v="34"/>
    <n v="40"/>
    <n v="36.9076939264"/>
    <n v="0"/>
    <n v="36.9076939264"/>
    <s v="มัด100"/>
    <x v="5"/>
    <n v="2000"/>
    <n v="0"/>
    <n v="2000"/>
    <n v="0"/>
    <n v="0"/>
    <x v="14"/>
    <n v="1816.1000000000001"/>
    <n v="0"/>
    <n v="1816.1000000000001"/>
    <n v="0"/>
    <n v="0"/>
    <s v="ห้ามขาด-ห้ามเกิน"/>
  </r>
  <r>
    <x v="93"/>
    <x v="17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5"/>
    <n v="10000"/>
    <n v="0"/>
    <n v="10000"/>
    <n v="0"/>
    <n v="0"/>
    <x v="14"/>
    <n v="11036.3"/>
    <n v="5900"/>
    <n v="5136.2999999999993"/>
    <n v="0"/>
    <n v="0"/>
    <n v="0"/>
  </r>
  <r>
    <x v="93"/>
    <x v="17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4"/>
    <n v="11036.3"/>
    <n v="0"/>
    <n v="11036.3"/>
    <n v="0"/>
    <n v="0"/>
    <n v="0"/>
  </r>
  <r>
    <x v="6"/>
    <x v="17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0"/>
    <n v="15000"/>
    <n v="0"/>
    <n v="15000"/>
    <n v="0"/>
    <n v="0"/>
    <x v="14"/>
    <n v="16554.45"/>
    <n v="0"/>
    <n v="16554.45"/>
    <n v="0"/>
    <n v="0"/>
    <n v="0"/>
  </r>
  <r>
    <x v="3"/>
    <x v="17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7"/>
    <n v="10000"/>
    <n v="0"/>
    <n v="10000"/>
    <n v="0"/>
    <n v="0"/>
    <x v="14"/>
    <n v="11036.3"/>
    <n v="0"/>
    <n v="11036.3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4"/>
    <n v="61398.149999999994"/>
    <n v="5900"/>
    <n v="55498.149999999994"/>
    <n v="0"/>
    <n v="0"/>
    <s v="ระบุในSD"/>
  </r>
  <r>
    <x v="94"/>
    <x v="24"/>
    <s v="กัสโซ่ฟีด 103SML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300กระสอบแบนเต็มใบ "/>
    <x v="20"/>
    <n v="2000"/>
    <n v="0"/>
    <n v="2000"/>
    <n v="5600"/>
    <n v="0"/>
    <x v="15"/>
    <n v="0"/>
    <n v="0"/>
    <n v="0"/>
    <n v="0"/>
    <n v="0"/>
    <n v="0"/>
  </r>
  <r>
    <x v="94"/>
    <x v="24"/>
    <s v="NB FISH 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525"/>
    <n v="0"/>
    <x v="15"/>
    <n v="0"/>
    <n v="0"/>
    <n v="0"/>
    <n v="0"/>
    <n v="0"/>
    <n v="0"/>
  </r>
  <r>
    <x v="95"/>
    <x v="24"/>
    <s v="การ์เซียส์ฟิช 11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400"/>
    <n v="0"/>
    <x v="15"/>
    <n v="0"/>
    <n v="0"/>
    <n v="0"/>
    <n v="0"/>
    <n v="0"/>
    <n v="0"/>
  </r>
  <r>
    <x v="95"/>
    <x v="24"/>
    <s v="NB Proplus 888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675"/>
    <n v="0"/>
    <x v="15"/>
    <n v="0"/>
    <n v="0"/>
    <n v="0"/>
    <n v="0"/>
    <n v="0"/>
    <n v="0"/>
  </r>
  <r>
    <x v="96"/>
    <x v="25"/>
    <s v="ลุงนัย ฟาร์ม 101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5400"/>
    <n v="0"/>
    <x v="15"/>
    <n v="0"/>
    <n v="0"/>
    <n v="0"/>
    <n v="0"/>
    <n v="0"/>
    <n v="0"/>
  </r>
  <r>
    <x v="97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1"/>
    <n v="16000"/>
    <n v="0"/>
    <n v="16000"/>
    <n v="0"/>
    <n v="16800"/>
    <x v="15"/>
    <n v="17211.04"/>
    <n v="17211.04"/>
    <n v="0"/>
    <n v="17211.04"/>
    <n v="0"/>
    <n v="0"/>
  </r>
  <r>
    <x v="3"/>
    <x v="24"/>
    <s v="รอแบบ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7"/>
    <n v="5000"/>
    <n v="0"/>
    <n v="5000"/>
    <n v="0"/>
    <n v="5250"/>
    <x v="15"/>
    <n v="5378.4500000000007"/>
    <n v="0"/>
    <n v="5378.4500000000007"/>
    <n v="0"/>
    <n v="5378.4500000000007"/>
    <n v="0"/>
  </r>
  <r>
    <x v="3"/>
    <x v="27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40000"/>
    <n v="0"/>
    <n v="40000"/>
    <n v="0"/>
    <n v="42000"/>
    <x v="15"/>
    <n v="43027.600000000006"/>
    <n v="0"/>
    <n v="43027.600000000006"/>
    <n v="0"/>
    <n v="43027.600000000006"/>
    <n v="0"/>
  </r>
  <r>
    <x v="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20000"/>
    <n v="0"/>
    <n v="20000"/>
    <n v="0"/>
    <n v="21000"/>
    <x v="15"/>
    <n v="21513.800000000003"/>
    <n v="0"/>
    <n v="21513.800000000003"/>
    <n v="0"/>
    <n v="21513.800000000003"/>
    <n v="0"/>
  </r>
  <r>
    <x v="3"/>
    <x v="19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5"/>
    <n v="11595.1"/>
    <n v="11595.1"/>
    <n v="0"/>
    <n v="11595.1"/>
    <n v="0"/>
    <n v="0"/>
  </r>
  <r>
    <x v="98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5"/>
    <n v="17211.04"/>
    <n v="17211.04"/>
    <n v="0"/>
    <n v="17211.04"/>
    <n v="0"/>
    <n v="0"/>
  </r>
  <r>
    <x v="99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5"/>
    <n v="17211.04"/>
    <n v="17211.04"/>
    <n v="0"/>
    <n v="17211.04"/>
    <n v="0"/>
    <n v="0"/>
  </r>
  <r>
    <x v="100"/>
    <x v="19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5"/>
    <n v="3310.89"/>
    <n v="3310.89"/>
    <n v="0"/>
    <n v="3310.89"/>
    <n v="0"/>
    <n v="0"/>
  </r>
  <r>
    <x v="101"/>
    <x v="19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3"/>
    <n v="5000"/>
    <n v="0"/>
    <n v="5000"/>
    <n v="0"/>
    <n v="5250"/>
    <x v="15"/>
    <n v="5797.55"/>
    <n v="5797.55"/>
    <n v="0"/>
    <n v="5797.55"/>
    <n v="0"/>
    <n v="0"/>
  </r>
  <r>
    <x v="102"/>
    <x v="19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3"/>
    <n v="4000"/>
    <n v="0"/>
    <n v="4000"/>
    <n v="0"/>
    <n v="4200"/>
    <x v="15"/>
    <n v="4414.5199999999995"/>
    <n v="0"/>
    <n v="4414.5199999999995"/>
    <n v="0"/>
    <n v="4414.5199999999995"/>
    <n v="0"/>
  </r>
  <r>
    <x v="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5"/>
    <n v="10756.900000000001"/>
    <n v="0"/>
    <n v="10756.900000000001"/>
    <n v="0"/>
    <n v="10756.900000000001"/>
    <n v="0"/>
  </r>
  <r>
    <x v="103"/>
    <x v="19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3"/>
    <n v="10000"/>
    <n v="0"/>
    <n v="10000"/>
    <n v="0"/>
    <n v="10500"/>
    <x v="15"/>
    <n v="11036.3"/>
    <n v="0"/>
    <n v="11036.3"/>
    <n v="0"/>
    <n v="11036.3"/>
    <n v="0"/>
  </r>
  <r>
    <x v="104"/>
    <x v="2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5"/>
    <n v="5518.15"/>
    <n v="0"/>
    <n v="5518.15"/>
    <n v="0"/>
    <n v="5518.15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173982.38"/>
    <n v="72336.66"/>
    <n v="101645.72000000002"/>
    <n v="72336.66"/>
    <n v="101645.72000000002"/>
    <s v="ระบุในSD"/>
  </r>
  <r>
    <x v="105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"/>
    <n v="325632"/>
    <n v="325632"/>
    <n v="0"/>
    <n v="329710"/>
    <n v="0"/>
    <x v="16"/>
    <n v="0"/>
    <n v="0"/>
    <n v="0"/>
    <n v="0"/>
    <n v="0"/>
    <n v="0"/>
  </r>
  <r>
    <x v="105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7"/>
    <n v="268368"/>
    <n v="15939"/>
    <n v="252429"/>
    <n v="21430"/>
    <n v="259284.90000000002"/>
    <x v="16"/>
    <n v="257176.91376300002"/>
    <n v="135598"/>
    <n v="121578.91376300002"/>
    <n v="0"/>
    <n v="257176.91376300002"/>
    <n v="0"/>
  </r>
  <r>
    <x v="105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31"/>
    <n v="3406000"/>
    <n v="0"/>
    <n v="3406000"/>
    <n v="0"/>
    <n v="3576300"/>
    <x v="16"/>
    <n v="3378309.2199999997"/>
    <n v="0"/>
    <n v="3378309.2199999997"/>
    <n v="0"/>
    <n v="3378309.2199999997"/>
    <n v="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6"/>
    <n v="3635486.1337629999"/>
    <n v="135598"/>
    <n v="3499888.1337629999"/>
    <n v="0"/>
    <n v="3635486.1337629999"/>
    <s v="ระบุในSD"/>
  </r>
  <r>
    <x v="106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16"/>
    <n v="5000"/>
    <n v="0"/>
    <n v="5000"/>
    <n v="5000"/>
    <n v="0"/>
    <x v="17"/>
    <n v="0"/>
    <n v="0"/>
    <n v="0"/>
    <n v="0"/>
    <n v="0"/>
    <s v="ห้ามเกิน-ขาดได้5%"/>
  </r>
  <r>
    <x v="107"/>
    <x v="30"/>
    <s v="ไก่เหยียบศร ศรีวรรณ 25 กก."/>
    <n v="23"/>
    <n v="32"/>
    <s v="ขาว"/>
    <n v="0"/>
    <n v="64"/>
    <s v="±"/>
    <n v="5"/>
    <s v="บิด"/>
    <n v="24"/>
    <n v="35"/>
    <n v="40"/>
    <n v="103.61785728"/>
    <n v="0"/>
    <n v="103.61785728"/>
    <s v="500กระสอบ"/>
    <x v="20"/>
    <n v="5000"/>
    <n v="0"/>
    <n v="5000"/>
    <n v="0"/>
    <n v="5250"/>
    <x v="17"/>
    <n v="4679.9500000000007"/>
    <n v="4679.9500000000007"/>
    <n v="0"/>
    <n v="0"/>
    <n v="0"/>
    <s v="ขาด-เกิน5%"/>
  </r>
  <r>
    <x v="108"/>
    <x v="31"/>
    <s v="พิมพ์น้ำเงิน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7"/>
    <n v="9918.7000000000007"/>
    <n v="5553"/>
    <n v="4365.7000000000007"/>
    <n v="0"/>
    <n v="0"/>
    <s v="ขาด-เกิน5%"/>
  </r>
  <r>
    <x v="3"/>
    <x v="32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7000"/>
    <n v="0"/>
    <n v="7000"/>
    <n v="0"/>
    <n v="7350"/>
    <x v="17"/>
    <n v="6943.09"/>
    <n v="0"/>
    <n v="6943.09"/>
    <n v="0"/>
    <n v="0"/>
    <n v="0"/>
  </r>
  <r>
    <x v="3"/>
    <x v="33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7"/>
    <n v="5000"/>
    <n v="0"/>
    <n v="5000"/>
    <n v="0"/>
    <n v="5250"/>
    <x v="17"/>
    <n v="4959.3500000000004"/>
    <n v="0"/>
    <n v="4959.3500000000004"/>
    <n v="0"/>
    <n v="4959.3500000000004"/>
    <n v="0"/>
  </r>
  <r>
    <x v="3"/>
    <x v="10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7"/>
    <n v="20000"/>
    <n v="0"/>
    <n v="20000"/>
    <n v="0"/>
    <n v="21000"/>
    <x v="17"/>
    <n v="19837.400000000001"/>
    <n v="0"/>
    <n v="19837.400000000001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46338.490000000005"/>
    <n v="10232.950000000001"/>
    <n v="36105.54"/>
    <n v="0"/>
    <n v="4959.3500000000004"/>
    <s v="ระบุในSD"/>
  </r>
  <r>
    <x v="109"/>
    <x v="34"/>
    <s v="ข้าวเปลือกไก่ชน"/>
    <n v="23"/>
    <n v="35"/>
    <s v="ขาวแถบใส5"/>
    <n v="0"/>
    <n v="7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0"/>
    <n v="5250"/>
    <x v="18"/>
    <n v="5099.05"/>
    <n v="5099.05"/>
    <n v="0"/>
    <n v="0"/>
    <n v="0"/>
    <s v="ขาด-เกิน5%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5099.05"/>
    <n v="5099.05"/>
    <n v="0"/>
    <n v="0"/>
    <n v="0"/>
    <n v="0"/>
  </r>
  <r>
    <x v="108"/>
    <x v="31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9"/>
    <n v="9918.7000000000007"/>
    <n v="6043"/>
    <n v="3875.7000000000007"/>
    <n v="0"/>
    <n v="0"/>
    <n v="0"/>
  </r>
  <r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9"/>
    <n v="9918.7000000000007"/>
    <n v="6043"/>
    <n v="3875.7000000000007"/>
    <n v="0"/>
    <n v="0"/>
    <s v="ระบุในSD"/>
  </r>
  <r>
    <x v="110"/>
    <x v="35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6"/>
    <n v="8000"/>
    <n v="0"/>
    <n v="8000"/>
    <n v="0"/>
    <n v="8400"/>
    <x v="20"/>
    <n v="8605.52"/>
    <n v="1037"/>
    <n v="7568.52"/>
    <n v="0"/>
    <n v="8605.52"/>
    <s v="ขาด-เกิน5%"/>
  </r>
  <r>
    <x v="111"/>
    <x v="36"/>
    <s v="กล้วยหอม"/>
    <n v="23"/>
    <n v="35"/>
    <s v="ขาว"/>
    <n v="0"/>
    <n v="80"/>
    <s v="±"/>
    <n v="5"/>
    <s v="ไม่"/>
    <s v="ไม่สวมถุงใน"/>
    <n v="0"/>
    <n v="0"/>
    <n v="0"/>
    <n v="0"/>
    <n v="0"/>
    <s v="500กระสอบ"/>
    <x v="0"/>
    <n v="4000"/>
    <n v="0"/>
    <n v="4000"/>
    <n v="0"/>
    <n v="4200"/>
    <x v="20"/>
    <n v="4079.24"/>
    <n v="4079.24"/>
    <n v="0"/>
    <n v="0"/>
    <n v="0"/>
    <s v="ขาด-เกิน5%"/>
  </r>
  <r>
    <x v="112"/>
    <x v="27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20"/>
    <n v="1159.5100000000002"/>
    <n v="0"/>
    <n v="1159.5100000000002"/>
    <n v="0"/>
    <n v="1159.5100000000002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0"/>
    <n v="1159.5100000000002"/>
    <n v="0"/>
    <n v="1159.5100000000002"/>
    <n v="0"/>
    <n v="1159.5100000000002"/>
    <s v="ระบุในSD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32"/>
    <n v="100000"/>
    <n v="0"/>
    <n v="100000"/>
    <n v="0"/>
    <n v="105000"/>
    <x v="21"/>
    <n v="107569.00000000001"/>
    <n v="0"/>
    <n v="107569.00000000001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33"/>
    <n v="200000"/>
    <n v="0"/>
    <n v="200000"/>
    <n v="0"/>
    <n v="210000"/>
    <x v="21"/>
    <n v="215138.00000000003"/>
    <n v="0"/>
    <n v="215138.00000000003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4"/>
    <n v="200000"/>
    <n v="0"/>
    <n v="200000"/>
    <n v="0"/>
    <n v="210000"/>
    <x v="22"/>
    <n v="215138.00000000003"/>
    <n v="0"/>
    <n v="215138.00000000003"/>
    <n v="0"/>
    <n v="0"/>
    <s v="สั่งเวียดนามสำเร็จรูปทั้งหมด"/>
  </r>
  <r>
    <x v="113"/>
    <x v="37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34"/>
    <n v="150000"/>
    <n v="0"/>
    <n v="150000"/>
    <n v="0"/>
    <n v="157500"/>
    <x v="21"/>
    <n v="161353.5"/>
    <n v="0"/>
    <n v="161353.5"/>
    <n v="0"/>
    <n v="0"/>
    <n v="0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5"/>
    <n v="200000"/>
    <n v="0"/>
    <n v="200000"/>
    <n v="0"/>
    <n v="210000"/>
    <x v="22"/>
    <n v="215138.00000000003"/>
    <n v="0"/>
    <n v="215138.00000000003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3"/>
    <n v="106278"/>
    <n v="0"/>
    <n v="106278"/>
    <n v="0"/>
    <n v="111591.90000000001"/>
    <x v="22"/>
    <n v="114322.18182000001"/>
    <n v="0"/>
    <n v="114322.18182000001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"/>
    <n v="10000"/>
    <n v="12607"/>
    <n v="0"/>
    <n v="56730"/>
    <n v="0"/>
    <x v="21"/>
    <n v="0"/>
    <n v="0"/>
    <n v="0"/>
    <n v="0"/>
    <n v="0"/>
    <n v="0"/>
  </r>
  <r>
    <x v="113"/>
    <x v="37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"/>
    <n v="7920"/>
    <n v="7920"/>
    <n v="0"/>
    <n v="12600"/>
    <n v="0"/>
    <x v="21"/>
    <n v="0"/>
    <n v="0"/>
    <n v="0"/>
    <n v="0"/>
    <n v="0"/>
    <n v="0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2"/>
    <n v="1028658.6818200002"/>
    <n v="0"/>
    <n v="1028658.6818200002"/>
    <n v="0"/>
    <n v="0"/>
    <s v="ระบุในSD"/>
  </r>
  <r>
    <x v="114"/>
    <x v="3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1"/>
    <n v="4563"/>
    <n v="0"/>
    <n v="4563"/>
    <n v="0"/>
    <n v="0"/>
    <x v="23"/>
    <n v="5163.3539099999998"/>
    <n v="0"/>
    <n v="5163.3539099999998"/>
    <n v="0"/>
    <n v="0"/>
    <n v="0"/>
  </r>
  <r>
    <x v="115"/>
    <x v="30"/>
    <s v="ไก่ชน"/>
    <n v="26"/>
    <n v="41"/>
    <s v="ขาว"/>
    <n v="0"/>
    <n v="97"/>
    <s v="±"/>
    <n v="5"/>
    <s v="ไม่"/>
    <n v="27"/>
    <n v="43"/>
    <n v="40"/>
    <n v="114.57174504959998"/>
    <n v="0"/>
    <n v="114.57174504959998"/>
    <s v="300กระสอบ"/>
    <x v="20"/>
    <n v="4000"/>
    <n v="0"/>
    <n v="4000"/>
    <n v="0"/>
    <n v="4200"/>
    <x v="23"/>
    <n v="4749.8"/>
    <n v="2306"/>
    <n v="2443.8000000000002"/>
    <n v="0"/>
    <n v="0"/>
    <n v="0"/>
  </r>
  <r>
    <x v="107"/>
    <x v="30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3"/>
    <n v="4000"/>
    <n v="0"/>
    <n v="4000"/>
    <n v="0"/>
    <n v="4200"/>
    <x v="23"/>
    <n v="4749.8"/>
    <n v="0"/>
    <n v="4749.8"/>
    <n v="0"/>
    <n v="0"/>
    <n v="0"/>
  </r>
  <r>
    <x v="3"/>
    <x v="39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3"/>
    <n v="40000"/>
    <n v="0"/>
    <n v="40000"/>
    <n v="0"/>
    <n v="0"/>
    <x v="23"/>
    <n v="48615.600000000006"/>
    <n v="0"/>
    <n v="48615.600000000006"/>
    <n v="0"/>
    <n v="0"/>
    <n v="0"/>
  </r>
  <r>
    <x v="3"/>
    <x v="30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3"/>
    <n v="10000"/>
    <n v="0"/>
    <n v="10000"/>
    <n v="0"/>
    <n v="10500"/>
    <x v="23"/>
    <n v="11874.499999999998"/>
    <n v="0"/>
    <n v="11874.499999999998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3"/>
    <n v="75153.053910000002"/>
    <n v="2306"/>
    <n v="72847.053910000002"/>
    <n v="0"/>
    <n v="0"/>
    <s v="ระบุในSD"/>
  </r>
  <r>
    <x v="6"/>
    <x v="40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8"/>
    <n v="10000"/>
    <n v="3000"/>
    <n v="7000"/>
    <n v="0"/>
    <n v="7350"/>
    <x v="24"/>
    <n v="8703.31"/>
    <n v="0"/>
    <n v="8703.31"/>
    <n v="0"/>
    <n v="8703.31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4"/>
    <n v="8703.31"/>
    <n v="0"/>
    <n v="8703.31"/>
    <n v="0"/>
    <n v="8703.31"/>
    <s v="ระบุในSD"/>
  </r>
  <r>
    <x v="6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5"/>
    <n v="12433.3"/>
    <n v="6278"/>
    <n v="6155.2999999999993"/>
    <n v="0"/>
    <n v="0"/>
    <n v="0"/>
  </r>
  <r>
    <x v="3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0"/>
    <x v="25"/>
    <n v="24866.6"/>
    <n v="0"/>
    <n v="24866.6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5"/>
    <n v="37299.899999999994"/>
    <n v="6278"/>
    <n v="31021.899999999998"/>
    <n v="0"/>
    <n v="0"/>
    <s v="ระบุในSD"/>
  </r>
  <r>
    <x v="116"/>
    <x v="26"/>
    <s v="ไม่พิมพ์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18"/>
    <n v="11000"/>
    <n v="0"/>
    <n v="11000"/>
    <n v="0"/>
    <n v="0"/>
    <x v="26"/>
    <n v="13676.630000000001"/>
    <n v="13676.630000000001"/>
    <n v="0"/>
    <n v="13676.630000000001"/>
    <n v="0"/>
    <s v="ห้ามขาด-เกินได้5%"/>
  </r>
  <r>
    <x v="11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3"/>
    <n v="30000"/>
    <n v="3848"/>
    <n v="26152"/>
    <n v="0"/>
    <n v="27459.600000000002"/>
    <x v="26"/>
    <n v="32515.566159999998"/>
    <n v="32515.566159999998"/>
    <n v="0"/>
    <n v="0"/>
    <n v="32515.566159999998"/>
    <s v="ห้ามขาด-เกินได้5%"/>
  </r>
  <r>
    <x v="118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6"/>
    <n v="30000"/>
    <n v="0"/>
    <n v="30000"/>
    <n v="0"/>
    <n v="31500"/>
    <x v="26"/>
    <n v="37299.899999999994"/>
    <n v="5626"/>
    <n v="31673.899999999994"/>
    <n v="0"/>
    <n v="37299.899999999994"/>
    <s v="ห้ามขาด-เกินได้5%"/>
  </r>
  <r>
    <x v="119"/>
    <x v="26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7"/>
    <n v="30000"/>
    <n v="0"/>
    <n v="30000"/>
    <n v="0"/>
    <n v="31500"/>
    <x v="26"/>
    <n v="37299.899999999994"/>
    <n v="0"/>
    <n v="37299.899999999994"/>
    <n v="0"/>
    <n v="37299.899999999994"/>
    <s v="ห้ามขาด-เกินได้5%"/>
  </r>
  <r>
    <x v="3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6"/>
    <n v="24866.6"/>
    <n v="0"/>
    <n v="24866.6"/>
    <n v="0"/>
    <n v="24866.6"/>
    <s v="ห้ามขาด-เกินได้5%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6"/>
    <n v="145658.59615999999"/>
    <n v="51818.19616"/>
    <n v="93840.4"/>
    <n v="13676.630000000001"/>
    <n v="131981.96615999998"/>
    <s v="ระบุในSD"/>
  </r>
  <r>
    <x v="120"/>
    <x v="41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0"/>
    <n v="50000"/>
    <n v="0"/>
    <n v="50000"/>
    <n v="0"/>
    <n v="52500"/>
    <x v="27"/>
    <n v="59372.5"/>
    <n v="7016"/>
    <n v="52356.5"/>
    <n v="0"/>
    <n v="0"/>
    <n v="0"/>
  </r>
  <r>
    <x v="3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7"/>
    <n v="20000"/>
    <n v="0"/>
    <n v="20000"/>
    <n v="0"/>
    <n v="0"/>
    <x v="27"/>
    <n v="27101.800000000003"/>
    <n v="0"/>
    <n v="27101.800000000003"/>
    <n v="0"/>
    <n v="27101.800000000003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7"/>
    <n v="86474.3"/>
    <n v="7016"/>
    <n v="79458.3"/>
    <n v="0"/>
    <n v="27101.800000000003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E6D3A-57DD-4940-8006-6D2A0949FD35}" name="PivotTable2" cacheId="16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33" firstHeaderRow="0" firstDataRow="1" firstDataCol="2" rowPageCount="2" colPageCount="1"/>
  <pivotFields count="31">
    <pivotField axis="axisPage" compact="0" outline="0" subtotalTop="0" multipleItemSelectionAllowed="1" showAll="0">
      <items count="122">
        <item h="1" x="1"/>
        <item x="104"/>
        <item x="3"/>
        <item x="54"/>
        <item x="58"/>
        <item x="103"/>
        <item x="57"/>
        <item x="59"/>
        <item x="6"/>
        <item x="113"/>
        <item x="51"/>
        <item x="53"/>
        <item x="52"/>
        <item x="38"/>
        <item x="56"/>
        <item x="97"/>
        <item x="98"/>
        <item x="99"/>
        <item x="55"/>
        <item x="102"/>
        <item x="21"/>
        <item x="50"/>
        <item x="46"/>
        <item x="49"/>
        <item x="40"/>
        <item x="24"/>
        <item x="48"/>
        <item x="101"/>
        <item x="100"/>
        <item x="45"/>
        <item h="1" x="0"/>
        <item h="1" x="2"/>
        <item h="1" x="4"/>
        <item h="1" x="5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2"/>
        <item h="1" x="23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9"/>
        <item h="1" x="41"/>
        <item h="1" x="42"/>
        <item h="1" x="43"/>
        <item h="1" x="44"/>
        <item h="1" x="47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105"/>
        <item h="1" x="106"/>
        <item h="1" x="107"/>
        <item h="1" x="108"/>
        <item h="1" x="109"/>
        <item h="1" x="110"/>
        <item h="1" x="111"/>
        <item h="1" x="112"/>
        <item h="1" x="114"/>
        <item h="1" x="115"/>
        <item h="1" x="116"/>
        <item h="1" x="117"/>
        <item h="1" x="118"/>
        <item h="1" x="119"/>
        <item h="1" x="120"/>
        <item t="default"/>
      </items>
    </pivotField>
    <pivotField axis="axisRow" compact="0" outline="0" subtotalTop="0" showAll="0">
      <items count="43">
        <item x="1"/>
        <item x="4"/>
        <item x="26"/>
        <item x="22"/>
        <item x="37"/>
        <item x="18"/>
        <item x="13"/>
        <item x="16"/>
        <item x="19"/>
        <item x="21"/>
        <item x="27"/>
        <item x="39"/>
        <item x="17"/>
        <item x="10"/>
        <item x="30"/>
        <item x="24"/>
        <item x="41"/>
        <item x="38"/>
        <item x="20"/>
        <item x="15"/>
        <item x="29"/>
        <item x="32"/>
        <item x="3"/>
        <item x="11"/>
        <item x="33"/>
        <item x="0"/>
        <item x="2"/>
        <item x="5"/>
        <item x="6"/>
        <item x="7"/>
        <item x="8"/>
        <item x="9"/>
        <item x="12"/>
        <item x="14"/>
        <item x="23"/>
        <item x="25"/>
        <item x="28"/>
        <item x="31"/>
        <item x="34"/>
        <item x="35"/>
        <item x="36"/>
        <item x="4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x="3"/>
        <item h="1" x="2"/>
        <item h="1" x="11"/>
        <item h="1" x="16"/>
        <item h="1" x="20"/>
        <item h="1" x="5"/>
        <item h="1" x="0"/>
        <item h="1" x="17"/>
        <item h="1" x="9"/>
        <item h="1" x="14"/>
        <item h="1" x="18"/>
        <item h="1" x="21"/>
        <item h="1" x="8"/>
        <item h="1" x="10"/>
        <item h="1" x="6"/>
        <item h="1" x="12"/>
        <item h="1" x="13"/>
        <item h="1" x="4"/>
        <item h="1" x="36"/>
        <item h="1" x="19"/>
        <item h="1" x="7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2"/>
        <item h="1" x="31"/>
        <item h="1" x="15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29">
    <i>
      <x v="3"/>
      <x v="22"/>
    </i>
    <i t="default">
      <x v="3"/>
    </i>
    <i>
      <x v="5"/>
      <x v="13"/>
    </i>
    <i t="default">
      <x v="5"/>
    </i>
    <i>
      <x v="8"/>
      <x v="32"/>
    </i>
    <i t="default">
      <x v="8"/>
    </i>
    <i>
      <x v="11"/>
      <x v="5"/>
    </i>
    <i t="default">
      <x v="11"/>
    </i>
    <i>
      <x v="12"/>
      <x v="7"/>
    </i>
    <i t="default">
      <x v="12"/>
    </i>
    <i>
      <x v="13"/>
      <x v="3"/>
    </i>
    <i r="1">
      <x v="7"/>
    </i>
    <i r="1">
      <x v="8"/>
    </i>
    <i r="1">
      <x v="9"/>
    </i>
    <i t="default">
      <x v="13"/>
    </i>
    <i>
      <x v="14"/>
      <x v="2"/>
    </i>
    <i r="1">
      <x v="8"/>
    </i>
    <i r="1">
      <x v="9"/>
    </i>
    <i t="default">
      <x v="14"/>
    </i>
    <i>
      <x v="17"/>
      <x v="4"/>
    </i>
    <i t="default">
      <x v="17"/>
    </i>
    <i>
      <x v="21"/>
      <x v="11"/>
    </i>
    <i r="1">
      <x v="14"/>
    </i>
    <i t="default">
      <x v="21"/>
    </i>
    <i>
      <x v="23"/>
      <x v="2"/>
    </i>
    <i t="default">
      <x v="23"/>
    </i>
    <i>
      <x v="24"/>
      <x v="2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107">
      <pivotArea outline="0" collapsedLevelsAreSubtotals="1" fieldPosition="0"/>
    </format>
    <format dxfId="106">
      <pivotArea dataOnly="0" labelOnly="1" outline="0" axis="axisValues" fieldPosition="0"/>
    </format>
    <format dxfId="105">
      <pivotArea dataOnly="0" outline="0" fieldPosition="0">
        <references count="1">
          <reference field="24" count="0" defaultSubtotal="1"/>
        </references>
      </pivotArea>
    </format>
    <format dxfId="104">
      <pivotArea dataOnly="0" outline="0" fieldPosition="0">
        <references count="1">
          <reference field="24" count="0" defaultSubtotal="1"/>
        </references>
      </pivotArea>
    </format>
    <format dxfId="103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78674-2BC9-40FD-9047-B177DA139AC4}" name="PivotTable2" cacheId="16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4" firstHeaderRow="0" firstDataRow="1" firstDataCol="1" rowPageCount="3" colPageCount="1"/>
  <pivotFields count="31">
    <pivotField axis="axisPage" compact="0" outline="0" subtotalTop="0" multipleItemSelectionAllowed="1" showAll="0">
      <items count="122">
        <item h="1" x="1"/>
        <item x="104"/>
        <item h="1" x="3"/>
        <item x="54"/>
        <item x="58"/>
        <item x="103"/>
        <item x="57"/>
        <item x="59"/>
        <item x="6"/>
        <item x="113"/>
        <item x="51"/>
        <item x="53"/>
        <item x="52"/>
        <item x="38"/>
        <item x="56"/>
        <item x="97"/>
        <item x="98"/>
        <item x="99"/>
        <item x="55"/>
        <item x="102"/>
        <item x="21"/>
        <item x="50"/>
        <item x="46"/>
        <item x="48"/>
        <item x="100"/>
        <item x="101"/>
        <item x="49"/>
        <item x="40"/>
        <item x="24"/>
        <item x="45"/>
        <item x="0"/>
        <item x="2"/>
        <item x="9"/>
        <item x="10"/>
        <item x="14"/>
        <item x="15"/>
        <item x="18"/>
        <item x="19"/>
        <item x="20"/>
        <item x="37"/>
        <item x="47"/>
        <item x="23"/>
        <item x="39"/>
        <item x="43"/>
        <item x="22"/>
        <item x="26"/>
        <item x="28"/>
        <item x="30"/>
        <item x="31"/>
        <item x="25"/>
        <item x="32"/>
        <item x="36"/>
        <item x="29"/>
        <item x="41"/>
        <item x="42"/>
        <item x="44"/>
        <item x="63"/>
        <item x="81"/>
        <item x="79"/>
        <item x="60"/>
        <item x="67"/>
        <item x="61"/>
        <item x="62"/>
        <item x="64"/>
        <item x="68"/>
        <item x="75"/>
        <item x="65"/>
        <item x="72"/>
        <item x="78"/>
        <item x="80"/>
        <item x="71"/>
        <item x="69"/>
        <item x="73"/>
        <item x="82"/>
        <item x="76"/>
        <item x="70"/>
        <item x="84"/>
        <item x="85"/>
        <item x="86"/>
        <item x="90"/>
        <item x="94"/>
        <item x="95"/>
        <item x="105"/>
        <item x="107"/>
        <item x="112"/>
        <item x="114"/>
        <item x="117"/>
        <item x="118"/>
        <item x="119"/>
        <item h="1" x="110"/>
        <item h="1" x="116"/>
        <item h="1" x="7"/>
        <item h="1" x="8"/>
        <item h="1" x="34"/>
        <item h="1" x="35"/>
        <item h="1" x="27"/>
        <item h="1" x="33"/>
        <item h="1" x="66"/>
        <item h="1" x="91"/>
        <item h="1" x="96"/>
        <item h="1" x="106"/>
        <item h="1" x="108"/>
        <item h="1" x="109"/>
        <item h="1" x="111"/>
        <item h="1" x="115"/>
        <item h="1" x="120"/>
        <item h="1" x="4"/>
        <item h="1" x="5"/>
        <item h="1" x="11"/>
        <item h="1" x="12"/>
        <item h="1" x="13"/>
        <item h="1" x="16"/>
        <item h="1" x="17"/>
        <item h="1" x="74"/>
        <item h="1" x="77"/>
        <item h="1" x="83"/>
        <item h="1" x="87"/>
        <item h="1" x="88"/>
        <item h="1" x="89"/>
        <item h="1" x="92"/>
        <item h="1" x="93"/>
        <item t="default"/>
      </items>
    </pivotField>
    <pivotField axis="axisPage" compact="0" outline="0" subtotalTop="0" showAll="0">
      <items count="43">
        <item x="1"/>
        <item x="4"/>
        <item x="26"/>
        <item x="22"/>
        <item x="37"/>
        <item x="18"/>
        <item x="13"/>
        <item x="16"/>
        <item x="19"/>
        <item x="21"/>
        <item x="27"/>
        <item x="39"/>
        <item x="17"/>
        <item x="10"/>
        <item x="30"/>
        <item x="24"/>
        <item x="41"/>
        <item x="29"/>
        <item x="38"/>
        <item x="15"/>
        <item x="20"/>
        <item x="32"/>
        <item x="3"/>
        <item x="11"/>
        <item x="33"/>
        <item x="0"/>
        <item x="2"/>
        <item x="5"/>
        <item x="7"/>
        <item x="8"/>
        <item x="12"/>
        <item x="14"/>
        <item x="23"/>
        <item x="28"/>
        <item x="25"/>
        <item x="31"/>
        <item x="34"/>
        <item x="35"/>
        <item x="36"/>
        <item x="9"/>
        <item x="40"/>
        <item x="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x="3"/>
        <item h="1" x="2"/>
        <item h="1" x="11"/>
        <item h="1" x="16"/>
        <item h="1" x="20"/>
        <item h="1" x="5"/>
        <item h="1" x="0"/>
        <item h="1" x="17"/>
        <item h="1" x="9"/>
        <item h="1" x="14"/>
        <item h="1" x="18"/>
        <item h="1" x="21"/>
        <item h="1" x="8"/>
        <item h="1" x="10"/>
        <item h="1" x="6"/>
        <item h="1" x="12"/>
        <item h="1" x="13"/>
        <item h="1" x="4"/>
        <item h="1" x="36"/>
        <item h="1" x="19"/>
        <item h="1" x="7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2"/>
        <item h="1" x="31"/>
        <item h="1" x="15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8">
    <i>
      <x v="7"/>
    </i>
    <i>
      <x v="13"/>
    </i>
    <i>
      <x v="14"/>
    </i>
    <i>
      <x v="17"/>
    </i>
    <i>
      <x v="19"/>
    </i>
    <i>
      <x v="21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6">
    <format dxfId="102">
      <pivotArea outline="0" collapsedLevelsAreSubtotals="1" fieldPosition="0"/>
    </format>
    <format dxfId="101">
      <pivotArea dataOnly="0" labelOnly="1" outline="0" axis="axisValues" fieldPosition="0"/>
    </format>
    <format dxfId="100">
      <pivotArea dataOnly="0" outline="0" fieldPosition="0">
        <references count="1">
          <reference field="24" count="0" defaultSubtotal="1"/>
        </references>
      </pivotArea>
    </format>
    <format dxfId="99">
      <pivotArea dataOnly="0" outline="0" fieldPosition="0">
        <references count="1">
          <reference field="24" count="0" defaultSubtotal="1"/>
        </references>
      </pivotArea>
    </format>
    <format dxfId="98">
      <pivotArea dataOnly="0" outline="0" fieldPosition="0">
        <references count="1">
          <reference field="24" count="0" defaultSubtotal="1"/>
        </references>
      </pivotArea>
    </format>
    <format dxfId="97">
      <pivotArea outline="0" fieldPosition="0">
        <references count="2">
          <reference field="4294967294" count="1" selected="0">
            <x v="4"/>
          </reference>
          <reference field="24" count="1" selected="0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04E68-4CD6-4CBB-A712-F64D4EA68486}" name="PivotTable2" cacheId="16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5" firstHeaderRow="0" firstDataRow="1" firstDataCol="2" rowPageCount="2" colPageCount="1"/>
  <pivotFields count="31">
    <pivotField axis="axisPage" compact="0" outline="0" subtotalTop="0" multipleItemSelectionAllowed="1" showAll="0">
      <items count="122">
        <item h="1" x="1"/>
        <item x="104"/>
        <item h="1" x="3"/>
        <item x="54"/>
        <item x="58"/>
        <item x="103"/>
        <item x="57"/>
        <item x="59"/>
        <item x="6"/>
        <item x="113"/>
        <item x="51"/>
        <item x="53"/>
        <item x="52"/>
        <item x="38"/>
        <item x="56"/>
        <item x="97"/>
        <item x="98"/>
        <item x="99"/>
        <item x="55"/>
        <item x="102"/>
        <item x="21"/>
        <item x="50"/>
        <item h="1" x="46"/>
        <item h="1" x="49"/>
        <item h="1" x="40"/>
        <item h="1" x="24"/>
        <item h="1" x="48"/>
        <item h="1" x="101"/>
        <item h="1" x="100"/>
        <item h="1" x="45"/>
        <item h="1" x="0"/>
        <item h="1" x="2"/>
        <item h="1" x="4"/>
        <item h="1" x="5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2"/>
        <item h="1" x="23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9"/>
        <item h="1" x="41"/>
        <item h="1" x="42"/>
        <item h="1" x="43"/>
        <item h="1" x="44"/>
        <item h="1" x="47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105"/>
        <item h="1" x="106"/>
        <item h="1" x="107"/>
        <item h="1" x="108"/>
        <item h="1" x="109"/>
        <item h="1" x="110"/>
        <item h="1" x="111"/>
        <item h="1" x="112"/>
        <item h="1" x="114"/>
        <item h="1" x="115"/>
        <item h="1" x="116"/>
        <item h="1" x="117"/>
        <item h="1" x="118"/>
        <item h="1" x="119"/>
        <item h="1" x="120"/>
        <item t="default"/>
      </items>
    </pivotField>
    <pivotField axis="axisRow" compact="0" outline="0" subtotalTop="0" showAll="0">
      <items count="43">
        <item x="1"/>
        <item x="4"/>
        <item x="26"/>
        <item x="22"/>
        <item x="37"/>
        <item x="18"/>
        <item x="13"/>
        <item x="16"/>
        <item x="19"/>
        <item x="21"/>
        <item x="27"/>
        <item x="39"/>
        <item x="17"/>
        <item x="10"/>
        <item x="30"/>
        <item x="24"/>
        <item x="41"/>
        <item x="29"/>
        <item x="38"/>
        <item x="15"/>
        <item x="20"/>
        <item x="32"/>
        <item x="3"/>
        <item x="11"/>
        <item x="33"/>
        <item x="0"/>
        <item x="2"/>
        <item x="5"/>
        <item x="6"/>
        <item x="7"/>
        <item x="8"/>
        <item x="9"/>
        <item x="12"/>
        <item x="14"/>
        <item x="23"/>
        <item x="25"/>
        <item x="28"/>
        <item x="31"/>
        <item x="34"/>
        <item x="35"/>
        <item x="36"/>
        <item x="4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x="3"/>
        <item h="1" x="2"/>
        <item h="1" x="11"/>
        <item h="1" x="16"/>
        <item h="1" x="20"/>
        <item h="1" x="5"/>
        <item h="1" x="0"/>
        <item h="1" x="17"/>
        <item h="1" x="9"/>
        <item h="1" x="14"/>
        <item h="1" x="18"/>
        <item h="1" x="21"/>
        <item h="1" x="8"/>
        <item h="1" x="10"/>
        <item h="1" x="6"/>
        <item h="1" x="12"/>
        <item h="1" x="13"/>
        <item h="1" x="4"/>
        <item h="1" x="36"/>
        <item h="1" x="19"/>
        <item h="1" x="7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2"/>
        <item h="1" x="31"/>
        <item h="1" x="15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1">
    <i>
      <x v="13"/>
      <x v="7"/>
    </i>
    <i t="default">
      <x v="13"/>
    </i>
    <i>
      <x v="14"/>
      <x v="2"/>
    </i>
    <i r="1">
      <x v="8"/>
    </i>
    <i r="1">
      <x v="9"/>
    </i>
    <i t="default">
      <x v="14"/>
    </i>
    <i>
      <x v="17"/>
      <x v="4"/>
    </i>
    <i t="default">
      <x v="17"/>
    </i>
    <i>
      <x v="23"/>
      <x v="2"/>
    </i>
    <i t="default">
      <x v="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96">
      <pivotArea outline="0" collapsedLevelsAreSubtotals="1" fieldPosition="0"/>
    </format>
    <format dxfId="95">
      <pivotArea dataOnly="0" labelOnly="1" outline="0" axis="axisValues" fieldPosition="0"/>
    </format>
    <format dxfId="94">
      <pivotArea dataOnly="0" outline="0" fieldPosition="0">
        <references count="1">
          <reference field="24" count="0" defaultSubtotal="1"/>
        </references>
      </pivotArea>
    </format>
    <format dxfId="93">
      <pivotArea dataOnly="0" outline="0" fieldPosition="0">
        <references count="1">
          <reference field="24" count="0" defaultSubtotal="1"/>
        </references>
      </pivotArea>
    </format>
    <format dxfId="92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EC7F3-2AFF-4FCF-84F3-50EBF1C73C1E}" name="PivotTable2" cacheId="16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8" firstHeaderRow="0" firstDataRow="1" firstDataCol="2" rowPageCount="2" colPageCount="1"/>
  <pivotFields count="31">
    <pivotField axis="axisPage" compact="0" outline="0" subtotalTop="0" multipleItemSelectionAllowed="1" showAll="0">
      <items count="122">
        <item h="1" x="1"/>
        <item h="1" x="104"/>
        <item x="3"/>
        <item h="1" x="54"/>
        <item h="1" x="58"/>
        <item h="1" x="103"/>
        <item h="1" x="57"/>
        <item h="1" x="59"/>
        <item h="1" x="6"/>
        <item h="1" x="113"/>
        <item h="1" x="51"/>
        <item h="1" x="53"/>
        <item h="1" x="52"/>
        <item h="1" x="38"/>
        <item h="1" x="56"/>
        <item h="1" x="97"/>
        <item h="1" x="98"/>
        <item h="1" x="99"/>
        <item h="1" x="55"/>
        <item h="1" x="102"/>
        <item h="1" x="21"/>
        <item h="1" x="50"/>
        <item h="1" x="46"/>
        <item h="1" x="49"/>
        <item h="1" x="40"/>
        <item h="1" x="24"/>
        <item h="1" x="48"/>
        <item h="1" x="101"/>
        <item h="1" x="100"/>
        <item h="1" x="45"/>
        <item h="1" x="0"/>
        <item h="1" x="2"/>
        <item h="1" x="4"/>
        <item h="1" x="5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2"/>
        <item h="1" x="23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9"/>
        <item h="1" x="41"/>
        <item h="1" x="42"/>
        <item h="1" x="43"/>
        <item h="1" x="44"/>
        <item h="1" x="47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105"/>
        <item h="1" x="106"/>
        <item h="1" x="107"/>
        <item h="1" x="108"/>
        <item h="1" x="109"/>
        <item h="1" x="110"/>
        <item h="1" x="111"/>
        <item h="1" x="112"/>
        <item h="1" x="114"/>
        <item h="1" x="115"/>
        <item h="1" x="116"/>
        <item h="1" x="117"/>
        <item h="1" x="118"/>
        <item h="1" x="119"/>
        <item h="1" x="120"/>
        <item t="default"/>
      </items>
    </pivotField>
    <pivotField axis="axisRow" compact="0" outline="0" subtotalTop="0" showAll="0">
      <items count="43">
        <item x="1"/>
        <item x="4"/>
        <item x="26"/>
        <item x="22"/>
        <item x="37"/>
        <item x="18"/>
        <item x="13"/>
        <item x="16"/>
        <item x="19"/>
        <item x="21"/>
        <item x="27"/>
        <item x="39"/>
        <item x="17"/>
        <item x="10"/>
        <item x="30"/>
        <item x="24"/>
        <item x="41"/>
        <item x="38"/>
        <item x="20"/>
        <item x="15"/>
        <item x="29"/>
        <item x="32"/>
        <item x="3"/>
        <item x="11"/>
        <item x="33"/>
        <item x="0"/>
        <item x="2"/>
        <item x="5"/>
        <item x="6"/>
        <item x="7"/>
        <item x="8"/>
        <item x="9"/>
        <item x="12"/>
        <item x="14"/>
        <item x="23"/>
        <item x="25"/>
        <item x="28"/>
        <item x="31"/>
        <item x="34"/>
        <item x="35"/>
        <item x="36"/>
        <item x="4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x="3"/>
        <item h="1" x="2"/>
        <item h="1" x="11"/>
        <item h="1" x="16"/>
        <item h="1" x="20"/>
        <item h="1" x="5"/>
        <item h="1" x="0"/>
        <item h="1" x="17"/>
        <item h="1" x="9"/>
        <item h="1" x="14"/>
        <item h="1" x="18"/>
        <item h="1" x="21"/>
        <item h="1" x="8"/>
        <item h="1" x="10"/>
        <item h="1" x="6"/>
        <item h="1" x="12"/>
        <item h="1" x="13"/>
        <item h="1" x="4"/>
        <item h="1" x="36"/>
        <item h="1" x="19"/>
        <item h="1" x="7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2"/>
        <item h="1" x="31"/>
        <item h="1" x="15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24">
    <i>
      <x v="3"/>
      <x v="22"/>
    </i>
    <i t="default">
      <x v="3"/>
    </i>
    <i>
      <x v="5"/>
      <x v="13"/>
    </i>
    <i t="default">
      <x v="5"/>
    </i>
    <i>
      <x v="8"/>
      <x v="32"/>
    </i>
    <i t="default">
      <x v="8"/>
    </i>
    <i>
      <x v="11"/>
      <x v="5"/>
    </i>
    <i t="default">
      <x v="11"/>
    </i>
    <i>
      <x v="12"/>
      <x v="7"/>
    </i>
    <i t="default">
      <x v="12"/>
    </i>
    <i>
      <x v="13"/>
      <x v="3"/>
    </i>
    <i r="1">
      <x v="9"/>
    </i>
    <i t="default">
      <x v="13"/>
    </i>
    <i>
      <x v="14"/>
      <x v="2"/>
    </i>
    <i r="1">
      <x v="8"/>
    </i>
    <i t="default">
      <x v="14"/>
    </i>
    <i>
      <x v="21"/>
      <x v="11"/>
    </i>
    <i r="1">
      <x v="14"/>
    </i>
    <i t="default">
      <x v="21"/>
    </i>
    <i>
      <x v="23"/>
      <x v="2"/>
    </i>
    <i t="default">
      <x v="23"/>
    </i>
    <i>
      <x v="24"/>
      <x v="2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91">
      <pivotArea outline="0" collapsedLevelsAreSubtotals="1" fieldPosition="0"/>
    </format>
    <format dxfId="90">
      <pivotArea dataOnly="0" labelOnly="1" outline="0" axis="axisValues" fieldPosition="0"/>
    </format>
    <format dxfId="89">
      <pivotArea dataOnly="0" outline="0" fieldPosition="0">
        <references count="1">
          <reference field="24" count="0" defaultSubtotal="1"/>
        </references>
      </pivotArea>
    </format>
    <format dxfId="88">
      <pivotArea dataOnly="0" outline="0" fieldPosition="0">
        <references count="1">
          <reference field="24" count="0" defaultSubtotal="1"/>
        </references>
      </pivotArea>
    </format>
    <format dxfId="87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B5162-F99E-4002-84F1-B7F002ECB379}" name="PivotTable2" cacheId="16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8" firstHeaderRow="0" firstDataRow="1" firstDataCol="1" rowPageCount="3" colPageCount="1"/>
  <pivotFields count="31">
    <pivotField axis="axisPage" compact="0" outline="0" subtotalTop="0" multipleItemSelectionAllowed="1" showAll="0">
      <items count="122">
        <item h="1" x="1"/>
        <item x="104"/>
        <item x="3"/>
        <item x="54"/>
        <item x="58"/>
        <item x="103"/>
        <item x="57"/>
        <item x="59"/>
        <item x="6"/>
        <item x="113"/>
        <item x="51"/>
        <item x="53"/>
        <item x="52"/>
        <item x="38"/>
        <item x="56"/>
        <item x="97"/>
        <item x="98"/>
        <item x="99"/>
        <item x="55"/>
        <item x="102"/>
        <item x="21"/>
        <item x="50"/>
        <item x="46"/>
        <item h="1" x="48"/>
        <item h="1" x="100"/>
        <item h="1" x="101"/>
        <item h="1" x="49"/>
        <item h="1" x="40"/>
        <item h="1" x="45"/>
        <item h="1" x="24"/>
        <item h="1" x="0"/>
        <item h="1" x="2"/>
        <item h="1" x="9"/>
        <item h="1" x="10"/>
        <item h="1" x="14"/>
        <item h="1" x="15"/>
        <item h="1" x="18"/>
        <item h="1" x="19"/>
        <item h="1" x="20"/>
        <item h="1" x="37"/>
        <item h="1" x="47"/>
        <item h="1" x="39"/>
        <item h="1" x="22"/>
        <item h="1" x="23"/>
        <item h="1" x="25"/>
        <item h="1" x="26"/>
        <item h="1" x="28"/>
        <item h="1" x="30"/>
        <item h="1" x="31"/>
        <item h="1" x="32"/>
        <item h="1" x="36"/>
        <item h="1" x="29"/>
        <item h="1" x="41"/>
        <item h="1" x="42"/>
        <item h="1" x="43"/>
        <item h="1" x="44"/>
        <item h="1" x="60"/>
        <item h="1" x="67"/>
        <item h="1" x="61"/>
        <item h="1" x="62"/>
        <item h="1" x="63"/>
        <item h="1" x="64"/>
        <item h="1" x="65"/>
        <item h="1" x="68"/>
        <item h="1" x="69"/>
        <item h="1" x="70"/>
        <item h="1" x="71"/>
        <item h="1" x="72"/>
        <item h="1" x="73"/>
        <item h="1" x="75"/>
        <item h="1" x="76"/>
        <item h="1" x="78"/>
        <item h="1" x="79"/>
        <item h="1" x="80"/>
        <item h="1" x="81"/>
        <item h="1" x="82"/>
        <item h="1" x="84"/>
        <item h="1" x="85"/>
        <item h="1" x="86"/>
        <item h="1" x="90"/>
        <item h="1" x="94"/>
        <item h="1" x="95"/>
        <item h="1" x="105"/>
        <item h="1" x="107"/>
        <item h="1" x="110"/>
        <item h="1" x="112"/>
        <item h="1" x="114"/>
        <item h="1" x="116"/>
        <item h="1" x="117"/>
        <item h="1" x="118"/>
        <item h="1" x="119"/>
        <item h="1" x="4"/>
        <item h="1" x="5"/>
        <item h="1" x="7"/>
        <item h="1" x="8"/>
        <item h="1" x="11"/>
        <item h="1" x="12"/>
        <item h="1" x="13"/>
        <item h="1" x="16"/>
        <item h="1" x="17"/>
        <item h="1" x="27"/>
        <item h="1" x="33"/>
        <item h="1" x="34"/>
        <item h="1" x="35"/>
        <item h="1" x="66"/>
        <item h="1" x="74"/>
        <item h="1" x="77"/>
        <item h="1" x="83"/>
        <item h="1" x="87"/>
        <item h="1" x="88"/>
        <item h="1" x="89"/>
        <item h="1" x="91"/>
        <item h="1" x="92"/>
        <item h="1" x="93"/>
        <item h="1" x="96"/>
        <item h="1" x="106"/>
        <item h="1" x="108"/>
        <item h="1" x="109"/>
        <item h="1" x="111"/>
        <item h="1" x="115"/>
        <item h="1" x="120"/>
        <item t="default"/>
      </items>
    </pivotField>
    <pivotField axis="axisPage" compact="0" outline="0" subtotalTop="0" showAll="0">
      <items count="43">
        <item x="1"/>
        <item x="4"/>
        <item x="26"/>
        <item x="22"/>
        <item x="37"/>
        <item x="18"/>
        <item x="13"/>
        <item x="16"/>
        <item x="19"/>
        <item x="21"/>
        <item x="27"/>
        <item x="39"/>
        <item x="17"/>
        <item x="10"/>
        <item x="30"/>
        <item x="24"/>
        <item x="41"/>
        <item x="29"/>
        <item x="38"/>
        <item x="15"/>
        <item x="20"/>
        <item x="32"/>
        <item x="3"/>
        <item x="11"/>
        <item x="33"/>
        <item x="0"/>
        <item x="2"/>
        <item x="5"/>
        <item x="7"/>
        <item x="8"/>
        <item x="12"/>
        <item x="14"/>
        <item x="23"/>
        <item x="25"/>
        <item x="28"/>
        <item x="31"/>
        <item x="34"/>
        <item x="35"/>
        <item x="36"/>
        <item x="6"/>
        <item x="9"/>
        <item x="4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x="3"/>
        <item h="1" x="2"/>
        <item h="1" x="11"/>
        <item h="1" x="16"/>
        <item h="1" x="20"/>
        <item h="1" x="5"/>
        <item h="1" x="0"/>
        <item h="1" x="17"/>
        <item h="1" x="9"/>
        <item h="1" x="14"/>
        <item h="1" x="18"/>
        <item h="1" x="21"/>
        <item h="1" x="8"/>
        <item h="1" x="10"/>
        <item h="1" x="6"/>
        <item h="1" x="12"/>
        <item h="1" x="13"/>
        <item h="1" x="4"/>
        <item h="1" x="36"/>
        <item h="1" x="19"/>
        <item h="1" x="7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2"/>
        <item h="1" x="31"/>
        <item h="1" x="15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12">
    <i>
      <x v="3"/>
    </i>
    <i>
      <x v="5"/>
    </i>
    <i>
      <x v="8"/>
    </i>
    <i>
      <x v="11"/>
    </i>
    <i>
      <x v="12"/>
    </i>
    <i>
      <x v="13"/>
    </i>
    <i>
      <x v="14"/>
    </i>
    <i>
      <x v="17"/>
    </i>
    <i>
      <x v="21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11">
    <format dxfId="86">
      <pivotArea outline="0" collapsedLevelsAreSubtotals="1" fieldPosition="0"/>
    </format>
    <format dxfId="85">
      <pivotArea dataOnly="0" labelOnly="1" outline="0" axis="axisValues" fieldPosition="0"/>
    </format>
    <format dxfId="84">
      <pivotArea dataOnly="0" outline="0" fieldPosition="0">
        <references count="1">
          <reference field="24" count="0" defaultSubtotal="1"/>
        </references>
      </pivotArea>
    </format>
    <format dxfId="83">
      <pivotArea dataOnly="0" outline="0" fieldPosition="0">
        <references count="1">
          <reference field="24" count="0" defaultSubtotal="1"/>
        </references>
      </pivotArea>
    </format>
    <format dxfId="82">
      <pivotArea dataOnly="0" outline="0" fieldPosition="0">
        <references count="1">
          <reference field="24" count="0" defaultSubtotal="1"/>
        </references>
      </pivotArea>
    </format>
    <format dxfId="81">
      <pivotArea outline="0" fieldPosition="0">
        <references count="1">
          <reference field="4294967294" count="1" selected="0">
            <x v="4"/>
          </reference>
        </references>
      </pivotArea>
    </format>
    <format dxfId="80">
      <pivotArea outline="0" fieldPosition="0">
        <references count="2">
          <reference field="4294967294" count="1" selected="0">
            <x v="4"/>
          </reference>
          <reference field="24" count="8" selected="0">
            <x v="6"/>
            <x v="8"/>
            <x v="12"/>
            <x v="13"/>
            <x v="14"/>
            <x v="15"/>
            <x v="20"/>
            <x v="21"/>
          </reference>
        </references>
      </pivotArea>
    </format>
    <format dxfId="79">
      <pivotArea outline="0" fieldPosition="0">
        <references count="2">
          <reference field="4294967294" count="1" selected="0">
            <x v="4"/>
          </reference>
          <reference field="24" count="8" selected="0">
            <x v="6"/>
            <x v="8"/>
            <x v="12"/>
            <x v="13"/>
            <x v="14"/>
            <x v="15"/>
            <x v="20"/>
            <x v="21"/>
          </reference>
        </references>
      </pivotArea>
    </format>
    <format dxfId="78">
      <pivotArea outline="0" fieldPosition="0">
        <references count="2">
          <reference field="4294967294" count="1" selected="0">
            <x v="5"/>
          </reference>
          <reference field="24" count="9" selected="0">
            <x v="6"/>
            <x v="8"/>
            <x v="12"/>
            <x v="13"/>
            <x v="14"/>
            <x v="15"/>
            <x v="20"/>
            <x v="21"/>
            <x v="24"/>
          </reference>
        </references>
      </pivotArea>
    </format>
    <format dxfId="77">
      <pivotArea outline="0" fieldPosition="0">
        <references count="2">
          <reference field="4294967294" count="1" selected="0">
            <x v="5"/>
          </reference>
          <reference field="24" count="1" selected="0">
            <x v="8"/>
          </reference>
        </references>
      </pivotArea>
    </format>
    <format dxfId="76">
      <pivotArea outline="0" fieldPosition="0">
        <references count="2">
          <reference field="4294967294" count="1" selected="0">
            <x v="5"/>
          </reference>
          <reference field="24" count="5" selected="0">
            <x v="12"/>
            <x v="13"/>
            <x v="14"/>
            <x v="15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9BD66-1056-456E-8A89-03C4FE64E0B0}" name="PivotTable2" cacheId="16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7" firstHeaderRow="0" firstDataRow="1" firstDataCol="1" rowPageCount="3" colPageCount="1"/>
  <pivotFields count="31">
    <pivotField axis="axisPage" compact="0" outline="0" subtotalTop="0" multipleItemSelectionAllowed="1" showAll="0">
      <items count="122">
        <item h="1" x="1"/>
        <item x="104"/>
        <item x="3"/>
        <item x="54"/>
        <item x="58"/>
        <item x="103"/>
        <item x="57"/>
        <item x="59"/>
        <item x="6"/>
        <item x="113"/>
        <item x="51"/>
        <item x="53"/>
        <item x="52"/>
        <item x="38"/>
        <item x="56"/>
        <item x="97"/>
        <item x="98"/>
        <item x="99"/>
        <item x="55"/>
        <item x="102"/>
        <item x="21"/>
        <item x="50"/>
        <item x="46"/>
        <item x="48"/>
        <item x="100"/>
        <item x="101"/>
        <item x="49"/>
        <item x="40"/>
        <item x="24"/>
        <item x="45"/>
        <item x="0"/>
        <item x="2"/>
        <item x="9"/>
        <item x="10"/>
        <item x="14"/>
        <item x="15"/>
        <item x="18"/>
        <item x="19"/>
        <item x="20"/>
        <item x="37"/>
        <item x="47"/>
        <item x="39"/>
        <item x="22"/>
        <item x="23"/>
        <item x="25"/>
        <item x="26"/>
        <item x="28"/>
        <item x="30"/>
        <item x="31"/>
        <item x="32"/>
        <item x="36"/>
        <item x="29"/>
        <item x="41"/>
        <item x="42"/>
        <item x="43"/>
        <item x="44"/>
        <item x="60"/>
        <item x="67"/>
        <item x="61"/>
        <item x="62"/>
        <item x="63"/>
        <item x="64"/>
        <item x="65"/>
        <item x="68"/>
        <item x="69"/>
        <item x="70"/>
        <item x="71"/>
        <item x="72"/>
        <item x="73"/>
        <item x="75"/>
        <item x="76"/>
        <item x="78"/>
        <item x="79"/>
        <item x="80"/>
        <item x="81"/>
        <item x="82"/>
        <item x="84"/>
        <item x="85"/>
        <item x="86"/>
        <item x="90"/>
        <item x="94"/>
        <item x="95"/>
        <item x="105"/>
        <item x="107"/>
        <item x="110"/>
        <item x="112"/>
        <item x="114"/>
        <item x="116"/>
        <item x="117"/>
        <item x="118"/>
        <item x="119"/>
        <item x="7"/>
        <item x="8"/>
        <item x="34"/>
        <item x="35"/>
        <item x="27"/>
        <item x="33"/>
        <item x="66"/>
        <item x="91"/>
        <item x="96"/>
        <item x="106"/>
        <item x="108"/>
        <item x="109"/>
        <item x="111"/>
        <item x="115"/>
        <item x="120"/>
        <item h="1" x="4"/>
        <item h="1" x="5"/>
        <item h="1" x="11"/>
        <item h="1" x="12"/>
        <item h="1" x="13"/>
        <item h="1" x="16"/>
        <item h="1" x="17"/>
        <item h="1" x="74"/>
        <item h="1" x="77"/>
        <item h="1" x="83"/>
        <item h="1" x="87"/>
        <item h="1" x="88"/>
        <item h="1" x="89"/>
        <item h="1" x="92"/>
        <item h="1" x="93"/>
        <item t="default"/>
      </items>
    </pivotField>
    <pivotField axis="axisPage" compact="0" outline="0" subtotalTop="0" showAll="0">
      <items count="43">
        <item x="1"/>
        <item x="4"/>
        <item x="26"/>
        <item x="22"/>
        <item x="37"/>
        <item x="18"/>
        <item x="13"/>
        <item x="16"/>
        <item x="19"/>
        <item x="21"/>
        <item x="27"/>
        <item x="39"/>
        <item x="17"/>
        <item x="10"/>
        <item x="30"/>
        <item x="24"/>
        <item x="41"/>
        <item x="29"/>
        <item x="38"/>
        <item x="15"/>
        <item x="20"/>
        <item x="32"/>
        <item x="3"/>
        <item x="11"/>
        <item x="33"/>
        <item x="0"/>
        <item x="2"/>
        <item x="5"/>
        <item x="7"/>
        <item x="8"/>
        <item x="12"/>
        <item x="14"/>
        <item x="23"/>
        <item x="25"/>
        <item x="28"/>
        <item x="31"/>
        <item x="34"/>
        <item x="35"/>
        <item x="36"/>
        <item x="9"/>
        <item x="40"/>
        <item x="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h="1" x="3"/>
        <item h="1" x="2"/>
        <item x="11"/>
        <item x="16"/>
        <item x="20"/>
        <item x="5"/>
        <item x="0"/>
        <item x="17"/>
        <item x="9"/>
        <item x="14"/>
        <item x="18"/>
        <item x="21"/>
        <item x="8"/>
        <item x="10"/>
        <item x="6"/>
        <item x="12"/>
        <item x="13"/>
        <item x="4"/>
        <item x="36"/>
        <item x="19"/>
        <item x="7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2"/>
        <item h="1" x="31"/>
        <item h="1" x="15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h="1"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21">
    <i>
      <x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9"/>
    </i>
    <i>
      <x v="20"/>
    </i>
    <i>
      <x v="21"/>
    </i>
    <i>
      <x v="22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11">
    <format dxfId="75">
      <pivotArea outline="0" collapsedLevelsAreSubtotals="1" fieldPosition="0"/>
    </format>
    <format dxfId="74">
      <pivotArea dataOnly="0" labelOnly="1" outline="0" axis="axisValues" fieldPosition="0"/>
    </format>
    <format dxfId="73">
      <pivotArea dataOnly="0" outline="0" fieldPosition="0">
        <references count="1">
          <reference field="24" count="0" defaultSubtotal="1"/>
        </references>
      </pivotArea>
    </format>
    <format dxfId="72">
      <pivotArea dataOnly="0" outline="0" fieldPosition="0">
        <references count="1">
          <reference field="24" count="0" defaultSubtotal="1"/>
        </references>
      </pivotArea>
    </format>
    <format dxfId="71">
      <pivotArea dataOnly="0" outline="0" fieldPosition="0">
        <references count="1">
          <reference field="24" count="0" defaultSubtotal="1"/>
        </references>
      </pivotArea>
    </format>
    <format dxfId="70">
      <pivotArea outline="0" fieldPosition="0">
        <references count="1">
          <reference field="4294967294" count="1" selected="0">
            <x v="3"/>
          </reference>
        </references>
      </pivotArea>
    </format>
    <format dxfId="69">
      <pivotArea outline="0" fieldPosition="0">
        <references count="2">
          <reference field="4294967294" count="1" selected="0">
            <x v="3"/>
          </reference>
          <reference field="24" count="8" selected="0">
            <x v="6"/>
            <x v="8"/>
            <x v="12"/>
            <x v="13"/>
            <x v="14"/>
            <x v="15"/>
            <x v="20"/>
            <x v="21"/>
          </reference>
        </references>
      </pivotArea>
    </format>
    <format dxfId="68">
      <pivotArea outline="0" fieldPosition="0">
        <references count="2">
          <reference field="4294967294" count="1" selected="0">
            <x v="3"/>
          </reference>
          <reference field="24" count="8" selected="0">
            <x v="6"/>
            <x v="8"/>
            <x v="12"/>
            <x v="13"/>
            <x v="14"/>
            <x v="15"/>
            <x v="20"/>
            <x v="21"/>
          </reference>
        </references>
      </pivotArea>
    </format>
    <format dxfId="67">
      <pivotArea outline="0" fieldPosition="0">
        <references count="2">
          <reference field="4294967294" count="1" selected="0">
            <x v="5"/>
          </reference>
          <reference field="24" count="9" selected="0">
            <x v="6"/>
            <x v="8"/>
            <x v="12"/>
            <x v="13"/>
            <x v="14"/>
            <x v="15"/>
            <x v="20"/>
            <x v="21"/>
            <x v="24"/>
          </reference>
        </references>
      </pivotArea>
    </format>
    <format dxfId="66">
      <pivotArea outline="0" fieldPosition="0">
        <references count="2">
          <reference field="4294967294" count="1" selected="0">
            <x v="5"/>
          </reference>
          <reference field="24" count="1" selected="0">
            <x v="8"/>
          </reference>
        </references>
      </pivotArea>
    </format>
    <format dxfId="65">
      <pivotArea outline="0" fieldPosition="0">
        <references count="2">
          <reference field="4294967294" count="1" selected="0">
            <x v="5"/>
          </reference>
          <reference field="24" count="5" selected="0">
            <x v="12"/>
            <x v="13"/>
            <x v="14"/>
            <x v="15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7B882-E9DB-469E-901A-350FA700D764}" name="PivotTable2" cacheId="16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8" firstHeaderRow="0" firstDataRow="1" firstDataCol="1" rowPageCount="3" colPageCount="1"/>
  <pivotFields count="31">
    <pivotField axis="axisPage" compact="0" outline="0" subtotalTop="0" multipleItemSelectionAllowed="1" showAll="0">
      <items count="122">
        <item h="1" x="1"/>
        <item x="104"/>
        <item h="1" x="3"/>
        <item x="54"/>
        <item x="58"/>
        <item x="103"/>
        <item x="57"/>
        <item x="59"/>
        <item x="6"/>
        <item x="113"/>
        <item x="51"/>
        <item x="53"/>
        <item x="52"/>
        <item x="38"/>
        <item x="56"/>
        <item x="97"/>
        <item x="98"/>
        <item x="99"/>
        <item x="55"/>
        <item x="102"/>
        <item x="21"/>
        <item x="50"/>
        <item x="46"/>
        <item x="48"/>
        <item x="100"/>
        <item x="101"/>
        <item x="49"/>
        <item x="40"/>
        <item x="24"/>
        <item x="45"/>
        <item x="0"/>
        <item x="2"/>
        <item x="9"/>
        <item x="10"/>
        <item x="14"/>
        <item x="15"/>
        <item x="18"/>
        <item x="19"/>
        <item x="20"/>
        <item x="37"/>
        <item x="47"/>
        <item x="23"/>
        <item x="39"/>
        <item x="43"/>
        <item x="22"/>
        <item x="26"/>
        <item x="28"/>
        <item x="30"/>
        <item x="31"/>
        <item x="25"/>
        <item x="32"/>
        <item x="36"/>
        <item x="29"/>
        <item x="41"/>
        <item x="42"/>
        <item x="44"/>
        <item x="63"/>
        <item x="81"/>
        <item x="79"/>
        <item x="60"/>
        <item x="67"/>
        <item x="61"/>
        <item x="62"/>
        <item x="64"/>
        <item x="68"/>
        <item x="75"/>
        <item x="65"/>
        <item x="72"/>
        <item x="78"/>
        <item x="80"/>
        <item x="71"/>
        <item x="69"/>
        <item x="73"/>
        <item x="82"/>
        <item x="76"/>
        <item x="70"/>
        <item x="84"/>
        <item x="85"/>
        <item x="86"/>
        <item x="90"/>
        <item x="94"/>
        <item x="95"/>
        <item x="105"/>
        <item x="107"/>
        <item x="112"/>
        <item x="114"/>
        <item x="117"/>
        <item x="118"/>
        <item x="119"/>
        <item x="110"/>
        <item x="116"/>
        <item x="7"/>
        <item x="8"/>
        <item x="34"/>
        <item x="35"/>
        <item x="27"/>
        <item x="33"/>
        <item x="66"/>
        <item x="91"/>
        <item x="96"/>
        <item x="106"/>
        <item x="108"/>
        <item x="109"/>
        <item x="111"/>
        <item x="115"/>
        <item x="120"/>
        <item x="4"/>
        <item x="5"/>
        <item x="11"/>
        <item x="12"/>
        <item x="13"/>
        <item x="16"/>
        <item x="17"/>
        <item x="74"/>
        <item x="77"/>
        <item x="83"/>
        <item x="87"/>
        <item x="88"/>
        <item x="89"/>
        <item x="92"/>
        <item x="93"/>
        <item t="default"/>
      </items>
    </pivotField>
    <pivotField axis="axisPage" compact="0" outline="0" subtotalTop="0" showAll="0">
      <items count="43">
        <item x="1"/>
        <item x="4"/>
        <item x="26"/>
        <item x="22"/>
        <item x="37"/>
        <item x="18"/>
        <item x="13"/>
        <item x="16"/>
        <item x="19"/>
        <item x="21"/>
        <item x="27"/>
        <item x="39"/>
        <item x="17"/>
        <item x="10"/>
        <item x="30"/>
        <item x="24"/>
        <item x="41"/>
        <item x="29"/>
        <item x="38"/>
        <item x="15"/>
        <item x="20"/>
        <item x="32"/>
        <item x="3"/>
        <item x="11"/>
        <item x="33"/>
        <item x="0"/>
        <item x="2"/>
        <item x="5"/>
        <item x="7"/>
        <item x="8"/>
        <item x="12"/>
        <item x="14"/>
        <item x="23"/>
        <item x="28"/>
        <item x="25"/>
        <item x="31"/>
        <item x="34"/>
        <item x="35"/>
        <item x="36"/>
        <item x="9"/>
        <item x="40"/>
        <item x="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h="1" x="3"/>
        <item h="1" x="2"/>
        <item x="11"/>
        <item x="16"/>
        <item x="20"/>
        <item x="5"/>
        <item x="0"/>
        <item x="17"/>
        <item x="9"/>
        <item x="14"/>
        <item x="18"/>
        <item x="21"/>
        <item x="8"/>
        <item x="10"/>
        <item x="6"/>
        <item x="12"/>
        <item x="13"/>
        <item x="4"/>
        <item x="36"/>
        <item x="19"/>
        <item x="7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2"/>
        <item h="1" x="31"/>
        <item h="1" x="15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h="1"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2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9"/>
    </i>
    <i>
      <x v="20"/>
    </i>
    <i>
      <x v="21"/>
    </i>
    <i>
      <x v="22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6">
    <format dxfId="64">
      <pivotArea outline="0" collapsedLevelsAreSubtotals="1" fieldPosition="0"/>
    </format>
    <format dxfId="63">
      <pivotArea dataOnly="0" labelOnly="1" outline="0" axis="axisValues" fieldPosition="0"/>
    </format>
    <format dxfId="62">
      <pivotArea dataOnly="0" outline="0" fieldPosition="0">
        <references count="1">
          <reference field="24" count="0" defaultSubtotal="1"/>
        </references>
      </pivotArea>
    </format>
    <format dxfId="61">
      <pivotArea dataOnly="0" outline="0" fieldPosition="0">
        <references count="1">
          <reference field="24" count="0" defaultSubtotal="1"/>
        </references>
      </pivotArea>
    </format>
    <format dxfId="60">
      <pivotArea dataOnly="0" outline="0" fieldPosition="0">
        <references count="1">
          <reference field="24" count="0" defaultSubtotal="1"/>
        </references>
      </pivotArea>
    </format>
    <format dxfId="59">
      <pivotArea outline="0" fieldPosition="0">
        <references count="2">
          <reference field="4294967294" count="1" selected="0">
            <x v="3"/>
          </reference>
          <reference field="24" count="1" selected="0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FA10F-5A75-44CA-A01E-75ADE02FCFAA}" name="PivotTable2" cacheId="16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56" firstHeaderRow="0" firstDataRow="1" firstDataCol="2" rowPageCount="2" colPageCount="1"/>
  <pivotFields count="31">
    <pivotField axis="axisPage" compact="0" outline="0" subtotalTop="0" multipleItemSelectionAllowed="1" showAll="0">
      <items count="122">
        <item h="1" x="1"/>
        <item x="104"/>
        <item h="1" x="3"/>
        <item x="54"/>
        <item x="58"/>
        <item x="103"/>
        <item x="57"/>
        <item x="59"/>
        <item x="6"/>
        <item x="113"/>
        <item x="51"/>
        <item x="53"/>
        <item x="52"/>
        <item x="38"/>
        <item x="56"/>
        <item x="97"/>
        <item x="98"/>
        <item x="99"/>
        <item x="55"/>
        <item x="102"/>
        <item x="21"/>
        <item x="50"/>
        <item x="46"/>
        <item x="48"/>
        <item x="100"/>
        <item x="101"/>
        <item x="49"/>
        <item x="40"/>
        <item x="24"/>
        <item x="45"/>
        <item x="0"/>
        <item x="2"/>
        <item x="9"/>
        <item x="10"/>
        <item x="14"/>
        <item x="15"/>
        <item x="18"/>
        <item x="19"/>
        <item x="20"/>
        <item x="37"/>
        <item x="47"/>
        <item x="39"/>
        <item x="22"/>
        <item x="23"/>
        <item x="25"/>
        <item x="26"/>
        <item x="28"/>
        <item x="30"/>
        <item x="31"/>
        <item x="32"/>
        <item x="36"/>
        <item x="29"/>
        <item x="41"/>
        <item x="42"/>
        <item x="43"/>
        <item x="44"/>
        <item x="60"/>
        <item x="67"/>
        <item x="61"/>
        <item x="62"/>
        <item x="63"/>
        <item x="64"/>
        <item x="65"/>
        <item x="68"/>
        <item x="69"/>
        <item x="70"/>
        <item x="71"/>
        <item x="72"/>
        <item x="73"/>
        <item x="75"/>
        <item x="76"/>
        <item x="78"/>
        <item x="79"/>
        <item x="80"/>
        <item x="81"/>
        <item x="82"/>
        <item x="84"/>
        <item x="85"/>
        <item x="86"/>
        <item x="90"/>
        <item x="94"/>
        <item x="95"/>
        <item x="105"/>
        <item x="107"/>
        <item x="110"/>
        <item x="112"/>
        <item x="114"/>
        <item x="116"/>
        <item x="117"/>
        <item x="118"/>
        <item x="119"/>
        <item x="7"/>
        <item x="8"/>
        <item x="34"/>
        <item x="35"/>
        <item x="27"/>
        <item x="33"/>
        <item x="66"/>
        <item x="91"/>
        <item x="96"/>
        <item x="106"/>
        <item x="108"/>
        <item x="109"/>
        <item x="111"/>
        <item x="115"/>
        <item x="120"/>
        <item h="1" x="4"/>
        <item h="1" x="5"/>
        <item h="1" x="11"/>
        <item h="1" x="12"/>
        <item h="1" x="13"/>
        <item h="1" x="16"/>
        <item h="1" x="17"/>
        <item h="1" x="74"/>
        <item h="1" x="77"/>
        <item h="1" x="83"/>
        <item h="1" x="87"/>
        <item h="1" x="88"/>
        <item h="1" x="89"/>
        <item h="1" x="92"/>
        <item h="1" x="93"/>
        <item t="default"/>
      </items>
    </pivotField>
    <pivotField axis="axisRow" compact="0" outline="0" subtotalTop="0" showAll="0">
      <items count="43">
        <item x="1"/>
        <item x="4"/>
        <item x="26"/>
        <item x="22"/>
        <item x="37"/>
        <item x="18"/>
        <item x="13"/>
        <item x="16"/>
        <item x="19"/>
        <item x="21"/>
        <item x="27"/>
        <item x="39"/>
        <item x="17"/>
        <item x="10"/>
        <item x="30"/>
        <item x="24"/>
        <item x="41"/>
        <item x="29"/>
        <item x="38"/>
        <item x="15"/>
        <item x="20"/>
        <item x="32"/>
        <item x="3"/>
        <item x="11"/>
        <item x="33"/>
        <item x="0"/>
        <item x="2"/>
        <item x="5"/>
        <item x="7"/>
        <item x="8"/>
        <item x="12"/>
        <item x="14"/>
        <item x="23"/>
        <item x="25"/>
        <item x="28"/>
        <item x="31"/>
        <item x="34"/>
        <item x="35"/>
        <item x="36"/>
        <item x="9"/>
        <item x="40"/>
        <item x="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h="1" x="3"/>
        <item h="1" x="2"/>
        <item x="11"/>
        <item x="16"/>
        <item x="20"/>
        <item x="5"/>
        <item x="0"/>
        <item x="17"/>
        <item x="9"/>
        <item x="14"/>
        <item x="18"/>
        <item x="21"/>
        <item x="8"/>
        <item x="10"/>
        <item x="6"/>
        <item x="12"/>
        <item x="13"/>
        <item x="4"/>
        <item x="36"/>
        <item x="19"/>
        <item x="7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2"/>
        <item h="1" x="31"/>
        <item h="1" x="15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52">
    <i>
      <x/>
      <x v="25"/>
    </i>
    <i t="default">
      <x/>
    </i>
    <i>
      <x v="4"/>
      <x v="41"/>
    </i>
    <i t="default">
      <x v="4"/>
    </i>
    <i>
      <x v="5"/>
      <x v="39"/>
    </i>
    <i t="default">
      <x v="5"/>
    </i>
    <i>
      <x v="6"/>
      <x v="1"/>
    </i>
    <i t="default">
      <x v="6"/>
    </i>
    <i>
      <x v="7"/>
      <x v="7"/>
    </i>
    <i t="default">
      <x v="7"/>
    </i>
    <i>
      <x v="8"/>
      <x v="23"/>
    </i>
    <i t="default">
      <x v="8"/>
    </i>
    <i>
      <x v="9"/>
      <x v="19"/>
    </i>
    <i t="default">
      <x v="9"/>
    </i>
    <i>
      <x v="12"/>
      <x v="5"/>
    </i>
    <i r="1">
      <x v="7"/>
    </i>
    <i t="default">
      <x v="12"/>
    </i>
    <i>
      <x v="13"/>
      <x v="7"/>
    </i>
    <i r="1">
      <x v="8"/>
    </i>
    <i r="1">
      <x v="9"/>
    </i>
    <i r="1">
      <x v="20"/>
    </i>
    <i t="default">
      <x v="13"/>
    </i>
    <i>
      <x v="14"/>
      <x v="2"/>
    </i>
    <i r="1">
      <x v="15"/>
    </i>
    <i r="1">
      <x v="33"/>
    </i>
    <i t="default">
      <x v="14"/>
    </i>
    <i>
      <x v="15"/>
      <x v="12"/>
    </i>
    <i r="1">
      <x v="30"/>
    </i>
    <i t="default">
      <x v="15"/>
    </i>
    <i>
      <x v="16"/>
      <x v="34"/>
    </i>
    <i t="default">
      <x v="16"/>
    </i>
    <i>
      <x v="19"/>
      <x v="37"/>
    </i>
    <i r="1">
      <x v="38"/>
    </i>
    <i t="default">
      <x v="19"/>
    </i>
    <i>
      <x v="20"/>
      <x v="14"/>
    </i>
    <i r="1">
      <x v="17"/>
    </i>
    <i r="1">
      <x v="35"/>
    </i>
    <i t="default">
      <x v="20"/>
    </i>
    <i>
      <x v="21"/>
      <x v="14"/>
    </i>
    <i r="1">
      <x v="18"/>
    </i>
    <i t="default">
      <x v="21"/>
    </i>
    <i>
      <x v="22"/>
      <x v="40"/>
    </i>
    <i t="default">
      <x v="22"/>
    </i>
    <i>
      <x v="24"/>
      <x v="2"/>
    </i>
    <i t="default">
      <x v="24"/>
    </i>
    <i>
      <x v="25"/>
      <x v="16"/>
    </i>
    <i t="default">
      <x v="25"/>
    </i>
    <i>
      <x v="26"/>
      <x v="35"/>
    </i>
    <i t="default">
      <x v="26"/>
    </i>
    <i>
      <x v="27"/>
      <x v="36"/>
    </i>
    <i t="default">
      <x v="2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58">
      <pivotArea outline="0" collapsedLevelsAreSubtotals="1" fieldPosition="0"/>
    </format>
    <format dxfId="57">
      <pivotArea dataOnly="0" labelOnly="1" outline="0" axis="axisValues" fieldPosition="0"/>
    </format>
    <format dxfId="56">
      <pivotArea dataOnly="0" outline="0" fieldPosition="0">
        <references count="1">
          <reference field="24" count="0" defaultSubtotal="1"/>
        </references>
      </pivotArea>
    </format>
    <format dxfId="55">
      <pivotArea dataOnly="0" outline="0" fieldPosition="0">
        <references count="1">
          <reference field="24" count="0" defaultSubtotal="1"/>
        </references>
      </pivotArea>
    </format>
    <format dxfId="54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DE3C3-8635-49EA-8324-63D28C9A5D62}" name="PivotTable2" cacheId="16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8" firstHeaderRow="0" firstDataRow="1" firstDataCol="2" rowPageCount="2" colPageCount="1"/>
  <pivotFields count="31">
    <pivotField axis="axisPage" compact="0" outline="0" subtotalTop="0" multipleItemSelectionAllowed="1" showAll="0">
      <items count="122">
        <item h="1" x="1"/>
        <item h="1" x="104"/>
        <item x="3"/>
        <item h="1" x="54"/>
        <item h="1" x="58"/>
        <item h="1" x="103"/>
        <item h="1" x="57"/>
        <item h="1" x="59"/>
        <item h="1" x="6"/>
        <item h="1" x="113"/>
        <item h="1" x="51"/>
        <item h="1" x="53"/>
        <item h="1" x="52"/>
        <item h="1" x="38"/>
        <item h="1" x="56"/>
        <item h="1" x="97"/>
        <item h="1" x="98"/>
        <item h="1" x="99"/>
        <item h="1" x="55"/>
        <item h="1" x="102"/>
        <item h="1" x="21"/>
        <item h="1" x="50"/>
        <item h="1" x="46"/>
        <item h="1" x="48"/>
        <item h="1" x="100"/>
        <item h="1" x="101"/>
        <item h="1" x="49"/>
        <item h="1" x="40"/>
        <item h="1" x="24"/>
        <item h="1" x="45"/>
        <item h="1" x="0"/>
        <item h="1" x="2"/>
        <item h="1" x="9"/>
        <item h="1" x="10"/>
        <item h="1" x="14"/>
        <item h="1" x="15"/>
        <item h="1" x="18"/>
        <item h="1" x="19"/>
        <item h="1" x="20"/>
        <item h="1" x="37"/>
        <item h="1" x="47"/>
        <item h="1" x="23"/>
        <item h="1" x="39"/>
        <item h="1" x="43"/>
        <item h="1" x="22"/>
        <item h="1" x="26"/>
        <item h="1" x="28"/>
        <item h="1" x="30"/>
        <item h="1" x="31"/>
        <item h="1" x="25"/>
        <item h="1" x="32"/>
        <item h="1" x="36"/>
        <item h="1" x="29"/>
        <item h="1" x="41"/>
        <item h="1" x="42"/>
        <item h="1" x="44"/>
        <item h="1" x="63"/>
        <item h="1" x="81"/>
        <item h="1" x="79"/>
        <item h="1" x="60"/>
        <item h="1" x="67"/>
        <item h="1" x="61"/>
        <item h="1" x="62"/>
        <item h="1" x="64"/>
        <item h="1" x="68"/>
        <item h="1" x="75"/>
        <item h="1" x="65"/>
        <item h="1" x="72"/>
        <item h="1" x="78"/>
        <item h="1" x="80"/>
        <item h="1" x="71"/>
        <item h="1" x="69"/>
        <item h="1" x="73"/>
        <item h="1" x="82"/>
        <item h="1" x="76"/>
        <item h="1" x="70"/>
        <item h="1" x="84"/>
        <item h="1" x="85"/>
        <item h="1" x="86"/>
        <item h="1" x="90"/>
        <item h="1" x="94"/>
        <item h="1" x="95"/>
        <item h="1" x="105"/>
        <item h="1" x="107"/>
        <item h="1" x="112"/>
        <item h="1" x="114"/>
        <item h="1" x="117"/>
        <item h="1" x="118"/>
        <item h="1" x="119"/>
        <item h="1" x="110"/>
        <item h="1" x="116"/>
        <item h="1" x="7"/>
        <item h="1" x="8"/>
        <item h="1" x="34"/>
        <item h="1" x="35"/>
        <item h="1" x="27"/>
        <item h="1" x="33"/>
        <item h="1" x="66"/>
        <item h="1" x="91"/>
        <item h="1" x="96"/>
        <item h="1" x="106"/>
        <item h="1" x="108"/>
        <item h="1" x="109"/>
        <item h="1" x="111"/>
        <item h="1" x="115"/>
        <item h="1" x="120"/>
        <item h="1" x="4"/>
        <item h="1" x="5"/>
        <item h="1" x="11"/>
        <item h="1" x="12"/>
        <item h="1" x="13"/>
        <item h="1" x="16"/>
        <item h="1" x="17"/>
        <item h="1" x="74"/>
        <item h="1" x="77"/>
        <item h="1" x="83"/>
        <item h="1" x="87"/>
        <item h="1" x="88"/>
        <item h="1" x="89"/>
        <item h="1" x="92"/>
        <item h="1" x="93"/>
        <item t="default"/>
      </items>
    </pivotField>
    <pivotField axis="axisRow" compact="0" outline="0" subtotalTop="0" showAll="0">
      <items count="43">
        <item x="1"/>
        <item x="4"/>
        <item x="26"/>
        <item x="22"/>
        <item x="37"/>
        <item x="18"/>
        <item x="13"/>
        <item x="16"/>
        <item x="19"/>
        <item x="21"/>
        <item x="27"/>
        <item x="39"/>
        <item x="17"/>
        <item x="10"/>
        <item x="30"/>
        <item x="24"/>
        <item x="41"/>
        <item x="29"/>
        <item x="38"/>
        <item x="15"/>
        <item x="20"/>
        <item x="32"/>
        <item x="3"/>
        <item x="11"/>
        <item x="33"/>
        <item x="0"/>
        <item x="2"/>
        <item x="5"/>
        <item x="7"/>
        <item x="8"/>
        <item x="12"/>
        <item x="14"/>
        <item x="23"/>
        <item x="28"/>
        <item x="25"/>
        <item x="31"/>
        <item x="34"/>
        <item x="35"/>
        <item x="36"/>
        <item x="9"/>
        <item x="40"/>
        <item x="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h="1" x="3"/>
        <item h="1" x="2"/>
        <item x="11"/>
        <item x="16"/>
        <item x="20"/>
        <item x="5"/>
        <item x="0"/>
        <item x="17"/>
        <item x="9"/>
        <item x="14"/>
        <item x="18"/>
        <item x="21"/>
        <item x="8"/>
        <item x="10"/>
        <item x="6"/>
        <item x="12"/>
        <item x="13"/>
        <item x="4"/>
        <item x="36"/>
        <item x="19"/>
        <item x="7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2"/>
        <item h="1" x="31"/>
        <item h="1" x="15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24">
    <i>
      <x v="4"/>
      <x v="28"/>
    </i>
    <i t="default">
      <x v="4"/>
    </i>
    <i>
      <x v="6"/>
      <x v="1"/>
    </i>
    <i t="default">
      <x v="6"/>
    </i>
    <i>
      <x v="8"/>
      <x v="6"/>
    </i>
    <i r="1">
      <x v="31"/>
    </i>
    <i t="default">
      <x v="8"/>
    </i>
    <i>
      <x v="10"/>
      <x v="12"/>
    </i>
    <i t="default">
      <x v="10"/>
    </i>
    <i>
      <x v="13"/>
      <x v="7"/>
    </i>
    <i t="default">
      <x v="13"/>
    </i>
    <i>
      <x v="14"/>
      <x v="2"/>
    </i>
    <i r="1">
      <x v="10"/>
    </i>
    <i r="1">
      <x v="15"/>
    </i>
    <i t="default">
      <x v="14"/>
    </i>
    <i>
      <x v="15"/>
      <x v="12"/>
    </i>
    <i t="default">
      <x v="15"/>
    </i>
    <i>
      <x v="20"/>
      <x v="13"/>
    </i>
    <i r="1">
      <x v="21"/>
    </i>
    <i r="1">
      <x v="24"/>
    </i>
    <i t="default">
      <x v="20"/>
    </i>
    <i>
      <x v="25"/>
      <x v="2"/>
    </i>
    <i t="default">
      <x v="2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32"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dataOnly="0" outline="0" fieldPosition="0">
        <references count="1">
          <reference field="24" count="0" defaultSubtotal="1"/>
        </references>
      </pivotArea>
    </format>
    <format dxfId="50">
      <pivotArea dataOnly="0" outline="0" fieldPosition="0">
        <references count="1">
          <reference field="24" count="0" defaultSubtotal="1"/>
        </references>
      </pivotArea>
    </format>
    <format dxfId="49">
      <pivotArea dataOnly="0" outline="0" fieldPosition="0">
        <references count="1">
          <reference field="24" count="0" defaultSubtotal="1"/>
        </references>
      </pivotArea>
    </format>
    <format dxfId="48">
      <pivotArea dataOnly="0" outline="0" fieldPosition="0">
        <references count="1">
          <reference field="1" count="1">
            <x v="12"/>
          </reference>
        </references>
      </pivotArea>
    </format>
    <format dxfId="47">
      <pivotArea dataOnly="0" outline="0" fieldPosition="0">
        <references count="1">
          <reference field="1" count="1">
            <x v="21"/>
          </reference>
        </references>
      </pivotArea>
    </format>
    <format dxfId="46">
      <pivotArea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4" count="1" selected="0">
            <x v="24"/>
          </reference>
        </references>
      </pivotArea>
    </format>
    <format dxfId="45">
      <pivotArea dataOnly="0" labelOnly="1" outline="0" fieldPosition="0">
        <references count="1">
          <reference field="24" count="1">
            <x v="24"/>
          </reference>
        </references>
      </pivotArea>
    </format>
    <format dxfId="44">
      <pivotArea dataOnly="0" labelOnly="1" outline="0" fieldPosition="0">
        <references count="2">
          <reference field="1" count="1">
            <x v="2"/>
          </reference>
          <reference field="24" count="1" selected="0">
            <x v="24"/>
          </reference>
        </references>
      </pivotArea>
    </format>
    <format dxfId="43">
      <pivotArea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24" count="1" selected="0">
            <x v="21"/>
          </reference>
        </references>
      </pivotArea>
    </format>
    <format dxfId="42">
      <pivotArea dataOnly="0" labelOnly="1" outline="0" fieldPosition="0">
        <references count="1">
          <reference field="24" count="1">
            <x v="21"/>
          </reference>
        </references>
      </pivotArea>
    </format>
    <format dxfId="41">
      <pivotArea dataOnly="0" labelOnly="1" outline="0" fieldPosition="0">
        <references count="2">
          <reference field="1" count="1">
            <x v="11"/>
          </reference>
          <reference field="24" count="1" selected="0">
            <x v="21"/>
          </reference>
        </references>
      </pivotArea>
    </format>
    <format dxfId="40">
      <pivotArea outline="0" fieldPosition="0">
        <references count="2">
          <reference field="1" count="1" selected="0">
            <x v="21"/>
          </reference>
          <reference field="24" count="1" selected="0">
            <x v="20"/>
          </reference>
        </references>
      </pivotArea>
    </format>
    <format dxfId="39">
      <pivotArea dataOnly="0" labelOnly="1" outline="0" fieldPosition="0">
        <references count="1">
          <reference field="24" count="1">
            <x v="20"/>
          </reference>
        </references>
      </pivotArea>
    </format>
    <format dxfId="38">
      <pivotArea dataOnly="0" labelOnly="1" outline="0" fieldPosition="0">
        <references count="2">
          <reference field="1" count="1">
            <x v="21"/>
          </reference>
          <reference field="24" count="1" selected="0">
            <x v="20"/>
          </reference>
        </references>
      </pivotArea>
    </format>
    <format dxfId="37">
      <pivotArea outline="0" fieldPosition="0">
        <references count="2">
          <reference field="1" count="1" selected="0">
            <x v="12"/>
          </reference>
          <reference field="24" count="1" selected="0">
            <x v="15"/>
          </reference>
        </references>
      </pivotArea>
    </format>
    <format dxfId="36">
      <pivotArea dataOnly="0" labelOnly="1" outline="0" fieldPosition="0">
        <references count="1">
          <reference field="24" count="1">
            <x v="15"/>
          </reference>
        </references>
      </pivotArea>
    </format>
    <format dxfId="35">
      <pivotArea dataOnly="0" labelOnly="1" outline="0" fieldPosition="0">
        <references count="2">
          <reference field="1" count="1">
            <x v="12"/>
          </reference>
          <reference field="24" count="1" selected="0">
            <x v="15"/>
          </reference>
        </references>
      </pivotArea>
    </format>
    <format dxfId="34">
      <pivotArea dataOnly="0" labelOnly="1" outline="0" fieldPosition="0">
        <references count="1">
          <reference field="24" count="1">
            <x v="14"/>
          </reference>
        </references>
      </pivotArea>
    </format>
    <format dxfId="33">
      <pivotArea dataOnly="0" labelOnly="1" outline="0" fieldPosition="0">
        <references count="2">
          <reference field="1" count="1">
            <x v="15"/>
          </reference>
          <reference field="24" count="1" selected="0">
            <x v="14"/>
          </reference>
        </references>
      </pivotArea>
    </format>
    <format dxfId="32">
      <pivotArea dataOnly="0" labelOnly="1" outline="0" fieldPosition="0">
        <references count="1">
          <reference field="24" count="1">
            <x v="13"/>
          </reference>
        </references>
      </pivotArea>
    </format>
    <format dxfId="31">
      <pivotArea dataOnly="0" labelOnly="1" outline="0" fieldPosition="0">
        <references count="2">
          <reference field="1" count="3">
            <x v="3"/>
            <x v="7"/>
            <x v="20"/>
          </reference>
          <reference field="24" count="1" selected="0">
            <x v="13"/>
          </reference>
        </references>
      </pivotArea>
    </format>
    <format dxfId="30">
      <pivotArea outline="0" fieldPosition="0">
        <references count="2">
          <reference field="1" count="1" selected="0">
            <x v="12"/>
          </reference>
          <reference field="24" count="1" selected="0">
            <x v="10"/>
          </reference>
        </references>
      </pivotArea>
    </format>
    <format dxfId="29">
      <pivotArea dataOnly="0" labelOnly="1" outline="0" fieldPosition="0">
        <references count="1">
          <reference field="24" count="1">
            <x v="10"/>
          </reference>
        </references>
      </pivotArea>
    </format>
    <format dxfId="28">
      <pivotArea dataOnly="0" labelOnly="1" outline="0" fieldPosition="0">
        <references count="2">
          <reference field="1" count="1">
            <x v="12"/>
          </reference>
          <reference field="24" count="1" selected="0">
            <x v="10"/>
          </reference>
        </references>
      </pivotArea>
    </format>
    <format dxfId="27">
      <pivotArea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24" count="1" selected="0">
            <x v="9"/>
          </reference>
        </references>
      </pivotArea>
    </format>
    <format dxfId="26">
      <pivotArea dataOnly="0" labelOnly="1" outline="0" fieldPosition="0">
        <references count="1">
          <reference field="24" count="1">
            <x v="9"/>
          </reference>
        </references>
      </pivotArea>
    </format>
    <format dxfId="25">
      <pivotArea dataOnly="0" labelOnly="1" outline="0" fieldPosition="0">
        <references count="2">
          <reference field="1" count="1">
            <x v="19"/>
          </reference>
          <reference field="24" count="1" selected="0">
            <x v="9"/>
          </reference>
        </references>
      </pivotArea>
    </format>
    <format dxfId="24">
      <pivotArea dataOnly="0" labelOnly="1" outline="0" fieldPosition="0">
        <references count="1">
          <reference field="24" count="1">
            <x v="8"/>
          </reference>
        </references>
      </pivotArea>
    </format>
    <format dxfId="23">
      <pivotArea dataOnly="0" labelOnly="1" outline="0" fieldPosition="0">
        <references count="1">
          <reference field="24" count="1">
            <x v="6"/>
          </reference>
        </references>
      </pivotArea>
    </format>
    <format dxfId="22">
      <pivotArea dataOnly="0" labelOnly="1" outline="0" fieldPosition="0">
        <references count="2">
          <reference field="1" count="1">
            <x v="1"/>
          </reference>
          <reference field="24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D9C3-CF78-414A-878C-250CAFF56CBD}">
  <sheetPr>
    <tabColor rgb="FFFF0000"/>
  </sheetPr>
  <dimension ref="A1:BD574"/>
  <sheetViews>
    <sheetView topLeftCell="A384" zoomScale="80" zoomScaleNormal="80" workbookViewId="0">
      <selection activeCell="A6" sqref="A6:XFD40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45754</v>
      </c>
      <c r="E3" s="80" t="s">
        <v>52</v>
      </c>
      <c r="F3" s="80"/>
      <c r="G3" s="81">
        <v>10.220000000000001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8" t="s">
        <v>46</v>
      </c>
      <c r="AA4" s="79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8.5" customHeight="1" x14ac:dyDescent="0.45">
      <c r="A7" s="3">
        <f>[2]หน้าผ้า!C16</f>
        <v>45743</v>
      </c>
      <c r="B7" s="14" t="str">
        <f>[2]หน้าผ้า!B16</f>
        <v>MK68-000464</v>
      </c>
      <c r="C7" s="9" t="str">
        <f>[2]หน้าผ้า!E16</f>
        <v>บจก.ปึงเป้งน้ำ</v>
      </c>
      <c r="D7" s="13" t="str">
        <f>[2]หน้าผ้า!F16</f>
        <v>เกลือตรามือ 10กก.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 t="str">
        <f>[2]หน้าผ้า!J16</f>
        <v>ใส</v>
      </c>
      <c r="I7" s="9">
        <f>[2]หน้าผ้า!L16</f>
        <v>42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 t="str">
        <f>[2]หน้าผ้า!T16</f>
        <v>ไม่สวมถุงใน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 t="str">
        <f>[2]หน้าผ้า!Z16</f>
        <v>500กระสอบแบน</v>
      </c>
      <c r="T7" s="12">
        <f>[2]หน้าผ้า!X16</f>
        <v>45757</v>
      </c>
      <c r="U7" s="11">
        <f>[2]หน้าผ้า!AA16</f>
        <v>10000</v>
      </c>
      <c r="V7" s="10">
        <f>[2]หน้าผ้า!AJ16</f>
        <v>0</v>
      </c>
      <c r="W7" s="10">
        <f>[2]หน้าผ้า!AL16</f>
        <v>10000</v>
      </c>
      <c r="X7" s="10">
        <f>[2]หน้าผ้า!AM16</f>
        <v>0</v>
      </c>
      <c r="Y7" s="10">
        <f>[2]หน้าผ้า!AN16</f>
        <v>10500</v>
      </c>
      <c r="Z7" s="9" t="str">
        <f>[2]หน้าผ้า!AO16</f>
        <v>WSWT1425800</v>
      </c>
      <c r="AA7" s="8">
        <f>[2]หน้าผ้า!AQ16</f>
        <v>6565.9000000000005</v>
      </c>
      <c r="AB7" s="8">
        <f>[2]หน้าผ้า!AR16</f>
        <v>6565.9000000000005</v>
      </c>
      <c r="AC7" s="8">
        <f>[2]หน้าผ้า!AS16</f>
        <v>0</v>
      </c>
      <c r="AD7" s="8">
        <f>[2]หน้าผ้า!AT16</f>
        <v>2186</v>
      </c>
      <c r="AE7" s="8">
        <f>[2]หน้าผ้า!AU16</f>
        <v>4379.9000000000005</v>
      </c>
      <c r="AF7" s="8">
        <f>[2]หน้าผ้า!AI16</f>
        <v>0</v>
      </c>
      <c r="AG7" s="1" t="str">
        <f>[3]หน้าผ้า!DC19</f>
        <v>พร้อมส่ง</v>
      </c>
      <c r="AH7" s="1" t="str">
        <f>[2]หน้าผ้า!DL16</f>
        <v>P6</v>
      </c>
      <c r="AI7" s="1">
        <f>[2]หน้าผ้า!DM16</f>
        <v>4</v>
      </c>
      <c r="AJ7" s="3">
        <f>[2]หน้าผ้า!DN16</f>
        <v>45757</v>
      </c>
      <c r="AK7" s="3">
        <f>[2]หน้าผ้า!DQ16</f>
        <v>45753</v>
      </c>
      <c r="AL7" s="3">
        <f>[2]หน้าผ้า!DR16</f>
        <v>45746</v>
      </c>
      <c r="AM7" s="3">
        <f>[2]หน้าผ้า!DS16</f>
        <v>45754</v>
      </c>
      <c r="AN7" s="3">
        <f>[2]หน้าผ้า!DT16</f>
        <v>45755</v>
      </c>
      <c r="AO7" s="3">
        <f>[2]หน้าผ้า!DU16</f>
        <v>45756</v>
      </c>
      <c r="AP7" s="3">
        <f>[2]หน้าผ้า!DP16</f>
        <v>45752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งานเคลือบ+พิมพ์</v>
      </c>
      <c r="AX7" s="2" t="str">
        <f>[2]หน้าผ้า!ED16</f>
        <v xml:space="preserve"> /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0</v>
      </c>
    </row>
    <row r="8" spans="1:56" ht="28.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6565.9000000000005</v>
      </c>
      <c r="AB8" s="8">
        <f>[2]หน้าผ้า!AR17</f>
        <v>6565.9000000000005</v>
      </c>
      <c r="AC8" s="8">
        <f>[2]หน้าผ้า!AS17</f>
        <v>0</v>
      </c>
      <c r="AD8" s="8">
        <f>[2]หน้าผ้า!AT17</f>
        <v>2186</v>
      </c>
      <c r="AE8" s="8">
        <f>[2]หน้าผ้า!AU17</f>
        <v>4379.9000000000005</v>
      </c>
      <c r="AF8" s="8" t="str">
        <f>[2]หน้าผ้า!AI17</f>
        <v>ระบุในSD</v>
      </c>
      <c r="AG8" s="1" t="str">
        <f>[3]หน้าผ้า!DC20</f>
        <v>ยังไม่ได้พิมพ์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8.5" customHeight="1" x14ac:dyDescent="0.45">
      <c r="A9" s="3" t="str">
        <f>[2]หน้าผ้า!C18</f>
        <v>ประมาณการ</v>
      </c>
      <c r="B9" s="14" t="str">
        <f>[2]หน้าผ้า!B18</f>
        <v>ประมาณการ</v>
      </c>
      <c r="C9" s="9" t="str">
        <f>[2]หน้าผ้า!E18</f>
        <v>บจก.ซัน ซีเมนต์ โพรเซส</v>
      </c>
      <c r="D9" s="13" t="str">
        <f>[2]หน้าผ้า!F18</f>
        <v>พระอาทิตย์(ปูนนอน-ชริงค์)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 t="str">
        <f>[2]หน้าผ้า!J18</f>
        <v>ใส</v>
      </c>
      <c r="I9" s="9">
        <f>[2]หน้าผ้า!L18</f>
        <v>50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บิด</v>
      </c>
      <c r="M9" s="10">
        <f>[2]หน้าผ้า!T18</f>
        <v>19</v>
      </c>
      <c r="N9" s="9">
        <f>[2]หน้าผ้า!U18</f>
        <v>28</v>
      </c>
      <c r="O9" s="9">
        <f>[2]หน้าผ้า!V18</f>
        <v>40</v>
      </c>
      <c r="P9" s="10">
        <f>[2]หน้าผ้า!AB18</f>
        <v>65.624642943999987</v>
      </c>
      <c r="Q9" s="10">
        <f>[2]หน้าผ้า!AC18</f>
        <v>0</v>
      </c>
      <c r="R9" s="10">
        <f>[2]หน้าผ้า!AD18</f>
        <v>65.624642943999987</v>
      </c>
      <c r="S9" s="9" t="str">
        <f>[2]หน้าผ้า!Z18</f>
        <v>500กระสอบ</v>
      </c>
      <c r="T9" s="12" t="str">
        <f>[2]หน้าผ้า!X18</f>
        <v>รอแจ้ง</v>
      </c>
      <c r="U9" s="11">
        <f>[2]หน้าผ้า!AA18</f>
        <v>5000</v>
      </c>
      <c r="V9" s="10">
        <f>[2]หน้าผ้า!AJ18</f>
        <v>0</v>
      </c>
      <c r="W9" s="10">
        <f>[2]หน้าผ้า!AL18</f>
        <v>5000</v>
      </c>
      <c r="X9" s="10">
        <f>[2]หน้าผ้า!AM18</f>
        <v>0</v>
      </c>
      <c r="Y9" s="10">
        <f>[2]หน้าผ้า!AN18</f>
        <v>5250</v>
      </c>
      <c r="Z9" s="9" t="str">
        <f>[2]หน้าผ้า!AO18</f>
        <v>WSWT1625800SM</v>
      </c>
      <c r="AA9" s="8">
        <f>[2]หน้าผ้า!AQ18</f>
        <v>3702.0499999999997</v>
      </c>
      <c r="AB9" s="8">
        <f>[2]หน้าผ้า!AR18</f>
        <v>3372</v>
      </c>
      <c r="AC9" s="8">
        <f>[2]หน้าผ้า!AS18</f>
        <v>330.04999999999973</v>
      </c>
      <c r="AD9" s="8">
        <f>[2]หน้าผ้า!AT18</f>
        <v>0</v>
      </c>
      <c r="AE9" s="8">
        <f>[2]หน้าผ้า!AU18</f>
        <v>3702.0499999999997</v>
      </c>
      <c r="AF9" s="8">
        <f>[2]หน้าผ้า!AI18</f>
        <v>0</v>
      </c>
      <c r="AG9" s="1" t="str">
        <f>[3]หน้าผ้า!DC21</f>
        <v>ยังไม่ได้พิมพ์</v>
      </c>
      <c r="AH9" s="1" t="str">
        <f>[2]หน้าผ้า!DL18</f>
        <v>P8</v>
      </c>
      <c r="AI9" s="1">
        <f>[2]หน้าผ้า!DM18</f>
        <v>4</v>
      </c>
      <c r="AJ9" s="3" t="str">
        <f>[2]หน้าผ้า!DN18</f>
        <v>รอแจ้ง</v>
      </c>
      <c r="AK9" s="3" t="e">
        <f>[2]หน้าผ้า!DQ18</f>
        <v>#VALUE!</v>
      </c>
      <c r="AL9" s="3" t="e">
        <f>[2]หน้าผ้า!DR18</f>
        <v>#VALUE!</v>
      </c>
      <c r="AM9" s="3" t="e">
        <f>[2]หน้าผ้า!DS18</f>
        <v>#VALUE!</v>
      </c>
      <c r="AN9" s="3" t="e">
        <f>[2]หน้าผ้า!DT18</f>
        <v>#VALUE!</v>
      </c>
      <c r="AO9" s="3" t="e">
        <f>[2]หน้าผ้า!DU18</f>
        <v>#VALUE!</v>
      </c>
      <c r="AP9" s="3" t="e">
        <f>[2]หน้าผ้า!DP18</f>
        <v>#VALUE!</v>
      </c>
      <c r="AQ9" s="3" t="e">
        <f>[2]หน้าผ้า!DW18</f>
        <v>#VALUE!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งานเคลือบ+พิมพ์</v>
      </c>
      <c r="AX9" s="2" t="str">
        <f>[2]หน้าผ้า!ED18</f>
        <v>รอART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18.776177777777768</v>
      </c>
    </row>
    <row r="10" spans="1:56" ht="28.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 t="str">
        <f>[2]หน้าผ้า!F19</f>
        <v xml:space="preserve"> 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WSWT1625800SM</v>
      </c>
      <c r="AA10" s="8">
        <f>[2]หน้าผ้า!AQ19</f>
        <v>3702.0499999999997</v>
      </c>
      <c r="AB10" s="8">
        <f>[2]หน้าผ้า!AR19</f>
        <v>3372</v>
      </c>
      <c r="AC10" s="8">
        <f>[2]หน้าผ้า!AS19</f>
        <v>330.04999999999973</v>
      </c>
      <c r="AD10" s="8">
        <f>[2]หน้าผ้า!AT19</f>
        <v>0</v>
      </c>
      <c r="AE10" s="8">
        <f>[2]หน้าผ้า!AU19</f>
        <v>3702.0499999999997</v>
      </c>
      <c r="AF10" s="8" t="str">
        <f>[2]หน้าผ้า!AI19</f>
        <v>ระบุในSD</v>
      </c>
      <c r="AG10" s="1" t="str">
        <f>[3]หน้าผ้า!DC22</f>
        <v>พร้อมส่ง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8.5" customHeight="1" x14ac:dyDescent="0.45">
      <c r="A11" s="3">
        <f>[2]หน้าผ้า!C20</f>
        <v>45751</v>
      </c>
      <c r="B11" s="14" t="str">
        <f>[2]หน้าผ้า!B20</f>
        <v>MK68-000511</v>
      </c>
      <c r="C11" s="9" t="str">
        <f>[2]หน้าผ้า!E20</f>
        <v>บจก.เคอรี่ฟลาวมิลล์</v>
      </c>
      <c r="D11" s="13" t="str">
        <f>[2]หน้าผ้า!F20</f>
        <v>โบว์น้ำเงิน 10กก.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 t="str">
        <f>[2]หน้าผ้า!R20</f>
        <v>ไม่</v>
      </c>
      <c r="M11" s="10" t="str">
        <f>[2]หน้าผ้า!T20</f>
        <v>ไม่สวมถุงใน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 t="str">
        <f>[2]หน้าผ้า!Z20</f>
        <v>ห่ออัดเบลแบน500</v>
      </c>
      <c r="T11" s="12">
        <f>[2]หน้าผ้า!X20</f>
        <v>45773</v>
      </c>
      <c r="U11" s="11">
        <f>[2]หน้าผ้า!AA20</f>
        <v>5000</v>
      </c>
      <c r="V11" s="10">
        <f>[2]หน้าผ้า!AJ20</f>
        <v>0</v>
      </c>
      <c r="W11" s="10">
        <f>[2]หน้าผ้า!AL20</f>
        <v>5000</v>
      </c>
      <c r="X11" s="10">
        <f>[2]หน้าผ้า!AM20</f>
        <v>0</v>
      </c>
      <c r="Y11" s="10">
        <f>[2]หน้าผ้า!AN20</f>
        <v>5250</v>
      </c>
      <c r="Z11" s="9" t="str">
        <f>[2]หน้าผ้า!AO20</f>
        <v>WSWT1625800</v>
      </c>
      <c r="AA11" s="8">
        <f>[2]หน้าผ้า!AQ20</f>
        <v>3702.0499999999997</v>
      </c>
      <c r="AB11" s="8">
        <f>[2]หน้าผ้า!AR20</f>
        <v>3702.0499999999997</v>
      </c>
      <c r="AC11" s="8">
        <f>[2]หน้าผ้า!AS20</f>
        <v>0</v>
      </c>
      <c r="AD11" s="8">
        <f>[2]หน้าผ้า!AT20</f>
        <v>0</v>
      </c>
      <c r="AE11" s="8">
        <f>[2]หน้าผ้า!AU20</f>
        <v>0</v>
      </c>
      <c r="AF11" s="8" t="str">
        <f>[2]หน้าผ้า!AI20</f>
        <v>PDR250117</v>
      </c>
      <c r="AG11" s="1" t="str">
        <f>[3]หน้าผ้า!DC23</f>
        <v>ยังไม่ได้พิมพ์</v>
      </c>
      <c r="AH11" s="1" t="str">
        <f>[2]หน้าผ้า!DL20</f>
        <v>P7</v>
      </c>
      <c r="AI11" s="1">
        <f>[2]หน้าผ้า!DM20</f>
        <v>2</v>
      </c>
      <c r="AJ11" s="3">
        <f>[2]หน้าผ้า!DN20</f>
        <v>45773</v>
      </c>
      <c r="AK11" s="3">
        <f>[2]หน้าผ้า!DQ20</f>
        <v>0</v>
      </c>
      <c r="AL11" s="3">
        <f>[2]หน้าผ้า!DR20</f>
        <v>45764</v>
      </c>
      <c r="AM11" s="3">
        <f>[2]หน้าผ้า!DS20</f>
        <v>45771</v>
      </c>
      <c r="AN11" s="3">
        <f>[2]หน้าผ้า!DT20</f>
        <v>45772</v>
      </c>
      <c r="AO11" s="3">
        <f>[2]หน้าผ้า!DU20</f>
        <v>45772</v>
      </c>
      <c r="AP11" s="3">
        <f>[2]หน้าผ้า!DP20</f>
        <v>45768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 t="str">
        <f>[2]หน้าผ้า!EC20</f>
        <v>งานพิมพ์</v>
      </c>
      <c r="AX11" s="2" t="str">
        <f>[2]หน้าผ้า!ED20</f>
        <v xml:space="preserve"> /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WRWT25800/WRWT25800</v>
      </c>
      <c r="BD11" s="56">
        <f>[2]หน้าผ้า!CA20</f>
        <v>0</v>
      </c>
    </row>
    <row r="12" spans="1:56" ht="28.5" customHeight="1" x14ac:dyDescent="0.45">
      <c r="A12" s="3">
        <f>[2]หน้าผ้า!C21</f>
        <v>45751</v>
      </c>
      <c r="B12" s="14" t="str">
        <f>[2]หน้าผ้า!B21</f>
        <v>MK68-000511</v>
      </c>
      <c r="C12" s="9" t="str">
        <f>[2]หน้าผ้า!E21</f>
        <v>บจก.เคอรี่ฟลาวมิลล์</v>
      </c>
      <c r="D12" s="13" t="str">
        <f>[2]หน้าผ้า!F21</f>
        <v>โบว์แดง 10กก.</v>
      </c>
      <c r="E12" s="9">
        <f>[2]หน้าผ้า!G21</f>
        <v>16</v>
      </c>
      <c r="F12" s="9">
        <f>[2]หน้าผ้า!H21</f>
        <v>25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45</v>
      </c>
      <c r="J12" s="9" t="str">
        <f>[2]หน้าผ้า!M21</f>
        <v>±</v>
      </c>
      <c r="K12" s="9">
        <f>[2]หน้าผ้า!N21</f>
        <v>5</v>
      </c>
      <c r="L12" s="9" t="str">
        <f>[2]หน้าผ้า!R21</f>
        <v>ไม่</v>
      </c>
      <c r="M12" s="10" t="str">
        <f>[2]หน้าผ้า!T21</f>
        <v>ไม่สวมถุงใน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 t="str">
        <f>[2]หน้าผ้า!Z21</f>
        <v>ห่ออัดเบลแบน500</v>
      </c>
      <c r="T12" s="12">
        <f>[2]หน้าผ้า!X21</f>
        <v>45773</v>
      </c>
      <c r="U12" s="11">
        <f>[2]หน้าผ้า!AA21</f>
        <v>5000</v>
      </c>
      <c r="V12" s="10">
        <f>[2]หน้าผ้า!AJ21</f>
        <v>0</v>
      </c>
      <c r="W12" s="10">
        <f>[2]หน้าผ้า!AL21</f>
        <v>5000</v>
      </c>
      <c r="X12" s="10">
        <f>[2]หน้าผ้า!AM21</f>
        <v>0</v>
      </c>
      <c r="Y12" s="10">
        <f>[2]หน้าผ้า!AN21</f>
        <v>5250</v>
      </c>
      <c r="Z12" s="9" t="str">
        <f>[2]หน้าผ้า!AO21</f>
        <v>WSWT1625800</v>
      </c>
      <c r="AA12" s="8">
        <f>[2]หน้าผ้า!AQ21</f>
        <v>3702.0499999999997</v>
      </c>
      <c r="AB12" s="8">
        <f>[2]หน้าผ้า!AR21</f>
        <v>3702.0499999999997</v>
      </c>
      <c r="AC12" s="8">
        <f>[2]หน้าผ้า!AS21</f>
        <v>0</v>
      </c>
      <c r="AD12" s="8">
        <f>[2]หน้าผ้า!AT21</f>
        <v>0</v>
      </c>
      <c r="AE12" s="8">
        <f>[2]หน้าผ้า!AU21</f>
        <v>0</v>
      </c>
      <c r="AF12" s="8" t="str">
        <f>[2]หน้าผ้า!AI21</f>
        <v>PDR250117</v>
      </c>
      <c r="AG12" s="1" t="str">
        <f>[3]หน้าผ้า!DC24</f>
        <v>พร้อมส่ง</v>
      </c>
      <c r="AH12" s="1" t="str">
        <f>[2]หน้าผ้า!DL21</f>
        <v>P7</v>
      </c>
      <c r="AI12" s="1">
        <f>[2]หน้าผ้า!DM21</f>
        <v>2</v>
      </c>
      <c r="AJ12" s="3">
        <f>[2]หน้าผ้า!DN21</f>
        <v>45773</v>
      </c>
      <c r="AK12" s="3">
        <f>[2]หน้าผ้า!DQ21</f>
        <v>0</v>
      </c>
      <c r="AL12" s="3">
        <f>[2]หน้าผ้า!DR21</f>
        <v>45764</v>
      </c>
      <c r="AM12" s="3">
        <f>[2]หน้าผ้า!DS21</f>
        <v>45771</v>
      </c>
      <c r="AN12" s="3">
        <f>[2]หน้าผ้า!DT21</f>
        <v>45772</v>
      </c>
      <c r="AO12" s="3">
        <f>[2]หน้าผ้า!DU21</f>
        <v>45772</v>
      </c>
      <c r="AP12" s="3">
        <f>[2]หน้าผ้า!DP21</f>
        <v>45768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 t="str">
        <f>[2]หน้าผ้า!EC21</f>
        <v>งานพิมพ์</v>
      </c>
      <c r="AX12" s="2" t="str">
        <f>[2]หน้าผ้า!ED21</f>
        <v xml:space="preserve"> /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WRWT25800/WRWT25800</v>
      </c>
      <c r="BD12" s="56">
        <f>[2]หน้าผ้า!CA21</f>
        <v>0</v>
      </c>
    </row>
    <row r="13" spans="1:56" ht="28.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16</v>
      </c>
      <c r="F13" s="9">
        <f>[2]หน้าผ้า!H22</f>
        <v>25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45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WSWT1625800</v>
      </c>
      <c r="AA13" s="8">
        <f>[2]หน้าผ้า!AQ22</f>
        <v>7404.0999999999995</v>
      </c>
      <c r="AB13" s="8">
        <f>[2]หน้าผ้า!AR22</f>
        <v>7404.0999999999995</v>
      </c>
      <c r="AC13" s="8">
        <f>[2]หน้าผ้า!AS22</f>
        <v>0</v>
      </c>
      <c r="AD13" s="8">
        <f>[2]หน้าผ้า!AT22</f>
        <v>0</v>
      </c>
      <c r="AE13" s="8">
        <f>[2]หน้าผ้า!AU22</f>
        <v>0</v>
      </c>
      <c r="AF13" s="8" t="str">
        <f>[2]หน้าผ้า!AI22</f>
        <v>ระบุในSD</v>
      </c>
      <c r="AG13" s="1" t="str">
        <f>[3]หน้าผ้า!DC25</f>
        <v>ยังไม่ได้พิมพ์</v>
      </c>
      <c r="AH13" s="1">
        <f>[2]หน้าผ้า!DL22</f>
        <v>0</v>
      </c>
      <c r="AI13" s="1" t="str">
        <f>[2]หน้าผ้า!DM22</f>
        <v>Lead time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WRWT160800/WRWT25800</v>
      </c>
      <c r="BD13" s="56">
        <f>[2]หน้าผ้า!CA22</f>
        <v>0</v>
      </c>
    </row>
    <row r="14" spans="1:56" ht="28.5" customHeight="1" x14ac:dyDescent="0.45">
      <c r="A14" s="3">
        <f>[2]หน้าผ้า!C23</f>
        <v>45744</v>
      </c>
      <c r="B14" s="14" t="str">
        <f>[2]หน้าผ้า!B23</f>
        <v>MK68-000468</v>
      </c>
      <c r="C14" s="9" t="str">
        <f>[2]หน้าผ้า!E23</f>
        <v>โรงสีธัญญกิจ(ราชบุรี)</v>
      </c>
      <c r="D14" s="13" t="str">
        <f>[2]หน้าผ้า!F23</f>
        <v>ราชสีห์(ข้าวหอมมะลิ)</v>
      </c>
      <c r="E14" s="9">
        <f>[2]หน้าผ้า!G23</f>
        <v>16</v>
      </c>
      <c r="F14" s="9">
        <f>[2]หน้าผ้า!H23</f>
        <v>25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47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ไม่</v>
      </c>
      <c r="M14" s="10" t="str">
        <f>[2]หน้าผ้า!T23</f>
        <v>ไม่สวมถุงใน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 t="str">
        <f>[2]หน้าผ้า!Z23</f>
        <v>500กระสอบ</v>
      </c>
      <c r="T14" s="12">
        <f>[2]หน้าผ้า!X23</f>
        <v>45756</v>
      </c>
      <c r="U14" s="11">
        <f>[2]หน้าผ้า!AA23</f>
        <v>10000</v>
      </c>
      <c r="V14" s="10">
        <f>[2]หน้าผ้า!AJ23</f>
        <v>0</v>
      </c>
      <c r="W14" s="10">
        <f>[2]หน้าผ้า!AL23</f>
        <v>10000</v>
      </c>
      <c r="X14" s="10">
        <f>[2]หน้าผ้า!AM23</f>
        <v>0</v>
      </c>
      <c r="Y14" s="10">
        <f>[2]หน้าผ้า!AN23</f>
        <v>10500</v>
      </c>
      <c r="Z14" s="9" t="str">
        <f>[2]หน้าผ้า!AO23</f>
        <v>WSWT1621720SMFX</v>
      </c>
      <c r="AA14" s="8">
        <f>[2]หน้าผ้า!AQ23</f>
        <v>7404.0999999999995</v>
      </c>
      <c r="AB14" s="8">
        <f>[2]หน้าผ้า!AR23</f>
        <v>7300</v>
      </c>
      <c r="AC14" s="8">
        <f>[2]หน้าผ้า!AS23</f>
        <v>104.09999999999945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ยังไม่ได้พิมพ์</v>
      </c>
      <c r="AH14" s="1" t="str">
        <f>[2]หน้าผ้า!DL23</f>
        <v>P7</v>
      </c>
      <c r="AI14" s="1">
        <f>[2]หน้าผ้า!DM23</f>
        <v>2</v>
      </c>
      <c r="AJ14" s="3">
        <f>[2]หน้าผ้า!DN23</f>
        <v>45756</v>
      </c>
      <c r="AK14" s="3">
        <f>[2]หน้าผ้า!DQ23</f>
        <v>0</v>
      </c>
      <c r="AL14" s="3">
        <f>[2]หน้าผ้า!DR23</f>
        <v>45747</v>
      </c>
      <c r="AM14" s="3">
        <f>[2]หน้าผ้า!DS23</f>
        <v>45754</v>
      </c>
      <c r="AN14" s="3">
        <f>[2]หน้าผ้า!DT23</f>
        <v>45755</v>
      </c>
      <c r="AO14" s="3">
        <f>[2]หน้าผ้า!DU23</f>
        <v>45755</v>
      </c>
      <c r="AP14" s="3">
        <f>[2]หน้าผ้า!DP23</f>
        <v>45751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 xml:space="preserve"> /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WRWT21720/WRWT21720</v>
      </c>
      <c r="BD14" s="56">
        <f>[2]หน้าผ้า!CA23</f>
        <v>6.1960319999999678</v>
      </c>
    </row>
    <row r="15" spans="1:56" ht="28.5" customHeight="1" x14ac:dyDescent="0.45">
      <c r="A15" s="3">
        <f>[2]หน้าผ้า!C24</f>
        <v>0</v>
      </c>
      <c r="B15" s="14">
        <f>[2]หน้าผ้า!B24</f>
        <v>0</v>
      </c>
      <c r="C15" s="9">
        <f>[2]หน้าผ้า!E24</f>
        <v>0</v>
      </c>
      <c r="D15" s="13">
        <f>[2]หน้าผ้า!F24</f>
        <v>0</v>
      </c>
      <c r="E15" s="9">
        <f>[2]หน้าผ้า!G24</f>
        <v>16</v>
      </c>
      <c r="F15" s="9">
        <f>[2]หน้าผ้า!H24</f>
        <v>25</v>
      </c>
      <c r="G15" s="9">
        <f>[2]หน้าผ้า!I24</f>
        <v>0</v>
      </c>
      <c r="H15" s="9">
        <f>[2]หน้าผ้า!J24</f>
        <v>0</v>
      </c>
      <c r="I15" s="9">
        <f>[2]หน้าผ้า!L24</f>
        <v>47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WSWT1621720SMFX</v>
      </c>
      <c r="AA15" s="8">
        <f>[2]หน้าผ้า!AQ24</f>
        <v>7404.0999999999995</v>
      </c>
      <c r="AB15" s="8">
        <f>[2]หน้าผ้า!AR24</f>
        <v>7300</v>
      </c>
      <c r="AC15" s="8">
        <f>[2]หน้าผ้า!AS24</f>
        <v>104.09999999999945</v>
      </c>
      <c r="AD15" s="8">
        <f>[2]หน้าผ้า!AT24</f>
        <v>0</v>
      </c>
      <c r="AE15" s="8">
        <f>[2]หน้าผ้า!AU24</f>
        <v>0</v>
      </c>
      <c r="AF15" s="8" t="str">
        <f>[2]หน้าผ้า!AI24</f>
        <v>ระบุในSD</v>
      </c>
      <c r="AG15" s="1" t="str">
        <f>[3]หน้าผ้า!DC27</f>
        <v>พร้อมส่ง</v>
      </c>
      <c r="AH15" s="1">
        <f>[2]หน้าผ้า!DL24</f>
        <v>0</v>
      </c>
      <c r="AI15" s="1">
        <f>[2]หน้าผ้า!DM24</f>
        <v>0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WRWT160720/WRWT21720</v>
      </c>
      <c r="BD15" s="56">
        <f>[2]หน้าผ้า!CA24</f>
        <v>0</v>
      </c>
    </row>
    <row r="16" spans="1:56" ht="28.5" customHeight="1" x14ac:dyDescent="0.45">
      <c r="A16" s="3">
        <f>[2]หน้าผ้า!C25</f>
        <v>45752</v>
      </c>
      <c r="B16" s="14" t="str">
        <f>[2]หน้าผ้า!B25</f>
        <v>MK68-000515</v>
      </c>
      <c r="C16" s="9" t="str">
        <f>[2]หน้าผ้า!E25</f>
        <v>ร้านเห็ดไพลิน</v>
      </c>
      <c r="D16" s="13" t="str">
        <f>[2]หน้าผ้า!F25</f>
        <v>เพชร</v>
      </c>
      <c r="E16" s="9">
        <f>[2]หน้าผ้า!G25</f>
        <v>18</v>
      </c>
      <c r="F16" s="9">
        <f>[2]หน้าผ้า!H25</f>
        <v>28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50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>
        <f>[2]หน้าผ้า!T25</f>
        <v>19</v>
      </c>
      <c r="N16" s="9">
        <f>[2]หน้าผ้า!U25</f>
        <v>29</v>
      </c>
      <c r="O16" s="9">
        <f>[2]หน้าผ้า!V25</f>
        <v>40</v>
      </c>
      <c r="P16" s="10">
        <f>[2]หน้าผ้า!AB25</f>
        <v>67.968380191999998</v>
      </c>
      <c r="Q16" s="10">
        <f>[2]หน้าผ้า!AC25</f>
        <v>0</v>
      </c>
      <c r="R16" s="10">
        <f>[2]หน้าผ้า!AD25</f>
        <v>67.968380191999998</v>
      </c>
      <c r="S16" s="9" t="str">
        <f>[2]หน้าผ้า!Z25</f>
        <v>500กระสอบ</v>
      </c>
      <c r="T16" s="12">
        <f>[2]หน้าผ้า!X25</f>
        <v>45770</v>
      </c>
      <c r="U16" s="11">
        <f>[2]หน้าผ้า!AA25</f>
        <v>5000</v>
      </c>
      <c r="V16" s="10">
        <f>[2]หน้าผ้า!AJ25</f>
        <v>0</v>
      </c>
      <c r="W16" s="10">
        <f>[2]หน้าผ้า!AL25</f>
        <v>5000</v>
      </c>
      <c r="X16" s="10">
        <f>[2]หน้าผ้า!AM25</f>
        <v>0</v>
      </c>
      <c r="Y16" s="10">
        <f>[2]หน้าผ้า!AN25</f>
        <v>5250</v>
      </c>
      <c r="Z16" s="9" t="str">
        <f>[2]หน้าผ้า!AO25</f>
        <v>WSWT1825800</v>
      </c>
      <c r="AA16" s="8">
        <f>[2]หน้าผ้า!AQ25</f>
        <v>4121.1500000000005</v>
      </c>
      <c r="AB16" s="8">
        <f>[2]หน้าผ้า!AR25</f>
        <v>4121.1500000000005</v>
      </c>
      <c r="AC16" s="8">
        <f>[2]หน้าผ้า!AS25</f>
        <v>0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ยังไม่ได้พิมพ์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45770</v>
      </c>
      <c r="AK16" s="3">
        <f>[2]หน้าผ้า!DQ25</f>
        <v>0</v>
      </c>
      <c r="AL16" s="3">
        <f>[2]หน้าผ้า!DR25</f>
        <v>45760</v>
      </c>
      <c r="AM16" s="3">
        <f>[2]หน้าผ้า!DS25</f>
        <v>45767</v>
      </c>
      <c r="AN16" s="3">
        <f>[2]หน้าผ้า!DT25</f>
        <v>45768</v>
      </c>
      <c r="AO16" s="3">
        <f>[2]หน้าผ้า!DU25</f>
        <v>45768</v>
      </c>
      <c r="AP16" s="3">
        <f>[2]หน้าผ้า!DP25</f>
        <v>45765</v>
      </c>
      <c r="AQ16" s="3">
        <f>[2]หน้าผ้า!DW25</f>
        <v>45769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8.5" customHeight="1" x14ac:dyDescent="0.45">
      <c r="A17" s="3" t="str">
        <f>[2]หน้าผ้า!C26</f>
        <v>ประมาณการ</v>
      </c>
      <c r="B17" s="14" t="str">
        <f>[2]หน้าผ้า!B26</f>
        <v>ประมาณการ</v>
      </c>
      <c r="C17" s="9" t="str">
        <f>[2]หน้าผ้า!E26</f>
        <v>บจก.ฟาร์เธอร์ส วิง ซัพพลาย</v>
      </c>
      <c r="D17" s="13" t="str">
        <f>[2]หน้าผ้า!F26</f>
        <v>รถไฟ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บิด</v>
      </c>
      <c r="M17" s="10">
        <f>[2]หน้าผ้า!T26</f>
        <v>19</v>
      </c>
      <c r="N17" s="9">
        <f>[2]หน้าผ้า!U26</f>
        <v>33</v>
      </c>
      <c r="O17" s="9">
        <f>[2]หน้าผ้า!V26</f>
        <v>40</v>
      </c>
      <c r="P17" s="10">
        <f>[2]หน้าผ้า!AB26</f>
        <v>232.02998755199997</v>
      </c>
      <c r="Q17" s="10">
        <f>[2]หน้าผ้า!AC26</f>
        <v>0</v>
      </c>
      <c r="R17" s="10">
        <f>[2]หน้าผ้า!AD26</f>
        <v>232.02998755199997</v>
      </c>
      <c r="S17" s="9" t="str">
        <f>[2]หน้าผ้า!Z26</f>
        <v>500กระสอบ</v>
      </c>
      <c r="T17" s="12">
        <f>[2]หน้าผ้า!X26</f>
        <v>45777</v>
      </c>
      <c r="U17" s="11">
        <f>[2]หน้าผ้า!AA26</f>
        <v>15000</v>
      </c>
      <c r="V17" s="10">
        <f>[2]หน้าผ้า!AJ26</f>
        <v>0</v>
      </c>
      <c r="W17" s="10">
        <f>[2]หน้าผ้า!AL26</f>
        <v>15000</v>
      </c>
      <c r="X17" s="10">
        <f>[2]หน้าผ้า!AM26</f>
        <v>0</v>
      </c>
      <c r="Y17" s="10">
        <f>[2]หน้าผ้า!AN26</f>
        <v>15750</v>
      </c>
      <c r="Z17" s="9" t="str">
        <f>[2]หน้าผ้า!AO26</f>
        <v>WSWT1825800</v>
      </c>
      <c r="AA17" s="8">
        <f>[2]หน้าผ้า!AQ26</f>
        <v>13201.65</v>
      </c>
      <c r="AB17" s="8">
        <f>[2]หน้าผ้า!AR26</f>
        <v>7949</v>
      </c>
      <c r="AC17" s="8">
        <f>[2]หน้าผ้า!AS26</f>
        <v>5252.65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ยังไม่ได้พิมพ์</v>
      </c>
      <c r="AH17" s="1" t="str">
        <f>[2]หน้าผ้า!DL26</f>
        <v>P9</v>
      </c>
      <c r="AI17" s="1">
        <f>[2]หน้าผ้า!DM26</f>
        <v>3</v>
      </c>
      <c r="AJ17" s="3">
        <f>[2]หน้าผ้า!DN26</f>
        <v>45777</v>
      </c>
      <c r="AK17" s="3">
        <f>[2]หน้าผ้า!DQ26</f>
        <v>0</v>
      </c>
      <c r="AL17" s="3">
        <f>[2]หน้าผ้า!DR26</f>
        <v>45767</v>
      </c>
      <c r="AM17" s="3">
        <f>[2]หน้าผ้า!DS26</f>
        <v>45774</v>
      </c>
      <c r="AN17" s="3">
        <f>[2]หน้าผ้า!DT26</f>
        <v>45775</v>
      </c>
      <c r="AO17" s="3">
        <f>[2]หน้าผ้า!DU26</f>
        <v>45775</v>
      </c>
      <c r="AP17" s="3">
        <f>[2]หน้าผ้า!DP26</f>
        <v>45772</v>
      </c>
      <c r="AQ17" s="3">
        <f>[2]หน้าผ้า!DW26</f>
        <v>45776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งานพิมพ์</v>
      </c>
      <c r="AX17" s="2" t="str">
        <f>[2]หน้าผ้า!ED26</f>
        <v>รอART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361.38231999999999</v>
      </c>
    </row>
    <row r="18" spans="1:56" ht="28.5" customHeight="1" x14ac:dyDescent="0.45">
      <c r="A18" s="3">
        <f>[2]หน้าผ้า!C27</f>
        <v>0</v>
      </c>
      <c r="B18" s="14">
        <f>[2]หน้าผ้า!B27</f>
        <v>0</v>
      </c>
      <c r="C18" s="9" t="str">
        <f>[2]หน้าผ้า!E27</f>
        <v xml:space="preserve">  </v>
      </c>
      <c r="D18" s="13" t="str">
        <f>[2]หน้าผ้า!F27</f>
        <v xml:space="preserve"> 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54</v>
      </c>
      <c r="J18" s="9" t="str">
        <f>[2]หน้าผ้า!M27</f>
        <v>±</v>
      </c>
      <c r="K18" s="9">
        <f>[2]หน้าผ้า!N27</f>
        <v>5</v>
      </c>
      <c r="L18" s="9">
        <f>[2]หน้าผ้า!R27</f>
        <v>0</v>
      </c>
      <c r="M18" s="10">
        <f>[2]หน้าผ้า!T27</f>
        <v>0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0</v>
      </c>
      <c r="V18" s="10">
        <f>[2]หน้าผ้า!AJ27</f>
        <v>0</v>
      </c>
      <c r="W18" s="10">
        <f>[2]หน้าผ้า!AL27</f>
        <v>0</v>
      </c>
      <c r="X18" s="10">
        <f>[2]หน้าผ้า!AM27</f>
        <v>0</v>
      </c>
      <c r="Y18" s="10">
        <f>[2]หน้าผ้า!AN27</f>
        <v>0</v>
      </c>
      <c r="Z18" s="9" t="str">
        <f>[2]หน้าผ้า!AO27</f>
        <v>WSWT1825800</v>
      </c>
      <c r="AA18" s="8">
        <f>[2]หน้าผ้า!AQ27</f>
        <v>17322.8</v>
      </c>
      <c r="AB18" s="8">
        <f>[2]หน้าผ้า!AR27</f>
        <v>12070.150000000001</v>
      </c>
      <c r="AC18" s="8">
        <f>[2]หน้าผ้า!AS27</f>
        <v>5252.65</v>
      </c>
      <c r="AD18" s="8">
        <f>[2]หน้าผ้า!AT27</f>
        <v>0</v>
      </c>
      <c r="AE18" s="8">
        <f>[2]หน้าผ้า!AU27</f>
        <v>0</v>
      </c>
      <c r="AF18" s="8" t="str">
        <f>[2]หน้าผ้า!AI27</f>
        <v>ระบุในSD</v>
      </c>
      <c r="AG18" s="1" t="str">
        <f>[3]หน้าผ้า!DC30</f>
        <v>รอแบบ</v>
      </c>
      <c r="AH18" s="1">
        <f>[2]หน้าผ้า!DL27</f>
        <v>0</v>
      </c>
      <c r="AI18" s="1" t="str">
        <f>[2]หน้าผ้า!DM27</f>
        <v>Lead time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8.5" customHeight="1" x14ac:dyDescent="0.45">
      <c r="A19" s="3">
        <f>[2]หน้าผ้า!C28</f>
        <v>45749</v>
      </c>
      <c r="B19" s="14" t="str">
        <f>[2]หน้าผ้า!B28</f>
        <v>MK68-000485</v>
      </c>
      <c r="C19" s="9" t="str">
        <f>[2]หน้าผ้า!E28</f>
        <v>บจก.2เอ็ม อโกรเท็ค</v>
      </c>
      <c r="D19" s="13" t="str">
        <f>[2]หน้าผ้า!F28</f>
        <v>พระเอกในดวงใจ 14-7-28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 t="str">
        <f>[2]หน้าผ้า!J28</f>
        <v>ใส</v>
      </c>
      <c r="I19" s="9">
        <f>[2]หน้าผ้า!L28</f>
        <v>74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>
        <f>[2]หน้าผ้า!T28</f>
        <v>19</v>
      </c>
      <c r="N19" s="9">
        <f>[2]หน้าผ้า!U28</f>
        <v>33</v>
      </c>
      <c r="O19" s="9">
        <f>[2]หน้าผ้า!V28</f>
        <v>70</v>
      </c>
      <c r="P19" s="10">
        <f>[2]หน้าผ้า!AB28</f>
        <v>135.35082607199999</v>
      </c>
      <c r="Q19" s="10">
        <f>[2]หน้าผ้า!AC28</f>
        <v>0</v>
      </c>
      <c r="R19" s="10">
        <f>[2]หน้าผ้า!AD28</f>
        <v>135.35082607199999</v>
      </c>
      <c r="S19" s="9" t="str">
        <f>[2]หน้าผ้า!Z28</f>
        <v>500กระสอบ</v>
      </c>
      <c r="T19" s="12">
        <f>[2]หน้าผ้า!X28</f>
        <v>45768</v>
      </c>
      <c r="U19" s="11">
        <f>[2]หน้าผ้า!AA28</f>
        <v>5000</v>
      </c>
      <c r="V19" s="10">
        <f>[2]หน้าผ้า!AJ28</f>
        <v>0</v>
      </c>
      <c r="W19" s="10">
        <f>[2]หน้าผ้า!AL28</f>
        <v>5000</v>
      </c>
      <c r="X19" s="10">
        <f>[2]หน้าผ้า!AM28</f>
        <v>0</v>
      </c>
      <c r="Y19" s="10">
        <f>[2]หน้าผ้า!AN28</f>
        <v>5250</v>
      </c>
      <c r="Z19" s="9" t="str">
        <f>[2]หน้าผ้า!AO28</f>
        <v>WSWT1825800SM</v>
      </c>
      <c r="AA19" s="8">
        <f>[2]หน้าผ้า!AQ28</f>
        <v>4400.55</v>
      </c>
      <c r="AB19" s="8">
        <f>[2]หน้าผ้า!AR28</f>
        <v>2000</v>
      </c>
      <c r="AC19" s="8">
        <f>[2]หน้าผ้า!AS28</f>
        <v>2400.5500000000002</v>
      </c>
      <c r="AD19" s="8">
        <f>[2]หน้าผ้า!AT28</f>
        <v>0</v>
      </c>
      <c r="AE19" s="8">
        <f>[2]หน้าผ้า!AU28</f>
        <v>4400.55</v>
      </c>
      <c r="AF19" s="8" t="str">
        <f>[2]หน้าผ้า!AI28</f>
        <v>ขาด-เกิน5%</v>
      </c>
      <c r="AG19" s="1" t="str">
        <f>[3]หน้าผ้า!DC31</f>
        <v>พร้อมส่ง</v>
      </c>
      <c r="AH19" s="1" t="str">
        <f>[2]หน้าผ้า!DL28</f>
        <v>P8</v>
      </c>
      <c r="AI19" s="1">
        <f>[2]หน้าผ้า!DM28</f>
        <v>4</v>
      </c>
      <c r="AJ19" s="3">
        <f>[2]หน้าผ้า!DN28</f>
        <v>45768</v>
      </c>
      <c r="AK19" s="3">
        <f>[2]หน้าผ้า!DQ28</f>
        <v>45764</v>
      </c>
      <c r="AL19" s="3">
        <f>[2]หน้าผ้า!DR28</f>
        <v>45758</v>
      </c>
      <c r="AM19" s="3">
        <f>[2]หน้าผ้า!DS28</f>
        <v>45765</v>
      </c>
      <c r="AN19" s="3">
        <f>[2]หน้าผ้า!DT28</f>
        <v>45766</v>
      </c>
      <c r="AO19" s="3">
        <f>[2]หน้าผ้า!DU28</f>
        <v>45766</v>
      </c>
      <c r="AP19" s="3">
        <f>[2]หน้าผ้า!DP28</f>
        <v>45763</v>
      </c>
      <c r="AQ19" s="3">
        <f>[2]หน้าผ้า!DW28</f>
        <v>45767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งานเคลือบ+พิมพ์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153.6352</v>
      </c>
    </row>
    <row r="20" spans="1:56" ht="28.5" customHeight="1" x14ac:dyDescent="0.45">
      <c r="A20" s="3">
        <f>[2]หน้าผ้า!C29</f>
        <v>45749</v>
      </c>
      <c r="B20" s="14" t="str">
        <f>[2]หน้าผ้า!B29</f>
        <v>MK68-000486</v>
      </c>
      <c r="C20" s="9" t="str">
        <f>[2]หน้าผ้า!E29</f>
        <v>บจก.2เอ็ม อโกรเท็ค</v>
      </c>
      <c r="D20" s="13" t="str">
        <f>[2]หน้าผ้า!F29</f>
        <v>เลิฟชอยล์18-3-10</v>
      </c>
      <c r="E20" s="9">
        <f>[2]หน้าผ้า!G29</f>
        <v>18</v>
      </c>
      <c r="F20" s="9">
        <f>[2]หน้าผ้า!H29</f>
        <v>30</v>
      </c>
      <c r="G20" s="9" t="str">
        <f>[2]หน้าผ้า!I29</f>
        <v>ขาว</v>
      </c>
      <c r="H20" s="9" t="str">
        <f>[2]หน้าผ้า!J29</f>
        <v>ใส</v>
      </c>
      <c r="I20" s="9">
        <f>[2]หน้าผ้า!L29</f>
        <v>74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>
        <f>[2]หน้าผ้า!T29</f>
        <v>19</v>
      </c>
      <c r="N20" s="9">
        <f>[2]หน้าผ้า!U29</f>
        <v>33</v>
      </c>
      <c r="O20" s="9">
        <f>[2]หน้าผ้า!V29</f>
        <v>70</v>
      </c>
      <c r="P20" s="10">
        <f>[2]หน้าผ้า!AB29</f>
        <v>135.35082607199999</v>
      </c>
      <c r="Q20" s="10">
        <f>[2]หน้าผ้า!AC29</f>
        <v>0</v>
      </c>
      <c r="R20" s="10">
        <f>[2]หน้าผ้า!AD29</f>
        <v>135.35082607199999</v>
      </c>
      <c r="S20" s="9" t="str">
        <f>[2]หน้าผ้า!Z29</f>
        <v>500กระสอบ</v>
      </c>
      <c r="T20" s="12">
        <f>[2]หน้าผ้า!X29</f>
        <v>45768</v>
      </c>
      <c r="U20" s="11">
        <f>[2]หน้าผ้า!AA29</f>
        <v>5000</v>
      </c>
      <c r="V20" s="10">
        <f>[2]หน้าผ้า!AJ29</f>
        <v>0</v>
      </c>
      <c r="W20" s="10">
        <f>[2]หน้าผ้า!AL29</f>
        <v>5000</v>
      </c>
      <c r="X20" s="10">
        <f>[2]หน้าผ้า!AM29</f>
        <v>0</v>
      </c>
      <c r="Y20" s="10">
        <f>[2]หน้าผ้า!AN29</f>
        <v>5250</v>
      </c>
      <c r="Z20" s="9" t="str">
        <f>[2]หน้าผ้า!AO29</f>
        <v>WSWT1825800SM</v>
      </c>
      <c r="AA20" s="8">
        <f>[2]หน้าผ้า!AQ29</f>
        <v>4400.55</v>
      </c>
      <c r="AB20" s="8">
        <f>[2]หน้าผ้า!AR29</f>
        <v>0</v>
      </c>
      <c r="AC20" s="8">
        <f>[2]หน้าผ้า!AS29</f>
        <v>4400.55</v>
      </c>
      <c r="AD20" s="8">
        <f>[2]หน้าผ้า!AT29</f>
        <v>0</v>
      </c>
      <c r="AE20" s="8">
        <f>[2]หน้าผ้า!AU29</f>
        <v>4400.55</v>
      </c>
      <c r="AF20" s="8" t="str">
        <f>[2]หน้าผ้า!AI29</f>
        <v>ขาด-เกิน5%</v>
      </c>
      <c r="AG20" s="1" t="str">
        <f>[3]หน้าผ้า!DC32</f>
        <v>รอตัด</v>
      </c>
      <c r="AH20" s="1" t="str">
        <f>[2]หน้าผ้า!DL29</f>
        <v>P8</v>
      </c>
      <c r="AI20" s="1">
        <f>[2]หน้าผ้า!DM29</f>
        <v>4</v>
      </c>
      <c r="AJ20" s="3">
        <f>[2]หน้าผ้า!DN29</f>
        <v>45768</v>
      </c>
      <c r="AK20" s="3">
        <f>[2]หน้าผ้า!DQ29</f>
        <v>45764</v>
      </c>
      <c r="AL20" s="3">
        <f>[2]หน้าผ้า!DR29</f>
        <v>45758</v>
      </c>
      <c r="AM20" s="3">
        <f>[2]หน้าผ้า!DS29</f>
        <v>45765</v>
      </c>
      <c r="AN20" s="3">
        <f>[2]หน้าผ้า!DT29</f>
        <v>45766</v>
      </c>
      <c r="AO20" s="3">
        <f>[2]หน้าผ้า!DU29</f>
        <v>45766</v>
      </c>
      <c r="AP20" s="3">
        <f>[2]หน้าผ้า!DP29</f>
        <v>45763</v>
      </c>
      <c r="AQ20" s="3">
        <f>[2]หน้าผ้า!DW29</f>
        <v>45767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งานเคลือบ+พิมพ์</v>
      </c>
      <c r="AX20" s="2" t="str">
        <f>[2]หน้าผ้า!ED29</f>
        <v xml:space="preserve"> /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281.63520000000005</v>
      </c>
    </row>
    <row r="21" spans="1:56" ht="28.5" customHeight="1" x14ac:dyDescent="0.45">
      <c r="A21" s="3" t="str">
        <f>[2]หน้าผ้า!C30</f>
        <v>ประมาณการ</v>
      </c>
      <c r="B21" s="14" t="str">
        <f>[2]หน้าผ้า!B30</f>
        <v>ประมาณการ</v>
      </c>
      <c r="C21" s="9" t="str">
        <f>[2]หน้าผ้า!E30</f>
        <v>บจก.ซิเบลโก้</v>
      </c>
      <c r="D21" s="13" t="str">
        <f>[2]หน้าผ้า!F30</f>
        <v>รอแบบ</v>
      </c>
      <c r="E21" s="9">
        <f>[2]หน้าผ้า!G30</f>
        <v>18</v>
      </c>
      <c r="F21" s="9">
        <f>[2]หน้าผ้า!H30</f>
        <v>30</v>
      </c>
      <c r="G21" s="9" t="str">
        <f>[2]หน้าผ้า!I30</f>
        <v>ขาว</v>
      </c>
      <c r="H21" s="9" t="str">
        <f>[2]หน้าผ้า!J30</f>
        <v>ใส</v>
      </c>
      <c r="I21" s="9">
        <f>[2]หน้าผ้า!L30</f>
        <v>74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</v>
      </c>
      <c r="T21" s="12" t="str">
        <f>[2]หน้าผ้า!X30</f>
        <v>รอแจ้ง</v>
      </c>
      <c r="U21" s="11">
        <f>[2]หน้าผ้า!AA30</f>
        <v>10000</v>
      </c>
      <c r="V21" s="10">
        <f>[2]หน้าผ้า!AJ30</f>
        <v>0</v>
      </c>
      <c r="W21" s="10">
        <f>[2]หน้าผ้า!AL30</f>
        <v>10000</v>
      </c>
      <c r="X21" s="10">
        <f>[2]หน้าผ้า!AM30</f>
        <v>0</v>
      </c>
      <c r="Y21" s="10">
        <f>[2]หน้าผ้า!AN30</f>
        <v>10500</v>
      </c>
      <c r="Z21" s="9" t="str">
        <f>[2]หน้าผ้า!AO30</f>
        <v>WSWT1825800SM</v>
      </c>
      <c r="AA21" s="8">
        <f>[2]หน้าผ้า!AQ30</f>
        <v>8801.1</v>
      </c>
      <c r="AB21" s="8">
        <f>[2]หน้าผ้า!AR30</f>
        <v>0</v>
      </c>
      <c r="AC21" s="8">
        <f>[2]หน้าผ้า!AS30</f>
        <v>8801.1</v>
      </c>
      <c r="AD21" s="8">
        <f>[2]หน้าผ้า!AT30</f>
        <v>0</v>
      </c>
      <c r="AE21" s="8">
        <f>[2]หน้าผ้า!AU30</f>
        <v>8801.1</v>
      </c>
      <c r="AF21" s="8">
        <f>[2]หน้าผ้า!AI30</f>
        <v>0</v>
      </c>
      <c r="AG21" s="1" t="str">
        <f>[3]หน้าผ้า!DC33</f>
        <v>รอตัด</v>
      </c>
      <c r="AH21" s="1" t="str">
        <f>[2]หน้าผ้า!DL30</f>
        <v>P6</v>
      </c>
      <c r="AI21" s="1">
        <f>[2]หน้าผ้า!DM30</f>
        <v>4</v>
      </c>
      <c r="AJ21" s="3" t="str">
        <f>[2]หน้าผ้า!DN30</f>
        <v>รอแจ้ง</v>
      </c>
      <c r="AK21" s="3" t="e">
        <f>[2]หน้าผ้า!DQ30</f>
        <v>#VALUE!</v>
      </c>
      <c r="AL21" s="3" t="e">
        <f>[2]หน้าผ้า!DR30</f>
        <v>#VALUE!</v>
      </c>
      <c r="AM21" s="3" t="e">
        <f>[2]หน้าผ้า!DS30</f>
        <v>#VALUE!</v>
      </c>
      <c r="AN21" s="3" t="e">
        <f>[2]หน้าผ้า!DT30</f>
        <v>#VALUE!</v>
      </c>
      <c r="AO21" s="3" t="e">
        <f>[2]หน้าผ้า!DU30</f>
        <v>#VALUE!</v>
      </c>
      <c r="AP21" s="3" t="e">
        <f>[2]หน้าผ้า!DP30</f>
        <v>#VALUE!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งานเคลือบ+พิมพ์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563.27040000000011</v>
      </c>
    </row>
    <row r="22" spans="1:56" ht="28.5" customHeight="1" x14ac:dyDescent="0.45">
      <c r="A22" s="3">
        <f>[2]หน้าผ้า!C31</f>
        <v>0</v>
      </c>
      <c r="B22" s="14">
        <f>[2]หน้าผ้า!B31</f>
        <v>0</v>
      </c>
      <c r="C22" s="9">
        <f>[2]หน้าผ้า!E31</f>
        <v>0</v>
      </c>
      <c r="D22" s="13" t="str">
        <f>[2]หน้าผ้า!F31</f>
        <v xml:space="preserve"> </v>
      </c>
      <c r="E22" s="9">
        <f>[2]หน้าผ้า!G31</f>
        <v>18</v>
      </c>
      <c r="F22" s="9">
        <f>[2]หน้าผ้า!H31</f>
        <v>25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50</v>
      </c>
      <c r="J22" s="9" t="str">
        <f>[2]หน้าผ้า!M31</f>
        <v>±</v>
      </c>
      <c r="K22" s="9">
        <f>[2]หน้าผ้า!N31</f>
        <v>5</v>
      </c>
      <c r="L22" s="9">
        <f>[2]หน้าผ้า!R31</f>
        <v>0</v>
      </c>
      <c r="M22" s="10">
        <f>[2]หน้าผ้า!T31</f>
        <v>0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>
        <f>[2]หน้าผ้า!Z31</f>
        <v>0</v>
      </c>
      <c r="T22" s="12">
        <f>[2]หน้าผ้า!X31</f>
        <v>0</v>
      </c>
      <c r="U22" s="11">
        <f>[2]หน้าผ้า!AA31</f>
        <v>0</v>
      </c>
      <c r="V22" s="10">
        <f>[2]หน้าผ้า!AJ31</f>
        <v>0</v>
      </c>
      <c r="W22" s="10">
        <f>[2]หน้าผ้า!AL31</f>
        <v>0</v>
      </c>
      <c r="X22" s="10">
        <f>[2]หน้าผ้า!AM31</f>
        <v>0</v>
      </c>
      <c r="Y22" s="10">
        <f>[2]หน้าผ้า!AN31</f>
        <v>0</v>
      </c>
      <c r="Z22" s="9" t="str">
        <f>[2]หน้าผ้า!AO31</f>
        <v>WSWT1825800SM</v>
      </c>
      <c r="AA22" s="8">
        <f>[2]หน้าผ้า!AQ31</f>
        <v>17602.2</v>
      </c>
      <c r="AB22" s="8">
        <f>[2]หน้าผ้า!AR31</f>
        <v>2000</v>
      </c>
      <c r="AC22" s="8">
        <f>[2]หน้าผ้า!AS31</f>
        <v>15602.2</v>
      </c>
      <c r="AD22" s="8">
        <f>[2]หน้าผ้า!AT31</f>
        <v>0</v>
      </c>
      <c r="AE22" s="8">
        <f>[2]หน้าผ้า!AU31</f>
        <v>17602.2</v>
      </c>
      <c r="AF22" s="8" t="str">
        <f>[2]หน้าผ้า!AI31</f>
        <v>ระบุในSD</v>
      </c>
      <c r="AG22" s="1" t="str">
        <f>[3]หน้าผ้า!DC34</f>
        <v>ยังไม่ได้พิมพ์</v>
      </c>
      <c r="AH22" s="1">
        <f>[2]หน้าผ้า!DL31</f>
        <v>0</v>
      </c>
      <c r="AI22" s="1" t="str">
        <f>[2]หน้าผ้า!DM31</f>
        <v>Lead time</v>
      </c>
      <c r="AJ22" s="3">
        <f>[2]หน้าผ้า!DN31</f>
        <v>0</v>
      </c>
      <c r="AK22" s="3">
        <f>[2]หน้าผ้า!DQ31</f>
        <v>0</v>
      </c>
      <c r="AL22" s="3">
        <f>[2]หน้าผ้า!DR31</f>
        <v>0</v>
      </c>
      <c r="AM22" s="3">
        <f>[2]หน้าผ้า!DS31</f>
        <v>0</v>
      </c>
      <c r="AN22" s="3">
        <f>[2]หน้าผ้า!DT31</f>
        <v>0</v>
      </c>
      <c r="AO22" s="3">
        <f>[2]หน้าผ้า!DU31</f>
        <v>0</v>
      </c>
      <c r="AP22" s="3">
        <f>[2]หน้าผ้า!DP31</f>
        <v>0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>
        <f>[2]หน้าผ้า!EC31</f>
        <v>0</v>
      </c>
      <c r="AX22" s="2">
        <f>[2]หน้าผ้า!ED31</f>
        <v>0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WRWT180800/WRWT25800</v>
      </c>
      <c r="BD22" s="56">
        <f>[2]หน้าผ้า!CA31</f>
        <v>0</v>
      </c>
    </row>
    <row r="23" spans="1:56" ht="28.5" customHeight="1" x14ac:dyDescent="0.45">
      <c r="A23" s="3">
        <f>[2]หน้าผ้า!C32</f>
        <v>45734</v>
      </c>
      <c r="B23" s="14" t="str">
        <f>[2]หน้าผ้า!B32</f>
        <v>MK68-000419</v>
      </c>
      <c r="C23" s="9" t="str">
        <f>[2]หน้าผ้า!E32</f>
        <v>บจก.ซีแมน</v>
      </c>
      <c r="D23" s="13" t="str">
        <f>[2]หน้าผ้า!F32</f>
        <v>W30</v>
      </c>
      <c r="E23" s="9">
        <f>[2]หน้าผ้า!G32</f>
        <v>19</v>
      </c>
      <c r="F23" s="9">
        <f>[2]หน้าผ้า!H32</f>
        <v>28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56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ไม่</v>
      </c>
      <c r="M23" s="10">
        <f>[2]หน้าผ้า!T32</f>
        <v>20</v>
      </c>
      <c r="N23" s="9">
        <f>[2]หน้าผ้า!U32</f>
        <v>30</v>
      </c>
      <c r="O23" s="9">
        <f>[2]หน้าผ้า!V32</f>
        <v>90</v>
      </c>
      <c r="P23" s="10">
        <f>[2]หน้าผ้า!AB32</f>
        <v>666.11479679999991</v>
      </c>
      <c r="Q23" s="10">
        <f>[2]หน้าผ้า!AC32</f>
        <v>0</v>
      </c>
      <c r="R23" s="10">
        <f>[2]หน้าผ้า!AD32</f>
        <v>666.11479679999991</v>
      </c>
      <c r="S23" s="9" t="str">
        <f>[2]หน้าผ้า!Z32</f>
        <v>มัด100</v>
      </c>
      <c r="T23" s="12">
        <f>[2]หน้าผ้า!X32</f>
        <v>45759</v>
      </c>
      <c r="U23" s="11">
        <f>[2]หน้าผ้า!AA32</f>
        <v>20000</v>
      </c>
      <c r="V23" s="10">
        <f>[2]หน้าผ้า!AJ32</f>
        <v>0</v>
      </c>
      <c r="W23" s="10">
        <f>[2]หน้าผ้า!AL32</f>
        <v>20000</v>
      </c>
      <c r="X23" s="10">
        <f>[2]หน้าผ้า!AM32</f>
        <v>21000</v>
      </c>
      <c r="Y23" s="10">
        <f>[2]หน้าผ้า!AN32</f>
        <v>0</v>
      </c>
      <c r="Z23" s="9" t="str">
        <f>[2]หน้าผ้า!AO32</f>
        <v>WSWT1925800</v>
      </c>
      <c r="AA23" s="8">
        <f>[2]หน้าผ้า!AQ32</f>
        <v>0</v>
      </c>
      <c r="AB23" s="8">
        <f>[2]หน้าผ้า!AR32</f>
        <v>0</v>
      </c>
      <c r="AC23" s="8">
        <f>[2]หน้าผ้า!AS32</f>
        <v>0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ยังไม่ได้พิมพ์</v>
      </c>
      <c r="AH23" s="1" t="str">
        <f>[2]หน้าผ้า!DL32</f>
        <v>P9</v>
      </c>
      <c r="AI23" s="1">
        <f>[2]หน้าผ้า!DM32</f>
        <v>3</v>
      </c>
      <c r="AJ23" s="3">
        <f>[2]หน้าผ้า!DN32</f>
        <v>45759</v>
      </c>
      <c r="AK23" s="3">
        <f>[2]หน้าผ้า!DQ32</f>
        <v>0</v>
      </c>
      <c r="AL23" s="3">
        <f>[2]หน้าผ้า!DR32</f>
        <v>45749</v>
      </c>
      <c r="AM23" s="3">
        <f>[2]หน้าผ้า!DS32</f>
        <v>45756</v>
      </c>
      <c r="AN23" s="3">
        <f>[2]หน้าผ้า!DT32</f>
        <v>45757</v>
      </c>
      <c r="AO23" s="3">
        <f>[2]หน้าผ้า!DU32</f>
        <v>45757</v>
      </c>
      <c r="AP23" s="3">
        <f>[2]หน้าผ้า!DP32</f>
        <v>45754</v>
      </c>
      <c r="AQ23" s="3">
        <f>[2]หน้าผ้า!DW32</f>
        <v>45758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 xml:space="preserve"> /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0</v>
      </c>
    </row>
    <row r="24" spans="1:56" ht="28.5" customHeight="1" x14ac:dyDescent="0.45">
      <c r="A24" s="3">
        <f>[2]หน้าผ้า!C33</f>
        <v>45734</v>
      </c>
      <c r="B24" s="14" t="str">
        <f>[2]หน้าผ้า!B33</f>
        <v>MK68-000419</v>
      </c>
      <c r="C24" s="9" t="str">
        <f>[2]หน้าผ้า!E33</f>
        <v>บจก.ซีแมน</v>
      </c>
      <c r="D24" s="13" t="str">
        <f>[2]หน้าผ้า!F33</f>
        <v>W30</v>
      </c>
      <c r="E24" s="9">
        <f>[2]หน้าผ้า!G33</f>
        <v>19</v>
      </c>
      <c r="F24" s="9">
        <f>[2]หน้าผ้า!H33</f>
        <v>28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56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ไม่</v>
      </c>
      <c r="M24" s="10">
        <f>[2]หน้าผ้า!T33</f>
        <v>20</v>
      </c>
      <c r="N24" s="9">
        <f>[2]หน้าผ้า!U33</f>
        <v>30</v>
      </c>
      <c r="O24" s="9">
        <f>[2]หน้าผ้า!V33</f>
        <v>90</v>
      </c>
      <c r="P24" s="10">
        <f>[2]หน้าผ้า!AB33</f>
        <v>666.11479679999991</v>
      </c>
      <c r="Q24" s="10">
        <f>[2]หน้าผ้า!AC33</f>
        <v>0</v>
      </c>
      <c r="R24" s="10">
        <f>[2]หน้าผ้า!AD33</f>
        <v>666.11479679999991</v>
      </c>
      <c r="S24" s="9" t="str">
        <f>[2]หน้าผ้า!Z33</f>
        <v>มัด100</v>
      </c>
      <c r="T24" s="12">
        <f>[2]หน้าผ้า!X33</f>
        <v>45769</v>
      </c>
      <c r="U24" s="11">
        <f>[2]หน้าผ้า!AA33</f>
        <v>20000</v>
      </c>
      <c r="V24" s="10">
        <f>[2]หน้าผ้า!AJ33</f>
        <v>0</v>
      </c>
      <c r="W24" s="10">
        <f>[2]หน้าผ้า!AL33</f>
        <v>20000</v>
      </c>
      <c r="X24" s="10">
        <f>[2]หน้าผ้า!AM33</f>
        <v>20690</v>
      </c>
      <c r="Y24" s="10">
        <f>[2]หน้าผ้า!AN33</f>
        <v>0</v>
      </c>
      <c r="Z24" s="9" t="str">
        <f>[2]หน้าผ้า!AO33</f>
        <v>WSWT1925800</v>
      </c>
      <c r="AA24" s="8">
        <f>[2]หน้าผ้า!AQ33</f>
        <v>0</v>
      </c>
      <c r="AB24" s="8">
        <f>[2]หน้าผ้า!AR33</f>
        <v>0</v>
      </c>
      <c r="AC24" s="8">
        <f>[2]หน้าผ้า!AS33</f>
        <v>0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รอแบบ</v>
      </c>
      <c r="AH24" s="1" t="str">
        <f>[2]หน้าผ้า!DL33</f>
        <v>P9</v>
      </c>
      <c r="AI24" s="1">
        <f>[2]หน้าผ้า!DM33</f>
        <v>3</v>
      </c>
      <c r="AJ24" s="3">
        <f>[2]หน้าผ้า!DN33</f>
        <v>45769</v>
      </c>
      <c r="AK24" s="3">
        <f>[2]หน้าผ้า!DQ33</f>
        <v>0</v>
      </c>
      <c r="AL24" s="3">
        <f>[2]หน้าผ้า!DR33</f>
        <v>45759</v>
      </c>
      <c r="AM24" s="3">
        <f>[2]หน้าผ้า!DS33</f>
        <v>45766</v>
      </c>
      <c r="AN24" s="3">
        <f>[2]หน้าผ้า!DT33</f>
        <v>45767</v>
      </c>
      <c r="AO24" s="3">
        <f>[2]หน้าผ้า!DU33</f>
        <v>45767</v>
      </c>
      <c r="AP24" s="3">
        <f>[2]หน้าผ้า!DP33</f>
        <v>45764</v>
      </c>
      <c r="AQ24" s="3">
        <f>[2]หน้าผ้า!DW33</f>
        <v>45768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8.5" customHeight="1" x14ac:dyDescent="0.45">
      <c r="A25" s="3">
        <f>[2]หน้าผ้า!C34</f>
        <v>45734</v>
      </c>
      <c r="B25" s="14" t="str">
        <f>[2]หน้าผ้า!B34</f>
        <v>MK68-000418</v>
      </c>
      <c r="C25" s="9" t="str">
        <f>[2]หน้าผ้า!E34</f>
        <v>บจก.ซีแมน</v>
      </c>
      <c r="D25" s="13" t="str">
        <f>[2]หน้าผ้า!F34</f>
        <v>Y30</v>
      </c>
      <c r="E25" s="9">
        <f>[2]หน้าผ้า!G34</f>
        <v>19</v>
      </c>
      <c r="F25" s="9">
        <f>[2]หน้าผ้า!H34</f>
        <v>28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56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ไม่</v>
      </c>
      <c r="M25" s="10">
        <f>[2]หน้าผ้า!T34</f>
        <v>20</v>
      </c>
      <c r="N25" s="9">
        <f>[2]หน้าผ้า!U34</f>
        <v>30</v>
      </c>
      <c r="O25" s="9">
        <f>[2]หน้าผ้า!V34</f>
        <v>90</v>
      </c>
      <c r="P25" s="10">
        <f>[2]หน้าผ้า!AB34</f>
        <v>666.11479679999991</v>
      </c>
      <c r="Q25" s="10">
        <f>[2]หน้าผ้า!AC34</f>
        <v>0</v>
      </c>
      <c r="R25" s="10">
        <f>[2]หน้าผ้า!AD34</f>
        <v>666.11479679999991</v>
      </c>
      <c r="S25" s="9" t="str">
        <f>[2]หน้าผ้า!Z34</f>
        <v>มัด100</v>
      </c>
      <c r="T25" s="12">
        <f>[2]หน้าผ้า!X34</f>
        <v>45769</v>
      </c>
      <c r="U25" s="11">
        <f>[2]หน้าผ้า!AA34</f>
        <v>20000</v>
      </c>
      <c r="V25" s="10">
        <f>[2]หน้าผ้า!AJ34</f>
        <v>0</v>
      </c>
      <c r="W25" s="10">
        <f>[2]หน้าผ้า!AL34</f>
        <v>20000</v>
      </c>
      <c r="X25" s="10">
        <f>[2]หน้าผ้า!AM34</f>
        <v>0</v>
      </c>
      <c r="Y25" s="10">
        <f>[2]หน้าผ้า!AN34</f>
        <v>21000</v>
      </c>
      <c r="Z25" s="9" t="str">
        <f>[2]หน้าผ้า!AO34</f>
        <v>WSWT1925800</v>
      </c>
      <c r="AA25" s="8">
        <f>[2]หน้าผ้า!AQ34</f>
        <v>16484.600000000002</v>
      </c>
      <c r="AB25" s="8">
        <f>[2]หน้าผ้า!AR34</f>
        <v>5000</v>
      </c>
      <c r="AC25" s="8">
        <f>[2]หน้าผ้า!AS34</f>
        <v>11484.600000000002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รอแบบ</v>
      </c>
      <c r="AH25" s="1" t="str">
        <f>[2]หน้าผ้า!DL34</f>
        <v>P9</v>
      </c>
      <c r="AI25" s="1">
        <f>[2]หน้าผ้า!DM34</f>
        <v>3</v>
      </c>
      <c r="AJ25" s="3">
        <f>[2]หน้าผ้า!DN34</f>
        <v>45769</v>
      </c>
      <c r="AK25" s="3">
        <f>[2]หน้าผ้า!DQ34</f>
        <v>0</v>
      </c>
      <c r="AL25" s="3">
        <f>[2]หน้าผ้า!DR34</f>
        <v>45759</v>
      </c>
      <c r="AM25" s="3">
        <f>[2]หน้าผ้า!DS34</f>
        <v>45766</v>
      </c>
      <c r="AN25" s="3">
        <f>[2]หน้าผ้า!DT34</f>
        <v>45767</v>
      </c>
      <c r="AO25" s="3">
        <f>[2]หน้าผ้า!DU34</f>
        <v>45767</v>
      </c>
      <c r="AP25" s="3">
        <f>[2]หน้าผ้า!DP34</f>
        <v>45764</v>
      </c>
      <c r="AQ25" s="3">
        <f>[2]หน้าผ้า!DW34</f>
        <v>45768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834.03717333333361</v>
      </c>
    </row>
    <row r="26" spans="1:56" ht="28.5" customHeight="1" x14ac:dyDescent="0.45">
      <c r="A26" s="3" t="str">
        <f>[2]หน้าผ้า!C35</f>
        <v>ประมาณการ</v>
      </c>
      <c r="B26" s="14" t="str">
        <f>[2]หน้าผ้า!B35</f>
        <v>ประมาณการ</v>
      </c>
      <c r="C26" s="9" t="str">
        <f>[2]หน้าผ้า!E35</f>
        <v>บจก.ไลม์มาสเตอร์</v>
      </c>
      <c r="D26" s="13" t="str">
        <f>[2]หน้าผ้า!F35</f>
        <v>LMC 25 kg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64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ไม่</v>
      </c>
      <c r="M26" s="10">
        <f>[2]หน้าผ้า!T35</f>
        <v>20</v>
      </c>
      <c r="N26" s="9">
        <f>[2]หน้าผ้า!U35</f>
        <v>35</v>
      </c>
      <c r="O26" s="9">
        <f>[2]หน้าผ้า!V35</f>
        <v>40</v>
      </c>
      <c r="P26" s="10">
        <f>[2]หน้าผ้า!AB35</f>
        <v>172.69642879999998</v>
      </c>
      <c r="Q26" s="10">
        <f>[2]หน้าผ้า!AC35</f>
        <v>0</v>
      </c>
      <c r="R26" s="10">
        <f>[2]หน้าผ้า!AD35</f>
        <v>172.69642879999998</v>
      </c>
      <c r="S26" s="9" t="str">
        <f>[2]หน้าผ้า!Z35</f>
        <v>500กระสอบแบน</v>
      </c>
      <c r="T26" s="12" t="str">
        <f>[2]หน้าผ้า!X35</f>
        <v>รอแจ้ง</v>
      </c>
      <c r="U26" s="11">
        <f>[2]หน้าผ้า!AA35</f>
        <v>10000</v>
      </c>
      <c r="V26" s="10">
        <f>[2]หน้าผ้า!AJ35</f>
        <v>0</v>
      </c>
      <c r="W26" s="10">
        <f>[2]หน้าผ้า!AL35</f>
        <v>10000</v>
      </c>
      <c r="X26" s="10">
        <f>[2]หน้าผ้า!AM35</f>
        <v>0</v>
      </c>
      <c r="Y26" s="10">
        <f>[2]หน้าผ้า!AN35</f>
        <v>10500</v>
      </c>
      <c r="Z26" s="9" t="str">
        <f>[2]หน้าผ้า!AO35</f>
        <v>WSWT1925800</v>
      </c>
      <c r="AA26" s="8">
        <f>[2]หน้าผ้า!AQ35</f>
        <v>9359.9000000000015</v>
      </c>
      <c r="AB26" s="8">
        <f>[2]หน้าผ้า!AR35</f>
        <v>0</v>
      </c>
      <c r="AC26" s="8">
        <f>[2]หน้าผ้า!AS35</f>
        <v>9359.9000000000015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พร้อมส่ง</v>
      </c>
      <c r="AH26" s="1" t="str">
        <f>[2]หน้าผ้า!DL35</f>
        <v>P9</v>
      </c>
      <c r="AI26" s="1">
        <f>[2]หน้าผ้า!DM35</f>
        <v>3</v>
      </c>
      <c r="AJ26" s="3" t="str">
        <f>[2]หน้าผ้า!DN35</f>
        <v>รอแจ้ง</v>
      </c>
      <c r="AK26" s="3">
        <f>[2]หน้าผ้า!DQ35</f>
        <v>0</v>
      </c>
      <c r="AL26" s="3" t="e">
        <f>[2]หน้าผ้า!DR35</f>
        <v>#VALUE!</v>
      </c>
      <c r="AM26" s="3" t="e">
        <f>[2]หน้าผ้า!DS35</f>
        <v>#VALUE!</v>
      </c>
      <c r="AN26" s="3" t="e">
        <f>[2]หน้าผ้า!DT35</f>
        <v>#VALUE!</v>
      </c>
      <c r="AO26" s="3" t="e">
        <f>[2]หน้าผ้า!DU35</f>
        <v>#VALUE!</v>
      </c>
      <c r="AP26" s="3" t="e">
        <f>[2]หน้าผ้า!DP35</f>
        <v>#VALUE!</v>
      </c>
      <c r="AQ26" s="3" t="e">
        <f>[2]หน้าผ้า!DW35</f>
        <v>#VALUE!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>รอART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679.73673777777788</v>
      </c>
    </row>
    <row r="27" spans="1:56" ht="28.5" customHeight="1" x14ac:dyDescent="0.45">
      <c r="A27" s="3" t="str">
        <f>[2]หน้าผ้า!C36</f>
        <v>ประมาณการ</v>
      </c>
      <c r="B27" s="14" t="str">
        <f>[2]หน้าผ้า!B36</f>
        <v>ประมาณการ</v>
      </c>
      <c r="C27" s="9" t="str">
        <f>[2]หน้าผ้า!E36</f>
        <v>บจก.เพรซิเดนท์ฟลาวมิลล์</v>
      </c>
      <c r="D27" s="13" t="str">
        <f>[2]หน้าผ้า!F36</f>
        <v>รอแบบ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500กระสอบแบน</v>
      </c>
      <c r="T27" s="12">
        <f>[2]หน้าผ้า!X36</f>
        <v>45777</v>
      </c>
      <c r="U27" s="11">
        <f>[2]หน้าผ้า!AA36</f>
        <v>120000</v>
      </c>
      <c r="V27" s="10">
        <f>[2]หน้าผ้า!AJ36</f>
        <v>0</v>
      </c>
      <c r="W27" s="10">
        <f>[2]หน้าผ้า!AL36</f>
        <v>120000</v>
      </c>
      <c r="X27" s="10">
        <f>[2]หน้าผ้า!AM36</f>
        <v>0</v>
      </c>
      <c r="Y27" s="10">
        <f>[2]หน้าผ้า!AN36</f>
        <v>126000</v>
      </c>
      <c r="Z27" s="9" t="str">
        <f>[2]หน้าผ้า!AO36</f>
        <v>WSWT1925800</v>
      </c>
      <c r="AA27" s="8">
        <f>[2]หน้าผ้า!AQ36</f>
        <v>105613.2</v>
      </c>
      <c r="AB27" s="8">
        <f>[2]หน้าผ้า!AR36</f>
        <v>0</v>
      </c>
      <c r="AC27" s="8">
        <f>[2]หน้าผ้า!AS36</f>
        <v>105613.2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พร้อมส่ง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45777</v>
      </c>
      <c r="AK27" s="3">
        <f>[2]หน้าผ้า!DQ36</f>
        <v>0</v>
      </c>
      <c r="AL27" s="3">
        <f>[2]หน้าผ้า!DR36</f>
        <v>45768</v>
      </c>
      <c r="AM27" s="3">
        <f>[2]หน้าผ้า!DS36</f>
        <v>45775</v>
      </c>
      <c r="AN27" s="3">
        <f>[2]หน้าผ้า!DT36</f>
        <v>45776</v>
      </c>
      <c r="AO27" s="3">
        <f>[2]หน้าผ้า!DU36</f>
        <v>45776</v>
      </c>
      <c r="AP27" s="3">
        <f>[2]หน้าผ้า!DP36</f>
        <v>45772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>รอART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7669.86528</v>
      </c>
    </row>
    <row r="28" spans="1:56" ht="28.5" customHeight="1" x14ac:dyDescent="0.45">
      <c r="A28" s="3" t="str">
        <f>[2]หน้าผ้า!C37</f>
        <v>ประมาณการ</v>
      </c>
      <c r="B28" s="14" t="str">
        <f>[2]หน้าผ้า!B37</f>
        <v>ประมาณการ</v>
      </c>
      <c r="C28" s="9" t="str">
        <f>[2]หน้าผ้า!E37</f>
        <v>บจก.เอ็กเซลเล้นท์</v>
      </c>
      <c r="D28" s="13" t="str">
        <f>[2]หน้าผ้า!F37</f>
        <v>รอแบบ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60</v>
      </c>
      <c r="J28" s="9" t="str">
        <f>[2]หน้าผ้า!M37</f>
        <v>±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500กระสอบ</v>
      </c>
      <c r="T28" s="12">
        <f>[2]หน้าผ้า!X37</f>
        <v>45777</v>
      </c>
      <c r="U28" s="11">
        <f>[2]หน้าผ้า!AA37</f>
        <v>30000</v>
      </c>
      <c r="V28" s="10">
        <f>[2]หน้าผ้า!AJ37</f>
        <v>0</v>
      </c>
      <c r="W28" s="10">
        <f>[2]หน้าผ้า!AL37</f>
        <v>30000</v>
      </c>
      <c r="X28" s="10">
        <f>[2]หน้าผ้า!AM37</f>
        <v>0</v>
      </c>
      <c r="Y28" s="10">
        <f>[2]หน้าผ้า!AN37</f>
        <v>31500</v>
      </c>
      <c r="Z28" s="9" t="str">
        <f>[2]หน้าผ้า!AO37</f>
        <v>WSWT1925800</v>
      </c>
      <c r="AA28" s="8">
        <f>[2]หน้าผ้า!AQ37</f>
        <v>26403.3</v>
      </c>
      <c r="AB28" s="8">
        <f>[2]หน้าผ้า!AR37</f>
        <v>0</v>
      </c>
      <c r="AC28" s="8">
        <f>[2]หน้าผ้า!AS37</f>
        <v>26403.3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ผ้าขาว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45777</v>
      </c>
      <c r="AK28" s="3">
        <f>[2]หน้าผ้า!DQ37</f>
        <v>0</v>
      </c>
      <c r="AL28" s="3">
        <f>[2]หน้าผ้า!DR37</f>
        <v>45768</v>
      </c>
      <c r="AM28" s="3">
        <f>[2]หน้าผ้า!DS37</f>
        <v>45775</v>
      </c>
      <c r="AN28" s="3">
        <f>[2]หน้าผ้า!DT37</f>
        <v>45776</v>
      </c>
      <c r="AO28" s="3">
        <f>[2]หน้าผ้า!DU37</f>
        <v>45776</v>
      </c>
      <c r="AP28" s="3">
        <f>[2]หน้าผ้า!DP37</f>
        <v>45772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>รอART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WRWT25800/WRWT25800</v>
      </c>
      <c r="BD28" s="56">
        <f>[2]หน้าผ้า!CA37</f>
        <v>1917.46632</v>
      </c>
    </row>
    <row r="29" spans="1:56" ht="28.5" customHeight="1" x14ac:dyDescent="0.45">
      <c r="A29" s="3">
        <f>[2]หน้าผ้า!C38</f>
        <v>0</v>
      </c>
      <c r="B29" s="14">
        <f>[2]หน้าผ้า!B38</f>
        <v>0</v>
      </c>
      <c r="C29" s="9">
        <f>[2]หน้าผ้า!E38</f>
        <v>0</v>
      </c>
      <c r="D29" s="13">
        <f>[2]หน้าผ้า!F38</f>
        <v>0</v>
      </c>
      <c r="E29" s="9">
        <f>[2]หน้าผ้า!G38</f>
        <v>19</v>
      </c>
      <c r="F29" s="9">
        <f>[2]หน้าผ้า!H38</f>
        <v>30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60</v>
      </c>
      <c r="J29" s="9" t="str">
        <f>[2]หน้าผ้า!M38</f>
        <v>±</v>
      </c>
      <c r="K29" s="9">
        <f>[2]หน้าผ้า!N38</f>
        <v>5</v>
      </c>
      <c r="L29" s="9">
        <f>[2]หน้าผ้า!R38</f>
        <v>0</v>
      </c>
      <c r="M29" s="10">
        <f>[2]หน้าผ้า!T38</f>
        <v>0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>
        <f>[2]หน้าผ้า!Z38</f>
        <v>0</v>
      </c>
      <c r="T29" s="12">
        <f>[2]หน้าผ้า!X38</f>
        <v>0</v>
      </c>
      <c r="U29" s="11">
        <f>[2]หน้าผ้า!AA38</f>
        <v>0</v>
      </c>
      <c r="V29" s="10">
        <f>[2]หน้าผ้า!AJ38</f>
        <v>0</v>
      </c>
      <c r="W29" s="10">
        <f>[2]หน้าผ้า!AL38</f>
        <v>0</v>
      </c>
      <c r="X29" s="10">
        <f>[2]หน้าผ้า!AM38</f>
        <v>0</v>
      </c>
      <c r="Y29" s="10">
        <f>[2]หน้าผ้า!AN38</f>
        <v>0</v>
      </c>
      <c r="Z29" s="9" t="str">
        <f>[2]หน้าผ้า!AO38</f>
        <v>WSWT1925800</v>
      </c>
      <c r="AA29" s="8">
        <f>[2]หน้าผ้า!AQ38</f>
        <v>157861</v>
      </c>
      <c r="AB29" s="8">
        <f>[2]หน้าผ้า!AR38</f>
        <v>5000</v>
      </c>
      <c r="AC29" s="8">
        <f>[2]หน้าผ้า!AS38</f>
        <v>152861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ระบุในSD</v>
      </c>
      <c r="AG29" s="1" t="str">
        <f>[3]หน้าผ้า!DC41</f>
        <v>ยังไม่ได้พิมพ์</v>
      </c>
      <c r="AH29" s="1">
        <f>[2]หน้าผ้า!DL38</f>
        <v>0</v>
      </c>
      <c r="AI29" s="1" t="str">
        <f>[2]หน้าผ้า!DM38</f>
        <v>Lead time</v>
      </c>
      <c r="AJ29" s="3">
        <f>[2]หน้าผ้า!DN38</f>
        <v>0</v>
      </c>
      <c r="AK29" s="3">
        <f>[2]หน้าผ้า!DQ38</f>
        <v>0</v>
      </c>
      <c r="AL29" s="3">
        <f>[2]หน้าผ้า!DR38</f>
        <v>0</v>
      </c>
      <c r="AM29" s="3">
        <f>[2]หน้าผ้า!DS38</f>
        <v>0</v>
      </c>
      <c r="AN29" s="3">
        <f>[2]หน้าผ้า!DT38</f>
        <v>0</v>
      </c>
      <c r="AO29" s="3">
        <f>[2]หน้าผ้า!DU38</f>
        <v>0</v>
      </c>
      <c r="AP29" s="3">
        <f>[2]หน้าผ้า!DP38</f>
        <v>0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>
        <f>[2]หน้าผ้า!EC38</f>
        <v>0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WRWT25800/WRWT25800</v>
      </c>
      <c r="BD29" s="56">
        <f>[2]หน้าผ้า!CA38</f>
        <v>0</v>
      </c>
    </row>
    <row r="30" spans="1:56" ht="28.5" customHeight="1" x14ac:dyDescent="0.45">
      <c r="A30" s="3">
        <f>[2]หน้าผ้า!C39</f>
        <v>0</v>
      </c>
      <c r="B30" s="14" t="str">
        <f>[2]หน้าผ้า!B39</f>
        <v>ใบรับคำสั่งซื้อ</v>
      </c>
      <c r="C30" s="9" t="str">
        <f>[2]หน้าผ้า!E39</f>
        <v>บจก.เคอรี่ฟลาวมิลล์</v>
      </c>
      <c r="D30" s="13" t="str">
        <f>[2]หน้าผ้า!F39</f>
        <v xml:space="preserve">แปดแต้มแดง  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 t="str">
        <f>[2]หน้าผ้า!X39</f>
        <v>รอส่ง</v>
      </c>
      <c r="U30" s="11">
        <f>[2]หน้าผ้า!AA39</f>
        <v>5000</v>
      </c>
      <c r="V30" s="10">
        <f>[2]หน้าผ้า!AJ39</f>
        <v>5250</v>
      </c>
      <c r="W30" s="10">
        <f>[2]หน้าผ้า!AL39</f>
        <v>0</v>
      </c>
      <c r="X30" s="10">
        <f>[2]หน้าผ้า!AM39</f>
        <v>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>
        <f>[2]หน้าผ้า!AI39</f>
        <v>0</v>
      </c>
      <c r="AG30" s="1" t="str">
        <f>[3]หน้าผ้า!DC42</f>
        <v>ยังไม่ได้พิมพ์</v>
      </c>
      <c r="AH30" s="1" t="str">
        <f>[2]หน้าผ้า!DL39</f>
        <v>P7</v>
      </c>
      <c r="AI30" s="1">
        <f>[2]หน้าผ้า!DM39</f>
        <v>2</v>
      </c>
      <c r="AJ30" s="3" t="str">
        <f>[2]หน้าผ้า!DN39</f>
        <v>รอส่ง</v>
      </c>
      <c r="AK30" s="3">
        <f>[2]หน้าผ้า!DQ39</f>
        <v>0</v>
      </c>
      <c r="AL30" s="3" t="e">
        <f>[2]หน้าผ้า!DR39</f>
        <v>#VALUE!</v>
      </c>
      <c r="AM30" s="3" t="e">
        <f>[2]หน้าผ้า!DS39</f>
        <v>#VALUE!</v>
      </c>
      <c r="AN30" s="3" t="e">
        <f>[2]หน้าผ้า!DT39</f>
        <v>#VALUE!</v>
      </c>
      <c r="AO30" s="3" t="e">
        <f>[2]หน้าผ้า!DU39</f>
        <v>#VALUE!</v>
      </c>
      <c r="AP30" s="3" t="e">
        <f>[2]หน้าผ้า!DP39</f>
        <v>#VALUE!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8.5" customHeight="1" x14ac:dyDescent="0.45">
      <c r="A31" s="3">
        <f>[2]หน้าผ้า!C40</f>
        <v>45751</v>
      </c>
      <c r="B31" s="14" t="str">
        <f>[2]หน้าผ้า!B40</f>
        <v>MK68-000505</v>
      </c>
      <c r="C31" s="9" t="str">
        <f>[2]หน้าผ้า!E40</f>
        <v>บจก.เคอรี่ฟลาวมิลล์</v>
      </c>
      <c r="D31" s="13" t="str">
        <f>[2]หน้าผ้า!F40</f>
        <v>ไม่พิมพ์</v>
      </c>
      <c r="E31" s="9">
        <f>[2]หน้าผ้า!G40</f>
        <v>19</v>
      </c>
      <c r="F31" s="9">
        <f>[2]หน้าผ้า!H40</f>
        <v>36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75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ไม่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45759</v>
      </c>
      <c r="U31" s="11">
        <f>[2]หน้าผ้า!AA40</f>
        <v>5000</v>
      </c>
      <c r="V31" s="10">
        <f>[2]หน้าผ้า!AJ40</f>
        <v>0</v>
      </c>
      <c r="W31" s="10">
        <f>[2]หน้าผ้า!AL40</f>
        <v>5000</v>
      </c>
      <c r="X31" s="10">
        <f>[2]หน้าผ้า!AM40</f>
        <v>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5238.75</v>
      </c>
      <c r="AB31" s="8">
        <f>[2]หน้าผ้า!AR40</f>
        <v>5238.75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PDR250111</v>
      </c>
      <c r="AG31" s="1" t="str">
        <f>[3]หน้าผ้า!DC43</f>
        <v>ยังไม่ได้พิมพ์</v>
      </c>
      <c r="AH31" s="1" t="str">
        <f>[2]หน้าผ้า!DL40</f>
        <v>P3</v>
      </c>
      <c r="AI31" s="1">
        <f>[2]หน้าผ้า!DM40</f>
        <v>1</v>
      </c>
      <c r="AJ31" s="3">
        <f>[2]หน้าผ้า!DN40</f>
        <v>45759</v>
      </c>
      <c r="AK31" s="3">
        <f>[2]หน้าผ้า!DQ40</f>
        <v>0</v>
      </c>
      <c r="AL31" s="3">
        <f>[2]หน้าผ้า!DR40</f>
        <v>0</v>
      </c>
      <c r="AM31" s="3">
        <f>[2]หน้าผ้า!DS40</f>
        <v>0</v>
      </c>
      <c r="AN31" s="3">
        <f>[2]หน้าผ้า!DT40</f>
        <v>0</v>
      </c>
      <c r="AO31" s="3">
        <f>[2]หน้าผ้า!DU40</f>
        <v>45758</v>
      </c>
      <c r="AP31" s="3">
        <f>[2]หน้าผ้า!DP40</f>
        <v>45754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ตัด</v>
      </c>
      <c r="AX31" s="2">
        <f>[2]หน้าผ้า!ED40</f>
        <v>0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8.5" customHeight="1" x14ac:dyDescent="0.45">
      <c r="A32" s="3">
        <f>[2]หน้าผ้า!C41</f>
        <v>45751</v>
      </c>
      <c r="B32" s="14" t="str">
        <f>[2]หน้าผ้า!B41</f>
        <v>MK68-000506</v>
      </c>
      <c r="C32" s="9" t="str">
        <f>[2]หน้าผ้า!E41</f>
        <v>บจก.เคอรี่ฟลาวมิลล์</v>
      </c>
      <c r="D32" s="13" t="str">
        <f>[2]หน้าผ้า!F41</f>
        <v>บะหมี่เตี๊ยว</v>
      </c>
      <c r="E32" s="9">
        <f>[2]หน้าผ้า!G41</f>
        <v>19</v>
      </c>
      <c r="F32" s="9">
        <f>[2]หน้าผ้า!H41</f>
        <v>30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63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45759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0</v>
      </c>
      <c r="Y32" s="10">
        <f>[2]หน้าผ้า!AN41</f>
        <v>5250</v>
      </c>
      <c r="Z32" s="9" t="str">
        <f>[2]หน้าผ้า!AO41</f>
        <v>WSWT1921720</v>
      </c>
      <c r="AA32" s="8">
        <f>[2]หน้าผ้า!AQ41</f>
        <v>4400.55</v>
      </c>
      <c r="AB32" s="8">
        <f>[2]หน้าผ้า!AR41</f>
        <v>4400.55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PDR250111</v>
      </c>
      <c r="AG32" s="1" t="str">
        <f>[3]หน้าผ้า!DC44</f>
        <v>ยังไม่ได้พิมพ์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45759</v>
      </c>
      <c r="AK32" s="3">
        <f>[2]หน้าผ้า!DQ41</f>
        <v>0</v>
      </c>
      <c r="AL32" s="3">
        <f>[2]หน้าผ้า!DR41</f>
        <v>45750</v>
      </c>
      <c r="AM32" s="3">
        <f>[2]หน้าผ้า!DS41</f>
        <v>45757</v>
      </c>
      <c r="AN32" s="3">
        <f>[2]หน้าผ้า!DT41</f>
        <v>45758</v>
      </c>
      <c r="AO32" s="3">
        <f>[2]หน้าผ้า!DU41</f>
        <v>45758</v>
      </c>
      <c r="AP32" s="3">
        <f>[2]หน้าผ้า!DP41</f>
        <v>45754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8.5" customHeight="1" x14ac:dyDescent="0.45">
      <c r="A33" s="3">
        <f>[2]หน้าผ้า!C42</f>
        <v>45751</v>
      </c>
      <c r="B33" s="14" t="str">
        <f>[2]หน้าผ้า!B42</f>
        <v>MK68-000506</v>
      </c>
      <c r="C33" s="9" t="str">
        <f>[2]หน้าผ้า!E42</f>
        <v>บจก.เคอรี่ฟลาวมิลล์</v>
      </c>
      <c r="D33" s="13" t="str">
        <f>[2]หน้าผ้า!F42</f>
        <v>ถุงเงิน</v>
      </c>
      <c r="E33" s="9">
        <f>[2]หน้าผ้า!G42</f>
        <v>19</v>
      </c>
      <c r="F33" s="9">
        <f>[2]หน้าผ้า!H42</f>
        <v>30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63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45759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0</v>
      </c>
      <c r="Y33" s="10">
        <f>[2]หน้าผ้า!AN42</f>
        <v>5250</v>
      </c>
      <c r="Z33" s="9" t="str">
        <f>[2]หน้าผ้า!AO42</f>
        <v>WSWT1921720</v>
      </c>
      <c r="AA33" s="8">
        <f>[2]หน้าผ้า!AQ42</f>
        <v>4400.55</v>
      </c>
      <c r="AB33" s="8">
        <f>[2]หน้าผ้า!AR42</f>
        <v>4400.55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PDR250111</v>
      </c>
      <c r="AG33" s="1" t="str">
        <f>[3]หน้าผ้า!DC45</f>
        <v>ยังไม่ได้พิมพ์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45759</v>
      </c>
      <c r="AK33" s="3">
        <f>[2]หน้าผ้า!DQ42</f>
        <v>0</v>
      </c>
      <c r="AL33" s="3">
        <f>[2]หน้าผ้า!DR42</f>
        <v>45750</v>
      </c>
      <c r="AM33" s="3">
        <f>[2]หน้าผ้า!DS42</f>
        <v>45757</v>
      </c>
      <c r="AN33" s="3">
        <f>[2]หน้าผ้า!DT42</f>
        <v>45758</v>
      </c>
      <c r="AO33" s="3">
        <f>[2]หน้าผ้า!DU42</f>
        <v>45758</v>
      </c>
      <c r="AP33" s="3">
        <f>[2]หน้าผ้า!DP42</f>
        <v>45754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8.5" customHeight="1" x14ac:dyDescent="0.45">
      <c r="A34" s="3">
        <f>[2]หน้าผ้า!C43</f>
        <v>45751</v>
      </c>
      <c r="B34" s="14" t="str">
        <f>[2]หน้าผ้า!B43</f>
        <v>MK68-000506</v>
      </c>
      <c r="C34" s="9" t="str">
        <f>[2]หน้าผ้า!E43</f>
        <v>บจก.เคอรี่ฟลาวมิลล์</v>
      </c>
      <c r="D34" s="13">
        <f>[2]หน้าผ้า!F43</f>
        <v>913</v>
      </c>
      <c r="E34" s="9">
        <f>[2]หน้าผ้า!G43</f>
        <v>19</v>
      </c>
      <c r="F34" s="9">
        <f>[2]หน้าผ้า!H43</f>
        <v>30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63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45759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0</v>
      </c>
      <c r="Y34" s="10">
        <f>[2]หน้าผ้า!AN43</f>
        <v>5250</v>
      </c>
      <c r="Z34" s="9" t="str">
        <f>[2]หน้าผ้า!AO43</f>
        <v>WSWT1921720</v>
      </c>
      <c r="AA34" s="8">
        <f>[2]หน้าผ้า!AQ43</f>
        <v>4400.55</v>
      </c>
      <c r="AB34" s="8">
        <f>[2]หน้าผ้า!AR43</f>
        <v>3933</v>
      </c>
      <c r="AC34" s="8">
        <f>[2]หน้าผ้า!AS43</f>
        <v>467.55000000000018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PDR250111</v>
      </c>
      <c r="AG34" s="1" t="str">
        <f>[3]หน้าผ้า!DC46</f>
        <v>ยังไม่ได้พิมพ์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45759</v>
      </c>
      <c r="AK34" s="3">
        <f>[2]หน้าผ้า!DQ43</f>
        <v>0</v>
      </c>
      <c r="AL34" s="3">
        <f>[2]หน้าผ้า!DR43</f>
        <v>45750</v>
      </c>
      <c r="AM34" s="3">
        <f>[2]หน้าผ้า!DS43</f>
        <v>45757</v>
      </c>
      <c r="AN34" s="3">
        <f>[2]หน้าผ้า!DT43</f>
        <v>45758</v>
      </c>
      <c r="AO34" s="3">
        <f>[2]หน้าผ้า!DU43</f>
        <v>45758</v>
      </c>
      <c r="AP34" s="3">
        <f>[2]หน้าผ้า!DP43</f>
        <v>45754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35.217944000000017</v>
      </c>
    </row>
    <row r="35" spans="1:56" ht="28.5" customHeight="1" x14ac:dyDescent="0.45">
      <c r="A35" s="3">
        <f>[2]หน้าผ้า!C44</f>
        <v>45751</v>
      </c>
      <c r="B35" s="14" t="str">
        <f>[2]หน้าผ้า!B44</f>
        <v>MK68-000506</v>
      </c>
      <c r="C35" s="9" t="str">
        <f>[2]หน้าผ้า!E44</f>
        <v>บจก.เคอรี่ฟลาวมิลล์</v>
      </c>
      <c r="D35" s="13" t="str">
        <f>[2]หน้าผ้า!F44</f>
        <v xml:space="preserve">โบว์น้ำเงิน   </v>
      </c>
      <c r="E35" s="9">
        <f>[2]หน้าผ้า!G44</f>
        <v>19</v>
      </c>
      <c r="F35" s="9">
        <f>[2]หน้าผ้า!H44</f>
        <v>30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63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45759</v>
      </c>
      <c r="U35" s="11">
        <f>[2]หน้าผ้า!AA44</f>
        <v>5000</v>
      </c>
      <c r="V35" s="10">
        <f>[2]หน้าผ้า!AJ44</f>
        <v>0</v>
      </c>
      <c r="W35" s="10">
        <f>[2]หน้าผ้า!AL44</f>
        <v>5000</v>
      </c>
      <c r="X35" s="10">
        <f>[2]หน้าผ้า!AM44</f>
        <v>0</v>
      </c>
      <c r="Y35" s="10">
        <f>[2]หน้าผ้า!AN44</f>
        <v>5250</v>
      </c>
      <c r="Z35" s="9" t="str">
        <f>[2]หน้าผ้า!AO44</f>
        <v>WSWT1921720</v>
      </c>
      <c r="AA35" s="8">
        <f>[2]หน้าผ้า!AQ44</f>
        <v>4400.55</v>
      </c>
      <c r="AB35" s="8">
        <f>[2]หน้าผ้า!AR44</f>
        <v>0</v>
      </c>
      <c r="AC35" s="8">
        <f>[2]หน้าผ้า!AS44</f>
        <v>4400.55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PDR250111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45759</v>
      </c>
      <c r="AK35" s="3">
        <f>[2]หน้าผ้า!DQ44</f>
        <v>0</v>
      </c>
      <c r="AL35" s="3">
        <f>[2]หน้าผ้า!DR44</f>
        <v>45750</v>
      </c>
      <c r="AM35" s="3">
        <f>[2]หน้าผ้า!DS44</f>
        <v>45757</v>
      </c>
      <c r="AN35" s="3">
        <f>[2]หน้าผ้า!DT44</f>
        <v>45758</v>
      </c>
      <c r="AO35" s="3">
        <f>[2]หน้าผ้า!DU44</f>
        <v>45758</v>
      </c>
      <c r="AP35" s="3">
        <f>[2]หน้าผ้า!DP44</f>
        <v>45754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331.46898400000003</v>
      </c>
    </row>
    <row r="36" spans="1:56" ht="28.5" customHeight="1" x14ac:dyDescent="0.45">
      <c r="A36" s="3">
        <f>[2]หน้าผ้า!C45</f>
        <v>45751</v>
      </c>
      <c r="B36" s="14" t="str">
        <f>[2]หน้าผ้า!B45</f>
        <v>MK68-000507</v>
      </c>
      <c r="C36" s="9" t="str">
        <f>[2]หน้าผ้า!E45</f>
        <v>บจก.เคอรี่ฟลาวมิลล์</v>
      </c>
      <c r="D36" s="13" t="str">
        <f>[2]หน้าผ้า!F45</f>
        <v>บะหมี่เตี๊ยว</v>
      </c>
      <c r="E36" s="9">
        <f>[2]หน้าผ้า!G45</f>
        <v>19</v>
      </c>
      <c r="F36" s="9">
        <f>[2]หน้าผ้า!H45</f>
        <v>30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63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45768</v>
      </c>
      <c r="U36" s="11">
        <f>[2]หน้าผ้า!AA45</f>
        <v>5000</v>
      </c>
      <c r="V36" s="10">
        <f>[2]หน้าผ้า!AJ45</f>
        <v>0</v>
      </c>
      <c r="W36" s="10">
        <f>[2]หน้าผ้า!AL45</f>
        <v>5000</v>
      </c>
      <c r="X36" s="10">
        <f>[2]หน้าผ้า!AM45</f>
        <v>0</v>
      </c>
      <c r="Y36" s="10">
        <f>[2]หน้าผ้า!AN45</f>
        <v>5250</v>
      </c>
      <c r="Z36" s="9" t="str">
        <f>[2]หน้าผ้า!AO45</f>
        <v>WSWT1921720</v>
      </c>
      <c r="AA36" s="8">
        <f>[2]หน้าผ้า!AQ45</f>
        <v>4400.55</v>
      </c>
      <c r="AB36" s="8">
        <f>[2]หน้าผ้า!AR45</f>
        <v>4400.55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PDR250112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45768</v>
      </c>
      <c r="AK36" s="3">
        <f>[2]หน้าผ้า!DQ45</f>
        <v>0</v>
      </c>
      <c r="AL36" s="3">
        <f>[2]หน้าผ้า!DR45</f>
        <v>45759</v>
      </c>
      <c r="AM36" s="3">
        <f>[2]หน้าผ้า!DS45</f>
        <v>45766</v>
      </c>
      <c r="AN36" s="3">
        <f>[2]หน้าผ้า!DT45</f>
        <v>45767</v>
      </c>
      <c r="AO36" s="3">
        <f>[2]หน้าผ้า!DU45</f>
        <v>45767</v>
      </c>
      <c r="AP36" s="3">
        <f>[2]หน้าผ้า!DP45</f>
        <v>45763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8.5" customHeight="1" x14ac:dyDescent="0.45">
      <c r="A37" s="3">
        <f>[2]หน้าผ้า!C46</f>
        <v>45751</v>
      </c>
      <c r="B37" s="14" t="str">
        <f>[2]หน้าผ้า!B46</f>
        <v>MK68-000507</v>
      </c>
      <c r="C37" s="9" t="str">
        <f>[2]หน้าผ้า!E46</f>
        <v>บจก.เคอรี่ฟลาวมิลล์</v>
      </c>
      <c r="D37" s="13" t="str">
        <f>[2]หน้าผ้า!F46</f>
        <v>ปลาโลมาแดง</v>
      </c>
      <c r="E37" s="9">
        <f>[2]หน้าผ้า!G46</f>
        <v>19</v>
      </c>
      <c r="F37" s="9">
        <f>[2]หน้าผ้า!H46</f>
        <v>30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63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45768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0</v>
      </c>
      <c r="Y37" s="10">
        <f>[2]หน้าผ้า!AN46</f>
        <v>5250</v>
      </c>
      <c r="Z37" s="9" t="str">
        <f>[2]หน้าผ้า!AO46</f>
        <v>WSWT1921720</v>
      </c>
      <c r="AA37" s="8">
        <f>[2]หน้าผ้า!AQ46</f>
        <v>4400.55</v>
      </c>
      <c r="AB37" s="8">
        <f>[2]หน้าผ้า!AR46</f>
        <v>0</v>
      </c>
      <c r="AC37" s="8">
        <f>[2]หน้าผ้า!AS46</f>
        <v>4400.55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PDR250112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45768</v>
      </c>
      <c r="AK37" s="3">
        <f>[2]หน้าผ้า!DQ46</f>
        <v>0</v>
      </c>
      <c r="AL37" s="3">
        <f>[2]หน้าผ้า!DR46</f>
        <v>45759</v>
      </c>
      <c r="AM37" s="3">
        <f>[2]หน้าผ้า!DS46</f>
        <v>45766</v>
      </c>
      <c r="AN37" s="3">
        <f>[2]หน้าผ้า!DT46</f>
        <v>45767</v>
      </c>
      <c r="AO37" s="3">
        <f>[2]หน้าผ้า!DU46</f>
        <v>45767</v>
      </c>
      <c r="AP37" s="3">
        <f>[2]หน้าผ้า!DP46</f>
        <v>45763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331.46898400000003</v>
      </c>
    </row>
    <row r="38" spans="1:56" ht="28.5" customHeight="1" x14ac:dyDescent="0.45">
      <c r="A38" s="3">
        <f>[2]หน้าผ้า!C47</f>
        <v>45751</v>
      </c>
      <c r="B38" s="14" t="str">
        <f>[2]หน้าผ้า!B47</f>
        <v>MK68-000507</v>
      </c>
      <c r="C38" s="9" t="str">
        <f>[2]หน้าผ้า!E47</f>
        <v>บจก.เคอรี่ฟลาวมิลล์</v>
      </c>
      <c r="D38" s="13" t="str">
        <f>[2]หน้าผ้า!F47</f>
        <v>ดอกไม้เหลือง</v>
      </c>
      <c r="E38" s="9">
        <f>[2]หน้าผ้า!G47</f>
        <v>19</v>
      </c>
      <c r="F38" s="9">
        <f>[2]หน้าผ้า!H47</f>
        <v>30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63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45768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0</v>
      </c>
      <c r="Y38" s="10">
        <f>[2]หน้าผ้า!AN47</f>
        <v>5250</v>
      </c>
      <c r="Z38" s="9" t="str">
        <f>[2]หน้าผ้า!AO47</f>
        <v>WSWT1921720</v>
      </c>
      <c r="AA38" s="8">
        <f>[2]หน้าผ้า!AQ47</f>
        <v>4400.55</v>
      </c>
      <c r="AB38" s="8">
        <f>[2]หน้าผ้า!AR47</f>
        <v>0</v>
      </c>
      <c r="AC38" s="8">
        <f>[2]หน้าผ้า!AS47</f>
        <v>4400.55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PDR250112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45768</v>
      </c>
      <c r="AK38" s="3">
        <f>[2]หน้าผ้า!DQ47</f>
        <v>0</v>
      </c>
      <c r="AL38" s="3">
        <f>[2]หน้าผ้า!DR47</f>
        <v>45759</v>
      </c>
      <c r="AM38" s="3">
        <f>[2]หน้าผ้า!DS47</f>
        <v>45766</v>
      </c>
      <c r="AN38" s="3">
        <f>[2]หน้าผ้า!DT47</f>
        <v>45767</v>
      </c>
      <c r="AO38" s="3">
        <f>[2]หน้าผ้า!DU47</f>
        <v>45767</v>
      </c>
      <c r="AP38" s="3">
        <f>[2]หน้าผ้า!DP47</f>
        <v>45763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331.46898400000003</v>
      </c>
    </row>
    <row r="39" spans="1:56" ht="28.5" customHeight="1" x14ac:dyDescent="0.45">
      <c r="A39" s="3">
        <f>[2]หน้าผ้า!C48</f>
        <v>45751</v>
      </c>
      <c r="B39" s="14" t="str">
        <f>[2]หน้าผ้า!B48</f>
        <v>MK68-000507</v>
      </c>
      <c r="C39" s="9" t="str">
        <f>[2]หน้าผ้า!E48</f>
        <v>บจก.เคอรี่ฟลาวมิลล์</v>
      </c>
      <c r="D39" s="13" t="str">
        <f>[2]หน้าผ้า!F48</f>
        <v>ถุงเขียว</v>
      </c>
      <c r="E39" s="9">
        <f>[2]หน้าผ้า!G48</f>
        <v>19</v>
      </c>
      <c r="F39" s="9">
        <f>[2]หน้าผ้า!H48</f>
        <v>30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63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45768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4400.55</v>
      </c>
      <c r="AB39" s="8">
        <f>[2]หน้าผ้า!AR48</f>
        <v>0</v>
      </c>
      <c r="AC39" s="8">
        <f>[2]หน้าผ้า!AS48</f>
        <v>4400.55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PDR250112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45768</v>
      </c>
      <c r="AK39" s="3">
        <f>[2]หน้าผ้า!DQ48</f>
        <v>0</v>
      </c>
      <c r="AL39" s="3">
        <f>[2]หน้าผ้า!DR48</f>
        <v>45759</v>
      </c>
      <c r="AM39" s="3">
        <f>[2]หน้าผ้า!DS48</f>
        <v>45766</v>
      </c>
      <c r="AN39" s="3">
        <f>[2]หน้าผ้า!DT48</f>
        <v>45767</v>
      </c>
      <c r="AO39" s="3">
        <f>[2]หน้าผ้า!DU48</f>
        <v>45767</v>
      </c>
      <c r="AP39" s="3">
        <f>[2]หน้าผ้า!DP48</f>
        <v>45763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331.46898400000003</v>
      </c>
    </row>
    <row r="40" spans="1:56" ht="28.5" customHeight="1" x14ac:dyDescent="0.45">
      <c r="A40" s="3">
        <f>[2]หน้าผ้า!C49</f>
        <v>45751</v>
      </c>
      <c r="B40" s="14" t="str">
        <f>[2]หน้าผ้า!B49</f>
        <v>MK68-000506</v>
      </c>
      <c r="C40" s="9" t="str">
        <f>[2]หน้าผ้า!E49</f>
        <v>บจก.เคอรี่ฟลาวมิลล์</v>
      </c>
      <c r="D40" s="13" t="str">
        <f>[2]หน้าผ้า!F49</f>
        <v>ปลาโลมาเทา</v>
      </c>
      <c r="E40" s="9">
        <f>[2]หน้าผ้า!G49</f>
        <v>19</v>
      </c>
      <c r="F40" s="9">
        <f>[2]หน้าผ้า!H49</f>
        <v>30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63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45769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4400.55</v>
      </c>
      <c r="AB40" s="8">
        <f>[2]หน้าผ้า!AR49</f>
        <v>0</v>
      </c>
      <c r="AC40" s="8">
        <f>[2]หน้าผ้า!AS49</f>
        <v>4400.55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PDR250113</v>
      </c>
      <c r="AG40" s="1" t="str">
        <f>[3]หน้าผ้า!DC52</f>
        <v>ผ้าขาว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45769</v>
      </c>
      <c r="AK40" s="3">
        <f>[2]หน้าผ้า!DQ49</f>
        <v>0</v>
      </c>
      <c r="AL40" s="3">
        <f>[2]หน้าผ้า!DR49</f>
        <v>45760</v>
      </c>
      <c r="AM40" s="3">
        <f>[2]หน้าผ้า!DS49</f>
        <v>45767</v>
      </c>
      <c r="AN40" s="3">
        <f>[2]หน้าผ้า!DT49</f>
        <v>45768</v>
      </c>
      <c r="AO40" s="3">
        <f>[2]หน้าผ้า!DU49</f>
        <v>45768</v>
      </c>
      <c r="AP40" s="3">
        <f>[2]หน้าผ้า!DP49</f>
        <v>45764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331.46898400000003</v>
      </c>
    </row>
    <row r="41" spans="1:56" ht="28.5" customHeight="1" x14ac:dyDescent="0.45">
      <c r="A41" s="3">
        <f>[2]หน้าผ้า!C50</f>
        <v>45751</v>
      </c>
      <c r="B41" s="14" t="str">
        <f>[2]หน้าผ้า!B50</f>
        <v>MK68-000506</v>
      </c>
      <c r="C41" s="9" t="str">
        <f>[2]หน้าผ้า!E50</f>
        <v>บจก.เคอรี่ฟลาวมิลล์</v>
      </c>
      <c r="D41" s="13" t="str">
        <f>[2]หน้าผ้า!F50</f>
        <v>ดอกไม้เหลือง</v>
      </c>
      <c r="E41" s="9">
        <f>[2]หน้าผ้า!G50</f>
        <v>19</v>
      </c>
      <c r="F41" s="9">
        <f>[2]หน้าผ้า!H50</f>
        <v>30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63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45769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0</v>
      </c>
      <c r="Y41" s="10">
        <f>[2]หน้าผ้า!AN50</f>
        <v>5250</v>
      </c>
      <c r="Z41" s="9" t="str">
        <f>[2]หน้าผ้า!AO50</f>
        <v>WSWT1921720</v>
      </c>
      <c r="AA41" s="8">
        <f>[2]หน้าผ้า!AQ50</f>
        <v>4400.55</v>
      </c>
      <c r="AB41" s="8">
        <f>[2]หน้าผ้า!AR50</f>
        <v>0</v>
      </c>
      <c r="AC41" s="8">
        <f>[2]หน้าผ้า!AS50</f>
        <v>4400.55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PDR250113</v>
      </c>
      <c r="AG41" s="1" t="str">
        <f>[3]หน้าผ้า!DC53</f>
        <v>ผ้าขาว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45769</v>
      </c>
      <c r="AK41" s="3">
        <f>[2]หน้าผ้า!DQ50</f>
        <v>0</v>
      </c>
      <c r="AL41" s="3">
        <f>[2]หน้าผ้า!DR50</f>
        <v>45760</v>
      </c>
      <c r="AM41" s="3">
        <f>[2]หน้าผ้า!DS50</f>
        <v>45767</v>
      </c>
      <c r="AN41" s="3">
        <f>[2]หน้าผ้า!DT50</f>
        <v>45768</v>
      </c>
      <c r="AO41" s="3">
        <f>[2]หน้าผ้า!DU50</f>
        <v>45768</v>
      </c>
      <c r="AP41" s="3">
        <f>[2]หน้าผ้า!DP50</f>
        <v>45764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331.46898400000003</v>
      </c>
    </row>
    <row r="42" spans="1:56" ht="28.5" customHeight="1" x14ac:dyDescent="0.45">
      <c r="A42" s="3">
        <f>[2]หน้าผ้า!C51</f>
        <v>45751</v>
      </c>
      <c r="B42" s="14" t="str">
        <f>[2]หน้าผ้า!B51</f>
        <v>MK68-000506</v>
      </c>
      <c r="C42" s="9" t="str">
        <f>[2]หน้าผ้า!E51</f>
        <v>บจก.เคอรี่ฟลาวมิลล์</v>
      </c>
      <c r="D42" s="13" t="str">
        <f>[2]หน้าผ้า!F51</f>
        <v>ถุงทองแซนวิช</v>
      </c>
      <c r="E42" s="9">
        <f>[2]หน้าผ้า!G51</f>
        <v>19</v>
      </c>
      <c r="F42" s="9">
        <f>[2]หน้าผ้า!H51</f>
        <v>30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63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45769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4400.55</v>
      </c>
      <c r="AB42" s="8">
        <f>[2]หน้าผ้า!AR51</f>
        <v>0</v>
      </c>
      <c r="AC42" s="8">
        <f>[2]หน้าผ้า!AS51</f>
        <v>4400.55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PDR250113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45769</v>
      </c>
      <c r="AK42" s="3">
        <f>[2]หน้าผ้า!DQ51</f>
        <v>0</v>
      </c>
      <c r="AL42" s="3">
        <f>[2]หน้าผ้า!DR51</f>
        <v>45760</v>
      </c>
      <c r="AM42" s="3">
        <f>[2]หน้าผ้า!DS51</f>
        <v>45767</v>
      </c>
      <c r="AN42" s="3">
        <f>[2]หน้าผ้า!DT51</f>
        <v>45768</v>
      </c>
      <c r="AO42" s="3">
        <f>[2]หน้าผ้า!DU51</f>
        <v>45768</v>
      </c>
      <c r="AP42" s="3">
        <f>[2]หน้าผ้า!DP51</f>
        <v>45764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331.46898400000003</v>
      </c>
    </row>
    <row r="43" spans="1:56" ht="28.5" customHeight="1" x14ac:dyDescent="0.45">
      <c r="A43" s="3">
        <f>[2]หน้าผ้า!C52</f>
        <v>45737</v>
      </c>
      <c r="B43" s="14" t="str">
        <f>[2]หน้าผ้า!B52</f>
        <v>MK68-000436</v>
      </c>
      <c r="C43" s="9" t="str">
        <f>[2]หน้าผ้า!E52</f>
        <v>บจก.เคอรี่ฟลาวมิลล์</v>
      </c>
      <c r="D43" s="13" t="str">
        <f>[2]หน้าผ้า!F52</f>
        <v>ไม่พิมพ์</v>
      </c>
      <c r="E43" s="9">
        <f>[2]หน้าผ้า!G52</f>
        <v>19</v>
      </c>
      <c r="F43" s="9">
        <f>[2]หน้าผ้า!H52</f>
        <v>30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63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ไม่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45769</v>
      </c>
      <c r="U43" s="11">
        <f>[2]หน้าผ้า!AA52</f>
        <v>20000</v>
      </c>
      <c r="V43" s="10">
        <f>[2]หน้าผ้า!AJ52</f>
        <v>0</v>
      </c>
      <c r="W43" s="10">
        <f>[2]หน้าผ้า!AL52</f>
        <v>20000</v>
      </c>
      <c r="X43" s="10">
        <f>[2]หน้าผ้า!AM52</f>
        <v>0</v>
      </c>
      <c r="Y43" s="10">
        <f>[2]หน้าผ้า!AN52</f>
        <v>0</v>
      </c>
      <c r="Z43" s="9" t="str">
        <f>[2]หน้าผ้า!AO52</f>
        <v>WSWT1921720</v>
      </c>
      <c r="AA43" s="8">
        <f>[2]หน้าผ้า!AQ52</f>
        <v>17602.2</v>
      </c>
      <c r="AB43" s="8">
        <f>[2]หน้าผ้า!AR52</f>
        <v>0</v>
      </c>
      <c r="AC43" s="8">
        <f>[2]หน้าผ้า!AS52</f>
        <v>17602.2</v>
      </c>
      <c r="AD43" s="8">
        <f>[2]หน้าผ้า!AT52</f>
        <v>0</v>
      </c>
      <c r="AE43" s="8">
        <f>[2]หน้าผ้า!AU52</f>
        <v>0</v>
      </c>
      <c r="AF43" s="8">
        <f>[2]หน้าผ้า!AI52</f>
        <v>0</v>
      </c>
      <c r="AG43" s="1" t="str">
        <f>[3]หน้าผ้า!DC55</f>
        <v>ยังไม่ได้พิมพ์</v>
      </c>
      <c r="AH43" s="1" t="str">
        <f>[2]หน้าผ้า!DL52</f>
        <v>P3</v>
      </c>
      <c r="AI43" s="1">
        <f>[2]หน้าผ้า!DM52</f>
        <v>1</v>
      </c>
      <c r="AJ43" s="3">
        <f>[2]หน้าผ้า!DN52</f>
        <v>45769</v>
      </c>
      <c r="AK43" s="3">
        <f>[2]หน้าผ้า!DQ52</f>
        <v>0</v>
      </c>
      <c r="AL43" s="3">
        <f>[2]หน้าผ้า!DR52</f>
        <v>0</v>
      </c>
      <c r="AM43" s="3">
        <f>[2]หน้าผ้า!DS52</f>
        <v>0</v>
      </c>
      <c r="AN43" s="3">
        <f>[2]หน้าผ้า!DT52</f>
        <v>0</v>
      </c>
      <c r="AO43" s="3">
        <f>[2]หน้าผ้า!DU52</f>
        <v>45768</v>
      </c>
      <c r="AP43" s="3">
        <f>[2]หน้าผ้า!DP52</f>
        <v>45764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ตัด</v>
      </c>
      <c r="AX43" s="2">
        <f>[2]หน้าผ้า!ED52</f>
        <v>0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1325.8759360000001</v>
      </c>
    </row>
    <row r="44" spans="1:56" ht="28.5" customHeight="1" x14ac:dyDescent="0.45">
      <c r="A44" s="3">
        <f>[2]หน้าผ้า!C53</f>
        <v>45737</v>
      </c>
      <c r="B44" s="14" t="str">
        <f>[2]หน้าผ้า!B53</f>
        <v>MK68-000437</v>
      </c>
      <c r="C44" s="9" t="str">
        <f>[2]หน้าผ้า!E53</f>
        <v>บจก.เคอรี่ฟลาวมิลล์</v>
      </c>
      <c r="D44" s="13" t="str">
        <f>[2]หน้าผ้า!F53</f>
        <v>ไม่พิมพ์</v>
      </c>
      <c r="E44" s="9">
        <f>[2]หน้าผ้า!G53</f>
        <v>19</v>
      </c>
      <c r="F44" s="9">
        <f>[2]หน้าผ้า!H53</f>
        <v>30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63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ไม่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45769</v>
      </c>
      <c r="U44" s="11">
        <f>[2]หน้าผ้า!AA53</f>
        <v>20000</v>
      </c>
      <c r="V44" s="10">
        <f>[2]หน้าผ้า!AJ53</f>
        <v>0</v>
      </c>
      <c r="W44" s="10">
        <f>[2]หน้าผ้า!AL53</f>
        <v>20000</v>
      </c>
      <c r="X44" s="10">
        <f>[2]หน้าผ้า!AM53</f>
        <v>0</v>
      </c>
      <c r="Y44" s="10">
        <f>[2]หน้าผ้า!AN53</f>
        <v>0</v>
      </c>
      <c r="Z44" s="9" t="str">
        <f>[2]หน้าผ้า!AO53</f>
        <v>WSWT1921720</v>
      </c>
      <c r="AA44" s="8">
        <f>[2]หน้าผ้า!AQ53</f>
        <v>17602.2</v>
      </c>
      <c r="AB44" s="8">
        <f>[2]หน้าผ้า!AR53</f>
        <v>0</v>
      </c>
      <c r="AC44" s="8">
        <f>[2]หน้าผ้า!AS53</f>
        <v>17602.2</v>
      </c>
      <c r="AD44" s="8">
        <f>[2]หน้าผ้า!AT53</f>
        <v>0</v>
      </c>
      <c r="AE44" s="8">
        <f>[2]หน้าผ้า!AU53</f>
        <v>0</v>
      </c>
      <c r="AF44" s="8">
        <f>[2]หน้าผ้า!AI53</f>
        <v>0</v>
      </c>
      <c r="AG44" s="1" t="str">
        <f>[3]หน้าผ้า!DC56</f>
        <v>รอตัด</v>
      </c>
      <c r="AH44" s="1" t="str">
        <f>[2]หน้าผ้า!DL53</f>
        <v>P3</v>
      </c>
      <c r="AI44" s="1">
        <f>[2]หน้าผ้า!DM53</f>
        <v>1</v>
      </c>
      <c r="AJ44" s="3">
        <f>[2]หน้าผ้า!DN53</f>
        <v>45769</v>
      </c>
      <c r="AK44" s="3">
        <f>[2]หน้าผ้า!DQ53</f>
        <v>0</v>
      </c>
      <c r="AL44" s="3">
        <f>[2]หน้าผ้า!DR53</f>
        <v>0</v>
      </c>
      <c r="AM44" s="3">
        <f>[2]หน้าผ้า!DS53</f>
        <v>0</v>
      </c>
      <c r="AN44" s="3">
        <f>[2]หน้าผ้า!DT53</f>
        <v>0</v>
      </c>
      <c r="AO44" s="3">
        <f>[2]หน้าผ้า!DU53</f>
        <v>45768</v>
      </c>
      <c r="AP44" s="3">
        <f>[2]หน้าผ้า!DP53</f>
        <v>45764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ตัด</v>
      </c>
      <c r="AX44" s="2">
        <f>[2]หน้าผ้า!ED53</f>
        <v>0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1325.8759360000001</v>
      </c>
    </row>
    <row r="45" spans="1:56" ht="28.5" customHeight="1" x14ac:dyDescent="0.45">
      <c r="A45" s="3">
        <f>[2]หน้าผ้า!C54</f>
        <v>45751</v>
      </c>
      <c r="B45" s="14" t="str">
        <f>[2]หน้าผ้า!B54</f>
        <v>MK68-000507</v>
      </c>
      <c r="C45" s="9" t="str">
        <f>[2]หน้าผ้า!E54</f>
        <v>บจก.เคอรี่ฟลาวมิลล์</v>
      </c>
      <c r="D45" s="13" t="str">
        <f>[2]หน้าผ้า!F54</f>
        <v>ถุงทองแซนวิช</v>
      </c>
      <c r="E45" s="9">
        <f>[2]หน้าผ้า!G54</f>
        <v>19</v>
      </c>
      <c r="F45" s="9">
        <f>[2]หน้าผ้า!H54</f>
        <v>30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63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45770</v>
      </c>
      <c r="U45" s="11">
        <f>[2]หน้าผ้า!AA54</f>
        <v>10000</v>
      </c>
      <c r="V45" s="10">
        <f>[2]หน้าผ้า!AJ54</f>
        <v>0</v>
      </c>
      <c r="W45" s="10">
        <f>[2]หน้าผ้า!AL54</f>
        <v>10000</v>
      </c>
      <c r="X45" s="10">
        <f>[2]หน้าผ้า!AM54</f>
        <v>0</v>
      </c>
      <c r="Y45" s="10">
        <f>[2]หน้าผ้า!AN54</f>
        <v>10500</v>
      </c>
      <c r="Z45" s="9" t="str">
        <f>[2]หน้าผ้า!AO54</f>
        <v>WSWT1921720</v>
      </c>
      <c r="AA45" s="8">
        <f>[2]หน้าผ้า!AQ54</f>
        <v>8801.1</v>
      </c>
      <c r="AB45" s="8">
        <f>[2]หน้าผ้า!AR54</f>
        <v>0</v>
      </c>
      <c r="AC45" s="8">
        <f>[2]หน้าผ้า!AS54</f>
        <v>8801.1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PDR250114</v>
      </c>
      <c r="AG45" s="1" t="str">
        <f>[3]หน้าผ้า!DC57</f>
        <v>รอตัด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45770</v>
      </c>
      <c r="AK45" s="3">
        <f>[2]หน้าผ้า!DQ54</f>
        <v>0</v>
      </c>
      <c r="AL45" s="3">
        <f>[2]หน้าผ้า!DR54</f>
        <v>45761</v>
      </c>
      <c r="AM45" s="3">
        <f>[2]หน้าผ้า!DS54</f>
        <v>45768</v>
      </c>
      <c r="AN45" s="3">
        <f>[2]หน้าผ้า!DT54</f>
        <v>45769</v>
      </c>
      <c r="AO45" s="3">
        <f>[2]หน้าผ้า!DU54</f>
        <v>45769</v>
      </c>
      <c r="AP45" s="3">
        <f>[2]หน้าผ้า!DP54</f>
        <v>45765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662.93796800000007</v>
      </c>
    </row>
    <row r="46" spans="1:56" ht="28.5" customHeight="1" x14ac:dyDescent="0.45">
      <c r="A46" s="3">
        <f>[2]หน้าผ้า!C55</f>
        <v>45751</v>
      </c>
      <c r="B46" s="14" t="str">
        <f>[2]หน้าผ้า!B55</f>
        <v>MK68-000507</v>
      </c>
      <c r="C46" s="9" t="str">
        <f>[2]หน้าผ้า!E55</f>
        <v>บจก.เคอรี่ฟลาวมิลล์</v>
      </c>
      <c r="D46" s="13" t="str">
        <f>[2]หน้าผ้า!F55</f>
        <v>แต้มฟ้า</v>
      </c>
      <c r="E46" s="9">
        <f>[2]หน้าผ้า!G55</f>
        <v>19</v>
      </c>
      <c r="F46" s="9">
        <f>[2]หน้าผ้า!H55</f>
        <v>30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63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45770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4400.55</v>
      </c>
      <c r="AB46" s="8">
        <f>[2]หน้าผ้า!AR55</f>
        <v>0</v>
      </c>
      <c r="AC46" s="8">
        <f>[2]หน้าผ้า!AS55</f>
        <v>4400.55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PDR250114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45770</v>
      </c>
      <c r="AK46" s="3">
        <f>[2]หน้าผ้า!DQ55</f>
        <v>0</v>
      </c>
      <c r="AL46" s="3">
        <f>[2]หน้าผ้า!DR55</f>
        <v>45761</v>
      </c>
      <c r="AM46" s="3">
        <f>[2]หน้าผ้า!DS55</f>
        <v>45768</v>
      </c>
      <c r="AN46" s="3">
        <f>[2]หน้าผ้า!DT55</f>
        <v>45769</v>
      </c>
      <c r="AO46" s="3">
        <f>[2]หน้าผ้า!DU55</f>
        <v>45769</v>
      </c>
      <c r="AP46" s="3">
        <f>[2]หน้าผ้า!DP55</f>
        <v>45765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331.46898400000003</v>
      </c>
    </row>
    <row r="47" spans="1:56" ht="28.5" customHeight="1" x14ac:dyDescent="0.45">
      <c r="A47" s="3">
        <f>[2]หน้าผ้า!C56</f>
        <v>45751</v>
      </c>
      <c r="B47" s="14" t="str">
        <f>[2]หน้าผ้า!B56</f>
        <v>MK68-000509</v>
      </c>
      <c r="C47" s="9" t="str">
        <f>[2]หน้าผ้า!E56</f>
        <v>บจก.เคอรี่ฟลาวมิลล์</v>
      </c>
      <c r="D47" s="13" t="str">
        <f>[2]หน้าผ้า!F56</f>
        <v>ดอกไม้แดง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45770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5580</v>
      </c>
      <c r="Y47" s="10">
        <f>[2]หน้าผ้า!AN56</f>
        <v>0</v>
      </c>
      <c r="Z47" s="9" t="str">
        <f>[2]หน้าผ้า!AO56</f>
        <v>WSWT1921720</v>
      </c>
      <c r="AA47" s="8">
        <f>[2]หน้าผ้า!AQ56</f>
        <v>0</v>
      </c>
      <c r="AB47" s="8">
        <f>[2]หน้าผ้า!AR56</f>
        <v>0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PDR250114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45770</v>
      </c>
      <c r="AK47" s="3">
        <f>[2]หน้าผ้า!DQ56</f>
        <v>0</v>
      </c>
      <c r="AL47" s="3">
        <f>[2]หน้าผ้า!DR56</f>
        <v>45761</v>
      </c>
      <c r="AM47" s="3">
        <f>[2]หน้าผ้า!DS56</f>
        <v>45768</v>
      </c>
      <c r="AN47" s="3">
        <f>[2]หน้าผ้า!DT56</f>
        <v>45769</v>
      </c>
      <c r="AO47" s="3">
        <f>[2]หน้าผ้า!DU56</f>
        <v>45769</v>
      </c>
      <c r="AP47" s="3">
        <f>[2]หน้าผ้า!DP56</f>
        <v>45765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0</v>
      </c>
    </row>
    <row r="48" spans="1:56" ht="28.5" customHeight="1" x14ac:dyDescent="0.45">
      <c r="A48" s="3">
        <f>[2]หน้าผ้า!C57</f>
        <v>45751</v>
      </c>
      <c r="B48" s="14" t="str">
        <f>[2]หน้าผ้า!B57</f>
        <v>MK68-000509</v>
      </c>
      <c r="C48" s="9" t="str">
        <f>[2]หน้าผ้า!E57</f>
        <v>บจก.เคอรี่ฟลาวมิลล์</v>
      </c>
      <c r="D48" s="13" t="str">
        <f>[2]หน้าผ้า!F57</f>
        <v>WHOLE WHEAT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45770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5300</v>
      </c>
      <c r="Y48" s="10">
        <f>[2]หน้าผ้า!AN57</f>
        <v>0</v>
      </c>
      <c r="Z48" s="9" t="str">
        <f>[2]หน้าผ้า!AO57</f>
        <v>WSWT1921720</v>
      </c>
      <c r="AA48" s="8">
        <f>[2]หน้าผ้า!AQ57</f>
        <v>0</v>
      </c>
      <c r="AB48" s="8">
        <f>[2]หน้าผ้า!AR57</f>
        <v>0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PDR250114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45770</v>
      </c>
      <c r="AK48" s="3">
        <f>[2]หน้าผ้า!DQ57</f>
        <v>0</v>
      </c>
      <c r="AL48" s="3">
        <f>[2]หน้าผ้า!DR57</f>
        <v>45761</v>
      </c>
      <c r="AM48" s="3">
        <f>[2]หน้าผ้า!DS57</f>
        <v>45768</v>
      </c>
      <c r="AN48" s="3">
        <f>[2]หน้าผ้า!DT57</f>
        <v>45769</v>
      </c>
      <c r="AO48" s="3">
        <f>[2]หน้าผ้า!DU57</f>
        <v>45769</v>
      </c>
      <c r="AP48" s="3">
        <f>[2]หน้าผ้า!DP57</f>
        <v>45765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0</v>
      </c>
    </row>
    <row r="49" spans="1:56" ht="28.5" customHeight="1" x14ac:dyDescent="0.45">
      <c r="A49" s="3">
        <f>[2]หน้าผ้า!C58</f>
        <v>45751</v>
      </c>
      <c r="B49" s="14" t="str">
        <f>[2]หน้าผ้า!B58</f>
        <v>MK68-000506</v>
      </c>
      <c r="C49" s="9" t="str">
        <f>[2]หน้าผ้า!E58</f>
        <v>บจก.เคอรี่ฟลาวมิลล์</v>
      </c>
      <c r="D49" s="13" t="str">
        <f>[2]หน้าผ้า!F58</f>
        <v>แต้มแดง</v>
      </c>
      <c r="E49" s="9">
        <f>[2]หน้าผ้า!G58</f>
        <v>19</v>
      </c>
      <c r="F49" s="9">
        <f>[2]หน้าผ้า!H58</f>
        <v>30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63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45771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4400.55</v>
      </c>
      <c r="AB49" s="8">
        <f>[2]หน้าผ้า!AR58</f>
        <v>0</v>
      </c>
      <c r="AC49" s="8">
        <f>[2]หน้าผ้า!AS58</f>
        <v>4400.55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PDR250115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45771</v>
      </c>
      <c r="AK49" s="3">
        <f>[2]หน้าผ้า!DQ58</f>
        <v>0</v>
      </c>
      <c r="AL49" s="3">
        <f>[2]หน้าผ้า!DR58</f>
        <v>45762</v>
      </c>
      <c r="AM49" s="3">
        <f>[2]หน้าผ้า!DS58</f>
        <v>45769</v>
      </c>
      <c r="AN49" s="3">
        <f>[2]หน้าผ้า!DT58</f>
        <v>45770</v>
      </c>
      <c r="AO49" s="3">
        <f>[2]หน้าผ้า!DU58</f>
        <v>45770</v>
      </c>
      <c r="AP49" s="3">
        <f>[2]หน้าผ้า!DP58</f>
        <v>45766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331.46898400000003</v>
      </c>
    </row>
    <row r="50" spans="1:56" ht="28.5" customHeight="1" x14ac:dyDescent="0.45">
      <c r="A50" s="3">
        <f>[2]หน้าผ้า!C59</f>
        <v>45751</v>
      </c>
      <c r="B50" s="14" t="str">
        <f>[2]หน้าผ้า!B59</f>
        <v>MK68-000506</v>
      </c>
      <c r="C50" s="9" t="str">
        <f>[2]หน้าผ้า!E59</f>
        <v>บจก.เคอรี่ฟลาวมิลล์</v>
      </c>
      <c r="D50" s="13" t="str">
        <f>[2]หน้าผ้า!F59</f>
        <v>HARD FLOUR</v>
      </c>
      <c r="E50" s="9">
        <f>[2]หน้าผ้า!G59</f>
        <v>19</v>
      </c>
      <c r="F50" s="9">
        <f>[2]หน้าผ้า!H59</f>
        <v>30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63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45771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4400.55</v>
      </c>
      <c r="AB50" s="8">
        <f>[2]หน้าผ้า!AR59</f>
        <v>0</v>
      </c>
      <c r="AC50" s="8">
        <f>[2]หน้าผ้า!AS59</f>
        <v>4400.55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PDR250115</v>
      </c>
      <c r="AG50" s="1" t="str">
        <f>[3]หน้าผ้า!DC62</f>
        <v>ผ้าขาว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45771</v>
      </c>
      <c r="AK50" s="3">
        <f>[2]หน้าผ้า!DQ59</f>
        <v>0</v>
      </c>
      <c r="AL50" s="3">
        <f>[2]หน้าผ้า!DR59</f>
        <v>45762</v>
      </c>
      <c r="AM50" s="3">
        <f>[2]หน้าผ้า!DS59</f>
        <v>45769</v>
      </c>
      <c r="AN50" s="3">
        <f>[2]หน้าผ้า!DT59</f>
        <v>45770</v>
      </c>
      <c r="AO50" s="3">
        <f>[2]หน้าผ้า!DU59</f>
        <v>45770</v>
      </c>
      <c r="AP50" s="3">
        <f>[2]หน้าผ้า!DP59</f>
        <v>45766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331.46898400000003</v>
      </c>
    </row>
    <row r="51" spans="1:56" ht="28.5" customHeight="1" x14ac:dyDescent="0.45">
      <c r="A51" s="3">
        <f>[2]หน้าผ้า!C60</f>
        <v>45751</v>
      </c>
      <c r="B51" s="14" t="str">
        <f>[2]หน้าผ้า!B60</f>
        <v>MK68-000506</v>
      </c>
      <c r="C51" s="9" t="str">
        <f>[2]หน้าผ้า!E60</f>
        <v>บจก.เคอรี่ฟลาวมิลล์</v>
      </c>
      <c r="D51" s="13" t="str">
        <f>[2]หน้าผ้า!F60</f>
        <v>ถุงเงิน</v>
      </c>
      <c r="E51" s="9">
        <f>[2]หน้าผ้า!G60</f>
        <v>19</v>
      </c>
      <c r="F51" s="9">
        <f>[2]หน้าผ้า!H60</f>
        <v>30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63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45771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4400.55</v>
      </c>
      <c r="AB51" s="8">
        <f>[2]หน้าผ้า!AR60</f>
        <v>4400.55</v>
      </c>
      <c r="AC51" s="8">
        <f>[2]หน้าผ้า!AS60</f>
        <v>0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PDR250115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45771</v>
      </c>
      <c r="AK51" s="3">
        <f>[2]หน้าผ้า!DQ60</f>
        <v>0</v>
      </c>
      <c r="AL51" s="3">
        <f>[2]หน้าผ้า!DR60</f>
        <v>45762</v>
      </c>
      <c r="AM51" s="3">
        <f>[2]หน้าผ้า!DS60</f>
        <v>45769</v>
      </c>
      <c r="AN51" s="3">
        <f>[2]หน้าผ้า!DT60</f>
        <v>45770</v>
      </c>
      <c r="AO51" s="3">
        <f>[2]หน้าผ้า!DU60</f>
        <v>45770</v>
      </c>
      <c r="AP51" s="3">
        <f>[2]หน้าผ้า!DP60</f>
        <v>45766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0</v>
      </c>
    </row>
    <row r="52" spans="1:56" ht="28.5" customHeight="1" x14ac:dyDescent="0.45">
      <c r="A52" s="3">
        <f>[2]หน้าผ้า!C61</f>
        <v>45751</v>
      </c>
      <c r="B52" s="14" t="str">
        <f>[2]หน้าผ้า!B61</f>
        <v>MK68-000506</v>
      </c>
      <c r="C52" s="9" t="str">
        <f>[2]หน้าผ้า!E61</f>
        <v>บจก.เคอรี่ฟลาวมิลล์</v>
      </c>
      <c r="D52" s="13">
        <f>[2]หน้าผ้า!F61</f>
        <v>997</v>
      </c>
      <c r="E52" s="9">
        <f>[2]หน้าผ้า!G61</f>
        <v>19</v>
      </c>
      <c r="F52" s="9">
        <f>[2]หน้าผ้า!H61</f>
        <v>30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63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45771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WSWT1921720</v>
      </c>
      <c r="AA52" s="8">
        <f>[2]หน้าผ้า!AQ61</f>
        <v>4400.55</v>
      </c>
      <c r="AB52" s="8">
        <f>[2]หน้าผ้า!AR61</f>
        <v>0</v>
      </c>
      <c r="AC52" s="8">
        <f>[2]หน้าผ้า!AS61</f>
        <v>4400.55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PDR250115</v>
      </c>
      <c r="AG52" s="1" t="str">
        <f>[3]หน้าผ้า!DC64</f>
        <v>ยังไม่ได้พิมพ์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45771</v>
      </c>
      <c r="AK52" s="3">
        <f>[2]หน้าผ้า!DQ61</f>
        <v>0</v>
      </c>
      <c r="AL52" s="3">
        <f>[2]หน้าผ้า!DR61</f>
        <v>45762</v>
      </c>
      <c r="AM52" s="3">
        <f>[2]หน้าผ้า!DS61</f>
        <v>45769</v>
      </c>
      <c r="AN52" s="3">
        <f>[2]หน้าผ้า!DT61</f>
        <v>45770</v>
      </c>
      <c r="AO52" s="3">
        <f>[2]หน้าผ้า!DU61</f>
        <v>45770</v>
      </c>
      <c r="AP52" s="3">
        <f>[2]หน้าผ้า!DP61</f>
        <v>45766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331.46898400000003</v>
      </c>
    </row>
    <row r="53" spans="1:56" ht="28.5" customHeight="1" x14ac:dyDescent="0.45">
      <c r="A53" s="3">
        <f>[2]หน้าผ้า!C62</f>
        <v>45751</v>
      </c>
      <c r="B53" s="14" t="str">
        <f>[2]หน้าผ้า!B62</f>
        <v>MK68-000510</v>
      </c>
      <c r="C53" s="9" t="str">
        <f>[2]หน้าผ้า!E62</f>
        <v>บจก.เคอรี่ฟลาวมิลล์</v>
      </c>
      <c r="D53" s="13" t="str">
        <f>[2]หน้าผ้า!F62</f>
        <v>ไม่พิมพ์</v>
      </c>
      <c r="E53" s="9">
        <f>[2]หน้าผ้า!G62</f>
        <v>19</v>
      </c>
      <c r="F53" s="9">
        <f>[2]หน้าผ้า!H62</f>
        <v>36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75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ไม่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45771</v>
      </c>
      <c r="U53" s="11">
        <f>[2]หน้าผ้า!AA62</f>
        <v>5000</v>
      </c>
      <c r="V53" s="10">
        <f>[2]หน้าผ้า!AJ62</f>
        <v>0</v>
      </c>
      <c r="W53" s="10">
        <f>[2]หน้าผ้า!AL62</f>
        <v>5000</v>
      </c>
      <c r="X53" s="10">
        <f>[2]หน้าผ้า!AM62</f>
        <v>0</v>
      </c>
      <c r="Y53" s="10">
        <f>[2]หน้าผ้า!AN62</f>
        <v>0</v>
      </c>
      <c r="Z53" s="9" t="str">
        <f>[2]หน้าผ้า!AO62</f>
        <v>WSWT1921720</v>
      </c>
      <c r="AA53" s="8">
        <f>[2]หน้าผ้า!AQ62</f>
        <v>5238.75</v>
      </c>
      <c r="AB53" s="8">
        <f>[2]หน้าผ้า!AR62</f>
        <v>0</v>
      </c>
      <c r="AC53" s="8">
        <f>[2]หน้าผ้า!AS62</f>
        <v>5238.75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PDR250115</v>
      </c>
      <c r="AG53" s="1" t="str">
        <f>[3]หน้าผ้า!DC65</f>
        <v>ยังไม่ได้พิมพ์</v>
      </c>
      <c r="AH53" s="1" t="str">
        <f>[2]หน้าผ้า!DL62</f>
        <v>P3</v>
      </c>
      <c r="AI53" s="1">
        <f>[2]หน้าผ้า!DM62</f>
        <v>1</v>
      </c>
      <c r="AJ53" s="3">
        <f>[2]หน้าผ้า!DN62</f>
        <v>45771</v>
      </c>
      <c r="AK53" s="3">
        <f>[2]หน้าผ้า!DQ62</f>
        <v>0</v>
      </c>
      <c r="AL53" s="3">
        <f>[2]หน้าผ้า!DR62</f>
        <v>0</v>
      </c>
      <c r="AM53" s="3">
        <f>[2]หน้าผ้า!DS62</f>
        <v>0</v>
      </c>
      <c r="AN53" s="3">
        <f>[2]หน้าผ้า!DT62</f>
        <v>0</v>
      </c>
      <c r="AO53" s="3">
        <f>[2]หน้าผ้า!DU62</f>
        <v>45770</v>
      </c>
      <c r="AP53" s="3">
        <f>[2]หน้าผ้า!DP62</f>
        <v>45766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ตัด</v>
      </c>
      <c r="AX53" s="2">
        <f>[2]หน้าผ้า!ED62</f>
        <v>0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394.60593333333333</v>
      </c>
    </row>
    <row r="54" spans="1:56" ht="28.5" customHeight="1" x14ac:dyDescent="0.45">
      <c r="A54" s="3">
        <f>[2]หน้าผ้า!C63</f>
        <v>45751</v>
      </c>
      <c r="B54" s="14" t="str">
        <f>[2]หน้าผ้า!B63</f>
        <v>MK68-000507</v>
      </c>
      <c r="C54" s="9" t="str">
        <f>[2]หน้าผ้า!E63</f>
        <v>บจก.เคอรี่ฟลาวมิลล์</v>
      </c>
      <c r="D54" s="13" t="str">
        <f>[2]หน้าผ้า!F63</f>
        <v>บะหมี่เตี๊ยว</v>
      </c>
      <c r="E54" s="9">
        <f>[2]หน้าผ้า!G63</f>
        <v>19</v>
      </c>
      <c r="F54" s="9">
        <f>[2]หน้าผ้า!H63</f>
        <v>30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63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45772</v>
      </c>
      <c r="U54" s="11">
        <f>[2]หน้าผ้า!AA63</f>
        <v>5000</v>
      </c>
      <c r="V54" s="10">
        <f>[2]หน้าผ้า!AJ63</f>
        <v>0</v>
      </c>
      <c r="W54" s="10">
        <f>[2]หน้าผ้า!AL63</f>
        <v>5000</v>
      </c>
      <c r="X54" s="10">
        <f>[2]หน้าผ้า!AM63</f>
        <v>0</v>
      </c>
      <c r="Y54" s="10">
        <f>[2]หน้าผ้า!AN63</f>
        <v>5250</v>
      </c>
      <c r="Z54" s="9" t="str">
        <f>[2]หน้าผ้า!AO63</f>
        <v>WSWT1921720</v>
      </c>
      <c r="AA54" s="8">
        <f>[2]หน้าผ้า!AQ63</f>
        <v>4400.55</v>
      </c>
      <c r="AB54" s="8">
        <f>[2]หน้าผ้า!AR63</f>
        <v>4400.55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PDR250116</v>
      </c>
      <c r="AG54" s="1" t="str">
        <f>[3]หน้าผ้า!DC66</f>
        <v>ยังไม่ได้พิมพ์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45772</v>
      </c>
      <c r="AK54" s="3">
        <f>[2]หน้าผ้า!DQ63</f>
        <v>0</v>
      </c>
      <c r="AL54" s="3">
        <f>[2]หน้าผ้า!DR63</f>
        <v>45763</v>
      </c>
      <c r="AM54" s="3">
        <f>[2]หน้าผ้า!DS63</f>
        <v>45770</v>
      </c>
      <c r="AN54" s="3">
        <f>[2]หน้าผ้า!DT63</f>
        <v>45771</v>
      </c>
      <c r="AO54" s="3">
        <f>[2]หน้าผ้า!DU63</f>
        <v>45771</v>
      </c>
      <c r="AP54" s="3">
        <f>[2]หน้าผ้า!DP63</f>
        <v>45767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0</v>
      </c>
    </row>
    <row r="55" spans="1:56" ht="28.5" customHeight="1" x14ac:dyDescent="0.45">
      <c r="A55" s="3">
        <f>[2]หน้าผ้า!C64</f>
        <v>45751</v>
      </c>
      <c r="B55" s="14" t="str">
        <f>[2]หน้าผ้า!B64</f>
        <v>MK68-000507</v>
      </c>
      <c r="C55" s="9" t="str">
        <f>[2]หน้าผ้า!E64</f>
        <v>บจก.เคอรี่ฟลาวมิลล์</v>
      </c>
      <c r="D55" s="13" t="str">
        <f>[2]หน้าผ้า!F64</f>
        <v>HARD FLOUR</v>
      </c>
      <c r="E55" s="9">
        <f>[2]หน้าผ้า!G64</f>
        <v>19</v>
      </c>
      <c r="F55" s="9">
        <f>[2]หน้าผ้า!H64</f>
        <v>30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63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45772</v>
      </c>
      <c r="U55" s="11">
        <f>[2]หน้าผ้า!AA64</f>
        <v>5000</v>
      </c>
      <c r="V55" s="10">
        <f>[2]หน้าผ้า!AJ64</f>
        <v>0</v>
      </c>
      <c r="W55" s="10">
        <f>[2]หน้าผ้า!AL64</f>
        <v>5000</v>
      </c>
      <c r="X55" s="10">
        <f>[2]หน้าผ้า!AM64</f>
        <v>0</v>
      </c>
      <c r="Y55" s="10">
        <f>[2]หน้าผ้า!AN64</f>
        <v>5250</v>
      </c>
      <c r="Z55" s="9" t="str">
        <f>[2]หน้าผ้า!AO64</f>
        <v>WSWT1921720</v>
      </c>
      <c r="AA55" s="8">
        <f>[2]หน้าผ้า!AQ64</f>
        <v>4400.55</v>
      </c>
      <c r="AB55" s="8">
        <f>[2]หน้าผ้า!AR64</f>
        <v>0</v>
      </c>
      <c r="AC55" s="8">
        <f>[2]หน้าผ้า!AS64</f>
        <v>4400.55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PDR250116</v>
      </c>
      <c r="AG55" s="1" t="str">
        <f>[3]หน้าผ้า!DC67</f>
        <v>ยังไม่ได้พิมพ์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45772</v>
      </c>
      <c r="AK55" s="3">
        <f>[2]หน้าผ้า!DQ64</f>
        <v>0</v>
      </c>
      <c r="AL55" s="3">
        <f>[2]หน้าผ้า!DR64</f>
        <v>45763</v>
      </c>
      <c r="AM55" s="3">
        <f>[2]หน้าผ้า!DS64</f>
        <v>45770</v>
      </c>
      <c r="AN55" s="3">
        <f>[2]หน้าผ้า!DT64</f>
        <v>45771</v>
      </c>
      <c r="AO55" s="3">
        <f>[2]หน้าผ้า!DU64</f>
        <v>45771</v>
      </c>
      <c r="AP55" s="3">
        <f>[2]หน้าผ้า!DP64</f>
        <v>45767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331.46898400000003</v>
      </c>
    </row>
    <row r="56" spans="1:56" ht="28.5" customHeight="1" x14ac:dyDescent="0.45">
      <c r="A56" s="3">
        <f>[2]หน้าผ้า!C65</f>
        <v>45751</v>
      </c>
      <c r="B56" s="14" t="str">
        <f>[2]หน้าผ้า!B65</f>
        <v>MK68-000507</v>
      </c>
      <c r="C56" s="9" t="str">
        <f>[2]หน้าผ้า!E65</f>
        <v>บจก.เคอรี่ฟลาวมิลล์</v>
      </c>
      <c r="D56" s="13" t="str">
        <f>[2]หน้าผ้า!F65</f>
        <v>กุ้งแดง</v>
      </c>
      <c r="E56" s="9">
        <f>[2]หน้าผ้า!G65</f>
        <v>19</v>
      </c>
      <c r="F56" s="9">
        <f>[2]หน้าผ้า!H65</f>
        <v>30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63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ห่ออัดเบลแบน500</v>
      </c>
      <c r="T56" s="12">
        <f>[2]หน้าผ้า!X65</f>
        <v>45772</v>
      </c>
      <c r="U56" s="11">
        <f>[2]หน้าผ้า!AA65</f>
        <v>5000</v>
      </c>
      <c r="V56" s="10">
        <f>[2]หน้าผ้า!AJ65</f>
        <v>0</v>
      </c>
      <c r="W56" s="10">
        <f>[2]หน้าผ้า!AL65</f>
        <v>5000</v>
      </c>
      <c r="X56" s="10">
        <f>[2]หน้าผ้า!AM65</f>
        <v>0</v>
      </c>
      <c r="Y56" s="10">
        <f>[2]หน้าผ้า!AN65</f>
        <v>5250</v>
      </c>
      <c r="Z56" s="9" t="str">
        <f>[2]หน้าผ้า!AO65</f>
        <v>WSWT1921720</v>
      </c>
      <c r="AA56" s="8">
        <f>[2]หน้าผ้า!AQ65</f>
        <v>4400.55</v>
      </c>
      <c r="AB56" s="8">
        <f>[2]หน้าผ้า!AR65</f>
        <v>0</v>
      </c>
      <c r="AC56" s="8">
        <f>[2]หน้าผ้า!AS65</f>
        <v>4400.55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PDR250116</v>
      </c>
      <c r="AG56" s="1" t="str">
        <f>[3]หน้าผ้า!DC68</f>
        <v>ยังไม่ได้พิมพ์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45772</v>
      </c>
      <c r="AK56" s="3">
        <f>[2]หน้าผ้า!DQ65</f>
        <v>0</v>
      </c>
      <c r="AL56" s="3">
        <f>[2]หน้าผ้า!DR65</f>
        <v>45763</v>
      </c>
      <c r="AM56" s="3">
        <f>[2]หน้าผ้า!DS65</f>
        <v>45770</v>
      </c>
      <c r="AN56" s="3">
        <f>[2]หน้าผ้า!DT65</f>
        <v>45771</v>
      </c>
      <c r="AO56" s="3">
        <f>[2]หน้าผ้า!DU65</f>
        <v>45771</v>
      </c>
      <c r="AP56" s="3">
        <f>[2]หน้าผ้า!DP65</f>
        <v>45767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331.46898400000003</v>
      </c>
    </row>
    <row r="57" spans="1:56" ht="28.5" customHeight="1" x14ac:dyDescent="0.45">
      <c r="A57" s="3">
        <f>[2]หน้าผ้า!C66</f>
        <v>45751</v>
      </c>
      <c r="B57" s="14" t="str">
        <f>[2]หน้าผ้า!B66</f>
        <v>MK68-000507</v>
      </c>
      <c r="C57" s="9" t="str">
        <f>[2]หน้าผ้า!E66</f>
        <v>บจก.เคอรี่ฟลาวมิลล์</v>
      </c>
      <c r="D57" s="13" t="str">
        <f>[2]หน้าผ้า!F66</f>
        <v>ถุงเขียว</v>
      </c>
      <c r="E57" s="9">
        <f>[2]หน้าผ้า!G66</f>
        <v>19</v>
      </c>
      <c r="F57" s="9">
        <f>[2]หน้าผ้า!H66</f>
        <v>30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63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>
        <f>[2]หน้าผ้า!X66</f>
        <v>45772</v>
      </c>
      <c r="U57" s="11">
        <f>[2]หน้าผ้า!AA66</f>
        <v>5000</v>
      </c>
      <c r="V57" s="10">
        <f>[2]หน้าผ้า!AJ66</f>
        <v>0</v>
      </c>
      <c r="W57" s="10">
        <f>[2]หน้าผ้า!AL66</f>
        <v>5000</v>
      </c>
      <c r="X57" s="10">
        <f>[2]หน้าผ้า!AM66</f>
        <v>0</v>
      </c>
      <c r="Y57" s="10">
        <f>[2]หน้าผ้า!AN66</f>
        <v>5250</v>
      </c>
      <c r="Z57" s="9" t="str">
        <f>[2]หน้าผ้า!AO66</f>
        <v>WSWT1921720</v>
      </c>
      <c r="AA57" s="8">
        <f>[2]หน้าผ้า!AQ66</f>
        <v>4400.55</v>
      </c>
      <c r="AB57" s="8">
        <f>[2]หน้าผ้า!AR66</f>
        <v>0</v>
      </c>
      <c r="AC57" s="8">
        <f>[2]หน้าผ้า!AS66</f>
        <v>4400.55</v>
      </c>
      <c r="AD57" s="8">
        <f>[2]หน้าผ้า!AT66</f>
        <v>0</v>
      </c>
      <c r="AE57" s="8">
        <f>[2]หน้าผ้า!AU66</f>
        <v>0</v>
      </c>
      <c r="AF57" s="8" t="str">
        <f>[2]หน้าผ้า!AI66</f>
        <v>PDR250116</v>
      </c>
      <c r="AG57" s="1" t="str">
        <f>[3]หน้าผ้า!DC69</f>
        <v>รอแบบ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45772</v>
      </c>
      <c r="AK57" s="3">
        <f>[2]หน้าผ้า!DQ66</f>
        <v>0</v>
      </c>
      <c r="AL57" s="3">
        <f>[2]หน้าผ้า!DR66</f>
        <v>45763</v>
      </c>
      <c r="AM57" s="3">
        <f>[2]หน้าผ้า!DS66</f>
        <v>45770</v>
      </c>
      <c r="AN57" s="3">
        <f>[2]หน้าผ้า!DT66</f>
        <v>45771</v>
      </c>
      <c r="AO57" s="3">
        <f>[2]หน้าผ้า!DU66</f>
        <v>45771</v>
      </c>
      <c r="AP57" s="3">
        <f>[2]หน้าผ้า!DP66</f>
        <v>45767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331.46898400000003</v>
      </c>
    </row>
    <row r="58" spans="1:56" ht="28.5" customHeight="1" x14ac:dyDescent="0.45">
      <c r="A58" s="3">
        <f>[2]หน้าผ้า!C67</f>
        <v>45751</v>
      </c>
      <c r="B58" s="14" t="str">
        <f>[2]หน้าผ้า!B67</f>
        <v>MK68-000506</v>
      </c>
      <c r="C58" s="9" t="str">
        <f>[2]หน้าผ้า!E67</f>
        <v>บจก.เคอรี่ฟลาวมิลล์</v>
      </c>
      <c r="D58" s="13" t="str">
        <f>[2]หน้าผ้า!F67</f>
        <v>ดอกไม้เขียว</v>
      </c>
      <c r="E58" s="9">
        <f>[2]หน้าผ้า!G67</f>
        <v>19</v>
      </c>
      <c r="F58" s="9">
        <f>[2]หน้าผ้า!H67</f>
        <v>30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63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บิด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ห่ออัดเบลแบน500</v>
      </c>
      <c r="T58" s="12">
        <f>[2]หน้าผ้า!X67</f>
        <v>45773</v>
      </c>
      <c r="U58" s="11">
        <f>[2]หน้าผ้า!AA67</f>
        <v>10000</v>
      </c>
      <c r="V58" s="10">
        <f>[2]หน้าผ้า!AJ67</f>
        <v>0</v>
      </c>
      <c r="W58" s="10">
        <f>[2]หน้าผ้า!AL67</f>
        <v>10000</v>
      </c>
      <c r="X58" s="10">
        <f>[2]หน้าผ้า!AM67</f>
        <v>0</v>
      </c>
      <c r="Y58" s="10">
        <f>[2]หน้าผ้า!AN67</f>
        <v>10500</v>
      </c>
      <c r="Z58" s="9" t="str">
        <f>[2]หน้าผ้า!AO67</f>
        <v>WSWT1921720</v>
      </c>
      <c r="AA58" s="8">
        <f>[2]หน้าผ้า!AQ67</f>
        <v>8801.1</v>
      </c>
      <c r="AB58" s="8">
        <f>[2]หน้าผ้า!AR67</f>
        <v>0</v>
      </c>
      <c r="AC58" s="8">
        <f>[2]หน้าผ้า!AS67</f>
        <v>8801.1</v>
      </c>
      <c r="AD58" s="8">
        <f>[2]หน้าผ้า!AT67</f>
        <v>0</v>
      </c>
      <c r="AE58" s="8">
        <f>[2]หน้าผ้า!AU67</f>
        <v>0</v>
      </c>
      <c r="AF58" s="8" t="str">
        <f>[2]หน้าผ้า!AI67</f>
        <v>PDR250117</v>
      </c>
      <c r="AG58" s="1" t="str">
        <f>[3]หน้าผ้า!DC70</f>
        <v>พร้อมส่ง</v>
      </c>
      <c r="AH58" s="1" t="str">
        <f>[2]หน้าผ้า!DL67</f>
        <v>P7</v>
      </c>
      <c r="AI58" s="1">
        <f>[2]หน้าผ้า!DM67</f>
        <v>2</v>
      </c>
      <c r="AJ58" s="3">
        <f>[2]หน้าผ้า!DN67</f>
        <v>45773</v>
      </c>
      <c r="AK58" s="3">
        <f>[2]หน้าผ้า!DQ67</f>
        <v>0</v>
      </c>
      <c r="AL58" s="3">
        <f>[2]หน้าผ้า!DR67</f>
        <v>45764</v>
      </c>
      <c r="AM58" s="3">
        <f>[2]หน้าผ้า!DS67</f>
        <v>45771</v>
      </c>
      <c r="AN58" s="3">
        <f>[2]หน้าผ้า!DT67</f>
        <v>45772</v>
      </c>
      <c r="AO58" s="3">
        <f>[2]หน้าผ้า!DU67</f>
        <v>45772</v>
      </c>
      <c r="AP58" s="3">
        <f>[2]หน้าผ้า!DP67</f>
        <v>45768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662.93796800000007</v>
      </c>
    </row>
    <row r="59" spans="1:56" ht="28.5" customHeight="1" x14ac:dyDescent="0.45">
      <c r="A59" s="3">
        <f>[2]หน้าผ้า!C68</f>
        <v>45751</v>
      </c>
      <c r="B59" s="14" t="str">
        <f>[2]หน้าผ้า!B68</f>
        <v>MK68-000506</v>
      </c>
      <c r="C59" s="9" t="str">
        <f>[2]หน้าผ้า!E68</f>
        <v>บจก.เคอรี่ฟลาวมิลล์</v>
      </c>
      <c r="D59" s="13" t="str">
        <f>[2]หน้าผ้า!F68</f>
        <v>โบว์น้ำเงิน</v>
      </c>
      <c r="E59" s="9">
        <f>[2]หน้าผ้า!G68</f>
        <v>19</v>
      </c>
      <c r="F59" s="9">
        <f>[2]หน้าผ้า!H68</f>
        <v>30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63</v>
      </c>
      <c r="J59" s="9" t="str">
        <f>[2]หน้าผ้า!M68</f>
        <v>+</v>
      </c>
      <c r="K59" s="9">
        <f>[2]หน้าผ้า!N68</f>
        <v>5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ห่ออัดเบลแบน500</v>
      </c>
      <c r="T59" s="12">
        <f>[2]หน้าผ้า!X68</f>
        <v>45773</v>
      </c>
      <c r="U59" s="11">
        <f>[2]หน้าผ้า!AA68</f>
        <v>5000</v>
      </c>
      <c r="V59" s="10">
        <f>[2]หน้าผ้า!AJ68</f>
        <v>0</v>
      </c>
      <c r="W59" s="10">
        <f>[2]หน้าผ้า!AL68</f>
        <v>5000</v>
      </c>
      <c r="X59" s="10">
        <f>[2]หน้าผ้า!AM68</f>
        <v>0</v>
      </c>
      <c r="Y59" s="10">
        <f>[2]หน้าผ้า!AN68</f>
        <v>5250</v>
      </c>
      <c r="Z59" s="9" t="str">
        <f>[2]หน้าผ้า!AO68</f>
        <v>WSWT1921720</v>
      </c>
      <c r="AA59" s="8">
        <f>[2]หน้าผ้า!AQ68</f>
        <v>4400.55</v>
      </c>
      <c r="AB59" s="8">
        <f>[2]หน้าผ้า!AR68</f>
        <v>0</v>
      </c>
      <c r="AC59" s="8">
        <f>[2]หน้าผ้า!AS68</f>
        <v>4400.55</v>
      </c>
      <c r="AD59" s="8">
        <f>[2]หน้าผ้า!AT68</f>
        <v>0</v>
      </c>
      <c r="AE59" s="8">
        <f>[2]หน้าผ้า!AU68</f>
        <v>0</v>
      </c>
      <c r="AF59" s="8" t="str">
        <f>[2]หน้าผ้า!AI68</f>
        <v>PDR250117</v>
      </c>
      <c r="AG59" s="1" t="str">
        <f>[3]หน้าผ้า!DC71</f>
        <v>พิมพ์ไม่ครบ</v>
      </c>
      <c r="AH59" s="1" t="str">
        <f>[2]หน้าผ้า!DL68</f>
        <v>P7</v>
      </c>
      <c r="AI59" s="1">
        <f>[2]หน้าผ้า!DM68</f>
        <v>2</v>
      </c>
      <c r="AJ59" s="3">
        <f>[2]หน้าผ้า!DN68</f>
        <v>45773</v>
      </c>
      <c r="AK59" s="3">
        <f>[2]หน้าผ้า!DQ68</f>
        <v>0</v>
      </c>
      <c r="AL59" s="3">
        <f>[2]หน้าผ้า!DR68</f>
        <v>45764</v>
      </c>
      <c r="AM59" s="3">
        <f>[2]หน้าผ้า!DS68</f>
        <v>45771</v>
      </c>
      <c r="AN59" s="3">
        <f>[2]หน้าผ้า!DT68</f>
        <v>45772</v>
      </c>
      <c r="AO59" s="3">
        <f>[2]หน้าผ้า!DU68</f>
        <v>45772</v>
      </c>
      <c r="AP59" s="3">
        <f>[2]หน้าผ้า!DP68</f>
        <v>45768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WRWT21720/WRWT25800</v>
      </c>
      <c r="BD59" s="56">
        <f>[2]หน้าผ้า!CA68</f>
        <v>331.46898400000003</v>
      </c>
    </row>
    <row r="60" spans="1:56" ht="28.5" customHeight="1" x14ac:dyDescent="0.45">
      <c r="A60" s="3" t="str">
        <f>[2]หน้าผ้า!C69</f>
        <v>ประมาณการ</v>
      </c>
      <c r="B60" s="14" t="str">
        <f>[2]หน้าผ้า!B69</f>
        <v>ประมาณการ</v>
      </c>
      <c r="C60" s="9" t="str">
        <f>[2]หน้าผ้า!E69</f>
        <v>บจก.เคอรี่ฟลาวมิลล์</v>
      </c>
      <c r="D60" s="13" t="str">
        <f>[2]หน้าผ้า!F69</f>
        <v>รอแบบ</v>
      </c>
      <c r="E60" s="9">
        <f>[2]หน้าผ้า!G69</f>
        <v>19</v>
      </c>
      <c r="F60" s="9">
        <f>[2]หน้าผ้า!H69</f>
        <v>30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63</v>
      </c>
      <c r="J60" s="9" t="str">
        <f>[2]หน้าผ้า!M69</f>
        <v>+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ห่ออัดเบลแบน500</v>
      </c>
      <c r="T60" s="12">
        <f>[2]หน้าผ้า!X69</f>
        <v>45777</v>
      </c>
      <c r="U60" s="11">
        <f>[2]หน้าผ้า!AA69</f>
        <v>325000</v>
      </c>
      <c r="V60" s="10">
        <f>[2]หน้าผ้า!AJ69</f>
        <v>0</v>
      </c>
      <c r="W60" s="10">
        <f>[2]หน้าผ้า!AL69</f>
        <v>325000</v>
      </c>
      <c r="X60" s="10">
        <f>[2]หน้าผ้า!AM69</f>
        <v>0</v>
      </c>
      <c r="Y60" s="10">
        <f>[2]หน้าผ้า!AN69</f>
        <v>341250</v>
      </c>
      <c r="Z60" s="9" t="str">
        <f>[2]หน้าผ้า!AO69</f>
        <v>WSWT1921720</v>
      </c>
      <c r="AA60" s="8">
        <f>[2]หน้าผ้า!AQ69</f>
        <v>286035.75</v>
      </c>
      <c r="AB60" s="8">
        <f>[2]หน้าผ้า!AR69</f>
        <v>0</v>
      </c>
      <c r="AC60" s="8">
        <f>[2]หน้าผ้า!AS69</f>
        <v>286035.75</v>
      </c>
      <c r="AD60" s="8">
        <f>[2]หน้าผ้า!AT69</f>
        <v>0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พร้อมส่ง</v>
      </c>
      <c r="AH60" s="1" t="str">
        <f>[2]หน้าผ้า!DL69</f>
        <v>P7</v>
      </c>
      <c r="AI60" s="1">
        <f>[2]หน้าผ้า!DM69</f>
        <v>2</v>
      </c>
      <c r="AJ60" s="3">
        <f>[2]หน้าผ้า!DN69</f>
        <v>45777</v>
      </c>
      <c r="AK60" s="3">
        <f>[2]หน้าผ้า!DQ69</f>
        <v>0</v>
      </c>
      <c r="AL60" s="3">
        <f>[2]หน้าผ้า!DR69</f>
        <v>45768</v>
      </c>
      <c r="AM60" s="3">
        <f>[2]หน้าผ้า!DS69</f>
        <v>45775</v>
      </c>
      <c r="AN60" s="3">
        <f>[2]หน้าผ้า!DT69</f>
        <v>45776</v>
      </c>
      <c r="AO60" s="3">
        <f>[2]หน้าผ้า!DU69</f>
        <v>45776</v>
      </c>
      <c r="AP60" s="3">
        <f>[2]หน้าผ้า!DP69</f>
        <v>45772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งานพิมพ์</v>
      </c>
      <c r="AX60" s="2" t="str">
        <f>[2]หน้าผ้า!ED69</f>
        <v>รอART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WRWT21720/WRWT25800</v>
      </c>
      <c r="BD60" s="56">
        <f>[2]หน้าผ้า!CA69</f>
        <v>21545.483960000005</v>
      </c>
    </row>
    <row r="61" spans="1:56" ht="28.5" customHeight="1" x14ac:dyDescent="0.45">
      <c r="A61" s="3">
        <f>[2]หน้าผ้า!C70</f>
        <v>0</v>
      </c>
      <c r="B61" s="14">
        <f>[2]หน้าผ้า!B70</f>
        <v>0</v>
      </c>
      <c r="C61" s="9">
        <f>[2]หน้าผ้า!E70</f>
        <v>0</v>
      </c>
      <c r="D61" s="13">
        <f>[2]หน้าผ้า!F70</f>
        <v>0</v>
      </c>
      <c r="E61" s="9">
        <f>[2]หน้าผ้า!G70</f>
        <v>19</v>
      </c>
      <c r="F61" s="9">
        <f>[2]หน้าผ้า!H70</f>
        <v>30</v>
      </c>
      <c r="G61" s="9">
        <f>[2]หน้าผ้า!I70</f>
        <v>0</v>
      </c>
      <c r="H61" s="9">
        <f>[2]หน้าผ้า!J70</f>
        <v>0</v>
      </c>
      <c r="I61" s="9">
        <f>[2]หน้าผ้า!L70</f>
        <v>63</v>
      </c>
      <c r="J61" s="9" t="str">
        <f>[2]หน้าผ้า!M70</f>
        <v>+</v>
      </c>
      <c r="K61" s="9">
        <f>[2]หน้าผ้า!N70</f>
        <v>5</v>
      </c>
      <c r="L61" s="9">
        <f>[2]หน้าผ้า!R70</f>
        <v>0</v>
      </c>
      <c r="M61" s="10">
        <f>[2]หน้าผ้า!T70</f>
        <v>0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>
        <f>[2]หน้าผ้า!Z70</f>
        <v>0</v>
      </c>
      <c r="T61" s="12">
        <f>[2]หน้าผ้า!X70</f>
        <v>0</v>
      </c>
      <c r="U61" s="11">
        <f>[2]หน้าผ้า!AA70</f>
        <v>0</v>
      </c>
      <c r="V61" s="10">
        <f>[2]หน้าผ้า!AJ70</f>
        <v>0</v>
      </c>
      <c r="W61" s="10">
        <f>[2]หน้าผ้า!AL70</f>
        <v>0</v>
      </c>
      <c r="X61" s="10">
        <f>[2]หน้าผ้า!AM70</f>
        <v>0</v>
      </c>
      <c r="Y61" s="10">
        <f>[2]หน้าผ้า!AN70</f>
        <v>0</v>
      </c>
      <c r="Z61" s="9" t="str">
        <f>[2]หน้าผ้า!AO70</f>
        <v>WSWT1921720</v>
      </c>
      <c r="AA61" s="8">
        <f>[2]หน้าผ้า!AQ70</f>
        <v>441731.4</v>
      </c>
      <c r="AB61" s="8">
        <f>[2]หน้าผ้า!AR70</f>
        <v>31174.499999999996</v>
      </c>
      <c r="AC61" s="8">
        <f>[2]หน้าผ้า!AS70</f>
        <v>410556.9</v>
      </c>
      <c r="AD61" s="8">
        <f>[2]หน้าผ้า!AT70</f>
        <v>0</v>
      </c>
      <c r="AE61" s="8">
        <f>[2]หน้าผ้า!AU70</f>
        <v>0</v>
      </c>
      <c r="AF61" s="8" t="str">
        <f>[2]หน้าผ้า!AI70</f>
        <v>ระบุในSD</v>
      </c>
      <c r="AG61" s="1" t="str">
        <f>[3]หน้าผ้า!DC73</f>
        <v>พร้อมส่ง</v>
      </c>
      <c r="AH61" s="1">
        <f>[2]หน้าผ้า!DL70</f>
        <v>0</v>
      </c>
      <c r="AI61" s="1" t="str">
        <f>[2]หน้าผ้า!DM70</f>
        <v>Lead time</v>
      </c>
      <c r="AJ61" s="3">
        <f>[2]หน้าผ้า!DN70</f>
        <v>0</v>
      </c>
      <c r="AK61" s="3">
        <f>[2]หน้าผ้า!DQ70</f>
        <v>0</v>
      </c>
      <c r="AL61" s="3">
        <f>[2]หน้าผ้า!DR70</f>
        <v>0</v>
      </c>
      <c r="AM61" s="3">
        <f>[2]หน้าผ้า!DS70</f>
        <v>0</v>
      </c>
      <c r="AN61" s="3">
        <f>[2]หน้าผ้า!DT70</f>
        <v>0</v>
      </c>
      <c r="AO61" s="3">
        <f>[2]หน้าผ้า!DU70</f>
        <v>0</v>
      </c>
      <c r="AP61" s="3">
        <f>[2]หน้าผ้า!DP70</f>
        <v>0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>
        <f>[2]หน้าผ้า!EC70</f>
        <v>0</v>
      </c>
      <c r="AX61" s="2">
        <f>[2]หน้าผ้า!ED70</f>
        <v>0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WRWT190720/WRWT25800</v>
      </c>
      <c r="BD61" s="56">
        <f>[2]หน้าผ้า!CA70</f>
        <v>0</v>
      </c>
    </row>
    <row r="62" spans="1:56" ht="28.5" customHeight="1" x14ac:dyDescent="0.45">
      <c r="A62" s="3">
        <f>[2]หน้าผ้า!C71</f>
        <v>45740</v>
      </c>
      <c r="B62" s="14" t="str">
        <f>[2]หน้าผ้า!B71</f>
        <v>MK68-000448</v>
      </c>
      <c r="C62" s="9" t="str">
        <f>[2]หน้าผ้า!E71</f>
        <v>บจก.เอเชี่ยนเคมิคัล</v>
      </c>
      <c r="D62" s="13" t="str">
        <f>[2]หน้าผ้า!F71</f>
        <v>A.C.C.ภาษาอังกฤษ</v>
      </c>
      <c r="E62" s="9">
        <f>[2]หน้าผ้า!G71</f>
        <v>19</v>
      </c>
      <c r="F62" s="9">
        <f>[2]หน้าผ้า!H71</f>
        <v>26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70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ไม่</v>
      </c>
      <c r="M62" s="10">
        <f>[2]หน้าผ้า!T71</f>
        <v>20</v>
      </c>
      <c r="N62" s="9">
        <f>[2]หน้าผ้า!U71</f>
        <v>28</v>
      </c>
      <c r="O62" s="9">
        <f>[2]หน้าผ้า!V71</f>
        <v>50</v>
      </c>
      <c r="P62" s="10">
        <f>[2]หน้าผ้า!AB71</f>
        <v>172.69642879999998</v>
      </c>
      <c r="Q62" s="10">
        <f>[2]หน้าผ้า!AC71</f>
        <v>0</v>
      </c>
      <c r="R62" s="10">
        <f>[2]หน้าผ้า!AD71</f>
        <v>172.69642879999998</v>
      </c>
      <c r="S62" s="9" t="str">
        <f>[2]หน้าผ้า!Z71</f>
        <v>มัด100</v>
      </c>
      <c r="T62" s="12">
        <f>[2]หน้าผ้า!X71</f>
        <v>45756</v>
      </c>
      <c r="U62" s="11">
        <f>[2]หน้าผ้า!AA71</f>
        <v>10000</v>
      </c>
      <c r="V62" s="10">
        <f>[2]หน้าผ้า!AJ71</f>
        <v>0</v>
      </c>
      <c r="W62" s="10">
        <f>[2]หน้าผ้า!AL71</f>
        <v>10000</v>
      </c>
      <c r="X62" s="10">
        <f>[2]หน้าผ้า!AM71</f>
        <v>5400</v>
      </c>
      <c r="Y62" s="10">
        <f>[2]หน้าผ้า!AN71</f>
        <v>4830</v>
      </c>
      <c r="Z62" s="9" t="str">
        <f>[2]หน้าผ้า!AO71</f>
        <v>WSWT1925800SM</v>
      </c>
      <c r="AA62" s="8">
        <f>[2]หน้าผ้า!AQ71</f>
        <v>3711.1305000000002</v>
      </c>
      <c r="AB62" s="8">
        <f>[2]หน้าผ้า!AR71</f>
        <v>3711.1305000000002</v>
      </c>
      <c r="AC62" s="8">
        <f>[2]หน้าผ้า!AS71</f>
        <v>0</v>
      </c>
      <c r="AD62" s="8">
        <f>[2]หน้าผ้า!AT71</f>
        <v>3711.1305000000002</v>
      </c>
      <c r="AE62" s="8">
        <f>[2]หน้าผ้า!AU71</f>
        <v>0</v>
      </c>
      <c r="AF62" s="8" t="str">
        <f>[2]หน้าผ้า!AI71</f>
        <v>ห้ามขาด-ห้ามเกิน</v>
      </c>
      <c r="AG62" s="1" t="str">
        <f>[3]หน้าผ้า!DC74</f>
        <v>ยังไม่ได้พิมพ์</v>
      </c>
      <c r="AH62" s="1" t="str">
        <f>[2]หน้าผ้า!DL71</f>
        <v>P8</v>
      </c>
      <c r="AI62" s="1">
        <f>[2]หน้าผ้า!DM71</f>
        <v>4</v>
      </c>
      <c r="AJ62" s="3">
        <f>[2]หน้าผ้า!DN71</f>
        <v>45756</v>
      </c>
      <c r="AK62" s="3">
        <f>[2]หน้าผ้า!DQ71</f>
        <v>45752</v>
      </c>
      <c r="AL62" s="3">
        <f>[2]หน้าผ้า!DR71</f>
        <v>45746</v>
      </c>
      <c r="AM62" s="3">
        <f>[2]หน้าผ้า!DS71</f>
        <v>45753</v>
      </c>
      <c r="AN62" s="3">
        <f>[2]หน้าผ้า!DT71</f>
        <v>45754</v>
      </c>
      <c r="AO62" s="3">
        <f>[2]หน้าผ้า!DU71</f>
        <v>45754</v>
      </c>
      <c r="AP62" s="3">
        <f>[2]หน้าผ้า!DP71</f>
        <v>45751</v>
      </c>
      <c r="AQ62" s="3">
        <f>[2]หน้าผ้า!DW71</f>
        <v>45755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>รอART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WRWT25800/WRWT25800</v>
      </c>
      <c r="BD62" s="56">
        <f>[2]หน้าผ้า!CA71</f>
        <v>0</v>
      </c>
    </row>
    <row r="63" spans="1:56" ht="28.5" customHeight="1" x14ac:dyDescent="0.45">
      <c r="A63" s="3">
        <f>[2]หน้าผ้า!C72</f>
        <v>0</v>
      </c>
      <c r="B63" s="14">
        <f>[2]หน้าผ้า!B72</f>
        <v>0</v>
      </c>
      <c r="C63" s="9">
        <f>[2]หน้าผ้า!E72</f>
        <v>0</v>
      </c>
      <c r="D63" s="13">
        <f>[2]หน้าผ้า!F72</f>
        <v>0</v>
      </c>
      <c r="E63" s="9">
        <f>[2]หน้าผ้า!G72</f>
        <v>19</v>
      </c>
      <c r="F63" s="9">
        <f>[2]หน้าผ้า!H72</f>
        <v>30</v>
      </c>
      <c r="G63" s="9">
        <f>[2]หน้าผ้า!I72</f>
        <v>0</v>
      </c>
      <c r="H63" s="9">
        <f>[2]หน้าผ้า!J72</f>
        <v>0</v>
      </c>
      <c r="I63" s="9">
        <f>[2]หน้าผ้า!L72</f>
        <v>56</v>
      </c>
      <c r="J63" s="9" t="str">
        <f>[2]หน้าผ้า!M72</f>
        <v>±</v>
      </c>
      <c r="K63" s="9">
        <f>[2]หน้าผ้า!N72</f>
        <v>5</v>
      </c>
      <c r="L63" s="9">
        <f>[2]หน้าผ้า!R72</f>
        <v>0</v>
      </c>
      <c r="M63" s="10">
        <f>[2]หน้าผ้า!T72</f>
        <v>0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>
        <f>[2]หน้าผ้า!Z72</f>
        <v>0</v>
      </c>
      <c r="T63" s="12">
        <f>[2]หน้าผ้า!X72</f>
        <v>0</v>
      </c>
      <c r="U63" s="11">
        <f>[2]หน้าผ้า!AA72</f>
        <v>0</v>
      </c>
      <c r="V63" s="10" t="str">
        <f>[2]หน้าผ้า!AJ72</f>
        <v xml:space="preserve"> </v>
      </c>
      <c r="W63" s="10">
        <f>[2]หน้าผ้า!AL72</f>
        <v>0</v>
      </c>
      <c r="X63" s="10">
        <f>[2]หน้าผ้า!AM72</f>
        <v>0</v>
      </c>
      <c r="Y63" s="10">
        <f>[2]หน้าผ้า!AN72</f>
        <v>0</v>
      </c>
      <c r="Z63" s="9" t="str">
        <f>[2]หน้าผ้า!AO72</f>
        <v>WSWT1925800SM</v>
      </c>
      <c r="AA63" s="8">
        <f>[2]หน้าผ้า!AQ72</f>
        <v>3711.1305000000002</v>
      </c>
      <c r="AB63" s="8">
        <f>[2]หน้าผ้า!AR72</f>
        <v>3711.1305000000002</v>
      </c>
      <c r="AC63" s="8">
        <f>[2]หน้าผ้า!AS72</f>
        <v>0</v>
      </c>
      <c r="AD63" s="8">
        <f>[2]หน้าผ้า!AT72</f>
        <v>3711.1305000000002</v>
      </c>
      <c r="AE63" s="8">
        <f>[2]หน้าผ้า!AU72</f>
        <v>0</v>
      </c>
      <c r="AF63" s="8" t="str">
        <f>[2]หน้าผ้า!AI72</f>
        <v>ระบุในSD</v>
      </c>
      <c r="AG63" s="1" t="str">
        <f>[3]หน้าผ้า!DC75</f>
        <v>ยังไม่ได้พิมพ์</v>
      </c>
      <c r="AH63" s="1">
        <f>[2]หน้าผ้า!DL72</f>
        <v>0</v>
      </c>
      <c r="AI63" s="1" t="str">
        <f>[2]หน้าผ้า!DM72</f>
        <v>Lead time</v>
      </c>
      <c r="AJ63" s="3">
        <f>[2]หน้าผ้า!DN72</f>
        <v>0</v>
      </c>
      <c r="AK63" s="3">
        <f>[2]หน้าผ้า!DQ72</f>
        <v>0</v>
      </c>
      <c r="AL63" s="3">
        <f>[2]หน้าผ้า!DR72</f>
        <v>0</v>
      </c>
      <c r="AM63" s="3">
        <f>[2]หน้าผ้า!DS72</f>
        <v>0</v>
      </c>
      <c r="AN63" s="3">
        <f>[2]หน้าผ้า!DT72</f>
        <v>0</v>
      </c>
      <c r="AO63" s="3">
        <f>[2]หน้าผ้า!DU72</f>
        <v>0</v>
      </c>
      <c r="AP63" s="3">
        <f>[2]หน้าผ้า!DP72</f>
        <v>0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>
        <f>[2]หน้าผ้า!EC72</f>
        <v>0</v>
      </c>
      <c r="AX63" s="2">
        <f>[2]หน้าผ้า!ED72</f>
        <v>0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WRWT190800/WRWT25800</v>
      </c>
      <c r="BD63" s="56">
        <f>[2]หน้าผ้า!CA72</f>
        <v>0</v>
      </c>
    </row>
    <row r="64" spans="1:56" ht="28.5" customHeight="1" x14ac:dyDescent="0.45">
      <c r="A64" s="3">
        <f>[2]หน้าผ้า!C73</f>
        <v>45721</v>
      </c>
      <c r="B64" s="14" t="str">
        <f>[2]หน้าผ้า!B73</f>
        <v>MK68-000337</v>
      </c>
      <c r="C64" s="9" t="str">
        <f>[2]หน้าผ้า!E73</f>
        <v>บจก.อินเทคค์ โกลบอล</v>
      </c>
      <c r="D64" s="13" t="str">
        <f>[2]หน้าผ้า!F73</f>
        <v>เพอเฟคค์104S โกลด์</v>
      </c>
      <c r="E64" s="9">
        <f>[2]หน้าผ้า!G73</f>
        <v>19</v>
      </c>
      <c r="F64" s="9">
        <f>[2]หน้าผ้า!H73</f>
        <v>34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จับจีบ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มัด80 ใช้สายรัด</v>
      </c>
      <c r="T64" s="12" t="str">
        <f>[2]หน้าผ้า!X73</f>
        <v>รอแจ้ง</v>
      </c>
      <c r="U64" s="11">
        <f>[2]หน้าผ้า!AA73</f>
        <v>400</v>
      </c>
      <c r="V64" s="10">
        <f>[2]หน้าผ้า!AJ73</f>
        <v>0</v>
      </c>
      <c r="W64" s="10">
        <f>[2]หน้าผ้า!AL73</f>
        <v>400</v>
      </c>
      <c r="X64" s="10">
        <f>[2]หน้าผ้า!AM73</f>
        <v>6781</v>
      </c>
      <c r="Y64" s="10">
        <f>[2]หน้าผ้า!AN73</f>
        <v>0</v>
      </c>
      <c r="Z64" s="9" t="str">
        <f>[2]หน้าผ้า!AO73</f>
        <v>WSWT19251000SM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พร้อมส่ง</v>
      </c>
      <c r="AH64" s="1" t="str">
        <f>[2]หน้าผ้า!DL73</f>
        <v>P6</v>
      </c>
      <c r="AI64" s="1">
        <f>[2]หน้าผ้า!DM73</f>
        <v>4</v>
      </c>
      <c r="AJ64" s="3" t="str">
        <f>[2]หน้าผ้า!DN73</f>
        <v>รอแจ้ง</v>
      </c>
      <c r="AK64" s="3" t="e">
        <f>[2]หน้าผ้า!DQ73</f>
        <v>#VALUE!</v>
      </c>
      <c r="AL64" s="3" t="e">
        <f>[2]หน้าผ้า!DR73</f>
        <v>#VALUE!</v>
      </c>
      <c r="AM64" s="3" t="e">
        <f>[2]หน้าผ้า!DS73</f>
        <v>#VALUE!</v>
      </c>
      <c r="AN64" s="3" t="e">
        <f>[2]หน้าผ้า!DT73</f>
        <v>#VALUE!</v>
      </c>
      <c r="AO64" s="3" t="e">
        <f>[2]หน้าผ้า!DU73</f>
        <v>#VALUE!</v>
      </c>
      <c r="AP64" s="3" t="e">
        <f>[2]หน้าผ้า!DP73</f>
        <v>#VALUE!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WRWT251000/WRWT251000</v>
      </c>
      <c r="BD64" s="56">
        <f>[2]หน้าผ้า!CA73</f>
        <v>0</v>
      </c>
    </row>
    <row r="65" spans="1:56" ht="28.5" customHeight="1" x14ac:dyDescent="0.45">
      <c r="A65" s="3">
        <f>[2]หน้าผ้า!C74</f>
        <v>45741</v>
      </c>
      <c r="B65" s="14" t="str">
        <f>[2]หน้าผ้า!B74</f>
        <v>MK68-000457</v>
      </c>
      <c r="C65" s="9" t="str">
        <f>[2]หน้าผ้า!E74</f>
        <v>บจก.อินเทคค์ โกลบอล</v>
      </c>
      <c r="D65" s="13" t="str">
        <f>[2]หน้าผ้า!F74</f>
        <v>เพอเฟคค์ 103Pโกลด์</v>
      </c>
      <c r="E65" s="9">
        <f>[2]หน้าผ้า!G74</f>
        <v>19</v>
      </c>
      <c r="F65" s="9">
        <f>[2]หน้าผ้า!H74</f>
        <v>34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จับจีบ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มัด80 ใช้สายรัด</v>
      </c>
      <c r="T65" s="12">
        <f>[2]หน้าผ้า!X74</f>
        <v>45764</v>
      </c>
      <c r="U65" s="11">
        <f>[2]หน้าผ้า!AA74</f>
        <v>5040</v>
      </c>
      <c r="V65" s="10">
        <f>[2]หน้าผ้า!AJ74</f>
        <v>0</v>
      </c>
      <c r="W65" s="10">
        <f>[2]หน้าผ้า!AL74</f>
        <v>5040</v>
      </c>
      <c r="X65" s="10">
        <f>[2]หน้าผ้า!AM74</f>
        <v>0</v>
      </c>
      <c r="Y65" s="10">
        <f>[2]หน้าผ้า!AN74</f>
        <v>5292</v>
      </c>
      <c r="Z65" s="9" t="str">
        <f>[2]หน้าผ้า!AO74</f>
        <v>WSWT19251000SM</v>
      </c>
      <c r="AA65" s="8">
        <f>[2]หน้าผ้า!AQ74</f>
        <v>4999.0247999999992</v>
      </c>
      <c r="AB65" s="8">
        <f>[2]หน้าผ้า!AR74</f>
        <v>4999.0247999999992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4999.0247999999992</v>
      </c>
      <c r="AF65" s="8">
        <f>[2]หน้าผ้า!AI74</f>
        <v>0</v>
      </c>
      <c r="AG65" s="1" t="str">
        <f>[3]หน้าผ้า!DC77</f>
        <v>ผ้าขาว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45764</v>
      </c>
      <c r="AK65" s="3">
        <f>[2]หน้าผ้า!DQ74</f>
        <v>45760</v>
      </c>
      <c r="AL65" s="3">
        <f>[2]หน้าผ้า!DR74</f>
        <v>45753</v>
      </c>
      <c r="AM65" s="3">
        <f>[2]หน้าผ้า!DS74</f>
        <v>45761</v>
      </c>
      <c r="AN65" s="3">
        <f>[2]หน้าผ้า!DT74</f>
        <v>45762</v>
      </c>
      <c r="AO65" s="3">
        <f>[2]หน้าผ้า!DU74</f>
        <v>45763</v>
      </c>
      <c r="AP65" s="3">
        <f>[2]หน้าผ้า!DP74</f>
        <v>45759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WRWT251000/WRWT251000</v>
      </c>
      <c r="BD65" s="56">
        <f>[2]หน้าผ้า!CA74</f>
        <v>0</v>
      </c>
    </row>
    <row r="66" spans="1:56" ht="28.5" customHeight="1" x14ac:dyDescent="0.45">
      <c r="A66" s="3">
        <f>[2]หน้าผ้า!C75</f>
        <v>45741</v>
      </c>
      <c r="B66" s="14" t="str">
        <f>[2]หน้าผ้า!B75</f>
        <v>MK68-000457</v>
      </c>
      <c r="C66" s="9" t="str">
        <f>[2]หน้าผ้า!E75</f>
        <v>บจก.อินเทคค์ โกลบอล</v>
      </c>
      <c r="D66" s="13" t="str">
        <f>[2]หน้าผ้า!F75</f>
        <v>เพอเฟคค์ 104โกลด์</v>
      </c>
      <c r="E66" s="9">
        <f>[2]หน้าผ้า!G75</f>
        <v>19</v>
      </c>
      <c r="F66" s="9">
        <f>[2]หน้าผ้า!H75</f>
        <v>34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จับจีบ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มัด80 ใช้สายรัด</v>
      </c>
      <c r="T66" s="12">
        <f>[2]หน้าผ้า!X75</f>
        <v>45764</v>
      </c>
      <c r="U66" s="11">
        <f>[2]หน้าผ้า!AA75</f>
        <v>5040</v>
      </c>
      <c r="V66" s="10">
        <f>[2]หน้าผ้า!AJ75</f>
        <v>0</v>
      </c>
      <c r="W66" s="10">
        <f>[2]หน้าผ้า!AL75</f>
        <v>5040</v>
      </c>
      <c r="X66" s="10">
        <f>[2]หน้าผ้า!AM75</f>
        <v>0</v>
      </c>
      <c r="Y66" s="10">
        <f>[2]หน้าผ้า!AN75</f>
        <v>5292</v>
      </c>
      <c r="Z66" s="9" t="str">
        <f>[2]หน้าผ้า!AO75</f>
        <v>WSWT19251000SM</v>
      </c>
      <c r="AA66" s="8">
        <f>[2]หน้าผ้า!AQ75</f>
        <v>4999.0247999999992</v>
      </c>
      <c r="AB66" s="8">
        <f>[2]หน้าผ้า!AR75</f>
        <v>4999.0247999999992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4999.0247999999992</v>
      </c>
      <c r="AF66" s="8">
        <f>[2]หน้าผ้า!AI75</f>
        <v>0</v>
      </c>
      <c r="AG66" s="1" t="str">
        <f>[3]หน้าผ้า!DC78</f>
        <v>ผ้าขาว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45764</v>
      </c>
      <c r="AK66" s="3">
        <f>[2]หน้าผ้า!DQ75</f>
        <v>45760</v>
      </c>
      <c r="AL66" s="3">
        <f>[2]หน้าผ้า!DR75</f>
        <v>45753</v>
      </c>
      <c r="AM66" s="3">
        <f>[2]หน้าผ้า!DS75</f>
        <v>45761</v>
      </c>
      <c r="AN66" s="3">
        <f>[2]หน้าผ้า!DT75</f>
        <v>45762</v>
      </c>
      <c r="AO66" s="3">
        <f>[2]หน้าผ้า!DU75</f>
        <v>45763</v>
      </c>
      <c r="AP66" s="3">
        <f>[2]หน้าผ้า!DP75</f>
        <v>45759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WRWT251000/WRWT251000</v>
      </c>
      <c r="BD66" s="56">
        <f>[2]หน้าผ้า!CA75</f>
        <v>0</v>
      </c>
    </row>
    <row r="67" spans="1:56" ht="28.5" customHeight="1" x14ac:dyDescent="0.45">
      <c r="A67" s="3">
        <f>[2]หน้าผ้า!C76</f>
        <v>0</v>
      </c>
      <c r="B67" s="14">
        <f>[2]หน้าผ้า!B76</f>
        <v>0</v>
      </c>
      <c r="C67" s="9">
        <f>[2]หน้าผ้า!E76</f>
        <v>0</v>
      </c>
      <c r="D67" s="13">
        <f>[2]หน้าผ้า!F76</f>
        <v>0</v>
      </c>
      <c r="E67" s="9">
        <f>[2]หน้าผ้า!G76</f>
        <v>19</v>
      </c>
      <c r="F67" s="9">
        <f>[2]หน้าผ้า!H76</f>
        <v>34</v>
      </c>
      <c r="G67" s="9" t="str">
        <f>[2]หน้าผ้า!I76</f>
        <v>ขาว</v>
      </c>
      <c r="H67" s="9">
        <f>[2]หน้าผ้า!J76</f>
        <v>0</v>
      </c>
      <c r="I67" s="9">
        <f>[2]หน้าผ้า!L76</f>
        <v>80</v>
      </c>
      <c r="J67" s="9" t="str">
        <f>[2]หน้าผ้า!M76</f>
        <v>±</v>
      </c>
      <c r="K67" s="9">
        <f>[2]หน้าผ้า!N76</f>
        <v>5</v>
      </c>
      <c r="L67" s="9">
        <f>[2]หน้าผ้า!R76</f>
        <v>0</v>
      </c>
      <c r="M67" s="10">
        <f>[2]หน้าผ้า!T76</f>
        <v>0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>
        <f>[2]หน้าผ้า!Z76</f>
        <v>0</v>
      </c>
      <c r="T67" s="12">
        <f>[2]หน้าผ้า!X76</f>
        <v>0</v>
      </c>
      <c r="U67" s="11">
        <f>[2]หน้าผ้า!AA76</f>
        <v>0</v>
      </c>
      <c r="V67" s="10">
        <f>[2]หน้าผ้า!AJ76</f>
        <v>0</v>
      </c>
      <c r="W67" s="10">
        <f>[2]หน้าผ้า!AL76</f>
        <v>0</v>
      </c>
      <c r="X67" s="10">
        <f>[2]หน้าผ้า!AM76</f>
        <v>0</v>
      </c>
      <c r="Y67" s="10">
        <f>[2]หน้าผ้า!AN76</f>
        <v>0</v>
      </c>
      <c r="Z67" s="9" t="str">
        <f>[2]หน้าผ้า!AO76</f>
        <v>WSWT19251000SM</v>
      </c>
      <c r="AA67" s="8">
        <f>[2]หน้าผ้า!AQ76</f>
        <v>9998.0495999999985</v>
      </c>
      <c r="AB67" s="8">
        <f>[2]หน้าผ้า!AR76</f>
        <v>9998.0495999999985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9998.0495999999985</v>
      </c>
      <c r="AF67" s="8" t="str">
        <f>[2]หน้าผ้า!AI76</f>
        <v>ระบุในSD</v>
      </c>
      <c r="AG67" s="1" t="str">
        <f>[3]หน้าผ้า!DC79</f>
        <v>พร้อมส่ง</v>
      </c>
      <c r="AH67" s="1">
        <f>[2]หน้าผ้า!DL76</f>
        <v>0</v>
      </c>
      <c r="AI67" s="1" t="str">
        <f>[2]หน้าผ้า!DM76</f>
        <v>Lead time</v>
      </c>
      <c r="AJ67" s="3">
        <f>[2]หน้าผ้า!DN76</f>
        <v>0</v>
      </c>
      <c r="AK67" s="3">
        <f>[2]หน้าผ้า!DQ76</f>
        <v>0</v>
      </c>
      <c r="AL67" s="3">
        <f>[2]หน้าผ้า!DR76</f>
        <v>0</v>
      </c>
      <c r="AM67" s="3">
        <f>[2]หน้าผ้า!DS76</f>
        <v>0</v>
      </c>
      <c r="AN67" s="3">
        <f>[2]หน้าผ้า!DT76</f>
        <v>0</v>
      </c>
      <c r="AO67" s="3">
        <f>[2]หน้าผ้า!DU76</f>
        <v>0</v>
      </c>
      <c r="AP67" s="3">
        <f>[2]หน้าผ้า!DP76</f>
        <v>0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>
        <f>[2]หน้าผ้า!EC76</f>
        <v>0</v>
      </c>
      <c r="AX67" s="2">
        <f>[2]หน้าผ้า!ED76</f>
        <v>0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WRWT251000/WRYL251000</v>
      </c>
      <c r="BD67" s="56">
        <f>[2]หน้าผ้า!CA76</f>
        <v>0</v>
      </c>
    </row>
    <row r="68" spans="1:56" ht="28.5" customHeight="1" x14ac:dyDescent="0.45">
      <c r="A68" s="3" t="str">
        <f>[2]หน้าผ้า!C77</f>
        <v>ประมาณการ</v>
      </c>
      <c r="B68" s="14" t="str">
        <f>[2]หน้าผ้า!B77</f>
        <v>ประมาณการ</v>
      </c>
      <c r="C68" s="9" t="str">
        <f>[2]หน้าผ้า!E77</f>
        <v>บจก.หนองบัวฟีดมิลล์</v>
      </c>
      <c r="D68" s="13" t="str">
        <f>[2]หน้าผ้า!F77</f>
        <v>ไม่พิมพ์</v>
      </c>
      <c r="E68" s="9">
        <f>[2]หน้าผ้า!G77</f>
        <v>20</v>
      </c>
      <c r="F68" s="9">
        <f>[2]หน้าผ้า!H77</f>
        <v>30</v>
      </c>
      <c r="G68" s="9" t="str">
        <f>[2]หน้าผ้า!I77</f>
        <v>ขาว</v>
      </c>
      <c r="H68" s="9">
        <f>[2]หน้าผ้า!J77</f>
        <v>0</v>
      </c>
      <c r="I68" s="9">
        <f>[2]หน้าผ้า!L77</f>
        <v>53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ไม่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</v>
      </c>
      <c r="T68" s="12">
        <f>[2]หน้าผ้า!X77</f>
        <v>45777</v>
      </c>
      <c r="U68" s="11">
        <f>[2]หน้าผ้า!AA77</f>
        <v>5000</v>
      </c>
      <c r="V68" s="10">
        <f>[2]หน้าผ้า!AJ77</f>
        <v>0</v>
      </c>
      <c r="W68" s="10">
        <f>[2]หน้าผ้า!AL77</f>
        <v>5000</v>
      </c>
      <c r="X68" s="10">
        <f>[2]หน้าผ้า!AM77</f>
        <v>0</v>
      </c>
      <c r="Y68" s="10">
        <f>[2]หน้าผ้า!AN77</f>
        <v>0</v>
      </c>
      <c r="Z68" s="9" t="str">
        <f>[2]หน้าผ้า!AO77</f>
        <v>WSWT2025650</v>
      </c>
      <c r="AA68" s="8">
        <f>[2]หน้าผ้า!AQ77</f>
        <v>4400.55</v>
      </c>
      <c r="AB68" s="8">
        <f>[2]หน้าผ้า!AR77</f>
        <v>0</v>
      </c>
      <c r="AC68" s="8">
        <f>[2]หน้าผ้า!AS77</f>
        <v>4400.55</v>
      </c>
      <c r="AD68" s="8">
        <f>[2]หน้าผ้า!AT77</f>
        <v>0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ผ้าขาว</v>
      </c>
      <c r="AH68" s="1" t="str">
        <f>[2]หน้าผ้า!DL77</f>
        <v>P3</v>
      </c>
      <c r="AI68" s="1">
        <f>[2]หน้าผ้า!DM77</f>
        <v>1</v>
      </c>
      <c r="AJ68" s="3">
        <f>[2]หน้าผ้า!DN77</f>
        <v>45777</v>
      </c>
      <c r="AK68" s="3">
        <f>[2]หน้าผ้า!DQ77</f>
        <v>0</v>
      </c>
      <c r="AL68" s="3">
        <f>[2]หน้าผ้า!DR77</f>
        <v>0</v>
      </c>
      <c r="AM68" s="3">
        <f>[2]หน้าผ้า!DS77</f>
        <v>0</v>
      </c>
      <c r="AN68" s="3">
        <f>[2]หน้าผ้า!DT77</f>
        <v>0</v>
      </c>
      <c r="AO68" s="3">
        <f>[2]หน้าผ้า!DU77</f>
        <v>45776</v>
      </c>
      <c r="AP68" s="3">
        <f>[2]หน้าผ้า!DP77</f>
        <v>45772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ตัด</v>
      </c>
      <c r="AX68" s="2">
        <f>[2]หน้าผ้า!ED77</f>
        <v>0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WRWT25650/WRWT25650</v>
      </c>
      <c r="BD68" s="56">
        <f>[2]หน้าผ้า!CA77</f>
        <v>270.14487500000001</v>
      </c>
    </row>
    <row r="69" spans="1:56" ht="28.5" customHeight="1" x14ac:dyDescent="0.45">
      <c r="A69" s="3" t="str">
        <f>[2]หน้าผ้า!C78</f>
        <v>ประมาณการ</v>
      </c>
      <c r="B69" s="14" t="str">
        <f>[2]หน้าผ้า!B78</f>
        <v>ประมาณการ</v>
      </c>
      <c r="C69" s="9" t="str">
        <f>[2]หน้าผ้า!E78</f>
        <v>บจก.หนองบัวฟีดมิลล์</v>
      </c>
      <c r="D69" s="13" t="str">
        <f>[2]หน้าผ้า!F78</f>
        <v>ไม่พิมพ์</v>
      </c>
      <c r="E69" s="9">
        <f>[2]หน้าผ้า!G78</f>
        <v>20</v>
      </c>
      <c r="F69" s="9">
        <f>[2]หน้าผ้า!H78</f>
        <v>30</v>
      </c>
      <c r="G69" s="9" t="str">
        <f>[2]หน้าผ้า!I78</f>
        <v>ขาว</v>
      </c>
      <c r="H69" s="9">
        <f>[2]หน้าผ้า!J78</f>
        <v>0</v>
      </c>
      <c r="I69" s="9">
        <f>[2]หน้าผ้า!L78</f>
        <v>53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ไม่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500กระสอบ</v>
      </c>
      <c r="T69" s="12">
        <f>[2]หน้าผ้า!X78</f>
        <v>45807</v>
      </c>
      <c r="U69" s="11">
        <f>[2]หน้าผ้า!AA78</f>
        <v>10000</v>
      </c>
      <c r="V69" s="10">
        <f>[2]หน้าผ้า!AJ78</f>
        <v>0</v>
      </c>
      <c r="W69" s="10">
        <f>[2]หน้าผ้า!AL78</f>
        <v>10000</v>
      </c>
      <c r="X69" s="10">
        <f>[2]หน้าผ้า!AM78</f>
        <v>0</v>
      </c>
      <c r="Y69" s="10">
        <f>[2]หน้าผ้า!AN78</f>
        <v>0</v>
      </c>
      <c r="Z69" s="9" t="str">
        <f>[2]หน้าผ้า!AO78</f>
        <v>WSWT2025650</v>
      </c>
      <c r="AA69" s="8">
        <f>[2]หน้าผ้า!AQ78</f>
        <v>8801.1</v>
      </c>
      <c r="AB69" s="8">
        <f>[2]หน้าผ้า!AR78</f>
        <v>0</v>
      </c>
      <c r="AC69" s="8">
        <f>[2]หน้าผ้า!AS78</f>
        <v>8801.1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พร้อมส่ง</v>
      </c>
      <c r="AH69" s="1" t="str">
        <f>[2]หน้าผ้า!DL78</f>
        <v>P3</v>
      </c>
      <c r="AI69" s="1">
        <f>[2]หน้าผ้า!DM78</f>
        <v>1</v>
      </c>
      <c r="AJ69" s="3">
        <f>[2]หน้าผ้า!DN78</f>
        <v>45807</v>
      </c>
      <c r="AK69" s="3">
        <f>[2]หน้าผ้า!DQ78</f>
        <v>0</v>
      </c>
      <c r="AL69" s="3">
        <f>[2]หน้าผ้า!DR78</f>
        <v>0</v>
      </c>
      <c r="AM69" s="3">
        <f>[2]หน้าผ้า!DS78</f>
        <v>0</v>
      </c>
      <c r="AN69" s="3">
        <f>[2]หน้าผ้า!DT78</f>
        <v>0</v>
      </c>
      <c r="AO69" s="3">
        <f>[2]หน้าผ้า!DU78</f>
        <v>45806</v>
      </c>
      <c r="AP69" s="3">
        <f>[2]หน้าผ้า!DP78</f>
        <v>45802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ตัด</v>
      </c>
      <c r="AX69" s="2">
        <f>[2]หน้าผ้า!ED78</f>
        <v>0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WRWT25650/WRWT25650</v>
      </c>
      <c r="BD69" s="56">
        <f>[2]หน้าผ้า!CA78</f>
        <v>540.28975000000003</v>
      </c>
    </row>
    <row r="70" spans="1:56" ht="28.5" customHeight="1" x14ac:dyDescent="0.45">
      <c r="A70" s="3">
        <f>[2]หน้าผ้า!C79</f>
        <v>0</v>
      </c>
      <c r="B70" s="14">
        <f>[2]หน้าผ้า!B79</f>
        <v>0</v>
      </c>
      <c r="C70" s="9">
        <f>[2]หน้าผ้า!E79</f>
        <v>0</v>
      </c>
      <c r="D70" s="13">
        <f>[2]หน้าผ้า!F79</f>
        <v>0</v>
      </c>
      <c r="E70" s="9">
        <f>[2]หน้าผ้า!G79</f>
        <v>20</v>
      </c>
      <c r="F70" s="9">
        <f>[2]หน้าผ้า!H79</f>
        <v>37</v>
      </c>
      <c r="G70" s="9" t="str">
        <f>[2]หน้าผ้า!I79</f>
        <v>ขาว</v>
      </c>
      <c r="H70" s="9">
        <f>[2]หน้าผ้า!J79</f>
        <v>0</v>
      </c>
      <c r="I70" s="9">
        <f>[2]หน้าผ้า!L79</f>
        <v>65</v>
      </c>
      <c r="J70" s="9" t="str">
        <f>[2]หน้าผ้า!M79</f>
        <v>±</v>
      </c>
      <c r="K70" s="9">
        <f>[2]หน้าผ้า!N79</f>
        <v>5</v>
      </c>
      <c r="L70" s="9">
        <f>[2]หน้าผ้า!R79</f>
        <v>0</v>
      </c>
      <c r="M70" s="10">
        <f>[2]หน้าผ้า!T79</f>
        <v>0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>
        <f>[2]หน้าผ้า!Z79</f>
        <v>0</v>
      </c>
      <c r="T70" s="12">
        <f>[2]หน้าผ้า!X79</f>
        <v>0</v>
      </c>
      <c r="U70" s="11">
        <f>[2]หน้าผ้า!AA79</f>
        <v>0</v>
      </c>
      <c r="V70" s="10">
        <f>[2]หน้าผ้า!AJ79</f>
        <v>0</v>
      </c>
      <c r="W70" s="10">
        <f>[2]หน้าผ้า!AL79</f>
        <v>0</v>
      </c>
      <c r="X70" s="10">
        <f>[2]หน้าผ้า!AM79</f>
        <v>0</v>
      </c>
      <c r="Y70" s="10">
        <f>[2]หน้าผ้า!AN79</f>
        <v>0</v>
      </c>
      <c r="Z70" s="9" t="str">
        <f>[2]หน้าผ้า!AO79</f>
        <v>WSWT2025650</v>
      </c>
      <c r="AA70" s="8">
        <f>[2]หน้าผ้า!AQ79</f>
        <v>13201.650000000001</v>
      </c>
      <c r="AB70" s="8">
        <f>[2]หน้าผ้า!AR79</f>
        <v>0</v>
      </c>
      <c r="AC70" s="8">
        <f>[2]หน้าผ้า!AS79</f>
        <v>13201.650000000001</v>
      </c>
      <c r="AD70" s="8">
        <f>[2]หน้าผ้า!AT79</f>
        <v>0</v>
      </c>
      <c r="AE70" s="8">
        <f>[2]หน้าผ้า!AU79</f>
        <v>0</v>
      </c>
      <c r="AF70" s="8" t="str">
        <f>[2]หน้าผ้า!AI79</f>
        <v>ระบุในSD</v>
      </c>
      <c r="AG70" s="1" t="str">
        <f>[3]หน้าผ้า!DC82</f>
        <v>รอตัด</v>
      </c>
      <c r="AH70" s="1">
        <f>[2]หน้าผ้า!DL79</f>
        <v>0</v>
      </c>
      <c r="AI70" s="1" t="str">
        <f>[2]หน้าผ้า!DM79</f>
        <v>Lead time</v>
      </c>
      <c r="AJ70" s="3">
        <f>[2]หน้าผ้า!DN79</f>
        <v>0</v>
      </c>
      <c r="AK70" s="3">
        <f>[2]หน้าผ้า!DQ79</f>
        <v>0</v>
      </c>
      <c r="AL70" s="3">
        <f>[2]หน้าผ้า!DR79</f>
        <v>0</v>
      </c>
      <c r="AM70" s="3">
        <f>[2]หน้าผ้า!DS79</f>
        <v>0</v>
      </c>
      <c r="AN70" s="3">
        <f>[2]หน้าผ้า!DT79</f>
        <v>0</v>
      </c>
      <c r="AO70" s="3">
        <f>[2]หน้าผ้า!DU79</f>
        <v>0</v>
      </c>
      <c r="AP70" s="3">
        <f>[2]หน้าผ้า!DP79</f>
        <v>0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>
        <f>[2]หน้าผ้า!EC79</f>
        <v>0</v>
      </c>
      <c r="AX70" s="2">
        <f>[2]หน้าผ้า!ED79</f>
        <v>0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WRWT25650/WRWT25650</v>
      </c>
      <c r="BD70" s="56">
        <f>[2]หน้าผ้า!CA79</f>
        <v>0</v>
      </c>
    </row>
    <row r="71" spans="1:56" ht="28.5" customHeight="1" x14ac:dyDescent="0.45">
      <c r="A71" s="3" t="str">
        <f>[2]หน้าผ้า!C80</f>
        <v>ประมาณการ</v>
      </c>
      <c r="B71" s="14" t="str">
        <f>[2]หน้าผ้า!B80</f>
        <v>ประมาณการ</v>
      </c>
      <c r="C71" s="9" t="str">
        <f>[2]หน้าผ้า!E80</f>
        <v>บจก.เบทาโกร</v>
      </c>
      <c r="D71" s="13" t="str">
        <f>[2]หน้าผ้า!F80</f>
        <v>ไม่พิมพ์</v>
      </c>
      <c r="E71" s="9">
        <f>[2]หน้าผ้า!G80</f>
        <v>20</v>
      </c>
      <c r="F71" s="9">
        <f>[2]หน้าผ้า!H80</f>
        <v>38</v>
      </c>
      <c r="G71" s="9" t="str">
        <f>[2]หน้าผ้า!I80</f>
        <v>ขาว</v>
      </c>
      <c r="H71" s="9">
        <f>[2]หน้าผ้า!J80</f>
        <v>0</v>
      </c>
      <c r="I71" s="9">
        <f>[2]หน้าผ้า!L80</f>
        <v>72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ไม่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>
        <f>[2]หน้าผ้า!Z80</f>
        <v>0</v>
      </c>
      <c r="T71" s="12" t="str">
        <f>[2]หน้าผ้า!X80</f>
        <v>รอแจ้ง</v>
      </c>
      <c r="U71" s="11">
        <f>[2]หน้าผ้า!AA80</f>
        <v>50000</v>
      </c>
      <c r="V71" s="10">
        <f>[2]หน้าผ้า!AJ80</f>
        <v>0</v>
      </c>
      <c r="W71" s="10">
        <f>[2]หน้าผ้า!AL80</f>
        <v>50000</v>
      </c>
      <c r="X71" s="10">
        <f>[2]หน้าผ้า!AM80</f>
        <v>0</v>
      </c>
      <c r="Y71" s="10">
        <f>[2]หน้าผ้า!AN80</f>
        <v>0</v>
      </c>
      <c r="Z71" s="9" t="str">
        <f>[2]หน้าผ้า!AO80</f>
        <v>WSWT2025700</v>
      </c>
      <c r="AA71" s="8">
        <f>[2]หน้าผ้า!AQ80</f>
        <v>55181.5</v>
      </c>
      <c r="AB71" s="8">
        <f>[2]หน้าผ้า!AR80</f>
        <v>14387</v>
      </c>
      <c r="AC71" s="8">
        <f>[2]หน้าผ้า!AS80</f>
        <v>40794.5</v>
      </c>
      <c r="AD71" s="8">
        <f>[2]หน้าผ้า!AT80</f>
        <v>0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พร้อมส่ง</v>
      </c>
      <c r="AH71" s="1" t="str">
        <f>[2]หน้าผ้า!DL80</f>
        <v>P3</v>
      </c>
      <c r="AI71" s="1">
        <f>[2]หน้าผ้า!DM80</f>
        <v>1</v>
      </c>
      <c r="AJ71" s="3" t="str">
        <f>[2]หน้าผ้า!DN80</f>
        <v>รอแจ้ง</v>
      </c>
      <c r="AK71" s="3">
        <f>[2]หน้าผ้า!DQ80</f>
        <v>0</v>
      </c>
      <c r="AL71" s="3">
        <f>[2]หน้าผ้า!DR80</f>
        <v>0</v>
      </c>
      <c r="AM71" s="3">
        <f>[2]หน้าผ้า!DS80</f>
        <v>0</v>
      </c>
      <c r="AN71" s="3">
        <f>[2]หน้าผ้า!DT80</f>
        <v>0</v>
      </c>
      <c r="AO71" s="3" t="e">
        <f>[2]หน้าผ้า!DU80</f>
        <v>#VALUE!</v>
      </c>
      <c r="AP71" s="3" t="e">
        <f>[2]หน้าผ้า!DP80</f>
        <v>#VALUE!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ตัด</v>
      </c>
      <c r="AX71" s="2">
        <f>[2]หน้าผ้า!ED80</f>
        <v>0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WRWT25800/WRWT25650</v>
      </c>
      <c r="BD71" s="56">
        <f>[2]หน้าผ้า!CA80</f>
        <v>2937.2039999999997</v>
      </c>
    </row>
    <row r="72" spans="1:56" ht="28.5" customHeight="1" x14ac:dyDescent="0.45">
      <c r="A72" s="3">
        <f>[2]หน้าผ้า!C81</f>
        <v>0</v>
      </c>
      <c r="B72" s="14">
        <f>[2]หน้าผ้า!B81</f>
        <v>0</v>
      </c>
      <c r="C72" s="9">
        <f>[2]หน้าผ้า!E81</f>
        <v>0</v>
      </c>
      <c r="D72" s="13">
        <f>[2]หน้าผ้า!F81</f>
        <v>0</v>
      </c>
      <c r="E72" s="9">
        <f>[2]หน้าผ้า!G81</f>
        <v>20</v>
      </c>
      <c r="F72" s="9">
        <f>[2]หน้าผ้า!H81</f>
        <v>37</v>
      </c>
      <c r="G72" s="9" t="str">
        <f>[2]หน้าผ้า!I81</f>
        <v>ขาว</v>
      </c>
      <c r="H72" s="9">
        <f>[2]หน้าผ้า!J81</f>
        <v>0</v>
      </c>
      <c r="I72" s="9">
        <f>[2]หน้าผ้า!L81</f>
        <v>70</v>
      </c>
      <c r="J72" s="9" t="str">
        <f>[2]หน้าผ้า!M81</f>
        <v>±</v>
      </c>
      <c r="K72" s="9">
        <f>[2]หน้าผ้า!N81</f>
        <v>5</v>
      </c>
      <c r="L72" s="9">
        <f>[2]หน้าผ้า!R81</f>
        <v>0</v>
      </c>
      <c r="M72" s="10">
        <f>[2]หน้าผ้า!T81</f>
        <v>0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>
        <f>[2]หน้าผ้า!Z81</f>
        <v>0</v>
      </c>
      <c r="T72" s="12">
        <f>[2]หน้าผ้า!X81</f>
        <v>0</v>
      </c>
      <c r="U72" s="11">
        <f>[2]หน้าผ้า!AA81</f>
        <v>0</v>
      </c>
      <c r="V72" s="10">
        <f>[2]หน้าผ้า!AJ81</f>
        <v>0</v>
      </c>
      <c r="W72" s="10">
        <f>[2]หน้าผ้า!AL81</f>
        <v>0</v>
      </c>
      <c r="X72" s="10">
        <f>[2]หน้าผ้า!AM81</f>
        <v>0</v>
      </c>
      <c r="Y72" s="10">
        <f>[2]หน้าผ้า!AN81</f>
        <v>0</v>
      </c>
      <c r="Z72" s="9" t="str">
        <f>[2]หน้าผ้า!AO81</f>
        <v>WSWT2025700</v>
      </c>
      <c r="AA72" s="8">
        <f>[2]หน้าผ้า!AQ81</f>
        <v>55181.5</v>
      </c>
      <c r="AB72" s="8">
        <f>[2]หน้าผ้า!AR81</f>
        <v>14387</v>
      </c>
      <c r="AC72" s="8">
        <f>[2]หน้าผ้า!AS81</f>
        <v>40794.5</v>
      </c>
      <c r="AD72" s="8">
        <f>[2]หน้าผ้า!AT81</f>
        <v>0</v>
      </c>
      <c r="AE72" s="8">
        <f>[2]หน้าผ้า!AU81</f>
        <v>0</v>
      </c>
      <c r="AF72" s="8" t="str">
        <f>[2]หน้าผ้า!AI81</f>
        <v>ระบุในSD</v>
      </c>
      <c r="AG72" s="1" t="str">
        <f>[3]หน้าผ้า!DC84</f>
        <v>รอตัด</v>
      </c>
      <c r="AH72" s="1">
        <f>[2]หน้าผ้า!DL81</f>
        <v>0</v>
      </c>
      <c r="AI72" s="1" t="str">
        <f>[2]หน้าผ้า!DM81</f>
        <v>Lead time</v>
      </c>
      <c r="AJ72" s="3">
        <f>[2]หน้าผ้า!DN81</f>
        <v>0</v>
      </c>
      <c r="AK72" s="3">
        <f>[2]หน้าผ้า!DQ81</f>
        <v>0</v>
      </c>
      <c r="AL72" s="3">
        <f>[2]หน้าผ้า!DR81</f>
        <v>0</v>
      </c>
      <c r="AM72" s="3">
        <f>[2]หน้าผ้า!DS81</f>
        <v>0</v>
      </c>
      <c r="AN72" s="3">
        <f>[2]หน้าผ้า!DT81</f>
        <v>0</v>
      </c>
      <c r="AO72" s="3">
        <f>[2]หน้าผ้า!DU81</f>
        <v>0</v>
      </c>
      <c r="AP72" s="3">
        <f>[2]หน้าผ้า!DP81</f>
        <v>0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>
        <f>[2]หน้าผ้า!EC81</f>
        <v>0</v>
      </c>
      <c r="AX72" s="2">
        <f>[2]หน้าผ้า!ED81</f>
        <v>0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WRWT25800/WRWT25650</v>
      </c>
      <c r="BD72" s="56">
        <f>[2]หน้าผ้า!CA81</f>
        <v>0</v>
      </c>
    </row>
    <row r="73" spans="1:56" ht="28.5" customHeight="1" x14ac:dyDescent="0.45">
      <c r="A73" s="3">
        <f>[2]หน้าผ้า!C82</f>
        <v>45674</v>
      </c>
      <c r="B73" s="14" t="str">
        <f>[2]หน้าผ้า!B82</f>
        <v>MK68-000088</v>
      </c>
      <c r="C73" s="9" t="str">
        <f>[2]หน้าผ้า!E82</f>
        <v>บจก.อินเทคค์ โกลบอล</v>
      </c>
      <c r="D73" s="13" t="str">
        <f>[2]หน้าผ้า!F82</f>
        <v>เพอเฟคค์ 914</v>
      </c>
      <c r="E73" s="9">
        <f>[2]หน้าผ้า!G82</f>
        <v>20</v>
      </c>
      <c r="F73" s="9">
        <f>[2]หน้าผ้า!H82</f>
        <v>36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จับจีบ4"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มัด80 ใช้สายรัด</v>
      </c>
      <c r="T73" s="12" t="str">
        <f>[2]หน้าผ้า!X82</f>
        <v>รอแจ้ง</v>
      </c>
      <c r="U73" s="11">
        <f>[2]หน้าผ้า!AA82</f>
        <v>811</v>
      </c>
      <c r="V73" s="10">
        <f>[2]หน้าผ้า!AJ82</f>
        <v>0</v>
      </c>
      <c r="W73" s="10">
        <f>[2]หน้าผ้า!AL82</f>
        <v>811</v>
      </c>
      <c r="X73" s="10">
        <f>[2]หน้าผ้า!AM82</f>
        <v>935</v>
      </c>
      <c r="Y73" s="10">
        <f>[2]หน้าผ้า!AN82</f>
        <v>0</v>
      </c>
      <c r="Z73" s="9" t="str">
        <f>[2]หน้าผ้า!AO82</f>
        <v>WSWT2025800SM</v>
      </c>
      <c r="AA73" s="8">
        <f>[2]หน้าผ้า!AQ82</f>
        <v>0</v>
      </c>
      <c r="AB73" s="8">
        <f>[2]หน้าผ้า!AR82</f>
        <v>0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 t="str">
        <f>[2]หน้าผ้า!AI82</f>
        <v>ห้ามขาด-ห้ามเกิน</v>
      </c>
      <c r="AG73" s="1" t="str">
        <f>[3]หน้าผ้า!DC85</f>
        <v>ยังไม่ได้พิมพ์</v>
      </c>
      <c r="AH73" s="1" t="str">
        <f>[2]หน้าผ้า!DL82</f>
        <v>P6</v>
      </c>
      <c r="AI73" s="1">
        <f>[2]หน้าผ้า!DM82</f>
        <v>4</v>
      </c>
      <c r="AJ73" s="3" t="str">
        <f>[2]หน้าผ้า!DN82</f>
        <v>รอแจ้ง</v>
      </c>
      <c r="AK73" s="3" t="e">
        <f>[2]หน้าผ้า!DQ82</f>
        <v>#VALUE!</v>
      </c>
      <c r="AL73" s="3" t="e">
        <f>[2]หน้าผ้า!DR82</f>
        <v>#VALUE!</v>
      </c>
      <c r="AM73" s="3" t="e">
        <f>[2]หน้าผ้า!DS82</f>
        <v>#VALUE!</v>
      </c>
      <c r="AN73" s="3" t="e">
        <f>[2]หน้าผ้า!DT82</f>
        <v>#VALUE!</v>
      </c>
      <c r="AO73" s="3" t="e">
        <f>[2]หน้าผ้า!DU82</f>
        <v>#VALUE!</v>
      </c>
      <c r="AP73" s="3" t="e">
        <f>[2]หน้าผ้า!DP82</f>
        <v>#VALUE!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8.5" customHeight="1" x14ac:dyDescent="0.45">
      <c r="A74" s="3">
        <f>[2]หน้าผ้า!C83</f>
        <v>45721</v>
      </c>
      <c r="B74" s="14" t="str">
        <f>[2]หน้าผ้า!B83</f>
        <v>MK68-000336</v>
      </c>
      <c r="C74" s="9" t="str">
        <f>[2]หน้าผ้า!E83</f>
        <v>บจก.อินเทคค์ โกลบอล</v>
      </c>
      <c r="D74" s="13" t="str">
        <f>[2]หน้าผ้า!F83</f>
        <v>เพอเฟคค์ 914</v>
      </c>
      <c r="E74" s="9">
        <f>[2]หน้าผ้า!G83</f>
        <v>20</v>
      </c>
      <c r="F74" s="9">
        <f>[2]หน้าผ้า!H83</f>
        <v>36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จับจีบ4"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มัด80 ใช้สายรัด</v>
      </c>
      <c r="T74" s="12" t="str">
        <f>[2]หน้าผ้า!X83</f>
        <v>รอแจ้ง</v>
      </c>
      <c r="U74" s="11">
        <f>[2]หน้าผ้า!AA83</f>
        <v>175</v>
      </c>
      <c r="V74" s="10">
        <f>[2]หน้าผ้า!AJ83</f>
        <v>0</v>
      </c>
      <c r="W74" s="10">
        <f>[2]หน้าผ้า!AL83</f>
        <v>175</v>
      </c>
      <c r="X74" s="10">
        <f>[2]หน้าผ้า!AM83</f>
        <v>11000</v>
      </c>
      <c r="Y74" s="10">
        <f>[2]หน้าผ้า!AN83</f>
        <v>0</v>
      </c>
      <c r="Z74" s="9" t="str">
        <f>[2]หน้าผ้า!AO83</f>
        <v>WSWT2025800SM</v>
      </c>
      <c r="AA74" s="8">
        <f>[2]หน้าผ้า!AQ83</f>
        <v>0</v>
      </c>
      <c r="AB74" s="8">
        <f>[2]หน้าผ้า!AR83</f>
        <v>0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ยังไม่ได้พิมพ์</v>
      </c>
      <c r="AH74" s="1" t="str">
        <f>[2]หน้าผ้า!DL83</f>
        <v>P6</v>
      </c>
      <c r="AI74" s="1">
        <f>[2]หน้าผ้า!DM83</f>
        <v>4</v>
      </c>
      <c r="AJ74" s="3" t="str">
        <f>[2]หน้าผ้า!DN83</f>
        <v>รอแจ้ง</v>
      </c>
      <c r="AK74" s="3" t="e">
        <f>[2]หน้าผ้า!DQ83</f>
        <v>#VALUE!</v>
      </c>
      <c r="AL74" s="3" t="e">
        <f>[2]หน้าผ้า!DR83</f>
        <v>#VALUE!</v>
      </c>
      <c r="AM74" s="3" t="e">
        <f>[2]หน้าผ้า!DS83</f>
        <v>#VALUE!</v>
      </c>
      <c r="AN74" s="3" t="e">
        <f>[2]หน้าผ้า!DT83</f>
        <v>#VALUE!</v>
      </c>
      <c r="AO74" s="3" t="e">
        <f>[2]หน้าผ้า!DU83</f>
        <v>#VALUE!</v>
      </c>
      <c r="AP74" s="3" t="e">
        <f>[2]หน้าผ้า!DP83</f>
        <v>#VALUE!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8.5" customHeight="1" x14ac:dyDescent="0.45">
      <c r="A75" s="3">
        <f>[2]หน้าผ้า!C84</f>
        <v>45721</v>
      </c>
      <c r="B75" s="14" t="str">
        <f>[2]หน้าผ้า!B84</f>
        <v>MK68-000335</v>
      </c>
      <c r="C75" s="9" t="str">
        <f>[2]หน้าผ้า!E84</f>
        <v>บจก.อินเทคค์ โกลบอล</v>
      </c>
      <c r="D75" s="13" t="str">
        <f>[2]หน้าผ้า!F84</f>
        <v>เพอเฟคค์ 913</v>
      </c>
      <c r="E75" s="9">
        <f>[2]หน้าผ้า!G84</f>
        <v>20</v>
      </c>
      <c r="F75" s="9">
        <f>[2]หน้าผ้า!H84</f>
        <v>36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จับจีบ4"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มัด80 ใช้สายรัด</v>
      </c>
      <c r="T75" s="12" t="str">
        <f>[2]หน้าผ้า!X84</f>
        <v>รอแจ้ง</v>
      </c>
      <c r="U75" s="11">
        <f>[2]หน้าผ้า!AA84</f>
        <v>2087</v>
      </c>
      <c r="V75" s="10">
        <f>[2]หน้าผ้า!AJ84</f>
        <v>0</v>
      </c>
      <c r="W75" s="10">
        <f>[2]หน้าผ้า!AL84</f>
        <v>2087</v>
      </c>
      <c r="X75" s="10">
        <f>[2]หน้าผ้า!AM84</f>
        <v>23120</v>
      </c>
      <c r="Y75" s="10">
        <f>[2]หน้าผ้า!AN84</f>
        <v>0</v>
      </c>
      <c r="Z75" s="9" t="str">
        <f>[2]หน้าผ้า!AO84</f>
        <v>WSWT2025800SM</v>
      </c>
      <c r="AA75" s="8">
        <f>[2]หน้าผ้า!AQ84</f>
        <v>0</v>
      </c>
      <c r="AB75" s="8">
        <f>[2]หน้าผ้า!AR84</f>
        <v>0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ยังไม่ได้พิมพ์</v>
      </c>
      <c r="AH75" s="1" t="str">
        <f>[2]หน้าผ้า!DL84</f>
        <v>P6</v>
      </c>
      <c r="AI75" s="1">
        <f>[2]หน้าผ้า!DM84</f>
        <v>4</v>
      </c>
      <c r="AJ75" s="3" t="str">
        <f>[2]หน้าผ้า!DN84</f>
        <v>รอแจ้ง</v>
      </c>
      <c r="AK75" s="3" t="e">
        <f>[2]หน้าผ้า!DQ84</f>
        <v>#VALUE!</v>
      </c>
      <c r="AL75" s="3" t="e">
        <f>[2]หน้าผ้า!DR84</f>
        <v>#VALUE!</v>
      </c>
      <c r="AM75" s="3" t="e">
        <f>[2]หน้าผ้า!DS84</f>
        <v>#VALUE!</v>
      </c>
      <c r="AN75" s="3" t="e">
        <f>[2]หน้าผ้า!DT84</f>
        <v>#VALUE!</v>
      </c>
      <c r="AO75" s="3" t="e">
        <f>[2]หน้าผ้า!DU84</f>
        <v>#VALUE!</v>
      </c>
      <c r="AP75" s="3" t="e">
        <f>[2]หน้าผ้า!DP84</f>
        <v>#VALUE!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 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8.5" customHeight="1" x14ac:dyDescent="0.45">
      <c r="A76" s="3">
        <f>[2]หน้าผ้า!C85</f>
        <v>45752</v>
      </c>
      <c r="B76" s="14" t="str">
        <f>[2]หน้าผ้า!B85</f>
        <v>MK68-000513</v>
      </c>
      <c r="C76" s="9" t="str">
        <f>[2]หน้าผ้า!E85</f>
        <v>บจก.เอสพีเอ็ม อาหารสัตว์</v>
      </c>
      <c r="D76" s="13" t="str">
        <f>[2]หน้าผ้า!F85</f>
        <v>นาโน 01 พลัส</v>
      </c>
      <c r="E76" s="9">
        <f>[2]หน้าผ้า!G85</f>
        <v>20</v>
      </c>
      <c r="F76" s="9">
        <f>[2]หน้าผ้า!H85</f>
        <v>38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>
        <f>[2]หน้าผ้า!X85</f>
        <v>45758</v>
      </c>
      <c r="U76" s="11">
        <f>[2]หน้าผ้า!AA85</f>
        <v>3000</v>
      </c>
      <c r="V76" s="10">
        <f>[2]หน้าผ้า!AJ85</f>
        <v>0</v>
      </c>
      <c r="W76" s="10">
        <f>[2]หน้าผ้า!AL85</f>
        <v>3000</v>
      </c>
      <c r="X76" s="10">
        <f>[2]หน้าผ้า!AM85</f>
        <v>0</v>
      </c>
      <c r="Y76" s="10">
        <f>[2]หน้าผ้า!AN85</f>
        <v>3150</v>
      </c>
      <c r="Z76" s="9" t="str">
        <f>[2]หน้าผ้า!AO85</f>
        <v>WSWT2025800SM</v>
      </c>
      <c r="AA76" s="8">
        <f>[2]หน้าผ้า!AQ85</f>
        <v>3310.89</v>
      </c>
      <c r="AB76" s="8">
        <f>[2]หน้าผ้า!AR85</f>
        <v>3310.89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3310.89</v>
      </c>
      <c r="AF76" s="8">
        <f>[2]หน้าผ้า!AI85</f>
        <v>0</v>
      </c>
      <c r="AG76" s="1" t="str">
        <f>[3]หน้าผ้า!DC88</f>
        <v>ยังไม่ได้พิมพ์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45758</v>
      </c>
      <c r="AK76" s="3">
        <f>[2]หน้าผ้า!DQ85</f>
        <v>45754</v>
      </c>
      <c r="AL76" s="3">
        <f>[2]หน้าผ้า!DR85</f>
        <v>45747</v>
      </c>
      <c r="AM76" s="3">
        <f>[2]หน้าผ้า!DS85</f>
        <v>45755</v>
      </c>
      <c r="AN76" s="3">
        <f>[2]หน้าผ้า!DT85</f>
        <v>45756</v>
      </c>
      <c r="AO76" s="3">
        <f>[2]หน้าผ้า!DU85</f>
        <v>45757</v>
      </c>
      <c r="AP76" s="3">
        <f>[2]หน้าผ้า!DP85</f>
        <v>45753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8.5" customHeight="1" x14ac:dyDescent="0.45">
      <c r="A77" s="3">
        <f>[2]หน้าผ้า!C86</f>
        <v>45752</v>
      </c>
      <c r="B77" s="14" t="str">
        <f>[2]หน้าผ้า!B86</f>
        <v>MK68-000514</v>
      </c>
      <c r="C77" s="9" t="str">
        <f>[2]หน้าผ้า!E86</f>
        <v>บจก.เอสพีเอ็ม อาหารสัตว์</v>
      </c>
      <c r="D77" s="13" t="str">
        <f>[2]หน้าผ้า!F86</f>
        <v>SW 441 PLUS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ใส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>
        <f>[2]หน้าผ้า!X86</f>
        <v>45758</v>
      </c>
      <c r="U77" s="11">
        <f>[2]หน้าผ้า!AA86</f>
        <v>5000</v>
      </c>
      <c r="V77" s="10">
        <f>[2]หน้าผ้า!AJ86</f>
        <v>0</v>
      </c>
      <c r="W77" s="10">
        <f>[2]หน้าผ้า!AL86</f>
        <v>5000</v>
      </c>
      <c r="X77" s="10">
        <f>[2]หน้าผ้า!AM86</f>
        <v>0</v>
      </c>
      <c r="Y77" s="10">
        <f>[2]หน้าผ้า!AN86</f>
        <v>5250</v>
      </c>
      <c r="Z77" s="9" t="str">
        <f>[2]หน้าผ้า!AO86</f>
        <v>WSWT2025800SM</v>
      </c>
      <c r="AA77" s="8">
        <f>[2]หน้าผ้า!AQ86</f>
        <v>5518.15</v>
      </c>
      <c r="AB77" s="8">
        <f>[2]หน้าผ้า!AR86</f>
        <v>5518.15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5518.15</v>
      </c>
      <c r="AF77" s="8">
        <f>[2]หน้าผ้า!AI86</f>
        <v>0</v>
      </c>
      <c r="AG77" s="1" t="str">
        <f>[3]หน้าผ้า!DC89</f>
        <v>ยังไม่ได้พิมพ์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45758</v>
      </c>
      <c r="AK77" s="3">
        <f>[2]หน้าผ้า!DQ86</f>
        <v>45754</v>
      </c>
      <c r="AL77" s="3">
        <f>[2]หน้าผ้า!DR86</f>
        <v>45747</v>
      </c>
      <c r="AM77" s="3">
        <f>[2]หน้าผ้า!DS86</f>
        <v>45755</v>
      </c>
      <c r="AN77" s="3">
        <f>[2]หน้าผ้า!DT86</f>
        <v>45756</v>
      </c>
      <c r="AO77" s="3">
        <f>[2]หน้าผ้า!DU86</f>
        <v>45757</v>
      </c>
      <c r="AP77" s="3">
        <f>[2]หน้าผ้า!DP86</f>
        <v>45753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8.5" customHeight="1" x14ac:dyDescent="0.45">
      <c r="A78" s="3">
        <f>[2]หน้าผ้า!C87</f>
        <v>45734</v>
      </c>
      <c r="B78" s="14" t="str">
        <f>[2]หน้าผ้า!B87</f>
        <v>MK68-000424</v>
      </c>
      <c r="C78" s="9" t="str">
        <f>[2]หน้าผ้า!E87</f>
        <v>บจก.วีซีเอฟ</v>
      </c>
      <c r="D78" s="13" t="str">
        <f>[2]หน้าผ้า!F87</f>
        <v>SPEED PLUS 111 เขมร</v>
      </c>
      <c r="E78" s="9">
        <f>[2]หน้าผ้า!G87</f>
        <v>20</v>
      </c>
      <c r="F78" s="9">
        <f>[2]หน้าผ้า!H87</f>
        <v>37</v>
      </c>
      <c r="G78" s="9" t="str">
        <f>[2]หน้าผ้า!I87</f>
        <v>ขาว</v>
      </c>
      <c r="H78" s="9" t="str">
        <f>[2]หน้าผ้า!J87</f>
        <v>ใส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ไม่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500กระสอบแบน</v>
      </c>
      <c r="T78" s="12">
        <f>[2]หน้าผ้า!X87</f>
        <v>45757</v>
      </c>
      <c r="U78" s="11">
        <f>[2]หน้าผ้า!AA87</f>
        <v>5000</v>
      </c>
      <c r="V78" s="10">
        <f>[2]หน้าผ้า!AJ87</f>
        <v>0</v>
      </c>
      <c r="W78" s="10">
        <f>[2]หน้าผ้า!AL87</f>
        <v>5000</v>
      </c>
      <c r="X78" s="10">
        <f>[2]หน้าผ้า!AM87</f>
        <v>0</v>
      </c>
      <c r="Y78" s="10">
        <f>[2]หน้าผ้า!AN87</f>
        <v>5250</v>
      </c>
      <c r="Z78" s="9" t="str">
        <f>[2]หน้าผ้า!AO87</f>
        <v>WSWT2025800SM</v>
      </c>
      <c r="AA78" s="8">
        <f>[2]หน้าผ้า!AQ87</f>
        <v>5378.4500000000007</v>
      </c>
      <c r="AB78" s="8">
        <f>[2]หน้าผ้า!AR87</f>
        <v>5378.4500000000007</v>
      </c>
      <c r="AC78" s="8">
        <f>[2]หน้าผ้า!AS87</f>
        <v>0</v>
      </c>
      <c r="AD78" s="8">
        <f>[2]หน้าผ้า!AT87</f>
        <v>5378.4500000000007</v>
      </c>
      <c r="AE78" s="8">
        <f>[2]หน้าผ้า!AU87</f>
        <v>0</v>
      </c>
      <c r="AF78" s="8" t="str">
        <f>[2]หน้าผ้า!AI87</f>
        <v xml:space="preserve">ห้ามเกิน </v>
      </c>
      <c r="AG78" s="1" t="str">
        <f>[3]หน้าผ้า!DC90</f>
        <v>รอตัด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45757</v>
      </c>
      <c r="AK78" s="3">
        <f>[2]หน้าผ้า!DQ87</f>
        <v>45753</v>
      </c>
      <c r="AL78" s="3">
        <f>[2]หน้าผ้า!DR87</f>
        <v>45746</v>
      </c>
      <c r="AM78" s="3">
        <f>[2]หน้าผ้า!DS87</f>
        <v>45754</v>
      </c>
      <c r="AN78" s="3">
        <f>[2]หน้าผ้า!DT87</f>
        <v>45755</v>
      </c>
      <c r="AO78" s="3">
        <f>[2]หน้าผ้า!DU87</f>
        <v>45756</v>
      </c>
      <c r="AP78" s="3">
        <f>[2]หน้าผ้า!DP87</f>
        <v>45752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 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8.5" customHeight="1" x14ac:dyDescent="0.45">
      <c r="A79" s="3">
        <f>[2]หน้าผ้า!C88</f>
        <v>45734</v>
      </c>
      <c r="B79" s="14" t="str">
        <f>[2]หน้าผ้า!B88</f>
        <v>MK68-000424</v>
      </c>
      <c r="C79" s="9" t="str">
        <f>[2]หน้าผ้า!E88</f>
        <v>บจก.วีซีเอฟ</v>
      </c>
      <c r="D79" s="13" t="str">
        <f>[2]หน้าผ้า!F88</f>
        <v>SPEED PLUS 444 ลาว</v>
      </c>
      <c r="E79" s="9">
        <f>[2]หน้าผ้า!G88</f>
        <v>20</v>
      </c>
      <c r="F79" s="9">
        <f>[2]หน้าผ้า!H88</f>
        <v>37</v>
      </c>
      <c r="G79" s="9" t="str">
        <f>[2]หน้าผ้า!I88</f>
        <v>ขาว</v>
      </c>
      <c r="H79" s="9" t="str">
        <f>[2]หน้าผ้า!J88</f>
        <v>ใส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ไม่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500กระสอบแบน</v>
      </c>
      <c r="T79" s="12">
        <f>[2]หน้าผ้า!X88</f>
        <v>45757</v>
      </c>
      <c r="U79" s="11">
        <f>[2]หน้าผ้า!AA88</f>
        <v>5000</v>
      </c>
      <c r="V79" s="10">
        <f>[2]หน้าผ้า!AJ88</f>
        <v>0</v>
      </c>
      <c r="W79" s="10">
        <f>[2]หน้าผ้า!AL88</f>
        <v>5000</v>
      </c>
      <c r="X79" s="10">
        <f>[2]หน้าผ้า!AM88</f>
        <v>0</v>
      </c>
      <c r="Y79" s="10">
        <f>[2]หน้าผ้า!AN88</f>
        <v>5250</v>
      </c>
      <c r="Z79" s="9" t="str">
        <f>[2]หน้าผ้า!AO88</f>
        <v>WSWT2025800SM</v>
      </c>
      <c r="AA79" s="8">
        <f>[2]หน้าผ้า!AQ88</f>
        <v>5378.4500000000007</v>
      </c>
      <c r="AB79" s="8">
        <f>[2]หน้าผ้า!AR88</f>
        <v>5378.4500000000007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5378.4500000000007</v>
      </c>
      <c r="AF79" s="8" t="str">
        <f>[2]หน้าผ้า!AI88</f>
        <v xml:space="preserve">ห้ามเกิน </v>
      </c>
      <c r="AG79" s="1" t="str">
        <f>[3]หน้าผ้า!DC91</f>
        <v>รอตัด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45757</v>
      </c>
      <c r="AK79" s="3">
        <f>[2]หน้าผ้า!DQ88</f>
        <v>45753</v>
      </c>
      <c r="AL79" s="3">
        <f>[2]หน้าผ้า!DR88</f>
        <v>45746</v>
      </c>
      <c r="AM79" s="3">
        <f>[2]หน้าผ้า!DS88</f>
        <v>45754</v>
      </c>
      <c r="AN79" s="3">
        <f>[2]หน้าผ้า!DT88</f>
        <v>45755</v>
      </c>
      <c r="AO79" s="3">
        <f>[2]หน้าผ้า!DU88</f>
        <v>45756</v>
      </c>
      <c r="AP79" s="3">
        <f>[2]หน้าผ้า!DP88</f>
        <v>45752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8.5" customHeight="1" x14ac:dyDescent="0.45">
      <c r="A80" s="3">
        <f>[2]หน้าผ้า!C89</f>
        <v>45750</v>
      </c>
      <c r="B80" s="14" t="str">
        <f>[2]หน้าผ้า!B89</f>
        <v>MK68-000495</v>
      </c>
      <c r="C80" s="9" t="str">
        <f>[2]หน้าผ้า!E89</f>
        <v>บจก.วีซีเอฟ</v>
      </c>
      <c r="D80" s="13" t="str">
        <f>[2]หน้าผ้า!F89</f>
        <v>VC 100</v>
      </c>
      <c r="E80" s="9">
        <f>[2]หน้าผ้า!G89</f>
        <v>20</v>
      </c>
      <c r="F80" s="9">
        <f>[2]หน้าผ้า!H89</f>
        <v>37</v>
      </c>
      <c r="G80" s="9" t="str">
        <f>[2]หน้าผ้า!I89</f>
        <v>ขาว</v>
      </c>
      <c r="H80" s="9" t="str">
        <f>[2]หน้าผ้า!J89</f>
        <v>ใส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>
        <f>[2]หน้าผ้า!X89</f>
        <v>45758</v>
      </c>
      <c r="U80" s="11">
        <f>[2]หน้าผ้า!AA89</f>
        <v>20000</v>
      </c>
      <c r="V80" s="10">
        <f>[2]หน้าผ้า!AJ89</f>
        <v>0</v>
      </c>
      <c r="W80" s="10">
        <f>[2]หน้าผ้า!AL89</f>
        <v>20000</v>
      </c>
      <c r="X80" s="10">
        <f>[2]หน้าผ้า!AM89</f>
        <v>0</v>
      </c>
      <c r="Y80" s="10">
        <f>[2]หน้าผ้า!AN89</f>
        <v>21000</v>
      </c>
      <c r="Z80" s="9" t="str">
        <f>[2]หน้าผ้า!AO89</f>
        <v>WSWT2025800SM</v>
      </c>
      <c r="AA80" s="8">
        <f>[2]หน้าผ้า!AQ89</f>
        <v>21513.800000000003</v>
      </c>
      <c r="AB80" s="8">
        <f>[2]หน้าผ้า!AR89</f>
        <v>21513.800000000003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21513.800000000003</v>
      </c>
      <c r="AF80" s="8" t="str">
        <f>[2]หน้าผ้า!AI89</f>
        <v xml:space="preserve">ห้ามเกิน </v>
      </c>
      <c r="AG80" s="1" t="str">
        <f>[3]หน้าผ้า!DC92</f>
        <v>ยังไม่ได้พิมพ์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45758</v>
      </c>
      <c r="AK80" s="3">
        <f>[2]หน้าผ้า!DQ89</f>
        <v>45754</v>
      </c>
      <c r="AL80" s="3">
        <f>[2]หน้าผ้า!DR89</f>
        <v>45747</v>
      </c>
      <c r="AM80" s="3">
        <f>[2]หน้าผ้า!DS89</f>
        <v>45755</v>
      </c>
      <c r="AN80" s="3">
        <f>[2]หน้าผ้า!DT89</f>
        <v>45756</v>
      </c>
      <c r="AO80" s="3">
        <f>[2]หน้าผ้า!DU89</f>
        <v>45757</v>
      </c>
      <c r="AP80" s="3">
        <f>[2]หน้าผ้า!DP89</f>
        <v>45753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8.5" customHeight="1" x14ac:dyDescent="0.45">
      <c r="A81" s="3">
        <f>[2]หน้าผ้า!C90</f>
        <v>45740</v>
      </c>
      <c r="B81" s="14" t="str">
        <f>[2]หน้าผ้า!B90</f>
        <v>MK68-000439</v>
      </c>
      <c r="C81" s="9" t="str">
        <f>[2]หน้าผ้า!E90</f>
        <v>บจก.เอพีเอ็ม อะโกร</v>
      </c>
      <c r="D81" s="13" t="str">
        <f>[2]หน้าผ้า!F90</f>
        <v>ฟิล กู๊ด พี4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>
        <f>[2]หน้าผ้า!X90</f>
        <v>45758</v>
      </c>
      <c r="U81" s="11">
        <f>[2]หน้าผ้า!AA90</f>
        <v>3000</v>
      </c>
      <c r="V81" s="10">
        <f>[2]หน้าผ้า!AJ90</f>
        <v>0</v>
      </c>
      <c r="W81" s="10">
        <f>[2]หน้าผ้า!AL90</f>
        <v>3000</v>
      </c>
      <c r="X81" s="10">
        <f>[2]หน้าผ้า!AM90</f>
        <v>3400</v>
      </c>
      <c r="Y81" s="10">
        <f>[2]หน้าผ้า!AN90</f>
        <v>0</v>
      </c>
      <c r="Z81" s="9" t="str">
        <f>[2]หน้าผ้า!AO90</f>
        <v>WSWT2025800SM</v>
      </c>
      <c r="AA81" s="8">
        <f>[2]หน้าผ้า!AQ90</f>
        <v>0</v>
      </c>
      <c r="AB81" s="8">
        <f>[2]หน้าผ้า!AR90</f>
        <v>0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0</v>
      </c>
      <c r="AF81" s="8">
        <f>[2]หน้าผ้า!AI90</f>
        <v>0</v>
      </c>
      <c r="AG81" s="1" t="str">
        <f>[3]หน้าผ้า!DC93</f>
        <v>รอตัด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45758</v>
      </c>
      <c r="AK81" s="3">
        <f>[2]หน้าผ้า!DQ90</f>
        <v>45754</v>
      </c>
      <c r="AL81" s="3">
        <f>[2]หน้าผ้า!DR90</f>
        <v>45747</v>
      </c>
      <c r="AM81" s="3">
        <f>[2]หน้าผ้า!DS90</f>
        <v>45755</v>
      </c>
      <c r="AN81" s="3">
        <f>[2]หน้าผ้า!DT90</f>
        <v>45756</v>
      </c>
      <c r="AO81" s="3">
        <f>[2]หน้าผ้า!DU90</f>
        <v>45757</v>
      </c>
      <c r="AP81" s="3">
        <f>[2]หน้าผ้า!DP90</f>
        <v>45753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 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8.5" customHeight="1" x14ac:dyDescent="0.45">
      <c r="A82" s="3">
        <f>[2]หน้าผ้า!C91</f>
        <v>45740</v>
      </c>
      <c r="B82" s="14" t="str">
        <f>[2]หน้าผ้า!B91</f>
        <v>MK68-000441</v>
      </c>
      <c r="C82" s="9" t="str">
        <f>[2]หน้าผ้า!E91</f>
        <v>บจก.เอสพีเอ็ม อาหารสัตว์</v>
      </c>
      <c r="D82" s="13" t="str">
        <f>[2]หน้าผ้า!F91</f>
        <v>SPM 312</v>
      </c>
      <c r="E82" s="9">
        <f>[2]หน้าผ้า!G91</f>
        <v>20</v>
      </c>
      <c r="F82" s="9">
        <f>[2]หน้าผ้า!H91</f>
        <v>37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97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>
        <f>[2]หน้าผ้า!X91</f>
        <v>45758</v>
      </c>
      <c r="U82" s="11">
        <f>[2]หน้าผ้า!AA91</f>
        <v>3000</v>
      </c>
      <c r="V82" s="10">
        <f>[2]หน้าผ้า!AJ91</f>
        <v>0</v>
      </c>
      <c r="W82" s="10">
        <f>[2]หน้าผ้า!AL91</f>
        <v>3000</v>
      </c>
      <c r="X82" s="10">
        <f>[2]หน้าผ้า!AM91</f>
        <v>3596</v>
      </c>
      <c r="Y82" s="10">
        <f>[2]หน้าผ้า!AN91</f>
        <v>0</v>
      </c>
      <c r="Z82" s="9" t="str">
        <f>[2]หน้าผ้า!AO91</f>
        <v>WSWT2025800SM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>
        <f>[2]หน้าผ้า!AI91</f>
        <v>0</v>
      </c>
      <c r="AG82" s="1" t="str">
        <f>[3]หน้าผ้า!DC94</f>
        <v>รอตัด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45758</v>
      </c>
      <c r="AK82" s="3">
        <f>[2]หน้าผ้า!DQ91</f>
        <v>45754</v>
      </c>
      <c r="AL82" s="3">
        <f>[2]หน้าผ้า!DR91</f>
        <v>45747</v>
      </c>
      <c r="AM82" s="3">
        <f>[2]หน้าผ้า!DS91</f>
        <v>45755</v>
      </c>
      <c r="AN82" s="3">
        <f>[2]หน้าผ้า!DT91</f>
        <v>45756</v>
      </c>
      <c r="AO82" s="3">
        <f>[2]หน้าผ้า!DU91</f>
        <v>45757</v>
      </c>
      <c r="AP82" s="3">
        <f>[2]หน้าผ้า!DP91</f>
        <v>45753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 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8.5" customHeight="1" x14ac:dyDescent="0.45">
      <c r="A83" s="3">
        <f>[2]หน้าผ้า!C92</f>
        <v>45741</v>
      </c>
      <c r="B83" s="14" t="str">
        <f>[2]หน้าผ้า!B92</f>
        <v>MK68-000456</v>
      </c>
      <c r="C83" s="9" t="str">
        <f>[2]หน้าผ้า!E92</f>
        <v>บจก.อินเทคค์ โกลบอล</v>
      </c>
      <c r="D83" s="13" t="str">
        <f>[2]หน้าผ้า!F92</f>
        <v>เพอเฟคค์ 913</v>
      </c>
      <c r="E83" s="9">
        <f>[2]หน้าผ้า!G92</f>
        <v>20</v>
      </c>
      <c r="F83" s="9">
        <f>[2]หน้าผ้า!H92</f>
        <v>36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จับจีบ4"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มัด80 ใช้สายรัด</v>
      </c>
      <c r="T83" s="12">
        <f>[2]หน้าผ้า!X92</f>
        <v>45764</v>
      </c>
      <c r="U83" s="11">
        <f>[2]หน้าผ้า!AA92</f>
        <v>10000</v>
      </c>
      <c r="V83" s="10">
        <f>[2]หน้าผ้า!AJ92</f>
        <v>0</v>
      </c>
      <c r="W83" s="10">
        <f>[2]หน้าผ้า!AL92</f>
        <v>10000</v>
      </c>
      <c r="X83" s="10">
        <f>[2]หน้าผ้า!AM92</f>
        <v>0</v>
      </c>
      <c r="Y83" s="10">
        <f>[2]หน้าผ้า!AN92</f>
        <v>10500</v>
      </c>
      <c r="Z83" s="9" t="str">
        <f>[2]หน้าผ้า!AO92</f>
        <v>WSWT2025800SM</v>
      </c>
      <c r="AA83" s="8">
        <f>[2]หน้าผ้า!AQ92</f>
        <v>10477.5</v>
      </c>
      <c r="AB83" s="8">
        <f>[2]หน้าผ้า!AR92</f>
        <v>5183</v>
      </c>
      <c r="AC83" s="8">
        <f>[2]หน้าผ้า!AS92</f>
        <v>5294.5</v>
      </c>
      <c r="AD83" s="8">
        <f>[2]หน้าผ้า!AT92</f>
        <v>0</v>
      </c>
      <c r="AE83" s="8">
        <f>[2]หน้าผ้า!AU92</f>
        <v>10477.5</v>
      </c>
      <c r="AF83" s="8">
        <f>[2]หน้าผ้า!AI92</f>
        <v>0</v>
      </c>
      <c r="AG83" s="1" t="str">
        <f>[3]หน้าผ้า!DC95</f>
        <v>ยังไม่ได้พิมพ์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45764</v>
      </c>
      <c r="AK83" s="3">
        <f>[2]หน้าผ้า!DQ92</f>
        <v>45760</v>
      </c>
      <c r="AL83" s="3">
        <f>[2]หน้าผ้า!DR92</f>
        <v>45753</v>
      </c>
      <c r="AM83" s="3">
        <f>[2]หน้าผ้า!DS92</f>
        <v>45761</v>
      </c>
      <c r="AN83" s="3">
        <f>[2]หน้าผ้า!DT92</f>
        <v>45762</v>
      </c>
      <c r="AO83" s="3">
        <f>[2]หน้าผ้า!DU92</f>
        <v>45763</v>
      </c>
      <c r="AP83" s="3">
        <f>[2]หน้าผ้า!DP92</f>
        <v>45759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 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400.02888888888884</v>
      </c>
    </row>
    <row r="84" spans="1:56" ht="28.5" customHeight="1" x14ac:dyDescent="0.45">
      <c r="A84" s="3">
        <f>[2]หน้าผ้า!C93</f>
        <v>45741</v>
      </c>
      <c r="B84" s="14" t="str">
        <f>[2]หน้าผ้า!B93</f>
        <v>MK68-000450</v>
      </c>
      <c r="C84" s="9" t="str">
        <f>[2]หน้าผ้า!E93</f>
        <v>บจก.เอพีเอ็ม อะโกร</v>
      </c>
      <c r="D84" s="13" t="str">
        <f>[2]หน้าผ้า!F93</f>
        <v>วี-ฟีด วี 05</v>
      </c>
      <c r="E84" s="9">
        <f>[2]หน้าผ้า!G93</f>
        <v>20</v>
      </c>
      <c r="F84" s="9">
        <f>[2]หน้าผ้า!H93</f>
        <v>38</v>
      </c>
      <c r="G84" s="9" t="str">
        <f>[2]หน้าผ้า!I93</f>
        <v>ขาว</v>
      </c>
      <c r="H84" s="9" t="str">
        <f>[2]หน้าผ้า!J93</f>
        <v>ใส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500กระสอบแบน</v>
      </c>
      <c r="T84" s="12">
        <f>[2]หน้าผ้า!X93</f>
        <v>45765</v>
      </c>
      <c r="U84" s="11">
        <f>[2]หน้าผ้า!AA93</f>
        <v>4000</v>
      </c>
      <c r="V84" s="10">
        <f>[2]หน้าผ้า!AJ93</f>
        <v>0</v>
      </c>
      <c r="W84" s="10">
        <f>[2]หน้าผ้า!AL93</f>
        <v>4000</v>
      </c>
      <c r="X84" s="10">
        <f>[2]หน้าผ้า!AM93</f>
        <v>4209</v>
      </c>
      <c r="Y84" s="10">
        <f>[2]หน้าผ้า!AN93</f>
        <v>0</v>
      </c>
      <c r="Z84" s="9" t="str">
        <f>[2]หน้าผ้า!AO93</f>
        <v>WSWT2025800SM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ยังไม่ได้พิมพ์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45765</v>
      </c>
      <c r="AK84" s="3">
        <f>[2]หน้าผ้า!DQ93</f>
        <v>45761</v>
      </c>
      <c r="AL84" s="3">
        <f>[2]หน้าผ้า!DR93</f>
        <v>45754</v>
      </c>
      <c r="AM84" s="3">
        <f>[2]หน้าผ้า!DS93</f>
        <v>45762</v>
      </c>
      <c r="AN84" s="3">
        <f>[2]หน้าผ้า!DT93</f>
        <v>45763</v>
      </c>
      <c r="AO84" s="3">
        <f>[2]หน้าผ้า!DU93</f>
        <v>45764</v>
      </c>
      <c r="AP84" s="3">
        <f>[2]หน้าผ้า!DP93</f>
        <v>45760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8.5" customHeight="1" x14ac:dyDescent="0.45">
      <c r="A85" s="3">
        <f>[2]หน้าผ้า!C94</f>
        <v>45741</v>
      </c>
      <c r="B85" s="14" t="str">
        <f>[2]หน้าผ้า!B94</f>
        <v>MK68-000452</v>
      </c>
      <c r="C85" s="9" t="str">
        <f>[2]หน้าผ้า!E94</f>
        <v>บจก.เอพีเอ็ม อะโกร</v>
      </c>
      <c r="D85" s="13" t="str">
        <f>[2]หน้าผ้า!F94</f>
        <v>วี-ฟีด วี 07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ใส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</v>
      </c>
      <c r="T85" s="12">
        <f>[2]หน้าผ้า!X94</f>
        <v>45765</v>
      </c>
      <c r="U85" s="11">
        <f>[2]หน้าผ้า!AA94</f>
        <v>4000</v>
      </c>
      <c r="V85" s="10">
        <f>[2]หน้าผ้า!AJ94</f>
        <v>0</v>
      </c>
      <c r="W85" s="10">
        <f>[2]หน้าผ้า!AL94</f>
        <v>4000</v>
      </c>
      <c r="X85" s="10">
        <f>[2]หน้าผ้า!AM94</f>
        <v>4200</v>
      </c>
      <c r="Y85" s="10">
        <f>[2]หน้าผ้า!AN94</f>
        <v>0</v>
      </c>
      <c r="Z85" s="9" t="str">
        <f>[2]หน้าผ้า!AO94</f>
        <v>WSWT2025800SM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>
        <f>[2]หน้าผ้า!AI94</f>
        <v>0</v>
      </c>
      <c r="AG85" s="1" t="str">
        <f>[3]หน้าผ้า!DC97</f>
        <v>ยังไม่ได้พิมพ์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45765</v>
      </c>
      <c r="AK85" s="3">
        <f>[2]หน้าผ้า!DQ94</f>
        <v>45761</v>
      </c>
      <c r="AL85" s="3">
        <f>[2]หน้าผ้า!DR94</f>
        <v>45754</v>
      </c>
      <c r="AM85" s="3">
        <f>[2]หน้าผ้า!DS94</f>
        <v>45762</v>
      </c>
      <c r="AN85" s="3">
        <f>[2]หน้าผ้า!DT94</f>
        <v>45763</v>
      </c>
      <c r="AO85" s="3">
        <f>[2]หน้าผ้า!DU94</f>
        <v>45764</v>
      </c>
      <c r="AP85" s="3">
        <f>[2]หน้าผ้า!DP94</f>
        <v>45760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8.5" customHeight="1" x14ac:dyDescent="0.45">
      <c r="A86" s="3">
        <f>[2]หน้าผ้า!C95</f>
        <v>45750</v>
      </c>
      <c r="B86" s="14" t="str">
        <f>[2]หน้าผ้า!B95</f>
        <v>MK68-000498</v>
      </c>
      <c r="C86" s="9" t="str">
        <f>[2]หน้าผ้า!E95</f>
        <v>บจก.วีซีเอฟ</v>
      </c>
      <c r="D86" s="13" t="str">
        <f>[2]หน้าผ้า!F95</f>
        <v>SPEED PLUS 222 เขมร</v>
      </c>
      <c r="E86" s="9">
        <f>[2]หน้าผ้า!G95</f>
        <v>20</v>
      </c>
      <c r="F86" s="9">
        <f>[2]หน้าผ้า!H95</f>
        <v>37</v>
      </c>
      <c r="G86" s="9" t="str">
        <f>[2]หน้าผ้า!I95</f>
        <v>ขาว</v>
      </c>
      <c r="H86" s="9" t="str">
        <f>[2]หน้าผ้า!J95</f>
        <v>ใส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ไม่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</v>
      </c>
      <c r="T86" s="12">
        <f>[2]หน้าผ้า!X95</f>
        <v>45768</v>
      </c>
      <c r="U86" s="11">
        <f>[2]หน้าผ้า!AA95</f>
        <v>5000</v>
      </c>
      <c r="V86" s="10">
        <f>[2]หน้าผ้า!AJ95</f>
        <v>0</v>
      </c>
      <c r="W86" s="10">
        <f>[2]หน้าผ้า!AL95</f>
        <v>5000</v>
      </c>
      <c r="X86" s="10">
        <f>[2]หน้าผ้า!AM95</f>
        <v>0</v>
      </c>
      <c r="Y86" s="10">
        <f>[2]หน้าผ้า!AN95</f>
        <v>5250</v>
      </c>
      <c r="Z86" s="9" t="str">
        <f>[2]หน้าผ้า!AO95</f>
        <v>WSWT2025800SM</v>
      </c>
      <c r="AA86" s="8">
        <f>[2]หน้าผ้า!AQ95</f>
        <v>5378.4500000000007</v>
      </c>
      <c r="AB86" s="8">
        <f>[2]หน้าผ้า!AR95</f>
        <v>0</v>
      </c>
      <c r="AC86" s="8">
        <f>[2]หน้าผ้า!AS95</f>
        <v>5378.4500000000007</v>
      </c>
      <c r="AD86" s="8">
        <f>[2]หน้าผ้า!AT95</f>
        <v>0</v>
      </c>
      <c r="AE86" s="8">
        <f>[2]หน้าผ้า!AU95</f>
        <v>5378.4500000000007</v>
      </c>
      <c r="AF86" s="8" t="str">
        <f>[2]หน้าผ้า!AI95</f>
        <v xml:space="preserve">ห้ามเกิน </v>
      </c>
      <c r="AG86" s="1" t="str">
        <f>[3]หน้าผ้า!DC98</f>
        <v>ยังไม่ได้พิมพ์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45768</v>
      </c>
      <c r="AK86" s="3">
        <f>[2]หน้าผ้า!DQ95</f>
        <v>45764</v>
      </c>
      <c r="AL86" s="3">
        <f>[2]หน้าผ้า!DR95</f>
        <v>45757</v>
      </c>
      <c r="AM86" s="3">
        <f>[2]หน้าผ้า!DS95</f>
        <v>45765</v>
      </c>
      <c r="AN86" s="3">
        <f>[2]หน้าผ้า!DT95</f>
        <v>45766</v>
      </c>
      <c r="AO86" s="3">
        <f>[2]หน้าผ้า!DU95</f>
        <v>45767</v>
      </c>
      <c r="AP86" s="3">
        <f>[2]หน้าผ้า!DP95</f>
        <v>45763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 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406.37177777777782</v>
      </c>
    </row>
    <row r="87" spans="1:56" ht="28.5" customHeight="1" x14ac:dyDescent="0.45">
      <c r="A87" s="3">
        <f>[2]หน้าผ้า!C96</f>
        <v>45750</v>
      </c>
      <c r="B87" s="14" t="str">
        <f>[2]หน้าผ้า!B96</f>
        <v>MK68-000494</v>
      </c>
      <c r="C87" s="9" t="str">
        <f>[2]หน้าผ้า!E96</f>
        <v>บจก.วีซีเอฟ</v>
      </c>
      <c r="D87" s="13" t="str">
        <f>[2]หน้าผ้า!F96</f>
        <v>JET153</v>
      </c>
      <c r="E87" s="9">
        <f>[2]หน้าผ้า!G96</f>
        <v>20</v>
      </c>
      <c r="F87" s="9">
        <f>[2]หน้าผ้า!H96</f>
        <v>37</v>
      </c>
      <c r="G87" s="9" t="str">
        <f>[2]หน้าผ้า!I96</f>
        <v>ขาว</v>
      </c>
      <c r="H87" s="9" t="str">
        <f>[2]หน้าผ้า!J96</f>
        <v>ใส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ไม่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</v>
      </c>
      <c r="T87" s="12">
        <f>[2]หน้าผ้า!X96</f>
        <v>45770</v>
      </c>
      <c r="U87" s="11">
        <f>[2]หน้าผ้า!AA96</f>
        <v>5000</v>
      </c>
      <c r="V87" s="10">
        <f>[2]หน้าผ้า!AJ96</f>
        <v>0</v>
      </c>
      <c r="W87" s="10">
        <f>[2]หน้าผ้า!AL96</f>
        <v>5000</v>
      </c>
      <c r="X87" s="10">
        <f>[2]หน้าผ้า!AM96</f>
        <v>0</v>
      </c>
      <c r="Y87" s="10">
        <f>[2]หน้าผ้า!AN96</f>
        <v>5250</v>
      </c>
      <c r="Z87" s="9" t="str">
        <f>[2]หน้าผ้า!AO96</f>
        <v>WSWT2025800SM</v>
      </c>
      <c r="AA87" s="8">
        <f>[2]หน้าผ้า!AQ96</f>
        <v>5378.4500000000007</v>
      </c>
      <c r="AB87" s="8">
        <f>[2]หน้าผ้า!AR96</f>
        <v>0</v>
      </c>
      <c r="AC87" s="8">
        <f>[2]หน้าผ้า!AS96</f>
        <v>5378.4500000000007</v>
      </c>
      <c r="AD87" s="8">
        <f>[2]หน้าผ้า!AT96</f>
        <v>0</v>
      </c>
      <c r="AE87" s="8">
        <f>[2]หน้าผ้า!AU96</f>
        <v>5378.4500000000007</v>
      </c>
      <c r="AF87" s="8" t="str">
        <f>[2]หน้าผ้า!AI96</f>
        <v xml:space="preserve">ห้ามเกิน 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45770</v>
      </c>
      <c r="AK87" s="3">
        <f>[2]หน้าผ้า!DQ96</f>
        <v>45766</v>
      </c>
      <c r="AL87" s="3">
        <f>[2]หน้าผ้า!DR96</f>
        <v>45759</v>
      </c>
      <c r="AM87" s="3">
        <f>[2]หน้าผ้า!DS96</f>
        <v>45767</v>
      </c>
      <c r="AN87" s="3">
        <f>[2]หน้าผ้า!DT96</f>
        <v>45768</v>
      </c>
      <c r="AO87" s="3">
        <f>[2]หน้าผ้า!DU96</f>
        <v>45769</v>
      </c>
      <c r="AP87" s="3">
        <f>[2]หน้าผ้า!DP96</f>
        <v>45765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406.37177777777782</v>
      </c>
    </row>
    <row r="88" spans="1:56" ht="28.5" customHeight="1" x14ac:dyDescent="0.45">
      <c r="A88" s="3">
        <f>[2]หน้าผ้า!C97</f>
        <v>45750</v>
      </c>
      <c r="B88" s="14" t="str">
        <f>[2]หน้าผ้า!B97</f>
        <v>MK68-000494</v>
      </c>
      <c r="C88" s="9" t="str">
        <f>[2]หน้าผ้า!E97</f>
        <v>บจก.วีซีเอฟ</v>
      </c>
      <c r="D88" s="13" t="str">
        <f>[2]หน้าผ้า!F97</f>
        <v>R FEED 405A</v>
      </c>
      <c r="E88" s="9">
        <f>[2]หน้าผ้า!G97</f>
        <v>20</v>
      </c>
      <c r="F88" s="9">
        <f>[2]หน้าผ้า!H97</f>
        <v>37</v>
      </c>
      <c r="G88" s="9" t="str">
        <f>[2]หน้าผ้า!I97</f>
        <v>ขาว</v>
      </c>
      <c r="H88" s="9" t="str">
        <f>[2]หน้าผ้า!J97</f>
        <v>ใส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ไม่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</v>
      </c>
      <c r="T88" s="12">
        <f>[2]หน้าผ้า!X97</f>
        <v>45770</v>
      </c>
      <c r="U88" s="11">
        <f>[2]หน้าผ้า!AA97</f>
        <v>10000</v>
      </c>
      <c r="V88" s="10">
        <f>[2]หน้าผ้า!AJ97</f>
        <v>0</v>
      </c>
      <c r="W88" s="10">
        <f>[2]หน้าผ้า!AL97</f>
        <v>10000</v>
      </c>
      <c r="X88" s="10">
        <f>[2]หน้าผ้า!AM97</f>
        <v>0</v>
      </c>
      <c r="Y88" s="10">
        <f>[2]หน้าผ้า!AN97</f>
        <v>10500</v>
      </c>
      <c r="Z88" s="9" t="str">
        <f>[2]หน้าผ้า!AO97</f>
        <v>WSWT2025800SM</v>
      </c>
      <c r="AA88" s="8">
        <f>[2]หน้าผ้า!AQ97</f>
        <v>10756.900000000001</v>
      </c>
      <c r="AB88" s="8">
        <f>[2]หน้าผ้า!AR97</f>
        <v>0</v>
      </c>
      <c r="AC88" s="8">
        <f>[2]หน้าผ้า!AS97</f>
        <v>10756.900000000001</v>
      </c>
      <c r="AD88" s="8">
        <f>[2]หน้าผ้า!AT97</f>
        <v>0</v>
      </c>
      <c r="AE88" s="8">
        <f>[2]หน้าผ้า!AU97</f>
        <v>10756.900000000001</v>
      </c>
      <c r="AF88" s="8" t="str">
        <f>[2]หน้าผ้า!AI97</f>
        <v xml:space="preserve">ห้ามเกิน 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45770</v>
      </c>
      <c r="AK88" s="3">
        <f>[2]หน้าผ้า!DQ97</f>
        <v>45766</v>
      </c>
      <c r="AL88" s="3">
        <f>[2]หน้าผ้า!DR97</f>
        <v>45759</v>
      </c>
      <c r="AM88" s="3">
        <f>[2]หน้าผ้า!DS97</f>
        <v>45767</v>
      </c>
      <c r="AN88" s="3">
        <f>[2]หน้าผ้า!DT97</f>
        <v>45768</v>
      </c>
      <c r="AO88" s="3">
        <f>[2]หน้าผ้า!DU97</f>
        <v>45769</v>
      </c>
      <c r="AP88" s="3">
        <f>[2]หน้าผ้า!DP97</f>
        <v>45765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812.74355555555564</v>
      </c>
    </row>
    <row r="89" spans="1:56" ht="28.5" customHeight="1" x14ac:dyDescent="0.45">
      <c r="A89" s="3">
        <f>[2]หน้าผ้า!C98</f>
        <v>45750</v>
      </c>
      <c r="B89" s="14" t="str">
        <f>[2]หน้าผ้า!B98</f>
        <v>MK68-000496</v>
      </c>
      <c r="C89" s="9" t="str">
        <f>[2]หน้าผ้า!E98</f>
        <v>บจก.วีซีเอฟ</v>
      </c>
      <c r="D89" s="13" t="str">
        <f>[2]หน้าผ้า!F98</f>
        <v>JET405โปรตีน18%</v>
      </c>
      <c r="E89" s="9">
        <f>[2]หน้าผ้า!G98</f>
        <v>20</v>
      </c>
      <c r="F89" s="9">
        <f>[2]หน้าผ้า!H98</f>
        <v>37</v>
      </c>
      <c r="G89" s="9" t="str">
        <f>[2]หน้าผ้า!I98</f>
        <v>ขาว</v>
      </c>
      <c r="H89" s="9" t="str">
        <f>[2]หน้าผ้า!J98</f>
        <v>ใส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ไม่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>
        <f>[2]หน้าผ้า!X98</f>
        <v>45772</v>
      </c>
      <c r="U89" s="11">
        <f>[2]หน้าผ้า!AA98</f>
        <v>10000</v>
      </c>
      <c r="V89" s="10">
        <f>[2]หน้าผ้า!AJ98</f>
        <v>0</v>
      </c>
      <c r="W89" s="10">
        <f>[2]หน้าผ้า!AL98</f>
        <v>10000</v>
      </c>
      <c r="X89" s="10">
        <f>[2]หน้าผ้า!AM98</f>
        <v>0</v>
      </c>
      <c r="Y89" s="10">
        <f>[2]หน้าผ้า!AN98</f>
        <v>10500</v>
      </c>
      <c r="Z89" s="9" t="str">
        <f>[2]หน้าผ้า!AO98</f>
        <v>WSWT2025800SM</v>
      </c>
      <c r="AA89" s="8">
        <f>[2]หน้าผ้า!AQ98</f>
        <v>10756.900000000001</v>
      </c>
      <c r="AB89" s="8">
        <f>[2]หน้าผ้า!AR98</f>
        <v>0</v>
      </c>
      <c r="AC89" s="8">
        <f>[2]หน้าผ้า!AS98</f>
        <v>10756.900000000001</v>
      </c>
      <c r="AD89" s="8">
        <f>[2]หน้าผ้า!AT98</f>
        <v>0</v>
      </c>
      <c r="AE89" s="8">
        <f>[2]หน้าผ้า!AU98</f>
        <v>10756.900000000001</v>
      </c>
      <c r="AF89" s="8" t="str">
        <f>[2]หน้าผ้า!AI98</f>
        <v xml:space="preserve">ห้ามเกิน </v>
      </c>
      <c r="AG89" s="1" t="str">
        <f>[3]หน้าผ้า!DC101</f>
        <v>รอแบบ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45772</v>
      </c>
      <c r="AK89" s="3">
        <f>[2]หน้าผ้า!DQ98</f>
        <v>45768</v>
      </c>
      <c r="AL89" s="3">
        <f>[2]หน้าผ้า!DR98</f>
        <v>45761</v>
      </c>
      <c r="AM89" s="3">
        <f>[2]หน้าผ้า!DS98</f>
        <v>45769</v>
      </c>
      <c r="AN89" s="3">
        <f>[2]หน้าผ้า!DT98</f>
        <v>45770</v>
      </c>
      <c r="AO89" s="3">
        <f>[2]หน้าผ้า!DU98</f>
        <v>45771</v>
      </c>
      <c r="AP89" s="3">
        <f>[2]หน้าผ้า!DP98</f>
        <v>45767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812.74355555555564</v>
      </c>
    </row>
    <row r="90" spans="1:56" ht="28.5" customHeight="1" x14ac:dyDescent="0.45">
      <c r="A90" s="3">
        <f>[2]หน้าผ้า!C99</f>
        <v>45750</v>
      </c>
      <c r="B90" s="14" t="str">
        <f>[2]หน้าผ้า!B99</f>
        <v>MK68-000496</v>
      </c>
      <c r="C90" s="9" t="str">
        <f>[2]หน้าผ้า!E99</f>
        <v>บจก.วีซีเอฟ</v>
      </c>
      <c r="D90" s="13" t="str">
        <f>[2]หน้าผ้า!F99</f>
        <v>JET405โปรตีน16%</v>
      </c>
      <c r="E90" s="9">
        <f>[2]หน้าผ้า!G99</f>
        <v>20</v>
      </c>
      <c r="F90" s="9">
        <f>[2]หน้าผ้า!H99</f>
        <v>37</v>
      </c>
      <c r="G90" s="9" t="str">
        <f>[2]หน้าผ้า!I99</f>
        <v>ขาว</v>
      </c>
      <c r="H90" s="9" t="str">
        <f>[2]หน้าผ้า!J99</f>
        <v>ใส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ไม่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>
        <f>[2]หน้าผ้า!X99</f>
        <v>45772</v>
      </c>
      <c r="U90" s="11">
        <f>[2]หน้าผ้า!AA99</f>
        <v>10000</v>
      </c>
      <c r="V90" s="10">
        <f>[2]หน้าผ้า!AJ99</f>
        <v>0</v>
      </c>
      <c r="W90" s="10">
        <f>[2]หน้าผ้า!AL99</f>
        <v>10000</v>
      </c>
      <c r="X90" s="10">
        <f>[2]หน้าผ้า!AM99</f>
        <v>0</v>
      </c>
      <c r="Y90" s="10">
        <f>[2]หน้าผ้า!AN99</f>
        <v>10500</v>
      </c>
      <c r="Z90" s="9" t="str">
        <f>[2]หน้าผ้า!AO99</f>
        <v>WSWT2025800SM</v>
      </c>
      <c r="AA90" s="8">
        <f>[2]หน้าผ้า!AQ99</f>
        <v>10756.900000000001</v>
      </c>
      <c r="AB90" s="8">
        <f>[2]หน้าผ้า!AR99</f>
        <v>0</v>
      </c>
      <c r="AC90" s="8">
        <f>[2]หน้าผ้า!AS99</f>
        <v>10756.900000000001</v>
      </c>
      <c r="AD90" s="8">
        <f>[2]หน้าผ้า!AT99</f>
        <v>0</v>
      </c>
      <c r="AE90" s="8">
        <f>[2]หน้าผ้า!AU99</f>
        <v>10756.900000000001</v>
      </c>
      <c r="AF90" s="8" t="str">
        <f>[2]หน้าผ้า!AI99</f>
        <v xml:space="preserve">ห้ามเกิน 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45772</v>
      </c>
      <c r="AK90" s="3">
        <f>[2]หน้าผ้า!DQ99</f>
        <v>45768</v>
      </c>
      <c r="AL90" s="3">
        <f>[2]หน้าผ้า!DR99</f>
        <v>45761</v>
      </c>
      <c r="AM90" s="3">
        <f>[2]หน้าผ้า!DS99</f>
        <v>45769</v>
      </c>
      <c r="AN90" s="3">
        <f>[2]หน้าผ้า!DT99</f>
        <v>45770</v>
      </c>
      <c r="AO90" s="3">
        <f>[2]หน้าผ้า!DU99</f>
        <v>45771</v>
      </c>
      <c r="AP90" s="3">
        <f>[2]หน้าผ้า!DP99</f>
        <v>45767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812.74355555555564</v>
      </c>
    </row>
    <row r="91" spans="1:56" ht="28.5" customHeight="1" x14ac:dyDescent="0.45">
      <c r="A91" s="3">
        <f>[2]หน้าผ้า!C100</f>
        <v>45740</v>
      </c>
      <c r="B91" s="14" t="str">
        <f>[2]หน้าผ้า!B100</f>
        <v>MK68-000440</v>
      </c>
      <c r="C91" s="9" t="str">
        <f>[2]หน้าผ้า!E100</f>
        <v>บจก.เอสพีเอ็ม อาหารสัตว์</v>
      </c>
      <c r="D91" s="13" t="str">
        <f>[2]หน้าผ้า!F100</f>
        <v>นีโอ 05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>
        <f>[2]หน้าผ้า!X100</f>
        <v>45776</v>
      </c>
      <c r="U91" s="11">
        <f>[2]หน้าผ้า!AA100</f>
        <v>5000</v>
      </c>
      <c r="V91" s="10">
        <f>[2]หน้าผ้า!AJ100</f>
        <v>0</v>
      </c>
      <c r="W91" s="10">
        <f>[2]หน้าผ้า!AL100</f>
        <v>5000</v>
      </c>
      <c r="X91" s="10">
        <f>[2]หน้าผ้า!AM100</f>
        <v>0</v>
      </c>
      <c r="Y91" s="10">
        <f>[2]หน้าผ้า!AN100</f>
        <v>5250</v>
      </c>
      <c r="Z91" s="9" t="str">
        <f>[2]หน้าผ้า!AO100</f>
        <v>WSWT2025800SM</v>
      </c>
      <c r="AA91" s="8">
        <f>[2]หน้าผ้า!AQ100</f>
        <v>5518.15</v>
      </c>
      <c r="AB91" s="8">
        <f>[2]หน้าผ้า!AR100</f>
        <v>5518.15</v>
      </c>
      <c r="AC91" s="8">
        <f>[2]หน้าผ้า!AS100</f>
        <v>0</v>
      </c>
      <c r="AD91" s="8">
        <f>[2]หน้าผ้า!AT100</f>
        <v>5518.15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รอตัด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45776</v>
      </c>
      <c r="AK91" s="3">
        <f>[2]หน้าผ้า!DQ100</f>
        <v>45772</v>
      </c>
      <c r="AL91" s="3">
        <f>[2]หน้าผ้า!DR100</f>
        <v>45765</v>
      </c>
      <c r="AM91" s="3">
        <f>[2]หน้าผ้า!DS100</f>
        <v>45773</v>
      </c>
      <c r="AN91" s="3">
        <f>[2]หน้าผ้า!DT100</f>
        <v>45774</v>
      </c>
      <c r="AO91" s="3">
        <f>[2]หน้าผ้า!DU100</f>
        <v>45775</v>
      </c>
      <c r="AP91" s="3">
        <f>[2]หน้าผ้า!DP100</f>
        <v>45771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 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8.5" customHeight="1" x14ac:dyDescent="0.45">
      <c r="A92" s="3" t="str">
        <f>[2]หน้าผ้า!C101</f>
        <v>ประมาณการ</v>
      </c>
      <c r="B92" s="14" t="str">
        <f>[2]หน้าผ้า!B101</f>
        <v>ประมาณการ</v>
      </c>
      <c r="C92" s="9" t="str">
        <f>[2]หน้าผ้า!E101</f>
        <v>บจก.อินเทคค์ โกลบอล</v>
      </c>
      <c r="D92" s="13" t="str">
        <f>[2]หน้าผ้า!F101</f>
        <v>รอแบบ</v>
      </c>
      <c r="E92" s="9">
        <f>[2]หน้าผ้า!G101</f>
        <v>20</v>
      </c>
      <c r="F92" s="9">
        <f>[2]หน้าผ้า!H101</f>
        <v>36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จับจีบ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มัด80 ใช้สายรัด</v>
      </c>
      <c r="T92" s="12">
        <f>[2]หน้าผ้า!X101</f>
        <v>45777</v>
      </c>
      <c r="U92" s="11">
        <f>[2]หน้าผ้า!AA101</f>
        <v>120000</v>
      </c>
      <c r="V92" s="10">
        <f>[2]หน้าผ้า!AJ101</f>
        <v>0</v>
      </c>
      <c r="W92" s="10">
        <f>[2]หน้าผ้า!AL101</f>
        <v>120000</v>
      </c>
      <c r="X92" s="10">
        <f>[2]หน้าผ้า!AM101</f>
        <v>0</v>
      </c>
      <c r="Y92" s="10">
        <f>[2]หน้าผ้า!AN101</f>
        <v>126000</v>
      </c>
      <c r="Z92" s="9" t="str">
        <f>[2]หน้าผ้า!AO101</f>
        <v>WSWT2025800SM</v>
      </c>
      <c r="AA92" s="8">
        <f>[2]หน้าผ้า!AQ101</f>
        <v>125730.00000000001</v>
      </c>
      <c r="AB92" s="8">
        <f>[2]หน้าผ้า!AR101</f>
        <v>0</v>
      </c>
      <c r="AC92" s="8">
        <f>[2]หน้าผ้า!AS101</f>
        <v>125730.00000000001</v>
      </c>
      <c r="AD92" s="8">
        <f>[2]หน้าผ้า!AT101</f>
        <v>0</v>
      </c>
      <c r="AE92" s="8">
        <f>[2]หน้าผ้า!AU101</f>
        <v>125730.00000000001</v>
      </c>
      <c r="AF92" s="8">
        <f>[2]หน้าผ้า!AI101</f>
        <v>0</v>
      </c>
      <c r="AG92" s="1" t="str">
        <f>[3]หน้าผ้า!DC104</f>
        <v>พร้อมส่ง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45777</v>
      </c>
      <c r="AK92" s="3">
        <f>[2]หน้าผ้า!DQ101</f>
        <v>45773</v>
      </c>
      <c r="AL92" s="3">
        <f>[2]หน้าผ้า!DR101</f>
        <v>45766</v>
      </c>
      <c r="AM92" s="3">
        <f>[2]หน้าผ้า!DS101</f>
        <v>45774</v>
      </c>
      <c r="AN92" s="3">
        <f>[2]หน้าผ้า!DT101</f>
        <v>45775</v>
      </c>
      <c r="AO92" s="3">
        <f>[2]หน้าผ้า!DU101</f>
        <v>45776</v>
      </c>
      <c r="AP92" s="3">
        <f>[2]หน้าผ้า!DP101</f>
        <v>45772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9499.5999999999985</v>
      </c>
    </row>
    <row r="93" spans="1:56" ht="28.5" customHeight="1" x14ac:dyDescent="0.45">
      <c r="A93" s="3">
        <f>[2]หน้าผ้า!C102</f>
        <v>45752</v>
      </c>
      <c r="B93" s="14" t="str">
        <f>[2]หน้าผ้า!B102</f>
        <v>MK68-000514</v>
      </c>
      <c r="C93" s="9" t="str">
        <f>[2]หน้าผ้า!E102</f>
        <v>บจก.เอสพีเอ็ม อาหารสัตว์</v>
      </c>
      <c r="D93" s="13" t="str">
        <f>[2]หน้าผ้า!F102</f>
        <v>SW 441 PLUS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</v>
      </c>
      <c r="T93" s="12" t="str">
        <f>[2]หน้าผ้า!X102</f>
        <v>รอแจ้ง</v>
      </c>
      <c r="U93" s="11">
        <f>[2]หน้าผ้า!AA102</f>
        <v>5000</v>
      </c>
      <c r="V93" s="10">
        <f>[2]หน้าผ้า!AJ102</f>
        <v>0</v>
      </c>
      <c r="W93" s="10">
        <f>[2]หน้าผ้า!AL102</f>
        <v>5000</v>
      </c>
      <c r="X93" s="10">
        <f>[2]หน้าผ้า!AM102</f>
        <v>0</v>
      </c>
      <c r="Y93" s="10">
        <f>[2]หน้าผ้า!AN102</f>
        <v>5250</v>
      </c>
      <c r="Z93" s="9" t="str">
        <f>[2]หน้าผ้า!AO102</f>
        <v>WSWT2025800SM</v>
      </c>
      <c r="AA93" s="8">
        <f>[2]หน้าผ้า!AQ102</f>
        <v>5518.15</v>
      </c>
      <c r="AB93" s="8">
        <f>[2]หน้าผ้า!AR102</f>
        <v>0</v>
      </c>
      <c r="AC93" s="8">
        <f>[2]หน้าผ้า!AS102</f>
        <v>5518.15</v>
      </c>
      <c r="AD93" s="8">
        <f>[2]หน้าผ้า!AT102</f>
        <v>0</v>
      </c>
      <c r="AE93" s="8">
        <f>[2]หน้าผ้า!AU102</f>
        <v>5518.15</v>
      </c>
      <c r="AF93" s="8">
        <f>[2]หน้าผ้า!AI102</f>
        <v>0</v>
      </c>
      <c r="AG93" s="1" t="str">
        <f>[3]หน้าผ้า!DC105</f>
        <v>พร้อมส่ง</v>
      </c>
      <c r="AH93" s="1" t="str">
        <f>[2]หน้าผ้า!DL102</f>
        <v>P6</v>
      </c>
      <c r="AI93" s="1">
        <f>[2]หน้าผ้า!DM102</f>
        <v>4</v>
      </c>
      <c r="AJ93" s="3" t="str">
        <f>[2]หน้าผ้า!DN102</f>
        <v>รอแจ้ง</v>
      </c>
      <c r="AK93" s="3" t="e">
        <f>[2]หน้าผ้า!DQ102</f>
        <v>#VALUE!</v>
      </c>
      <c r="AL93" s="3" t="e">
        <f>[2]หน้าผ้า!DR102</f>
        <v>#VALUE!</v>
      </c>
      <c r="AM93" s="3" t="e">
        <f>[2]หน้าผ้า!DS102</f>
        <v>#VALUE!</v>
      </c>
      <c r="AN93" s="3" t="e">
        <f>[2]หน้าผ้า!DT102</f>
        <v>#VALUE!</v>
      </c>
      <c r="AO93" s="3" t="e">
        <f>[2]หน้าผ้า!DU102</f>
        <v>#VALUE!</v>
      </c>
      <c r="AP93" s="3" t="e">
        <f>[2]หน้าผ้า!DP102</f>
        <v>#VALUE!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416.92688888888887</v>
      </c>
    </row>
    <row r="94" spans="1:56" ht="28.5" customHeight="1" x14ac:dyDescent="0.45">
      <c r="A94" s="3">
        <f>[2]หน้าผ้า!C103</f>
        <v>45721</v>
      </c>
      <c r="B94" s="14" t="str">
        <f>[2]หน้าผ้า!B103</f>
        <v>MK68-000334</v>
      </c>
      <c r="C94" s="9" t="str">
        <f>[2]หน้าผ้า!E103</f>
        <v>บจก.อินเทคค์ โกลบอล</v>
      </c>
      <c r="D94" s="13" t="str">
        <f>[2]หน้าผ้า!F103</f>
        <v>เพอเฟคค์ 000</v>
      </c>
      <c r="E94" s="9">
        <f>[2]หน้าผ้า!G103</f>
        <v>20</v>
      </c>
      <c r="F94" s="9">
        <f>[2]หน้าผ้า!H103</f>
        <v>36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จับจีบ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มัด80 ใช้สายรัด</v>
      </c>
      <c r="T94" s="12" t="str">
        <f>[2]หน้าผ้า!X103</f>
        <v>รอแจ้ง</v>
      </c>
      <c r="U94" s="11">
        <f>[2]หน้าผ้า!AA103</f>
        <v>971</v>
      </c>
      <c r="V94" s="10">
        <f>[2]หน้าผ้า!AJ103</f>
        <v>0</v>
      </c>
      <c r="W94" s="10">
        <f>[2]หน้าผ้า!AL103</f>
        <v>971</v>
      </c>
      <c r="X94" s="10">
        <f>[2]หน้าผ้า!AM103</f>
        <v>10610</v>
      </c>
      <c r="Y94" s="10">
        <f>[2]หน้าผ้า!AN103</f>
        <v>0</v>
      </c>
      <c r="Z94" s="9" t="str">
        <f>[2]หน้าผ้า!AO103</f>
        <v>WSWT2025800SM</v>
      </c>
      <c r="AA94" s="8">
        <f>[2]หน้าผ้า!AQ103</f>
        <v>0</v>
      </c>
      <c r="AB94" s="8">
        <f>[2]หน้าผ้า!AR103</f>
        <v>0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0</v>
      </c>
      <c r="AF94" s="8">
        <f>[2]หน้าผ้า!AI103</f>
        <v>0</v>
      </c>
      <c r="AG94" s="1" t="str">
        <f>[3]หน้าผ้า!DC106</f>
        <v>พร้อมส่ง</v>
      </c>
      <c r="AH94" s="1" t="str">
        <f>[2]หน้าผ้า!DL103</f>
        <v>P6</v>
      </c>
      <c r="AI94" s="1">
        <f>[2]หน้าผ้า!DM103</f>
        <v>4</v>
      </c>
      <c r="AJ94" s="3" t="str">
        <f>[2]หน้าผ้า!DN103</f>
        <v>รอแจ้ง</v>
      </c>
      <c r="AK94" s="3" t="e">
        <f>[2]หน้าผ้า!DQ103</f>
        <v>#VALUE!</v>
      </c>
      <c r="AL94" s="3" t="e">
        <f>[2]หน้าผ้า!DR103</f>
        <v>#VALUE!</v>
      </c>
      <c r="AM94" s="3" t="e">
        <f>[2]หน้าผ้า!DS103</f>
        <v>#VALUE!</v>
      </c>
      <c r="AN94" s="3" t="e">
        <f>[2]หน้าผ้า!DT103</f>
        <v>#VALUE!</v>
      </c>
      <c r="AO94" s="3" t="e">
        <f>[2]หน้าผ้า!DU103</f>
        <v>#VALUE!</v>
      </c>
      <c r="AP94" s="3" t="e">
        <f>[2]หน้าผ้า!DP103</f>
        <v>#VALUE!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8.5" customHeight="1" x14ac:dyDescent="0.45">
      <c r="A95" s="3">
        <f>[2]หน้าผ้า!C104</f>
        <v>45721</v>
      </c>
      <c r="B95" s="14" t="str">
        <f>[2]หน้าผ้า!B104</f>
        <v>MK68-000334</v>
      </c>
      <c r="C95" s="9" t="str">
        <f>[2]หน้าผ้า!E104</f>
        <v>บจก.อินเทคค์ โกลบอล</v>
      </c>
      <c r="D95" s="13" t="str">
        <f>[2]หน้าผ้า!F104</f>
        <v>เพอเฟคค์ 911</v>
      </c>
      <c r="E95" s="9">
        <f>[2]หน้าผ้า!G104</f>
        <v>20</v>
      </c>
      <c r="F95" s="9">
        <f>[2]หน้าผ้า!H104</f>
        <v>36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จับจีบ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มัด80 ใช้สายรัด</v>
      </c>
      <c r="T95" s="12" t="str">
        <f>[2]หน้าผ้า!X104</f>
        <v>รอแจ้ง</v>
      </c>
      <c r="U95" s="11">
        <f>[2]หน้าผ้า!AA104</f>
        <v>111</v>
      </c>
      <c r="V95" s="10">
        <f>[2]หน้าผ้า!AJ104</f>
        <v>0</v>
      </c>
      <c r="W95" s="10">
        <f>[2]หน้าผ้า!AL104</f>
        <v>111</v>
      </c>
      <c r="X95" s="10">
        <f>[2]หน้าผ้า!AM104</f>
        <v>5600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พร้อมส่ง</v>
      </c>
      <c r="AH95" s="1" t="str">
        <f>[2]หน้าผ้า!DL104</f>
        <v>P6</v>
      </c>
      <c r="AI95" s="1">
        <f>[2]หน้าผ้า!DM104</f>
        <v>4</v>
      </c>
      <c r="AJ95" s="3" t="str">
        <f>[2]หน้าผ้า!DN104</f>
        <v>รอแจ้ง</v>
      </c>
      <c r="AK95" s="3" t="e">
        <f>[2]หน้าผ้า!DQ104</f>
        <v>#VALUE!</v>
      </c>
      <c r="AL95" s="3" t="e">
        <f>[2]หน้าผ้า!DR104</f>
        <v>#VALUE!</v>
      </c>
      <c r="AM95" s="3" t="e">
        <f>[2]หน้าผ้า!DS104</f>
        <v>#VALUE!</v>
      </c>
      <c r="AN95" s="3" t="e">
        <f>[2]หน้าผ้า!DT104</f>
        <v>#VALUE!</v>
      </c>
      <c r="AO95" s="3" t="e">
        <f>[2]หน้าผ้า!DU104</f>
        <v>#VALUE!</v>
      </c>
      <c r="AP95" s="3" t="e">
        <f>[2]หน้าผ้า!DP104</f>
        <v>#VALUE!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8.5" customHeight="1" x14ac:dyDescent="0.45">
      <c r="A96" s="3">
        <f>[2]หน้าผ้า!C105</f>
        <v>45611</v>
      </c>
      <c r="B96" s="14" t="str">
        <f>[2]หน้าผ้า!B105</f>
        <v>MK67-001533</v>
      </c>
      <c r="C96" s="9" t="str">
        <f>[2]หน้าผ้า!E105</f>
        <v>บจก.อินเทคค์ โกลบอล</v>
      </c>
      <c r="D96" s="13" t="str">
        <f>[2]หน้าผ้า!F105</f>
        <v>เฟิร์สช้อย 914</v>
      </c>
      <c r="E96" s="9">
        <f>[2]หน้าผ้า!G105</f>
        <v>20</v>
      </c>
      <c r="F96" s="9">
        <f>[2]หน้าผ้า!H105</f>
        <v>36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จับจีบ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มัด80 ใช้สายรัด</v>
      </c>
      <c r="T96" s="12" t="str">
        <f>[2]หน้าผ้า!X105</f>
        <v>รอแจ้ง</v>
      </c>
      <c r="U96" s="11">
        <f>[2]หน้าผ้า!AA105</f>
        <v>67</v>
      </c>
      <c r="V96" s="10">
        <f>[2]หน้าผ้า!AJ105</f>
        <v>67</v>
      </c>
      <c r="W96" s="10">
        <f>[2]หน้าผ้า!AL105</f>
        <v>0</v>
      </c>
      <c r="X96" s="10">
        <f>[2]หน้าผ้า!AM105</f>
        <v>80</v>
      </c>
      <c r="Y96" s="10">
        <f>[2]หน้าผ้า!AN105</f>
        <v>0</v>
      </c>
      <c r="Z96" s="9" t="str">
        <f>[2]หน้าผ้า!AO105</f>
        <v>WSWT2025800SM</v>
      </c>
      <c r="AA96" s="8">
        <f>[2]หน้าผ้า!AQ105</f>
        <v>0</v>
      </c>
      <c r="AB96" s="8">
        <f>[2]หน้าผ้า!AR105</f>
        <v>0</v>
      </c>
      <c r="AC96" s="8">
        <f>[2]หน้าผ้า!AS105</f>
        <v>0</v>
      </c>
      <c r="AD96" s="8">
        <f>[2]หน้าผ้า!AT105</f>
        <v>0</v>
      </c>
      <c r="AE96" s="8">
        <f>[2]หน้าผ้า!AU105</f>
        <v>0</v>
      </c>
      <c r="AF96" s="8">
        <f>[2]หน้าผ้า!AI105</f>
        <v>0</v>
      </c>
      <c r="AG96" s="1" t="str">
        <f>[3]หน้าผ้า!DC108</f>
        <v>พร้อมส่ง</v>
      </c>
      <c r="AH96" s="1" t="str">
        <f>[2]หน้าผ้า!DL105</f>
        <v>P6</v>
      </c>
      <c r="AI96" s="1">
        <f>[2]หน้าผ้า!DM105</f>
        <v>4</v>
      </c>
      <c r="AJ96" s="3" t="str">
        <f>[2]หน้าผ้า!DN105</f>
        <v>รอแจ้ง</v>
      </c>
      <c r="AK96" s="3" t="e">
        <f>[2]หน้าผ้า!DQ105</f>
        <v>#VALUE!</v>
      </c>
      <c r="AL96" s="3" t="e">
        <f>[2]หน้าผ้า!DR105</f>
        <v>#VALUE!</v>
      </c>
      <c r="AM96" s="3" t="e">
        <f>[2]หน้าผ้า!DS105</f>
        <v>#VALUE!</v>
      </c>
      <c r="AN96" s="3" t="e">
        <f>[2]หน้าผ้า!DT105</f>
        <v>#VALUE!</v>
      </c>
      <c r="AO96" s="3" t="e">
        <f>[2]หน้าผ้า!DU105</f>
        <v>#VALUE!</v>
      </c>
      <c r="AP96" s="3" t="e">
        <f>[2]หน้าผ้า!DP105</f>
        <v>#VALUE!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8.5" customHeight="1" x14ac:dyDescent="0.45">
      <c r="A97" s="3">
        <f>[2]หน้าผ้า!C106</f>
        <v>45721</v>
      </c>
      <c r="B97" s="14" t="str">
        <f>[2]หน้าผ้า!B106</f>
        <v>MK68-000337</v>
      </c>
      <c r="C97" s="9" t="str">
        <f>[2]หน้าผ้า!E106</f>
        <v>บจก.อินเทคค์ โกลบอล</v>
      </c>
      <c r="D97" s="13" t="str">
        <f>[2]หน้าผ้า!F106</f>
        <v>เพอเฟคค์ 916</v>
      </c>
      <c r="E97" s="9">
        <f>[2]หน้าผ้า!G106</f>
        <v>20</v>
      </c>
      <c r="F97" s="9">
        <f>[2]หน้าผ้า!H106</f>
        <v>36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จับจีบ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มัด80 ใช้สายรัด</v>
      </c>
      <c r="T97" s="12" t="str">
        <f>[2]หน้าผ้า!X106</f>
        <v>รอแจ้ง</v>
      </c>
      <c r="U97" s="11">
        <f>[2]หน้าผ้า!AA106</f>
        <v>395</v>
      </c>
      <c r="V97" s="10">
        <f>[2]หน้าผ้า!AJ106</f>
        <v>0</v>
      </c>
      <c r="W97" s="10">
        <f>[2]หน้าผ้า!AL106</f>
        <v>395</v>
      </c>
      <c r="X97" s="10">
        <f>[2]หน้าผ้า!AM106</f>
        <v>11050</v>
      </c>
      <c r="Y97" s="10">
        <f>[2]หน้าผ้า!AN106</f>
        <v>0</v>
      </c>
      <c r="Z97" s="9" t="str">
        <f>[2]หน้าผ้า!AO106</f>
        <v>WSWT2025800SM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รอแบบ</v>
      </c>
      <c r="AH97" s="1" t="str">
        <f>[2]หน้าผ้า!DL106</f>
        <v>P6</v>
      </c>
      <c r="AI97" s="1">
        <f>[2]หน้าผ้า!DM106</f>
        <v>4</v>
      </c>
      <c r="AJ97" s="3" t="str">
        <f>[2]หน้าผ้า!DN106</f>
        <v>รอแจ้ง</v>
      </c>
      <c r="AK97" s="3" t="e">
        <f>[2]หน้าผ้า!DQ106</f>
        <v>#VALUE!</v>
      </c>
      <c r="AL97" s="3" t="e">
        <f>[2]หน้าผ้า!DR106</f>
        <v>#VALUE!</v>
      </c>
      <c r="AM97" s="3" t="e">
        <f>[2]หน้าผ้า!DS106</f>
        <v>#VALUE!</v>
      </c>
      <c r="AN97" s="3" t="e">
        <f>[2]หน้าผ้า!DT106</f>
        <v>#VALUE!</v>
      </c>
      <c r="AO97" s="3" t="e">
        <f>[2]หน้าผ้า!DU106</f>
        <v>#VALUE!</v>
      </c>
      <c r="AP97" s="3" t="e">
        <f>[2]หน้าผ้า!DP106</f>
        <v>#VALUE!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8.5" customHeight="1" x14ac:dyDescent="0.45">
      <c r="A98" s="3">
        <f>[2]หน้าผ้า!C107</f>
        <v>45721</v>
      </c>
      <c r="B98" s="14" t="str">
        <f>[2]หน้าผ้า!B107</f>
        <v>MK68-000341</v>
      </c>
      <c r="C98" s="9" t="str">
        <f>[2]หน้าผ้า!E107</f>
        <v>บจก.อินเทคค์ โกลบอล</v>
      </c>
      <c r="D98" s="13" t="str">
        <f>[2]หน้าผ้า!F107</f>
        <v>สุบรรณ 222</v>
      </c>
      <c r="E98" s="9">
        <f>[2]หน้าผ้า!G107</f>
        <v>20</v>
      </c>
      <c r="F98" s="9">
        <f>[2]หน้าผ้า!H107</f>
        <v>36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 t="str">
        <f>[2]หน้าผ้า!X107</f>
        <v>รอแจ้ง</v>
      </c>
      <c r="U98" s="11">
        <f>[2]หน้าผ้า!AA107</f>
        <v>235</v>
      </c>
      <c r="V98" s="10">
        <f>[2]หน้าผ้า!AJ107</f>
        <v>0</v>
      </c>
      <c r="W98" s="10">
        <f>[2]หน้าผ้า!AL107</f>
        <v>235</v>
      </c>
      <c r="X98" s="10">
        <f>[2]หน้าผ้า!AM107</f>
        <v>6066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พร้อมส่ง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รอแจ้ง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8.5" customHeight="1" x14ac:dyDescent="0.45">
      <c r="A99" s="3">
        <f>[2]หน้าผ้า!C108</f>
        <v>45721</v>
      </c>
      <c r="B99" s="14" t="str">
        <f>[2]หน้าผ้า!B108</f>
        <v>MK68-000341</v>
      </c>
      <c r="C99" s="9" t="str">
        <f>[2]หน้าผ้า!E108</f>
        <v>บจก.อินเทคค์ โกลบอล</v>
      </c>
      <c r="D99" s="13" t="str">
        <f>[2]หน้าผ้า!F108</f>
        <v>สุบรรณ 111</v>
      </c>
      <c r="E99" s="9">
        <f>[2]หน้าผ้า!G108</f>
        <v>20</v>
      </c>
      <c r="F99" s="9">
        <f>[2]หน้าผ้า!H108</f>
        <v>36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มัด80 ใช้สายรัด</v>
      </c>
      <c r="T99" s="12" t="str">
        <f>[2]หน้าผ้า!X108</f>
        <v>รอแจ้ง</v>
      </c>
      <c r="U99" s="11">
        <f>[2]หน้าผ้า!AA108</f>
        <v>734</v>
      </c>
      <c r="V99" s="10">
        <f>[2]หน้าผ้า!AJ108</f>
        <v>0</v>
      </c>
      <c r="W99" s="10">
        <f>[2]หน้าผ้า!AL108</f>
        <v>734</v>
      </c>
      <c r="X99" s="10">
        <f>[2]หน้าผ้า!AM108</f>
        <v>5520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รอแบบ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 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8.5" customHeight="1" x14ac:dyDescent="0.45">
      <c r="A100" s="3" t="str">
        <f>[2]หน้าผ้า!C109</f>
        <v>ประมาณการ</v>
      </c>
      <c r="B100" s="14" t="str">
        <f>[2]หน้าผ้า!B109</f>
        <v>ประมาณการ</v>
      </c>
      <c r="C100" s="9" t="str">
        <f>[2]หน้าผ้า!E109</f>
        <v>บจก.เอสพีเอ็ม อาหารสัตว์</v>
      </c>
      <c r="D100" s="13" t="str">
        <f>[2]หน้าผ้า!F109</f>
        <v>รอแบบ</v>
      </c>
      <c r="E100" s="9">
        <f>[2]หน้าผ้า!G109</f>
        <v>20</v>
      </c>
      <c r="F100" s="9">
        <f>[2]หน้าผ้า!H109</f>
        <v>38</v>
      </c>
      <c r="G100" s="9" t="str">
        <f>[2]หน้าผ้า!I109</f>
        <v>ขาว</v>
      </c>
      <c r="H100" s="9" t="str">
        <f>[2]หน้าผ้า!J109</f>
        <v>ใส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</v>
      </c>
      <c r="T100" s="12" t="str">
        <f>[2]หน้าผ้า!X109</f>
        <v>รอแจ้ง</v>
      </c>
      <c r="U100" s="11">
        <f>[2]หน้าผ้า!AA109</f>
        <v>20000</v>
      </c>
      <c r="V100" s="10">
        <f>[2]หน้าผ้า!AJ109</f>
        <v>0</v>
      </c>
      <c r="W100" s="10">
        <f>[2]หน้าผ้า!AL109</f>
        <v>20000</v>
      </c>
      <c r="X100" s="10">
        <f>[2]หน้าผ้า!AM109</f>
        <v>0</v>
      </c>
      <c r="Y100" s="10">
        <f>[2]หน้าผ้า!AN109</f>
        <v>21000</v>
      </c>
      <c r="Z100" s="9" t="str">
        <f>[2]หน้าผ้า!AO109</f>
        <v>WSWT2025800SM</v>
      </c>
      <c r="AA100" s="8">
        <f>[2]หน้าผ้า!AQ109</f>
        <v>22072.6</v>
      </c>
      <c r="AB100" s="8">
        <f>[2]หน้าผ้า!AR109</f>
        <v>0</v>
      </c>
      <c r="AC100" s="8">
        <f>[2]หน้าผ้า!AS109</f>
        <v>22072.6</v>
      </c>
      <c r="AD100" s="8">
        <f>[2]หน้าผ้า!AT109</f>
        <v>0</v>
      </c>
      <c r="AE100" s="8">
        <f>[2]หน้าผ้า!AU109</f>
        <v>22072.6</v>
      </c>
      <c r="AF100" s="8">
        <f>[2]หน้าผ้า!AI109</f>
        <v>0</v>
      </c>
      <c r="AG100" s="1" t="str">
        <f>[3]หน้าผ้า!DC112</f>
        <v>ยังไม่ได้พิมพ์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>รอART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1667.7075555555555</v>
      </c>
    </row>
    <row r="101" spans="1:56" ht="28.5" customHeight="1" x14ac:dyDescent="0.45">
      <c r="A101" s="3">
        <f>[2]หน้าผ้า!C110</f>
        <v>45705</v>
      </c>
      <c r="B101" s="14" t="str">
        <f>[2]หน้าผ้า!B110</f>
        <v>MK68-000241</v>
      </c>
      <c r="C101" s="9" t="str">
        <f>[2]หน้าผ้า!E110</f>
        <v>บจก.อินเทคค์ โกลบอล</v>
      </c>
      <c r="D101" s="13" t="str">
        <f>[2]หน้าผ้า!F110</f>
        <v>เฟิร์สช้อย 911</v>
      </c>
      <c r="E101" s="9">
        <f>[2]หน้าผ้า!G110</f>
        <v>20</v>
      </c>
      <c r="F101" s="9">
        <f>[2]หน้าผ้า!H110</f>
        <v>36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จับจีบ4"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มัด80 ใช้สายรัด</v>
      </c>
      <c r="T101" s="12" t="str">
        <f>[2]หน้าผ้า!X110</f>
        <v>รอแจ้ง</v>
      </c>
      <c r="U101" s="11">
        <f>[2]หน้าผ้า!AA110</f>
        <v>122</v>
      </c>
      <c r="V101" s="10">
        <f>[2]หน้าผ้า!AJ110</f>
        <v>0</v>
      </c>
      <c r="W101" s="10">
        <f>[2]หน้าผ้า!AL110</f>
        <v>122</v>
      </c>
      <c r="X101" s="10">
        <f>[2]หน้าผ้า!AM110</f>
        <v>11870</v>
      </c>
      <c r="Y101" s="10">
        <f>[2]หน้าผ้า!AN110</f>
        <v>0</v>
      </c>
      <c r="Z101" s="9" t="str">
        <f>[2]หน้าผ้า!AO110</f>
        <v>WSWT2025800SM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 t="str">
        <f>[2]หน้าผ้า!AI110</f>
        <v>เลาะ 1000+ลบสี400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รอแจ้ง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8.5" customHeight="1" x14ac:dyDescent="0.45">
      <c r="A102" s="3" t="str">
        <f>[2]หน้าผ้า!C111</f>
        <v>ประมาณการ</v>
      </c>
      <c r="B102" s="14" t="str">
        <f>[2]หน้าผ้า!B111</f>
        <v>ประมาณการ</v>
      </c>
      <c r="C102" s="9" t="str">
        <f>[2]หน้าผ้า!E111</f>
        <v>บจก.ไทยธรรมดี</v>
      </c>
      <c r="D102" s="13" t="str">
        <f>[2]หน้าผ้า!F111</f>
        <v>รอแบบ</v>
      </c>
      <c r="E102" s="9">
        <f>[2]หน้าผ้า!G111</f>
        <v>20</v>
      </c>
      <c r="F102" s="9">
        <f>[2]หน้าผ้า!H111</f>
        <v>37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97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</v>
      </c>
      <c r="T102" s="12" t="str">
        <f>[2]หน้าผ้า!X111</f>
        <v>รอแจ้ง</v>
      </c>
      <c r="U102" s="11">
        <f>[2]หน้าผ้า!AA111</f>
        <v>40000</v>
      </c>
      <c r="V102" s="10">
        <f>[2]หน้าผ้า!AJ111</f>
        <v>0</v>
      </c>
      <c r="W102" s="10">
        <f>[2]หน้าผ้า!AL111</f>
        <v>40000</v>
      </c>
      <c r="X102" s="10">
        <f>[2]หน้าผ้า!AM111</f>
        <v>0</v>
      </c>
      <c r="Y102" s="10">
        <f>[2]หน้าผ้า!AN111</f>
        <v>42000</v>
      </c>
      <c r="Z102" s="9" t="str">
        <f>[2]หน้าผ้า!AO111</f>
        <v>WSWT2025800SM</v>
      </c>
      <c r="AA102" s="8">
        <f>[2]หน้าผ้า!AQ111</f>
        <v>43027.600000000006</v>
      </c>
      <c r="AB102" s="8">
        <f>[2]หน้าผ้า!AR111</f>
        <v>0</v>
      </c>
      <c r="AC102" s="8">
        <f>[2]หน้าผ้า!AS111</f>
        <v>43027.600000000006</v>
      </c>
      <c r="AD102" s="8">
        <f>[2]หน้าผ้า!AT111</f>
        <v>0</v>
      </c>
      <c r="AE102" s="8">
        <f>[2]หน้าผ้า!AU111</f>
        <v>43027.600000000006</v>
      </c>
      <c r="AF102" s="8">
        <f>[2]หน้าผ้า!AI111</f>
        <v>0</v>
      </c>
      <c r="AG102" s="1" t="str">
        <f>[3]หน้าผ้า!DC114</f>
        <v>ยังไม่ได้พิมพ์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>รอART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3250.9742222222226</v>
      </c>
    </row>
    <row r="103" spans="1:56" ht="28.5" customHeight="1" x14ac:dyDescent="0.45">
      <c r="A103" s="3">
        <f>[2]หน้าผ้า!C112</f>
        <v>45720</v>
      </c>
      <c r="B103" s="14" t="str">
        <f>[2]หน้าผ้า!B112</f>
        <v>MK68-000327</v>
      </c>
      <c r="C103" s="9" t="str">
        <f>[2]หน้าผ้า!E112</f>
        <v>บจก.เอพีเอ็ม อะโกร</v>
      </c>
      <c r="D103" s="13" t="str">
        <f>[2]หน้าผ้า!F112</f>
        <v>ฟีล กู๊ด พี7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ใส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</v>
      </c>
      <c r="T103" s="12" t="str">
        <f>[2]หน้าผ้า!X112</f>
        <v>รอแจ้ง</v>
      </c>
      <c r="U103" s="11">
        <f>[2]หน้าผ้า!AA112</f>
        <v>3000</v>
      </c>
      <c r="V103" s="10">
        <f>[2]หน้าผ้า!AJ112</f>
        <v>0</v>
      </c>
      <c r="W103" s="10">
        <f>[2]หน้าผ้า!AL112</f>
        <v>3000</v>
      </c>
      <c r="X103" s="10">
        <f>[2]หน้าผ้า!AM112</f>
        <v>0</v>
      </c>
      <c r="Y103" s="10">
        <f>[2]หน้าผ้า!AN112</f>
        <v>3150</v>
      </c>
      <c r="Z103" s="9" t="str">
        <f>[2]หน้าผ้า!AO112</f>
        <v>WSWT2025800SM</v>
      </c>
      <c r="AA103" s="8">
        <f>[2]หน้าผ้า!AQ112</f>
        <v>3310.89</v>
      </c>
      <c r="AB103" s="8">
        <f>[2]หน้าผ้า!AR112</f>
        <v>0</v>
      </c>
      <c r="AC103" s="8">
        <f>[2]หน้าผ้า!AS112</f>
        <v>3310.89</v>
      </c>
      <c r="AD103" s="8">
        <f>[2]หน้าผ้า!AT112</f>
        <v>0</v>
      </c>
      <c r="AE103" s="8">
        <f>[2]หน้าผ้า!AU112</f>
        <v>3310.89</v>
      </c>
      <c r="AF103" s="8">
        <f>[2]หน้าผ้า!AI112</f>
        <v>0</v>
      </c>
      <c r="AG103" s="1" t="str">
        <f>[3]หน้าผ้า!DC115</f>
        <v>ยังไม่ได้พิมพ์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รอแจ้ง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250.15613333333337</v>
      </c>
    </row>
    <row r="104" spans="1:56" ht="28.5" customHeight="1" x14ac:dyDescent="0.45">
      <c r="A104" s="3">
        <f>[2]หน้าผ้า!C113</f>
        <v>45720</v>
      </c>
      <c r="B104" s="14" t="str">
        <f>[2]หน้าผ้า!B113</f>
        <v>MK68-000326</v>
      </c>
      <c r="C104" s="9" t="str">
        <f>[2]หน้าผ้า!E113</f>
        <v>บจก.เอพีเอ็ม อะโกร</v>
      </c>
      <c r="D104" s="13" t="str">
        <f>[2]หน้าผ้า!F113</f>
        <v>ฟีล กู๊ด พี5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ใส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500กระสอบแบน</v>
      </c>
      <c r="T104" s="12" t="str">
        <f>[2]หน้าผ้า!X113</f>
        <v>รอแจ้ง</v>
      </c>
      <c r="U104" s="11">
        <f>[2]หน้าผ้า!AA113</f>
        <v>3000</v>
      </c>
      <c r="V104" s="10">
        <f>[2]หน้าผ้า!AJ113</f>
        <v>0</v>
      </c>
      <c r="W104" s="10">
        <f>[2]หน้าผ้า!AL113</f>
        <v>3000</v>
      </c>
      <c r="X104" s="10">
        <f>[2]หน้าผ้า!AM113</f>
        <v>0</v>
      </c>
      <c r="Y104" s="10">
        <f>[2]หน้าผ้า!AN113</f>
        <v>3150</v>
      </c>
      <c r="Z104" s="9" t="str">
        <f>[2]หน้าผ้า!AO113</f>
        <v>WSWT2025800SM</v>
      </c>
      <c r="AA104" s="8">
        <f>[2]หน้าผ้า!AQ113</f>
        <v>3310.89</v>
      </c>
      <c r="AB104" s="8">
        <f>[2]หน้าผ้า!AR113</f>
        <v>0</v>
      </c>
      <c r="AC104" s="8">
        <f>[2]หน้าผ้า!AS113</f>
        <v>3310.89</v>
      </c>
      <c r="AD104" s="8">
        <f>[2]หน้าผ้า!AT113</f>
        <v>0</v>
      </c>
      <c r="AE104" s="8">
        <f>[2]หน้าผ้า!AU113</f>
        <v>3310.89</v>
      </c>
      <c r="AF104" s="8">
        <f>[2]หน้าผ้า!AI113</f>
        <v>0</v>
      </c>
      <c r="AG104" s="1" t="str">
        <f>[3]หน้าผ้า!DC116</f>
        <v>ยังไม่ได้พิมพ์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รอแจ้ง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250.15613333333337</v>
      </c>
    </row>
    <row r="105" spans="1:56" ht="28.5" customHeight="1" x14ac:dyDescent="0.45">
      <c r="A105" s="3">
        <f>[2]หน้าผ้า!C114</f>
        <v>45720</v>
      </c>
      <c r="B105" s="14" t="str">
        <f>[2]หน้าผ้า!B114</f>
        <v>MK68-000325</v>
      </c>
      <c r="C105" s="9" t="str">
        <f>[2]หน้าผ้า!E114</f>
        <v>บจก.เอพีเอ็ม อะโกร</v>
      </c>
      <c r="D105" s="13" t="str">
        <f>[2]หน้าผ้า!F114</f>
        <v>ฟีล กู๊ด พี1เอฟ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ใส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</v>
      </c>
      <c r="T105" s="12" t="str">
        <f>[2]หน้าผ้า!X114</f>
        <v>รอแจ้ง</v>
      </c>
      <c r="U105" s="11">
        <f>[2]หน้าผ้า!AA114</f>
        <v>5000</v>
      </c>
      <c r="V105" s="10">
        <f>[2]หน้าผ้า!AJ114</f>
        <v>0</v>
      </c>
      <c r="W105" s="10">
        <f>[2]หน้าผ้า!AL114</f>
        <v>5000</v>
      </c>
      <c r="X105" s="10">
        <f>[2]หน้าผ้า!AM114</f>
        <v>0</v>
      </c>
      <c r="Y105" s="10">
        <f>[2]หน้าผ้า!AN114</f>
        <v>5250</v>
      </c>
      <c r="Z105" s="9" t="str">
        <f>[2]หน้าผ้า!AO114</f>
        <v>WSWT2025800SM</v>
      </c>
      <c r="AA105" s="8">
        <f>[2]หน้าผ้า!AQ114</f>
        <v>5518.15</v>
      </c>
      <c r="AB105" s="8">
        <f>[2]หน้าผ้า!AR114</f>
        <v>0</v>
      </c>
      <c r="AC105" s="8">
        <f>[2]หน้าผ้า!AS114</f>
        <v>5518.15</v>
      </c>
      <c r="AD105" s="8">
        <f>[2]หน้าผ้า!AT114</f>
        <v>0</v>
      </c>
      <c r="AE105" s="8">
        <f>[2]หน้าผ้า!AU114</f>
        <v>5518.15</v>
      </c>
      <c r="AF105" s="8">
        <f>[2]หน้าผ้า!AI114</f>
        <v>0</v>
      </c>
      <c r="AG105" s="1" t="str">
        <f>[3]หน้าผ้า!DC117</f>
        <v>ยังไม่ได้พิมพ์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รอแจ้ง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416.92688888888887</v>
      </c>
    </row>
    <row r="106" spans="1:56" ht="28.5" customHeight="1" x14ac:dyDescent="0.45">
      <c r="A106" s="3">
        <f>[2]หน้าผ้า!C115</f>
        <v>45720</v>
      </c>
      <c r="B106" s="14" t="str">
        <f>[2]หน้าผ้า!B115</f>
        <v>MK68-000324</v>
      </c>
      <c r="C106" s="9" t="str">
        <f>[2]หน้าผ้า!E115</f>
        <v>บจก.เอพีเอ็ม อะโกร</v>
      </c>
      <c r="D106" s="13" t="str">
        <f>[2]หน้าผ้า!F115</f>
        <v>SPM190GOAL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ใส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 t="str">
        <f>[2]หน้าผ้า!X115</f>
        <v>รอแจ้ง</v>
      </c>
      <c r="U106" s="11">
        <f>[2]หน้าผ้า!AA115</f>
        <v>5000</v>
      </c>
      <c r="V106" s="10">
        <f>[2]หน้าผ้า!AJ115</f>
        <v>0</v>
      </c>
      <c r="W106" s="10">
        <f>[2]หน้าผ้า!AL115</f>
        <v>5000</v>
      </c>
      <c r="X106" s="10">
        <f>[2]หน้าผ้า!AM115</f>
        <v>0</v>
      </c>
      <c r="Y106" s="10">
        <f>[2]หน้าผ้า!AN115</f>
        <v>5250</v>
      </c>
      <c r="Z106" s="9" t="str">
        <f>[2]หน้าผ้า!AO115</f>
        <v>WSWT2025800SM</v>
      </c>
      <c r="AA106" s="8">
        <f>[2]หน้าผ้า!AQ115</f>
        <v>5518.15</v>
      </c>
      <c r="AB106" s="8">
        <f>[2]หน้าผ้า!AR115</f>
        <v>0</v>
      </c>
      <c r="AC106" s="8">
        <f>[2]หน้าผ้า!AS115</f>
        <v>5518.15</v>
      </c>
      <c r="AD106" s="8">
        <f>[2]หน้าผ้า!AT115</f>
        <v>0</v>
      </c>
      <c r="AE106" s="8">
        <f>[2]หน้าผ้า!AU115</f>
        <v>5518.15</v>
      </c>
      <c r="AF106" s="8">
        <f>[2]หน้าผ้า!AI115</f>
        <v>0</v>
      </c>
      <c r="AG106" s="1" t="str">
        <f>[3]หน้าผ้า!DC118</f>
        <v>พร้อมส่ง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รอแจ้ง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416.92688888888887</v>
      </c>
    </row>
    <row r="107" spans="1:56" ht="28.5" customHeight="1" x14ac:dyDescent="0.45">
      <c r="A107" s="3">
        <f>[2]หน้าผ้า!C116</f>
        <v>45712</v>
      </c>
      <c r="B107" s="14" t="str">
        <f>[2]หน้าผ้า!B116</f>
        <v>MK68-000275</v>
      </c>
      <c r="C107" s="9" t="str">
        <f>[2]หน้าผ้า!E116</f>
        <v>บจก.เอพีเอ็ม อะโกร</v>
      </c>
      <c r="D107" s="13" t="str">
        <f>[2]หน้าผ้า!F116</f>
        <v>U-FEED U2(เอส)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ใส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500กระสอบแบน</v>
      </c>
      <c r="T107" s="12" t="str">
        <f>[2]หน้าผ้า!X116</f>
        <v>รอแจ้ง</v>
      </c>
      <c r="U107" s="11">
        <f>[2]หน้าผ้า!AA116</f>
        <v>5000</v>
      </c>
      <c r="V107" s="10">
        <f>[2]หน้าผ้า!AJ116</f>
        <v>0</v>
      </c>
      <c r="W107" s="10">
        <f>[2]หน้าผ้า!AL116</f>
        <v>5000</v>
      </c>
      <c r="X107" s="10">
        <f>[2]หน้าผ้า!AM116</f>
        <v>0</v>
      </c>
      <c r="Y107" s="10">
        <f>[2]หน้าผ้า!AN116</f>
        <v>5250</v>
      </c>
      <c r="Z107" s="9" t="str">
        <f>[2]หน้าผ้า!AO116</f>
        <v>WSWT2025800SM</v>
      </c>
      <c r="AA107" s="8">
        <f>[2]หน้าผ้า!AQ116</f>
        <v>5518.15</v>
      </c>
      <c r="AB107" s="8">
        <f>[2]หน้าผ้า!AR116</f>
        <v>0</v>
      </c>
      <c r="AC107" s="8">
        <f>[2]หน้าผ้า!AS116</f>
        <v>5518.15</v>
      </c>
      <c r="AD107" s="8">
        <f>[2]หน้าผ้า!AT116</f>
        <v>0</v>
      </c>
      <c r="AE107" s="8">
        <f>[2]หน้าผ้า!AU116</f>
        <v>5518.15</v>
      </c>
      <c r="AF107" s="8">
        <f>[2]หน้าผ้า!AI116</f>
        <v>0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รอแจ้ง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416.92688888888887</v>
      </c>
    </row>
    <row r="108" spans="1:56" ht="28.5" customHeight="1" x14ac:dyDescent="0.45">
      <c r="A108" s="3">
        <f>[2]หน้าผ้า!C117</f>
        <v>45681</v>
      </c>
      <c r="B108" s="14" t="str">
        <f>[2]หน้าผ้า!B117</f>
        <v>MK68-000122</v>
      </c>
      <c r="C108" s="9" t="str">
        <f>[2]หน้าผ้า!E117</f>
        <v>บจก.เอสพีเอ็ม อาหารสัตว์</v>
      </c>
      <c r="D108" s="13" t="str">
        <f>[2]หน้าผ้า!F117</f>
        <v>SPM 212</v>
      </c>
      <c r="E108" s="9">
        <f>[2]หน้าผ้า!G117</f>
        <v>20</v>
      </c>
      <c r="F108" s="9">
        <f>[2]หน้าผ้า!H117</f>
        <v>40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108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</v>
      </c>
      <c r="T108" s="12" t="str">
        <f>[2]หน้าผ้า!X117</f>
        <v>รอแจ้ง</v>
      </c>
      <c r="U108" s="11">
        <f>[2]หน้าผ้า!AA117</f>
        <v>3000</v>
      </c>
      <c r="V108" s="10">
        <f>[2]หน้าผ้า!AJ117</f>
        <v>0</v>
      </c>
      <c r="W108" s="10">
        <f>[2]หน้าผ้า!AL117</f>
        <v>3000</v>
      </c>
      <c r="X108" s="10">
        <f>[2]หน้าผ้า!AM117</f>
        <v>0</v>
      </c>
      <c r="Y108" s="10">
        <f>[2]หน้าผ้า!AN117</f>
        <v>3150</v>
      </c>
      <c r="Z108" s="9" t="str">
        <f>[2]หน้าผ้า!AO117</f>
        <v>WSWT2025800SM</v>
      </c>
      <c r="AA108" s="8">
        <f>[2]หน้าผ้า!AQ117</f>
        <v>3478.5300000000007</v>
      </c>
      <c r="AB108" s="8">
        <f>[2]หน้าผ้า!AR117</f>
        <v>0</v>
      </c>
      <c r="AC108" s="8">
        <f>[2]หน้าผ้า!AS117</f>
        <v>3478.5300000000007</v>
      </c>
      <c r="AD108" s="8">
        <f>[2]หน้าผ้า!AT117</f>
        <v>0</v>
      </c>
      <c r="AE108" s="8">
        <f>[2]หน้าผ้า!AU117</f>
        <v>3478.5300000000007</v>
      </c>
      <c r="AF108" s="8">
        <f>[2]หน้าผ้า!AI117</f>
        <v>0</v>
      </c>
      <c r="AG108" s="1" t="str">
        <f>[3]หน้าผ้า!DC120</f>
        <v>รอตัด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รอแจ้ง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262.82226666666674</v>
      </c>
    </row>
    <row r="109" spans="1:56" ht="28.5" customHeight="1" x14ac:dyDescent="0.45">
      <c r="A109" s="3">
        <f>[2]หน้าผ้า!C118</f>
        <v>45729</v>
      </c>
      <c r="B109" s="14" t="str">
        <f>[2]หน้าผ้า!B118</f>
        <v>MK68-000398</v>
      </c>
      <c r="C109" s="9" t="str">
        <f>[2]หน้าผ้า!E118</f>
        <v>บจก.มารีน ลีดเดอร์</v>
      </c>
      <c r="D109" s="13" t="str">
        <f>[2]หน้าผ้า!F118</f>
        <v>Rocky Quick lime</v>
      </c>
      <c r="E109" s="9">
        <f>[2]หน้าผ้า!G118</f>
        <v>20</v>
      </c>
      <c r="F109" s="9">
        <f>[2]หน้าผ้า!H118</f>
        <v>30</v>
      </c>
      <c r="G109" s="9" t="str">
        <f>[2]หน้าผ้า!I118</f>
        <v>ขาว</v>
      </c>
      <c r="H109" s="9" t="str">
        <f>[2]หน้าผ้า!J118</f>
        <v>ใส</v>
      </c>
      <c r="I109" s="9">
        <f>[2]หน้าผ้า!L118</f>
        <v>80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จับจีบ5"</v>
      </c>
      <c r="M109" s="10">
        <f>[2]หน้าผ้า!T118</f>
        <v>21</v>
      </c>
      <c r="N109" s="9">
        <f>[2]หน้าผ้า!U118</f>
        <v>33</v>
      </c>
      <c r="O109" s="9">
        <f>[2]หน้าผ้า!V118</f>
        <v>40</v>
      </c>
      <c r="P109" s="10">
        <f>[2]หน้าผ้า!AB118</f>
        <v>0.51290839353600004</v>
      </c>
      <c r="Q109" s="10">
        <f>[2]หน้าผ้า!AC118</f>
        <v>0</v>
      </c>
      <c r="R109" s="10">
        <f>[2]หน้าผ้า!AD118</f>
        <v>0.51290839353600004</v>
      </c>
      <c r="S109" s="9" t="str">
        <f>[2]หน้าผ้า!Z118</f>
        <v>500กระสอบ</v>
      </c>
      <c r="T109" s="12" t="str">
        <f>[2]หน้าผ้า!X118</f>
        <v>รอส่ง</v>
      </c>
      <c r="U109" s="11">
        <f>[2]หน้าผ้า!AA118</f>
        <v>10000</v>
      </c>
      <c r="V109" s="10">
        <f>[2]หน้าผ้า!AJ118</f>
        <v>9970</v>
      </c>
      <c r="W109" s="10">
        <f>[2]หน้าผ้า!AL118</f>
        <v>30</v>
      </c>
      <c r="X109" s="10">
        <f>[2]หน้าผ้า!AM118</f>
        <v>10500</v>
      </c>
      <c r="Y109" s="10">
        <f>[2]หน้าผ้า!AN118</f>
        <v>0</v>
      </c>
      <c r="Z109" s="9" t="str">
        <f>[2]หน้าผ้า!AO118</f>
        <v>WSWT2025800SM</v>
      </c>
      <c r="AA109" s="8">
        <f>[2]หน้าผ้า!AQ118</f>
        <v>0</v>
      </c>
      <c r="AB109" s="8">
        <f>[2]หน้าผ้า!AR118</f>
        <v>0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พร้อมส่ง</v>
      </c>
      <c r="AH109" s="1" t="str">
        <f>[2]หน้าผ้า!DL118</f>
        <v>P8</v>
      </c>
      <c r="AI109" s="1">
        <f>[2]หน้าผ้า!DM118</f>
        <v>4</v>
      </c>
      <c r="AJ109" s="3" t="str">
        <f>[2]หน้าผ้า!DN118</f>
        <v>รอส่ง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 t="e">
        <f>[2]หน้าผ้า!DW118</f>
        <v>#VALUE!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 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8.5" customHeight="1" x14ac:dyDescent="0.45">
      <c r="A110" s="3">
        <f>[2]หน้าผ้า!C119</f>
        <v>45667</v>
      </c>
      <c r="B110" s="14" t="str">
        <f>[2]หน้าผ้า!B119</f>
        <v>MK68-000064</v>
      </c>
      <c r="C110" s="9" t="str">
        <f>[2]หน้าผ้า!E119</f>
        <v>บจก.เอพีเอ็ม อะโกร</v>
      </c>
      <c r="D110" s="13" t="str">
        <f>[2]หน้าผ้า!F119</f>
        <v>ฟิล กู๊ด พี6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ใส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500กระสอบแบน</v>
      </c>
      <c r="T110" s="12" t="str">
        <f>[2]หน้าผ้า!X119</f>
        <v>รอส่ง</v>
      </c>
      <c r="U110" s="11">
        <f>[2]หน้าผ้า!AA119</f>
        <v>2432</v>
      </c>
      <c r="V110" s="10">
        <f>[2]หน้าผ้า!AJ119</f>
        <v>2432</v>
      </c>
      <c r="W110" s="10">
        <f>[2]หน้าผ้า!AL119</f>
        <v>0</v>
      </c>
      <c r="X110" s="10">
        <f>[2]หน้าผ้า!AM119</f>
        <v>0</v>
      </c>
      <c r="Y110" s="10">
        <f>[2]หน้าผ้า!AN119</f>
        <v>0</v>
      </c>
      <c r="Z110" s="9" t="str">
        <f>[2]หน้าผ้า!AO119</f>
        <v>WSWT2025800SM</v>
      </c>
      <c r="AA110" s="8">
        <f>[2]หน้าผ้า!AQ119</f>
        <v>0</v>
      </c>
      <c r="AB110" s="8">
        <f>[2]หน้าผ้า!AR119</f>
        <v>0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รอตัด</v>
      </c>
      <c r="AH110" s="1" t="str">
        <f>[2]หน้าผ้า!DL119</f>
        <v>P6</v>
      </c>
      <c r="AI110" s="1">
        <f>[2]หน้าผ้า!DM119</f>
        <v>4</v>
      </c>
      <c r="AJ110" s="3" t="str">
        <f>[2]หน้าผ้า!DN119</f>
        <v>รอส่ง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8.5" customHeight="1" x14ac:dyDescent="0.45">
      <c r="A111" s="3">
        <f>[2]หน้าผ้า!C120</f>
        <v>45705</v>
      </c>
      <c r="B111" s="14" t="str">
        <f>[2]หน้าผ้า!B120</f>
        <v>MK68-000247</v>
      </c>
      <c r="C111" s="9" t="str">
        <f>[2]หน้าผ้า!E120</f>
        <v>บจก.อินเทคค์ โกลบอล</v>
      </c>
      <c r="D111" s="13" t="str">
        <f>[2]หน้าผ้า!F120</f>
        <v>เฟิร์สคลาส 912</v>
      </c>
      <c r="E111" s="9">
        <f>[2]หน้าผ้า!G120</f>
        <v>20</v>
      </c>
      <c r="F111" s="9">
        <f>[2]หน้าผ้า!H120</f>
        <v>35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97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จับจีบ4"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มัด80 ใช้สายรัด</v>
      </c>
      <c r="T111" s="12" t="str">
        <f>[2]หน้าผ้า!X120</f>
        <v>รอแจ้ง</v>
      </c>
      <c r="U111" s="11">
        <f>[2]หน้าผ้า!AA120</f>
        <v>855</v>
      </c>
      <c r="V111" s="10">
        <f>[2]หน้าผ้า!AJ120</f>
        <v>0</v>
      </c>
      <c r="W111" s="10">
        <f>[2]หน้าผ้า!AL120</f>
        <v>855</v>
      </c>
      <c r="X111" s="10">
        <f>[2]หน้าผ้า!AM120</f>
        <v>16440</v>
      </c>
      <c r="Y111" s="10">
        <f>[2]หน้าผ้า!AN120</f>
        <v>0</v>
      </c>
      <c r="Z111" s="9" t="str">
        <f>[2]หน้าผ้า!AO120</f>
        <v>WSWT2025800SM</v>
      </c>
      <c r="AA111" s="8">
        <f>[2]หน้าผ้า!AQ120</f>
        <v>0</v>
      </c>
      <c r="AB111" s="8">
        <f>[2]หน้าผ้า!AR120</f>
        <v>0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0</v>
      </c>
      <c r="AF111" s="8">
        <f>[2]หน้าผ้า!AI120</f>
        <v>0</v>
      </c>
      <c r="AG111" s="1" t="str">
        <f>[3]หน้าผ้า!DC123</f>
        <v>พร้อมส่ง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รอแจ้ง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 t="str">
        <f>[2]หน้าผ้า!AG120</f>
        <v>ลบสีจำนวนมาก 3851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8.5" customHeight="1" x14ac:dyDescent="0.45">
      <c r="A112" s="3">
        <f>[2]หน้าผ้า!C121</f>
        <v>45674</v>
      </c>
      <c r="B112" s="14" t="str">
        <f>[2]หน้าผ้า!B121</f>
        <v>MK68-000093</v>
      </c>
      <c r="C112" s="9" t="str">
        <f>[2]หน้าผ้า!E121</f>
        <v>บจก.อินเทคค์ โกลบอล</v>
      </c>
      <c r="D112" s="13" t="str">
        <f>[2]หน้าผ้า!F121</f>
        <v>เฟิร์สคลาส 902</v>
      </c>
      <c r="E112" s="9">
        <f>[2]หน้าผ้า!G121</f>
        <v>20</v>
      </c>
      <c r="F112" s="9">
        <f>[2]หน้าผ้า!H121</f>
        <v>35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97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จับจีบ4"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มัด80 ใช้สายรัด</v>
      </c>
      <c r="T112" s="12" t="str">
        <f>[2]หน้าผ้า!X121</f>
        <v>รอแจ้ง</v>
      </c>
      <c r="U112" s="11">
        <f>[2]หน้าผ้า!AA121</f>
        <v>152</v>
      </c>
      <c r="V112" s="10">
        <f>[2]หน้าผ้า!AJ121</f>
        <v>0</v>
      </c>
      <c r="W112" s="10">
        <f>[2]หน้าผ้า!AL121</f>
        <v>152</v>
      </c>
      <c r="X112" s="10">
        <f>[2]หน้าผ้า!AM121</f>
        <v>6000</v>
      </c>
      <c r="Y112" s="10">
        <f>[2]หน้าผ้า!AN121</f>
        <v>0</v>
      </c>
      <c r="Z112" s="9" t="str">
        <f>[2]หน้าผ้า!AO121</f>
        <v>WSWT2025800SM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5987</v>
      </c>
      <c r="AG112" s="1" t="str">
        <f>[3]หน้าผ้า!DC124</f>
        <v>รอตัด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 t="str">
        <f>[2]หน้าผ้า!AG121</f>
        <v>ลบสี 5040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8.5" customHeight="1" x14ac:dyDescent="0.45">
      <c r="A113" s="3">
        <f>[2]หน้าผ้า!C122</f>
        <v>45611</v>
      </c>
      <c r="B113" s="14" t="str">
        <f>[2]หน้าผ้า!B122</f>
        <v>MK67-001537</v>
      </c>
      <c r="C113" s="9" t="str">
        <f>[2]หน้าผ้า!E122</f>
        <v>บจก.อินเทคค์ โกลบอล</v>
      </c>
      <c r="D113" s="13" t="str">
        <f>[2]หน้าผ้า!F122</f>
        <v>เพอเฟคค์ 912</v>
      </c>
      <c r="E113" s="9">
        <f>[2]หน้าผ้า!G122</f>
        <v>20</v>
      </c>
      <c r="F113" s="9">
        <f>[2]หน้าผ้า!H122</f>
        <v>36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จับจีบ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มัด80 ใช้สายรัด</v>
      </c>
      <c r="T113" s="12" t="str">
        <f>[2]หน้าผ้า!X122</f>
        <v>รอแจ้ง</v>
      </c>
      <c r="U113" s="11">
        <f>[2]หน้าผ้า!AA122</f>
        <v>2320</v>
      </c>
      <c r="V113" s="10">
        <f>[2]หน้าผ้า!AJ122</f>
        <v>0</v>
      </c>
      <c r="W113" s="10">
        <f>[2]หน้าผ้า!AL122</f>
        <v>2320</v>
      </c>
      <c r="X113" s="10">
        <f>[2]หน้าผ้า!AM122</f>
        <v>20900</v>
      </c>
      <c r="Y113" s="10">
        <f>[2]หน้าผ้า!AN122</f>
        <v>0</v>
      </c>
      <c r="Z113" s="9" t="str">
        <f>[2]หน้าผ้า!AO122</f>
        <v>WSWT2025800SM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รอตัด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8.5" customHeight="1" x14ac:dyDescent="0.45">
      <c r="A114" s="3">
        <f>[2]หน้าผ้า!C123</f>
        <v>45611</v>
      </c>
      <c r="B114" s="14" t="str">
        <f>[2]หน้าผ้า!B123</f>
        <v>MK67-001532</v>
      </c>
      <c r="C114" s="9" t="str">
        <f>[2]หน้าผ้า!E123</f>
        <v>บจก.อินเทคค์ โกลบอล</v>
      </c>
      <c r="D114" s="13" t="str">
        <f>[2]หน้าผ้า!F123</f>
        <v>เฟิร์สช้อย 903</v>
      </c>
      <c r="E114" s="9">
        <f>[2]หน้าผ้า!G123</f>
        <v>20</v>
      </c>
      <c r="F114" s="9">
        <f>[2]หน้าผ้า!H123</f>
        <v>36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จับจีบ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มัด80 ใช้สายรัด</v>
      </c>
      <c r="T114" s="12" t="str">
        <f>[2]หน้าผ้า!X123</f>
        <v>รอแจ้ง</v>
      </c>
      <c r="U114" s="11">
        <f>[2]หน้าผ้า!AA123</f>
        <v>117</v>
      </c>
      <c r="V114" s="10">
        <f>[2]หน้าผ้า!AJ123</f>
        <v>0</v>
      </c>
      <c r="W114" s="10">
        <f>[2]หน้าผ้า!AL123</f>
        <v>117</v>
      </c>
      <c r="X114" s="10">
        <f>[2]หน้าผ้า!AM123</f>
        <v>10065</v>
      </c>
      <c r="Y114" s="10">
        <f>[2]หน้าผ้า!AN123</f>
        <v>0</v>
      </c>
      <c r="Z114" s="9" t="str">
        <f>[2]หน้าผ้า!AO123</f>
        <v>WSWT2025800SM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รอแจ้ง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8.5" customHeight="1" x14ac:dyDescent="0.45">
      <c r="A115" s="3">
        <f>[2]หน้าผ้า!C124</f>
        <v>45611</v>
      </c>
      <c r="B115" s="14" t="str">
        <f>[2]หน้าผ้า!B124</f>
        <v>MK67-001535</v>
      </c>
      <c r="C115" s="9" t="str">
        <f>[2]หน้าผ้า!E124</f>
        <v>บจก.อินเทคค์ โกลบอล</v>
      </c>
      <c r="D115" s="13" t="str">
        <f>[2]หน้าผ้า!F124</f>
        <v>เฟิร์สช้อย 913</v>
      </c>
      <c r="E115" s="9">
        <f>[2]หน้าผ้า!G124</f>
        <v>20</v>
      </c>
      <c r="F115" s="9">
        <f>[2]หน้าผ้า!H124</f>
        <v>36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มัด80 ใช้สายรัด</v>
      </c>
      <c r="T115" s="12" t="str">
        <f>[2]หน้าผ้า!X124</f>
        <v>รอแจ้ง</v>
      </c>
      <c r="U115" s="11">
        <f>[2]หน้าผ้า!AA124</f>
        <v>1434</v>
      </c>
      <c r="V115" s="10">
        <f>[2]หน้าผ้า!AJ124</f>
        <v>0</v>
      </c>
      <c r="W115" s="10">
        <f>[2]หน้าผ้า!AL124</f>
        <v>1434</v>
      </c>
      <c r="X115" s="10">
        <f>[2]หน้าผ้า!AM124</f>
        <v>11200</v>
      </c>
      <c r="Y115" s="10">
        <f>[2]หน้าผ้า!AN124</f>
        <v>0</v>
      </c>
      <c r="Z115" s="9" t="str">
        <f>[2]หน้าผ้า!AO124</f>
        <v>WSWT2025800SM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พร้อมส่ง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รอแจ้ง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 </v>
      </c>
      <c r="AY115" s="2">
        <f>[2]หน้าผ้า!AG124</f>
        <v>29.3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8.5" customHeight="1" x14ac:dyDescent="0.45">
      <c r="A116" s="3">
        <f>[2]หน้าผ้า!C125</f>
        <v>45523</v>
      </c>
      <c r="B116" s="14" t="str">
        <f>[2]หน้าผ้า!B125</f>
        <v>MK67-001153</v>
      </c>
      <c r="C116" s="9" t="str">
        <f>[2]หน้าผ้า!E125</f>
        <v>บจก.อินเทคค์ โกลบอล</v>
      </c>
      <c r="D116" s="13" t="str">
        <f>[2]หน้าผ้า!F125</f>
        <v>สุบรรณ 777</v>
      </c>
      <c r="E116" s="9">
        <f>[2]หน้าผ้า!G125</f>
        <v>20</v>
      </c>
      <c r="F116" s="9">
        <f>[2]หน้าผ้า!H125</f>
        <v>36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100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มัด80 ใช้สายรัด</v>
      </c>
      <c r="T116" s="12" t="str">
        <f>[2]หน้าผ้า!X125</f>
        <v>รอแจ้ง</v>
      </c>
      <c r="U116" s="11">
        <f>[2]หน้าผ้า!AA125</f>
        <v>1260</v>
      </c>
      <c r="V116" s="10">
        <f>[2]หน้าผ้า!AJ125</f>
        <v>0</v>
      </c>
      <c r="W116" s="10">
        <f>[2]หน้าผ้า!AL125</f>
        <v>1260</v>
      </c>
      <c r="X116" s="10">
        <f>[2]หน้าผ้า!AM125</f>
        <v>11095</v>
      </c>
      <c r="Y116" s="10">
        <f>[2]หน้าผ้า!AN125</f>
        <v>0</v>
      </c>
      <c r="Z116" s="9" t="str">
        <f>[2]หน้าผ้า!AO125</f>
        <v>WSWT2025800SM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พร้อมส่ง</v>
      </c>
      <c r="AH116" s="1" t="str">
        <f>[2]หน้าผ้า!DL125</f>
        <v>P6</v>
      </c>
      <c r="AI116" s="1">
        <f>[2]หน้าผ้า!DM125</f>
        <v>4</v>
      </c>
      <c r="AJ116" s="3" t="str">
        <f>[2]หน้าผ้า!DN125</f>
        <v>รอแจ้ง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8.5" customHeight="1" x14ac:dyDescent="0.45">
      <c r="A117" s="3">
        <f>[2]หน้าผ้า!C126</f>
        <v>45523</v>
      </c>
      <c r="B117" s="14" t="str">
        <f>[2]หน้าผ้า!B126</f>
        <v>MK67-001153</v>
      </c>
      <c r="C117" s="9" t="str">
        <f>[2]หน้าผ้า!E126</f>
        <v>บจก.อินเทคค์ โกลบอล</v>
      </c>
      <c r="D117" s="13" t="str">
        <f>[2]หน้าผ้า!F126</f>
        <v>สุบรรณ 666</v>
      </c>
      <c r="E117" s="9">
        <f>[2]หน้าผ้า!G126</f>
        <v>20</v>
      </c>
      <c r="F117" s="9">
        <f>[2]หน้าผ้า!H126</f>
        <v>36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มัด80 ใช้สายรัด</v>
      </c>
      <c r="T117" s="12" t="str">
        <f>[2]หน้าผ้า!X126</f>
        <v>รอแจ้ง</v>
      </c>
      <c r="U117" s="11">
        <f>[2]หน้าผ้า!AA126</f>
        <v>89</v>
      </c>
      <c r="V117" s="10">
        <f>[2]หน้าผ้า!AJ126</f>
        <v>0</v>
      </c>
      <c r="W117" s="10">
        <f>[2]หน้าผ้า!AL126</f>
        <v>89</v>
      </c>
      <c r="X117" s="10">
        <f>[2]หน้าผ้า!AM126</f>
        <v>11180</v>
      </c>
      <c r="Y117" s="10">
        <f>[2]หน้าผ้า!AN126</f>
        <v>0</v>
      </c>
      <c r="Z117" s="9" t="str">
        <f>[2]หน้าผ้า!AO126</f>
        <v>WSWT2025800SM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พร้อมส่ง</v>
      </c>
      <c r="AH117" s="1" t="str">
        <f>[2]หน้าผ้า!DL126</f>
        <v>P6</v>
      </c>
      <c r="AI117" s="1">
        <f>[2]หน้าผ้า!DM126</f>
        <v>4</v>
      </c>
      <c r="AJ117" s="3" t="str">
        <f>[2]หน้าผ้า!DN126</f>
        <v>รอแจ้ง</v>
      </c>
      <c r="AK117" s="3" t="e">
        <f>[2]หน้าผ้า!DQ126</f>
        <v>#VALUE!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8.5" customHeight="1" x14ac:dyDescent="0.45">
      <c r="A118" s="3">
        <f>[2]หน้าผ้า!C127</f>
        <v>45643</v>
      </c>
      <c r="B118" s="14" t="str">
        <f>[2]หน้าผ้า!B127</f>
        <v>MK67-001682</v>
      </c>
      <c r="C118" s="9" t="str">
        <f>[2]หน้าผ้า!E127</f>
        <v>บจก.เอพีเอ็ม อะโกร</v>
      </c>
      <c r="D118" s="13" t="str">
        <f>[2]หน้าผ้า!F127</f>
        <v>นีโอ พี2</v>
      </c>
      <c r="E118" s="9">
        <f>[2]หน้าผ้า!G127</f>
        <v>20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500กระสอบแบน</v>
      </c>
      <c r="T118" s="12" t="str">
        <f>[2]หน้าผ้า!X127</f>
        <v>รอส่ง</v>
      </c>
      <c r="U118" s="11">
        <f>[2]หน้าผ้า!AA127</f>
        <v>4000</v>
      </c>
      <c r="V118" s="10">
        <f>[2]หน้าผ้า!AJ127</f>
        <v>3712</v>
      </c>
      <c r="W118" s="10">
        <f>[2]หน้าผ้า!AL127</f>
        <v>288</v>
      </c>
      <c r="X118" s="10">
        <f>[2]หน้าผ้า!AM127</f>
        <v>4300</v>
      </c>
      <c r="Y118" s="10">
        <f>[2]หน้าผ้า!AN127</f>
        <v>0</v>
      </c>
      <c r="Z118" s="9" t="str">
        <f>[2]หน้าผ้า!AO127</f>
        <v>WSWT2025800SM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พร้อมส่ง</v>
      </c>
      <c r="AH118" s="1" t="str">
        <f>[2]หน้าผ้า!DL127</f>
        <v>P6</v>
      </c>
      <c r="AI118" s="1">
        <f>[2]หน้าผ้า!DM127</f>
        <v>4</v>
      </c>
      <c r="AJ118" s="3" t="str">
        <f>[2]หน้าผ้า!DN127</f>
        <v>รอส่ง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 t="str">
        <f>[2]หน้าผ้า!AG127</f>
        <v>รอส่ง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8.5" customHeight="1" x14ac:dyDescent="0.45">
      <c r="A119" s="3">
        <f>[2]หน้าผ้า!C128</f>
        <v>45720</v>
      </c>
      <c r="B119" s="14" t="str">
        <f>[2]หน้าผ้า!B128</f>
        <v>ใบรับคำสั่งซื้อ</v>
      </c>
      <c r="C119" s="9" t="str">
        <f>[2]หน้าผ้า!E128</f>
        <v>บจก.เอพีเอ็ม อะโกร</v>
      </c>
      <c r="D119" s="13" t="str">
        <f>[2]หน้าผ้า!F128</f>
        <v>นีโอ พี3(เอส)</v>
      </c>
      <c r="E119" s="9">
        <f>[2]หน้าผ้า!G128</f>
        <v>20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</v>
      </c>
      <c r="T119" s="12" t="str">
        <f>[2]หน้าผ้า!X128</f>
        <v>รอส่ง</v>
      </c>
      <c r="U119" s="11">
        <f>[2]หน้าผ้า!AA128</f>
        <v>4000</v>
      </c>
      <c r="V119" s="10">
        <f>[2]หน้าผ้า!AJ128</f>
        <v>4010</v>
      </c>
      <c r="W119" s="10">
        <f>[2]หน้าผ้า!AL128</f>
        <v>0</v>
      </c>
      <c r="X119" s="10">
        <f>[2]หน้าผ้า!AM128</f>
        <v>4470</v>
      </c>
      <c r="Y119" s="10">
        <f>[2]หน้าผ้า!AN128</f>
        <v>0</v>
      </c>
      <c r="Z119" s="9" t="str">
        <f>[2]หน้าผ้า!AO128</f>
        <v>WSWT2025800SM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พร้อมส่ง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รอส่ง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8.5" customHeight="1" x14ac:dyDescent="0.45">
      <c r="A120" s="3">
        <f>[2]หน้าผ้า!C129</f>
        <v>45720</v>
      </c>
      <c r="B120" s="14" t="str">
        <f>[2]หน้าผ้า!B129</f>
        <v>ใบรับคำสั่งซื้อ</v>
      </c>
      <c r="C120" s="9" t="str">
        <f>[2]หน้าผ้า!E129</f>
        <v>บจก.เอพีเอ็ม อะโกร</v>
      </c>
      <c r="D120" s="13" t="str">
        <f>[2]หน้าผ้า!F129</f>
        <v>นีโอ พี4(เอส)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ด้าน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รอส่ง</v>
      </c>
      <c r="U120" s="11">
        <f>[2]หน้าผ้า!AA129</f>
        <v>3000</v>
      </c>
      <c r="V120" s="10">
        <f>[2]หน้าผ้า!AJ129</f>
        <v>3065</v>
      </c>
      <c r="W120" s="10">
        <f>[2]หน้าผ้า!AL129</f>
        <v>0</v>
      </c>
      <c r="X120" s="10">
        <f>[2]หน้าผ้า!AM129</f>
        <v>3300</v>
      </c>
      <c r="Y120" s="10">
        <f>[2]หน้าผ้า!AN129</f>
        <v>0</v>
      </c>
      <c r="Z120" s="9" t="str">
        <f>[2]หน้าผ้า!AO129</f>
        <v>WSWT2025800SM</v>
      </c>
      <c r="AA120" s="8">
        <f>[2]หน้าผ้า!AQ129</f>
        <v>0</v>
      </c>
      <c r="AB120" s="8">
        <f>[2]หน้าผ้า!AR129</f>
        <v>0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พร้อมส่ง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รอส่ง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8.5" customHeight="1" x14ac:dyDescent="0.45">
      <c r="A121" s="3">
        <f>[2]หน้าผ้า!C130</f>
        <v>45628</v>
      </c>
      <c r="B121" s="14" t="str">
        <f>[2]หน้าผ้า!B130</f>
        <v>MK67-001624</v>
      </c>
      <c r="C121" s="9" t="str">
        <f>[2]หน้าผ้า!E130</f>
        <v>บจก.เอพีเอ็ม อะโกร</v>
      </c>
      <c r="D121" s="13" t="str">
        <f>[2]หน้าผ้า!F130</f>
        <v>ยู-ฟีด รวมหมู</v>
      </c>
      <c r="E121" s="9">
        <f>[2]หน้าผ้า!G130</f>
        <v>20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</v>
      </c>
      <c r="T121" s="12" t="str">
        <f>[2]หน้าผ้า!X130</f>
        <v>รอส่ง</v>
      </c>
      <c r="U121" s="11">
        <f>[2]หน้าผ้า!AA130</f>
        <v>2500</v>
      </c>
      <c r="V121" s="10">
        <f>[2]หน้าผ้า!AJ130</f>
        <v>2600</v>
      </c>
      <c r="W121" s="10">
        <f>[2]หน้าผ้า!AL130</f>
        <v>0</v>
      </c>
      <c r="X121" s="10">
        <f>[2]หน้าผ้า!AM130</f>
        <v>2800</v>
      </c>
      <c r="Y121" s="10">
        <f>[2]หน้าผ้า!AN130</f>
        <v>0</v>
      </c>
      <c r="Z121" s="9" t="str">
        <f>[2]หน้าผ้า!AO130</f>
        <v>WSWT2025800SM</v>
      </c>
      <c r="AA121" s="8">
        <f>[2]หน้าผ้า!AQ130</f>
        <v>0</v>
      </c>
      <c r="AB121" s="8">
        <f>[2]หน้าผ้า!AR130</f>
        <v>0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>
        <f>[2]หน้าผ้า!AI130</f>
        <v>0</v>
      </c>
      <c r="AG121" s="1" t="str">
        <f>[3]หน้าผ้า!DC133</f>
        <v>พร้อมส่ง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รอส่ง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8.5" customHeight="1" x14ac:dyDescent="0.45">
      <c r="A122" s="3">
        <f>[2]หน้าผ้า!C131</f>
        <v>45541</v>
      </c>
      <c r="B122" s="14" t="str">
        <f>[2]หน้าผ้า!B131</f>
        <v>MK67-001236</v>
      </c>
      <c r="C122" s="9" t="str">
        <f>[2]หน้าผ้า!E131</f>
        <v>บจก.เอพีเอ็ม อะโกร</v>
      </c>
      <c r="D122" s="13" t="str">
        <f>[2]หน้าผ้า!F131</f>
        <v>ยูฟีด รวมไก่ วัว</v>
      </c>
      <c r="E122" s="9">
        <f>[2]หน้าผ้า!G131</f>
        <v>20</v>
      </c>
      <c r="F122" s="9">
        <f>[2]หน้าผ้า!H131</f>
        <v>40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108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500กระสอบแบน</v>
      </c>
      <c r="T122" s="12" t="str">
        <f>[2]หน้าผ้า!X131</f>
        <v>รอส่ง</v>
      </c>
      <c r="U122" s="11">
        <f>[2]หน้าผ้า!AA131</f>
        <v>3000</v>
      </c>
      <c r="V122" s="10">
        <f>[2]หน้าผ้า!AJ131</f>
        <v>3318</v>
      </c>
      <c r="W122" s="10">
        <f>[2]หน้าผ้า!AL131</f>
        <v>0</v>
      </c>
      <c r="X122" s="10">
        <f>[2]หน้าผ้า!AM131</f>
        <v>0</v>
      </c>
      <c r="Y122" s="10">
        <f>[2]หน้าผ้า!AN131</f>
        <v>0</v>
      </c>
      <c r="Z122" s="9" t="str">
        <f>[2]หน้าผ้า!AO131</f>
        <v>WSWT2025800SM</v>
      </c>
      <c r="AA122" s="8">
        <f>[2]หน้าผ้า!AQ131</f>
        <v>0</v>
      </c>
      <c r="AB122" s="8">
        <f>[2]หน้าผ้า!AR131</f>
        <v>0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 t="str">
        <f>[2]หน้าผ้า!AI131</f>
        <v>ลูกค้าสั่งผิดเอาไปส่งเดือน10</v>
      </c>
      <c r="AG122" s="1" t="str">
        <f>[3]หน้าผ้า!DC134</f>
        <v>พร้อมส่ง</v>
      </c>
      <c r="AH122" s="1" t="str">
        <f>[2]หน้าผ้า!DL131</f>
        <v>P6</v>
      </c>
      <c r="AI122" s="1">
        <f>[2]หน้าผ้า!DM131</f>
        <v>4</v>
      </c>
      <c r="AJ122" s="3" t="str">
        <f>[2]หน้าผ้า!DN131</f>
        <v>รอส่ง</v>
      </c>
      <c r="AK122" s="3" t="e">
        <f>[2]หน้าผ้า!DQ131</f>
        <v>#VALUE!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>
        <f>[2]หน้าผ้า!ED131</f>
        <v>0</v>
      </c>
      <c r="AY122" s="2" t="str">
        <f>[2]หน้าผ้า!AG131</f>
        <v>ลูกค้าต้องการเคลือบใส แต่เปิดมาเคลือบด้าน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8.5" customHeight="1" x14ac:dyDescent="0.45">
      <c r="A123" s="3">
        <f>[2]หน้าผ้า!C132</f>
        <v>45548</v>
      </c>
      <c r="B123" s="14" t="str">
        <f>[2]หน้าผ้า!B132</f>
        <v>MK67-001272</v>
      </c>
      <c r="C123" s="9" t="str">
        <f>[2]หน้าผ้า!E132</f>
        <v>บจก.เอพีเอ็ม อะโกร</v>
      </c>
      <c r="D123" s="13" t="str">
        <f>[2]หน้าผ้า!F132</f>
        <v>นีโอ พี3</v>
      </c>
      <c r="E123" s="9">
        <f>[2]หน้าผ้า!G132</f>
        <v>20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ด้าน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</v>
      </c>
      <c r="T123" s="12" t="str">
        <f>[2]หน้าผ้า!X132</f>
        <v>รอส่ง</v>
      </c>
      <c r="U123" s="11">
        <f>[2]หน้าผ้า!AA132</f>
        <v>2500</v>
      </c>
      <c r="V123" s="10">
        <f>[2]หน้าผ้า!AJ132</f>
        <v>2364</v>
      </c>
      <c r="W123" s="10">
        <f>[2]หน้าผ้า!AL132</f>
        <v>136</v>
      </c>
      <c r="X123" s="10">
        <f>[2]หน้าผ้า!AM132</f>
        <v>5500</v>
      </c>
      <c r="Y123" s="10">
        <f>[2]หน้าผ้า!AN132</f>
        <v>0</v>
      </c>
      <c r="Z123" s="9" t="str">
        <f>[2]หน้าผ้า!AO132</f>
        <v>WSWT2025800SM</v>
      </c>
      <c r="AA123" s="8">
        <f>[2]หน้าผ้า!AQ132</f>
        <v>0</v>
      </c>
      <c r="AB123" s="8">
        <f>[2]หน้าผ้า!AR132</f>
        <v>0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0</v>
      </c>
      <c r="AF123" s="8">
        <f>[2]หน้าผ้า!AI132</f>
        <v>0</v>
      </c>
      <c r="AG123" s="1" t="str">
        <f>[3]หน้าผ้า!DC135</f>
        <v>พร้อมส่ง</v>
      </c>
      <c r="AH123" s="1" t="str">
        <f>[2]หน้าผ้า!DL132</f>
        <v>P6</v>
      </c>
      <c r="AI123" s="1">
        <f>[2]หน้าผ้า!DM132</f>
        <v>4</v>
      </c>
      <c r="AJ123" s="3" t="str">
        <f>[2]หน้าผ้า!DN132</f>
        <v>รอส่ง</v>
      </c>
      <c r="AK123" s="3" t="e">
        <f>[2]หน้าผ้า!DQ132</f>
        <v>#VALUE!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 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0</v>
      </c>
    </row>
    <row r="124" spans="1:56" ht="28.5" customHeight="1" x14ac:dyDescent="0.45">
      <c r="A124" s="3">
        <f>[2]หน้าผ้า!C133</f>
        <v>45581</v>
      </c>
      <c r="B124" s="14" t="str">
        <f>[2]หน้าผ้า!B133</f>
        <v>MK67-001396</v>
      </c>
      <c r="C124" s="9" t="str">
        <f>[2]หน้าผ้า!E133</f>
        <v>บจก.เอพีเอ็ม อะโกร</v>
      </c>
      <c r="D124" s="13" t="str">
        <f>[2]หน้าผ้า!F133</f>
        <v>นีโอ พี4</v>
      </c>
      <c r="E124" s="9">
        <f>[2]หน้าผ้า!G133</f>
        <v>20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ด้าน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</v>
      </c>
      <c r="T124" s="12" t="str">
        <f>[2]หน้าผ้า!X133</f>
        <v>รอส่ง</v>
      </c>
      <c r="U124" s="11">
        <f>[2]หน้าผ้า!AA133</f>
        <v>3000</v>
      </c>
      <c r="V124" s="10">
        <f>[2]หน้าผ้า!AJ133</f>
        <v>3194</v>
      </c>
      <c r="W124" s="10">
        <f>[2]หน้าผ้า!AL133</f>
        <v>0</v>
      </c>
      <c r="X124" s="10">
        <f>[2]หน้าผ้า!AM133</f>
        <v>5632</v>
      </c>
      <c r="Y124" s="10">
        <f>[2]หน้าผ้า!AN133</f>
        <v>0</v>
      </c>
      <c r="Z124" s="9" t="str">
        <f>[2]หน้าผ้า!AO133</f>
        <v>WSWT2025800SM</v>
      </c>
      <c r="AA124" s="8">
        <f>[2]หน้าผ้า!AQ133</f>
        <v>0</v>
      </c>
      <c r="AB124" s="8">
        <f>[2]หน้าผ้า!AR133</f>
        <v>0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0</v>
      </c>
      <c r="AF124" s="8">
        <f>[2]หน้าผ้า!AI133</f>
        <v>0</v>
      </c>
      <c r="AG124" s="1" t="str">
        <f>[3]หน้าผ้า!DC136</f>
        <v>พร้อมส่ง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รอส่ง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0</v>
      </c>
    </row>
    <row r="125" spans="1:56" ht="28.5" customHeight="1" x14ac:dyDescent="0.45">
      <c r="A125" s="3">
        <f>[2]หน้าผ้า!C134</f>
        <v>0</v>
      </c>
      <c r="B125" s="14">
        <f>[2]หน้าผ้า!B134</f>
        <v>0</v>
      </c>
      <c r="C125" s="9">
        <f>[2]หน้าผ้า!E134</f>
        <v>0</v>
      </c>
      <c r="D125" s="13">
        <f>[2]หน้าผ้า!F134</f>
        <v>0</v>
      </c>
      <c r="E125" s="9">
        <f>[2]หน้าผ้า!G134</f>
        <v>20</v>
      </c>
      <c r="F125" s="9">
        <f>[2]หน้าผ้า!H134</f>
        <v>38</v>
      </c>
      <c r="G125" s="9">
        <f>[2]หน้าผ้า!I134</f>
        <v>0</v>
      </c>
      <c r="H125" s="9">
        <f>[2]หน้าผ้า!J134</f>
        <v>0</v>
      </c>
      <c r="I125" s="9">
        <f>[2]หน้าผ้า!L134</f>
        <v>84</v>
      </c>
      <c r="J125" s="9" t="str">
        <f>[2]หน้าผ้า!M134</f>
        <v>±</v>
      </c>
      <c r="K125" s="9">
        <f>[2]หน้าผ้า!N134</f>
        <v>5</v>
      </c>
      <c r="L125" s="9">
        <f>[2]หน้าผ้า!R134</f>
        <v>0</v>
      </c>
      <c r="M125" s="10">
        <f>[2]หน้าผ้า!T134</f>
        <v>0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>
        <f>[2]หน้าผ้า!Z134</f>
        <v>0</v>
      </c>
      <c r="T125" s="12">
        <f>[2]หน้าผ้า!X134</f>
        <v>0</v>
      </c>
      <c r="U125" s="11">
        <f>[2]หน้าผ้า!AA134</f>
        <v>0</v>
      </c>
      <c r="V125" s="10">
        <f>[2]หน้าผ้า!AJ134</f>
        <v>0</v>
      </c>
      <c r="W125" s="10">
        <f>[2]หน้าผ้า!AL134</f>
        <v>0</v>
      </c>
      <c r="X125" s="10">
        <f>[2]หน้าผ้า!AM134</f>
        <v>0</v>
      </c>
      <c r="Y125" s="10">
        <f>[2]หน้าผ้า!AN134</f>
        <v>0</v>
      </c>
      <c r="Z125" s="9" t="str">
        <f>[2]หน้าผ้า!AO134</f>
        <v>WSWT2025800SM</v>
      </c>
      <c r="AA125" s="8">
        <f>[2]หน้าผ้า!AQ134</f>
        <v>323126.10000000009</v>
      </c>
      <c r="AB125" s="8">
        <f>[2]หน้าผ้า!AR134</f>
        <v>51800.890000000007</v>
      </c>
      <c r="AC125" s="8">
        <f>[2]หน้าผ้า!AS134</f>
        <v>271325.21000000014</v>
      </c>
      <c r="AD125" s="8">
        <f>[2]หน้าผ้า!AT134</f>
        <v>10896.6</v>
      </c>
      <c r="AE125" s="8">
        <f>[2]หน้าผ้า!AU134</f>
        <v>312229.50000000012</v>
      </c>
      <c r="AF125" s="8" t="str">
        <f>[2]หน้าผ้า!AI134</f>
        <v>ระบุในSD</v>
      </c>
      <c r="AG125" s="1" t="str">
        <f>[3]หน้าผ้า!DC137</f>
        <v>พร้อมส่ง</v>
      </c>
      <c r="AH125" s="1">
        <f>[2]หน้าผ้า!DL134</f>
        <v>0</v>
      </c>
      <c r="AI125" s="1" t="str">
        <f>[2]หน้าผ้า!DM134</f>
        <v>Lead time</v>
      </c>
      <c r="AJ125" s="3">
        <f>[2]หน้าผ้า!DN134</f>
        <v>0</v>
      </c>
      <c r="AK125" s="3">
        <f>[2]หน้าผ้า!DQ134</f>
        <v>0</v>
      </c>
      <c r="AL125" s="3">
        <f>[2]หน้าผ้า!DR134</f>
        <v>0</v>
      </c>
      <c r="AM125" s="3">
        <f>[2]หน้าผ้า!DS134</f>
        <v>0</v>
      </c>
      <c r="AN125" s="3">
        <f>[2]หน้าผ้า!DT134</f>
        <v>0</v>
      </c>
      <c r="AO125" s="3">
        <f>[2]หน้าผ้า!DU134</f>
        <v>0</v>
      </c>
      <c r="AP125" s="3">
        <f>[2]หน้าผ้า!DP134</f>
        <v>0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>
        <f>[2]หน้าผ้า!EC134</f>
        <v>0</v>
      </c>
      <c r="AX125" s="2">
        <f>[2]หน้าผ้า!ED134</f>
        <v>0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8.5" customHeight="1" x14ac:dyDescent="0.45">
      <c r="A126" s="3">
        <f>[2]หน้าผ้า!C135</f>
        <v>0</v>
      </c>
      <c r="B126" s="14">
        <f>[2]หน้าผ้า!B135</f>
        <v>0</v>
      </c>
      <c r="C126" s="9">
        <f>[2]หน้าผ้า!E135</f>
        <v>0</v>
      </c>
      <c r="D126" s="13">
        <f>[2]หน้าผ้า!F135</f>
        <v>0</v>
      </c>
      <c r="E126" s="9">
        <f>[2]หน้าผ้า!G135</f>
        <v>20</v>
      </c>
      <c r="F126" s="9">
        <f>[2]หน้าผ้า!H135</f>
        <v>38</v>
      </c>
      <c r="G126" s="9">
        <f>[2]หน้าผ้า!I135</f>
        <v>0</v>
      </c>
      <c r="H126" s="9">
        <f>[2]หน้าผ้า!J135</f>
        <v>0</v>
      </c>
      <c r="I126" s="9">
        <f>[2]หน้าผ้า!L135</f>
        <v>82</v>
      </c>
      <c r="J126" s="9" t="str">
        <f>[2]หน้าผ้า!M135</f>
        <v>+</v>
      </c>
      <c r="K126" s="9">
        <f>[2]หน้าผ้า!N135</f>
        <v>2</v>
      </c>
      <c r="L126" s="9">
        <f>[2]หน้าผ้า!R135</f>
        <v>0</v>
      </c>
      <c r="M126" s="10">
        <f>[2]หน้าผ้า!T135</f>
        <v>0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>
        <f>[2]หน้าผ้า!Z135</f>
        <v>0</v>
      </c>
      <c r="T126" s="12">
        <f>[2]หน้าผ้า!X135</f>
        <v>0</v>
      </c>
      <c r="U126" s="11">
        <f>[2]หน้าผ้า!AA135</f>
        <v>0</v>
      </c>
      <c r="V126" s="10">
        <f>[2]หน้าผ้า!AJ135</f>
        <v>0</v>
      </c>
      <c r="W126" s="10">
        <f>[2]หน้าผ้า!AL135</f>
        <v>0</v>
      </c>
      <c r="X126" s="10">
        <f>[2]หน้าผ้า!AM135</f>
        <v>0</v>
      </c>
      <c r="Y126" s="10">
        <f>[2]หน้าผ้า!AN135</f>
        <v>0</v>
      </c>
      <c r="Z126" s="9" t="str">
        <f>[2]หน้าผ้า!AO135</f>
        <v>WSWT2025850</v>
      </c>
      <c r="AA126" s="8" t="e">
        <f>[2]หน้าผ้า!AQ135</f>
        <v>#REF!</v>
      </c>
      <c r="AB126" s="8" t="e">
        <f>[2]หน้าผ้า!AR135</f>
        <v>#REF!</v>
      </c>
      <c r="AC126" s="8" t="e">
        <f>[2]หน้าผ้า!AS135</f>
        <v>#REF!</v>
      </c>
      <c r="AD126" s="8" t="e">
        <f>[2]หน้าผ้า!AT135</f>
        <v>#REF!</v>
      </c>
      <c r="AE126" s="8" t="e">
        <f>[2]หน้าผ้า!AU135</f>
        <v>#REF!</v>
      </c>
      <c r="AF126" s="8" t="str">
        <f>[2]หน้าผ้า!AI135</f>
        <v>ระบุในSD</v>
      </c>
      <c r="AG126" s="1" t="str">
        <f>[3]หน้าผ้า!DC138</f>
        <v>พร้อมส่ง</v>
      </c>
      <c r="AH126" s="1">
        <f>[2]หน้าผ้า!DL135</f>
        <v>0</v>
      </c>
      <c r="AI126" s="1" t="str">
        <f>[2]หน้าผ้า!DM135</f>
        <v>Lead time</v>
      </c>
      <c r="AJ126" s="3">
        <f>[2]หน้าผ้า!DN135</f>
        <v>0</v>
      </c>
      <c r="AK126" s="3">
        <f>[2]หน้าผ้า!DQ135</f>
        <v>0</v>
      </c>
      <c r="AL126" s="3">
        <f>[2]หน้าผ้า!DR135</f>
        <v>0</v>
      </c>
      <c r="AM126" s="3">
        <f>[2]หน้าผ้า!DS135</f>
        <v>0</v>
      </c>
      <c r="AN126" s="3">
        <f>[2]หน้าผ้า!DT135</f>
        <v>0</v>
      </c>
      <c r="AO126" s="3">
        <f>[2]หน้าผ้า!DU135</f>
        <v>0</v>
      </c>
      <c r="AP126" s="3">
        <f>[2]หน้าผ้า!DP135</f>
        <v>0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>
        <f>[2]หน้าผ้า!EC135</f>
        <v>0</v>
      </c>
      <c r="AX126" s="2">
        <f>[2]หน้าผ้า!ED135</f>
        <v>0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WRWT200850/WRWT25800</v>
      </c>
      <c r="BD126" s="56">
        <f>[2]หน้าผ้า!CA135</f>
        <v>0</v>
      </c>
    </row>
    <row r="127" spans="1:56" ht="28.5" customHeight="1" x14ac:dyDescent="0.45">
      <c r="A127" s="3">
        <f>[2]หน้าผ้า!C136</f>
        <v>0</v>
      </c>
      <c r="B127" s="14">
        <f>[2]หน้าผ้า!B136</f>
        <v>0</v>
      </c>
      <c r="C127" s="9">
        <f>[2]หน้าผ้า!E136</f>
        <v>0</v>
      </c>
      <c r="D127" s="13">
        <f>[2]หน้าผ้า!F136</f>
        <v>0</v>
      </c>
      <c r="E127" s="9">
        <f>[2]หน้าผ้า!G136</f>
        <v>20</v>
      </c>
      <c r="F127" s="9">
        <f>[2]หน้าผ้า!H136</f>
        <v>37</v>
      </c>
      <c r="G127" s="9">
        <f>[2]หน้าผ้า!I136</f>
        <v>0</v>
      </c>
      <c r="H127" s="9">
        <f>[2]หน้าผ้า!J136</f>
        <v>0</v>
      </c>
      <c r="I127" s="9">
        <f>[2]หน้าผ้า!L136</f>
        <v>82</v>
      </c>
      <c r="J127" s="9" t="str">
        <f>[2]หน้าผ้า!M136</f>
        <v>±</v>
      </c>
      <c r="K127" s="9">
        <f>[2]หน้าผ้า!N136</f>
        <v>5</v>
      </c>
      <c r="L127" s="9">
        <f>[2]หน้าผ้า!R136</f>
        <v>0</v>
      </c>
      <c r="M127" s="10">
        <f>[2]หน้าผ้า!T136</f>
        <v>0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>
        <f>[2]หน้าผ้า!Z136</f>
        <v>0</v>
      </c>
      <c r="T127" s="12">
        <f>[2]หน้าผ้า!X136</f>
        <v>0</v>
      </c>
      <c r="U127" s="11">
        <f>[2]หน้าผ้า!AA136</f>
        <v>0</v>
      </c>
      <c r="V127" s="10">
        <f>[2]หน้าผ้า!AJ136</f>
        <v>0</v>
      </c>
      <c r="W127" s="10">
        <f>[2]หน้าผ้า!AL136</f>
        <v>0</v>
      </c>
      <c r="X127" s="10">
        <f>[2]หน้าผ้า!AM136</f>
        <v>0</v>
      </c>
      <c r="Y127" s="10">
        <f>[2]หน้าผ้า!AN136</f>
        <v>0</v>
      </c>
      <c r="Z127" s="9" t="str">
        <f>[2]หน้าผ้า!AO136</f>
        <v>WSWT2021750</v>
      </c>
      <c r="AA127" s="8" t="e">
        <f>[2]หน้าผ้า!AQ136</f>
        <v>#REF!</v>
      </c>
      <c r="AB127" s="8" t="e">
        <f>[2]หน้าผ้า!AR136</f>
        <v>#REF!</v>
      </c>
      <c r="AC127" s="8" t="e">
        <f>[2]หน้าผ้า!AS136</f>
        <v>#REF!</v>
      </c>
      <c r="AD127" s="8" t="e">
        <f>[2]หน้าผ้า!AT136</f>
        <v>#REF!</v>
      </c>
      <c r="AE127" s="8" t="e">
        <f>[2]หน้าผ้า!AU136</f>
        <v>#REF!</v>
      </c>
      <c r="AF127" s="8" t="str">
        <f>[2]หน้าผ้า!AI136</f>
        <v>ระบุในSD</v>
      </c>
      <c r="AG127" s="1" t="str">
        <f>[3]หน้าผ้า!DC139</f>
        <v>พิมพ์ไม่ครบ</v>
      </c>
      <c r="AH127" s="1">
        <f>[2]หน้าผ้า!DL136</f>
        <v>0</v>
      </c>
      <c r="AI127" s="1" t="str">
        <f>[2]หน้าผ้า!DM136</f>
        <v>Lead time</v>
      </c>
      <c r="AJ127" s="3">
        <f>[2]หน้าผ้า!DN136</f>
        <v>0</v>
      </c>
      <c r="AK127" s="3">
        <f>[2]หน้าผ้า!DQ136</f>
        <v>0</v>
      </c>
      <c r="AL127" s="3">
        <f>[2]หน้าผ้า!DR136</f>
        <v>0</v>
      </c>
      <c r="AM127" s="3">
        <f>[2]หน้าผ้า!DS136</f>
        <v>0</v>
      </c>
      <c r="AN127" s="3">
        <f>[2]หน้าผ้า!DT136</f>
        <v>0</v>
      </c>
      <c r="AO127" s="3">
        <f>[2]หน้าผ้า!DU136</f>
        <v>0</v>
      </c>
      <c r="AP127" s="3">
        <f>[2]หน้าผ้า!DP136</f>
        <v>0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>
        <f>[2]หน้าผ้า!EC136</f>
        <v>0</v>
      </c>
      <c r="AX127" s="2">
        <f>[2]หน้าผ้า!ED136</f>
        <v>0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WRWT200750/WRWT21750</v>
      </c>
      <c r="BD127" s="56">
        <f>[2]หน้าผ้า!CA136</f>
        <v>0</v>
      </c>
    </row>
    <row r="128" spans="1:56" ht="28.5" customHeight="1" x14ac:dyDescent="0.45">
      <c r="A128" s="3">
        <f>[2]หน้าผ้า!C137</f>
        <v>45722</v>
      </c>
      <c r="B128" s="14" t="str">
        <f>[2]หน้าผ้า!B137</f>
        <v>MK68-000349</v>
      </c>
      <c r="C128" s="9" t="str">
        <f>[2]หน้าผ้า!E137</f>
        <v>บจก.เบทาโกร</v>
      </c>
      <c r="D128" s="13" t="str">
        <f>[2]หน้าผ้า!F137</f>
        <v xml:space="preserve">WB ฟาร์ม F932 30kg </v>
      </c>
      <c r="E128" s="9">
        <f>[2]หน้าผ้า!G137</f>
        <v>20</v>
      </c>
      <c r="F128" s="9">
        <f>[2]หน้าผ้า!H137</f>
        <v>37</v>
      </c>
      <c r="G128" s="9" t="str">
        <f>[2]หน้าผ้า!I137</f>
        <v>ขาว</v>
      </c>
      <c r="H128" s="9">
        <f>[2]หน้าผ้า!J137</f>
        <v>0</v>
      </c>
      <c r="I128" s="9">
        <f>[2]หน้าผ้า!L137</f>
        <v>80</v>
      </c>
      <c r="J128" s="9" t="str">
        <f>[2]หน้าผ้า!M137</f>
        <v>±</v>
      </c>
      <c r="K128" s="9">
        <f>[2]หน้าผ้า!N137</f>
        <v>3</v>
      </c>
      <c r="L128" s="9" t="str">
        <f>[2]หน้าผ้า!R137</f>
        <v>ไม่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500กระสอบแบน พร้อมระบุชื่อบริษัท รายการสินค้า จำนวนแต่ละแพ็ค</v>
      </c>
      <c r="T128" s="12">
        <f>[2]หน้าผ้า!X137</f>
        <v>45754</v>
      </c>
      <c r="U128" s="11">
        <f>[2]หน้าผ้า!AA137</f>
        <v>20000</v>
      </c>
      <c r="V128" s="10">
        <f>[2]หน้าผ้า!AJ137</f>
        <v>20066</v>
      </c>
      <c r="W128" s="10">
        <f>[2]หน้าผ้า!AL137</f>
        <v>0</v>
      </c>
      <c r="X128" s="10">
        <f>[2]หน้าผ้า!AM137</f>
        <v>21000</v>
      </c>
      <c r="Y128" s="10">
        <f>[2]หน้าผ้า!AN137</f>
        <v>0</v>
      </c>
      <c r="Z128" s="9" t="str">
        <f>[2]หน้าผ้า!AO137</f>
        <v>WSWT2025800</v>
      </c>
      <c r="AA128" s="8">
        <f>[2]หน้าผ้า!AQ137</f>
        <v>0</v>
      </c>
      <c r="AB128" s="8">
        <f>[2]หน้าผ้า!AR137</f>
        <v>0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 t="str">
        <f>[2]หน้าผ้า!AI137</f>
        <v>ลพบุรี 1</v>
      </c>
      <c r="AG128" s="1" t="str">
        <f>[3]หน้าผ้า!DC140</f>
        <v>พิมพ์ไม่ครบ</v>
      </c>
      <c r="AH128" s="1" t="str">
        <f>[2]หน้าผ้า!DL137</f>
        <v>P7</v>
      </c>
      <c r="AI128" s="1">
        <f>[2]หน้าผ้า!DM137</f>
        <v>2</v>
      </c>
      <c r="AJ128" s="3">
        <f>[2]หน้าผ้า!DN137</f>
        <v>45754</v>
      </c>
      <c r="AK128" s="3">
        <f>[2]หน้าผ้า!DQ137</f>
        <v>0</v>
      </c>
      <c r="AL128" s="3">
        <f>[2]หน้าผ้า!DR137</f>
        <v>45745</v>
      </c>
      <c r="AM128" s="3">
        <f>[2]หน้าผ้า!DS137</f>
        <v>45752</v>
      </c>
      <c r="AN128" s="3">
        <f>[2]หน้าผ้า!DT137</f>
        <v>45753</v>
      </c>
      <c r="AO128" s="3">
        <f>[2]หน้าผ้า!DU137</f>
        <v>45753</v>
      </c>
      <c r="AP128" s="3">
        <f>[2]หน้าผ้า!DP137</f>
        <v>45749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WRWT25800/WRWT25800</v>
      </c>
      <c r="BD128" s="56">
        <f>[2]หน้าผ้า!CA137</f>
        <v>0</v>
      </c>
    </row>
    <row r="129" spans="1:56" ht="28.5" customHeight="1" x14ac:dyDescent="0.45">
      <c r="A129" s="3">
        <f>[2]หน้าผ้า!C138</f>
        <v>45724</v>
      </c>
      <c r="B129" s="14" t="str">
        <f>[2]หน้าผ้า!B138</f>
        <v>MK68-000362</v>
      </c>
      <c r="C129" s="9" t="str">
        <f>[2]หน้าผ้า!E138</f>
        <v>บจก.เบทาโกร</v>
      </c>
      <c r="D129" s="13" t="str">
        <f>[2]หน้าผ้า!F138</f>
        <v>เบทาโกร 124</v>
      </c>
      <c r="E129" s="9">
        <f>[2]หน้าผ้า!G138</f>
        <v>20</v>
      </c>
      <c r="F129" s="9">
        <f>[2]หน้าผ้า!H138</f>
        <v>37</v>
      </c>
      <c r="G129" s="9" t="str">
        <f>[2]หน้าผ้า!I138</f>
        <v>ขาว</v>
      </c>
      <c r="H129" s="9">
        <f>[2]หน้าผ้า!J138</f>
        <v>0</v>
      </c>
      <c r="I129" s="9">
        <f>[2]หน้าผ้า!L138</f>
        <v>80</v>
      </c>
      <c r="J129" s="9" t="str">
        <f>[2]หน้าผ้า!M138</f>
        <v>±</v>
      </c>
      <c r="K129" s="9">
        <f>[2]หน้าผ้า!N138</f>
        <v>3</v>
      </c>
      <c r="L129" s="9" t="str">
        <f>[2]หน้าผ้า!R138</f>
        <v>บิด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500กระสอบ พร้อมระบุชื่อบริษัท รายการสินค้า จำนวนแต่ละแพ็ค</v>
      </c>
      <c r="T129" s="12">
        <f>[2]หน้าผ้า!X138</f>
        <v>45755</v>
      </c>
      <c r="U129" s="11">
        <f>[2]หน้าผ้า!AA138</f>
        <v>10000</v>
      </c>
      <c r="V129" s="10">
        <f>[2]หน้าผ้า!AJ138</f>
        <v>9857</v>
      </c>
      <c r="W129" s="10">
        <f>[2]หน้าผ้า!AL138</f>
        <v>143</v>
      </c>
      <c r="X129" s="10">
        <f>[2]หน้าผ้า!AM138</f>
        <v>10750</v>
      </c>
      <c r="Y129" s="10">
        <f>[2]หน้าผ้า!AN138</f>
        <v>0</v>
      </c>
      <c r="Z129" s="9" t="str">
        <f>[2]หน้าผ้า!AO138</f>
        <v>WSWT2025800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 t="str">
        <f>[2]หน้าผ้า!AI138</f>
        <v>พระประแดง</v>
      </c>
      <c r="AG129" s="1" t="str">
        <f>[3]หน้าผ้า!DC141</f>
        <v>พิมพ์ไม่ครบ</v>
      </c>
      <c r="AH129" s="1" t="str">
        <f>[2]หน้าผ้า!DL138</f>
        <v>P7</v>
      </c>
      <c r="AI129" s="1">
        <f>[2]หน้าผ้า!DM138</f>
        <v>2</v>
      </c>
      <c r="AJ129" s="3">
        <f>[2]หน้าผ้า!DN138</f>
        <v>45755</v>
      </c>
      <c r="AK129" s="3">
        <f>[2]หน้าผ้า!DQ138</f>
        <v>0</v>
      </c>
      <c r="AL129" s="3">
        <f>[2]หน้าผ้า!DR138</f>
        <v>45746</v>
      </c>
      <c r="AM129" s="3">
        <f>[2]หน้าผ้า!DS138</f>
        <v>45753</v>
      </c>
      <c r="AN129" s="3">
        <f>[2]หน้าผ้า!DT138</f>
        <v>45754</v>
      </c>
      <c r="AO129" s="3">
        <f>[2]หน้าผ้า!DU138</f>
        <v>45754</v>
      </c>
      <c r="AP129" s="3">
        <f>[2]หน้าผ้า!DP138</f>
        <v>45750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WRWT25800/WRWT25800</v>
      </c>
      <c r="BD129" s="56">
        <f>[2]หน้าผ้า!CA138</f>
        <v>0</v>
      </c>
    </row>
    <row r="130" spans="1:56" ht="28.5" customHeight="1" x14ac:dyDescent="0.45">
      <c r="A130" s="3">
        <f>[2]หน้าผ้า!C139</f>
        <v>45724</v>
      </c>
      <c r="B130" s="14" t="str">
        <f>[2]หน้าผ้า!B139</f>
        <v>MK68-000363</v>
      </c>
      <c r="C130" s="9" t="str">
        <f>[2]หน้าผ้า!E139</f>
        <v>บจก.เบทาโกร</v>
      </c>
      <c r="D130" s="13" t="str">
        <f>[2]หน้าผ้า!F139</f>
        <v>เบทาโกร 406</v>
      </c>
      <c r="E130" s="9">
        <f>[2]หน้าผ้า!G139</f>
        <v>20</v>
      </c>
      <c r="F130" s="9">
        <f>[2]หน้าผ้า!H139</f>
        <v>37</v>
      </c>
      <c r="G130" s="9" t="str">
        <f>[2]หน้าผ้า!I139</f>
        <v>ขาว</v>
      </c>
      <c r="H130" s="9">
        <f>[2]หน้าผ้า!J139</f>
        <v>0</v>
      </c>
      <c r="I130" s="9">
        <f>[2]หน้าผ้า!L139</f>
        <v>80</v>
      </c>
      <c r="J130" s="9" t="str">
        <f>[2]หน้าผ้า!M139</f>
        <v>±</v>
      </c>
      <c r="K130" s="9">
        <f>[2]หน้าผ้า!N139</f>
        <v>3</v>
      </c>
      <c r="L130" s="9" t="str">
        <f>[2]หน้าผ้า!R139</f>
        <v>บิด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500กระสอบ พร้อมระบุชื่อบริษัท รายการสินค้า จำนวนแต่ละแพ็ค</v>
      </c>
      <c r="T130" s="12">
        <f>[2]หน้าผ้า!X139</f>
        <v>45755</v>
      </c>
      <c r="U130" s="11">
        <f>[2]หน้าผ้า!AA139</f>
        <v>20000</v>
      </c>
      <c r="V130" s="10">
        <f>[2]หน้าผ้า!AJ139</f>
        <v>10000</v>
      </c>
      <c r="W130" s="10">
        <f>[2]หน้าผ้า!AL139</f>
        <v>10000</v>
      </c>
      <c r="X130" s="10">
        <f>[2]หน้าผ้า!AM139</f>
        <v>18690</v>
      </c>
      <c r="Y130" s="10">
        <f>[2]หน้าผ้า!AN139</f>
        <v>1375.5</v>
      </c>
      <c r="Z130" s="9" t="str">
        <f>[2]หน้าผ้า!AO139</f>
        <v>WSWT2025800</v>
      </c>
      <c r="AA130" s="8">
        <f>[2]หน้าผ้า!AQ139</f>
        <v>1479.6115950000001</v>
      </c>
      <c r="AB130" s="8">
        <f>[2]หน้าผ้า!AR139</f>
        <v>1479.6115950000001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 t="str">
        <f>[2]หน้าผ้า!AI139</f>
        <v>พระประแดง</v>
      </c>
      <c r="AG130" s="1" t="str">
        <f>[3]หน้าผ้า!DC142</f>
        <v>ยังไม่ได้พิมพ์</v>
      </c>
      <c r="AH130" s="1" t="str">
        <f>[2]หน้าผ้า!DL139</f>
        <v>P7</v>
      </c>
      <c r="AI130" s="1">
        <f>[2]หน้าผ้า!DM139</f>
        <v>2</v>
      </c>
      <c r="AJ130" s="3">
        <f>[2]หน้าผ้า!DN139</f>
        <v>45755</v>
      </c>
      <c r="AK130" s="3">
        <f>[2]หน้าผ้า!DQ139</f>
        <v>0</v>
      </c>
      <c r="AL130" s="3">
        <f>[2]หน้าผ้า!DR139</f>
        <v>45746</v>
      </c>
      <c r="AM130" s="3">
        <f>[2]หน้าผ้า!DS139</f>
        <v>45753</v>
      </c>
      <c r="AN130" s="3">
        <f>[2]หน้าผ้า!DT139</f>
        <v>45754</v>
      </c>
      <c r="AO130" s="3">
        <f>[2]หน้าผ้า!DU139</f>
        <v>45754</v>
      </c>
      <c r="AP130" s="3">
        <f>[2]หน้าผ้า!DP139</f>
        <v>45750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WRWT25800/WRWT25800</v>
      </c>
      <c r="BD130" s="56">
        <f>[2]หน้าผ้า!CA139</f>
        <v>0</v>
      </c>
    </row>
    <row r="131" spans="1:56" ht="28.5" customHeight="1" x14ac:dyDescent="0.45">
      <c r="A131" s="3">
        <f>[2]หน้าผ้า!C140</f>
        <v>45723</v>
      </c>
      <c r="B131" s="14" t="str">
        <f>[2]หน้าผ้า!B140</f>
        <v>MK68-000360</v>
      </c>
      <c r="C131" s="9" t="str">
        <f>[2]หน้าผ้า!E140</f>
        <v>บจก.เบทาโกร</v>
      </c>
      <c r="D131" s="13" t="str">
        <f>[2]หน้าผ้า!F140</f>
        <v xml:space="preserve">WB ฟาร์ม F931L 30kg </v>
      </c>
      <c r="E131" s="9">
        <f>[2]หน้าผ้า!G140</f>
        <v>20</v>
      </c>
      <c r="F131" s="9">
        <f>[2]หน้าผ้า!H140</f>
        <v>37</v>
      </c>
      <c r="G131" s="9" t="str">
        <f>[2]หน้าผ้า!I140</f>
        <v>ขาว</v>
      </c>
      <c r="H131" s="9">
        <f>[2]หน้าผ้า!J140</f>
        <v>0</v>
      </c>
      <c r="I131" s="9">
        <f>[2]หน้าผ้า!L140</f>
        <v>80</v>
      </c>
      <c r="J131" s="9" t="str">
        <f>[2]หน้าผ้า!M140</f>
        <v>±</v>
      </c>
      <c r="K131" s="9">
        <f>[2]หน้าผ้า!N140</f>
        <v>3</v>
      </c>
      <c r="L131" s="9" t="str">
        <f>[2]หน้าผ้า!R140</f>
        <v>ไม่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500กระสอบแบน พร้อมระบุชื่อบริษัท รายการสินค้า จำนวนแต่ละแพ็ค</v>
      </c>
      <c r="T131" s="12">
        <f>[2]หน้าผ้า!X140</f>
        <v>45755</v>
      </c>
      <c r="U131" s="11">
        <f>[2]หน้าผ้า!AA140</f>
        <v>40000</v>
      </c>
      <c r="V131" s="10">
        <f>[2]หน้าผ้า!AJ140</f>
        <v>0</v>
      </c>
      <c r="W131" s="10">
        <f>[2]หน้าผ้า!AL140</f>
        <v>40000</v>
      </c>
      <c r="X131" s="10">
        <f>[2]หน้าผ้า!AM140</f>
        <v>12830</v>
      </c>
      <c r="Y131" s="10">
        <f>[2]หน้าผ้า!AN140</f>
        <v>28528.5</v>
      </c>
      <c r="Z131" s="9" t="str">
        <f>[2]หน้าผ้า!AO140</f>
        <v>WSWT2025800</v>
      </c>
      <c r="AA131" s="8">
        <f>[2]หน้าผ้า!AQ140</f>
        <v>30687.822165000001</v>
      </c>
      <c r="AB131" s="8">
        <f>[2]หน้าผ้า!AR140</f>
        <v>30687.822165000001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 t="str">
        <f>[2]หน้าผ้า!AI140</f>
        <v>ลพบุรี 1</v>
      </c>
      <c r="AG131" s="1" t="str">
        <f>[3]หน้าผ้า!DC143</f>
        <v>ยังไม่ได้พิมพ์</v>
      </c>
      <c r="AH131" s="1" t="str">
        <f>[2]หน้าผ้า!DL140</f>
        <v>P7</v>
      </c>
      <c r="AI131" s="1">
        <f>[2]หน้าผ้า!DM140</f>
        <v>2</v>
      </c>
      <c r="AJ131" s="3">
        <f>[2]หน้าผ้า!DN140</f>
        <v>45755</v>
      </c>
      <c r="AK131" s="3">
        <f>[2]หน้าผ้า!DQ140</f>
        <v>0</v>
      </c>
      <c r="AL131" s="3">
        <f>[2]หน้าผ้า!DR140</f>
        <v>45746</v>
      </c>
      <c r="AM131" s="3">
        <f>[2]หน้าผ้า!DS140</f>
        <v>45753</v>
      </c>
      <c r="AN131" s="3">
        <f>[2]หน้าผ้า!DT140</f>
        <v>45754</v>
      </c>
      <c r="AO131" s="3">
        <f>[2]หน้าผ้า!DU140</f>
        <v>45754</v>
      </c>
      <c r="AP131" s="3">
        <f>[2]หน้าผ้า!DP140</f>
        <v>45750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WRWT25800/WRWT25800</v>
      </c>
      <c r="BD131" s="56">
        <f>[2]หน้าผ้า!CA140</f>
        <v>0</v>
      </c>
    </row>
    <row r="132" spans="1:56" ht="28.5" customHeight="1" x14ac:dyDescent="0.45">
      <c r="A132" s="3">
        <f>[2]หน้าผ้า!C141</f>
        <v>45749</v>
      </c>
      <c r="B132" s="14" t="str">
        <f>[2]หน้าผ้า!B141</f>
        <v>MK68-000484</v>
      </c>
      <c r="C132" s="9" t="str">
        <f>[2]หน้าผ้า!E141</f>
        <v>บจก.อินเทคค์ โกลบอล</v>
      </c>
      <c r="D132" s="13" t="str">
        <f>[2]หน้าผ้า!F141</f>
        <v>เพอเฟคค์ 664HP</v>
      </c>
      <c r="E132" s="9">
        <f>[2]หน้าผ้า!G141</f>
        <v>20</v>
      </c>
      <c r="F132" s="9">
        <f>[2]หน้าผ้า!H141</f>
        <v>36</v>
      </c>
      <c r="G132" s="9" t="str">
        <f>[2]หน้าผ้า!I141</f>
        <v>ขาว</v>
      </c>
      <c r="H132" s="9">
        <f>[2]หน้าผ้า!J141</f>
        <v>0</v>
      </c>
      <c r="I132" s="9">
        <f>[2]หน้าผ้า!L141</f>
        <v>78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จับจีบ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มัด80 ใช้สายรัด</v>
      </c>
      <c r="T132" s="12">
        <f>[2]หน้าผ้า!X141</f>
        <v>45755</v>
      </c>
      <c r="U132" s="11">
        <f>[2]หน้าผ้า!AA141</f>
        <v>32998</v>
      </c>
      <c r="V132" s="10">
        <f>[2]หน้าผ้า!AJ141</f>
        <v>5040</v>
      </c>
      <c r="W132" s="10">
        <f>[2]หน้าผ้า!AL141</f>
        <v>27958</v>
      </c>
      <c r="X132" s="10">
        <f>[2]หน้าผ้า!AM141</f>
        <v>1938</v>
      </c>
      <c r="Y132" s="10">
        <f>[2]หน้าผ้า!AN141</f>
        <v>29355.9</v>
      </c>
      <c r="Z132" s="9" t="str">
        <f>[2]หน้าผ้า!AO141</f>
        <v>WSWT2025800</v>
      </c>
      <c r="AA132" s="8">
        <f>[2]หน้าผ้า!AQ141</f>
        <v>29292.994500000001</v>
      </c>
      <c r="AB132" s="8">
        <f>[2]หน้าผ้า!AR141</f>
        <v>29292.994500000001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ยังไม่ได้พิมพ์</v>
      </c>
      <c r="AH132" s="1" t="str">
        <f>[2]หน้าผ้า!DL141</f>
        <v>P7</v>
      </c>
      <c r="AI132" s="1">
        <f>[2]หน้าผ้า!DM141</f>
        <v>2</v>
      </c>
      <c r="AJ132" s="3">
        <f>[2]หน้าผ้า!DN141</f>
        <v>45755</v>
      </c>
      <c r="AK132" s="3">
        <f>[2]หน้าผ้า!DQ141</f>
        <v>0</v>
      </c>
      <c r="AL132" s="3">
        <f>[2]หน้าผ้า!DR141</f>
        <v>45746</v>
      </c>
      <c r="AM132" s="3">
        <f>[2]หน้าผ้า!DS141</f>
        <v>45753</v>
      </c>
      <c r="AN132" s="3">
        <f>[2]หน้าผ้า!DT141</f>
        <v>45754</v>
      </c>
      <c r="AO132" s="3">
        <f>[2]หน้าผ้า!DU141</f>
        <v>45754</v>
      </c>
      <c r="AP132" s="3">
        <f>[2]หน้าผ้า!DP141</f>
        <v>45750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งานพิมพ์</v>
      </c>
      <c r="AX132" s="2" t="str">
        <f>[2]หน้าผ้า!ED141</f>
        <v xml:space="preserve"> / </v>
      </c>
      <c r="AY132" s="2" t="str">
        <f>[2]หน้าผ้า!AG141</f>
        <v>8/4 30000  18/4  20000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WRWT25800/WRWT25800</v>
      </c>
      <c r="BD132" s="56">
        <f>[2]หน้าผ้า!CA141</f>
        <v>0</v>
      </c>
    </row>
    <row r="133" spans="1:56" ht="28.5" customHeight="1" x14ac:dyDescent="0.45">
      <c r="A133" s="3">
        <f>[2]หน้าผ้า!C142</f>
        <v>45731</v>
      </c>
      <c r="B133" s="14" t="str">
        <f>[2]หน้าผ้า!B142</f>
        <v>MK68-000412</v>
      </c>
      <c r="C133" s="9" t="str">
        <f>[2]หน้าผ้า!E142</f>
        <v>บจก.เบทาโกร</v>
      </c>
      <c r="D133" s="13" t="str">
        <f>[2]หน้าผ้า!F142</f>
        <v>WB เบทาโกร 225 30kg LP</v>
      </c>
      <c r="E133" s="9">
        <f>[2]หน้าผ้า!G142</f>
        <v>20</v>
      </c>
      <c r="F133" s="9">
        <f>[2]หน้าผ้า!H142</f>
        <v>37</v>
      </c>
      <c r="G133" s="9" t="str">
        <f>[2]หน้าผ้า!I142</f>
        <v>ขาว</v>
      </c>
      <c r="H133" s="9">
        <f>[2]หน้าผ้า!J142</f>
        <v>0</v>
      </c>
      <c r="I133" s="9">
        <f>[2]หน้าผ้า!L142</f>
        <v>80</v>
      </c>
      <c r="J133" s="9" t="str">
        <f>[2]หน้าผ้า!M142</f>
        <v>±</v>
      </c>
      <c r="K133" s="9">
        <f>[2]หน้าผ้า!N142</f>
        <v>3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500กระสอบแบน พร้อมระบุชื่อบริษัท รายการสินค้า จำนวนแต่ละแพ็ค</v>
      </c>
      <c r="T133" s="12">
        <f>[2]หน้าผ้า!X142</f>
        <v>45757</v>
      </c>
      <c r="U133" s="11">
        <f>[2]หน้าผ้า!AA142</f>
        <v>5000</v>
      </c>
      <c r="V133" s="10">
        <f>[2]หน้าผ้า!AJ142</f>
        <v>0</v>
      </c>
      <c r="W133" s="10">
        <f>[2]หน้าผ้า!AL142</f>
        <v>5000</v>
      </c>
      <c r="X133" s="10">
        <f>[2]หน้าผ้า!AM142</f>
        <v>0</v>
      </c>
      <c r="Y133" s="10">
        <f>[2]หน้าผ้า!AN142</f>
        <v>5250</v>
      </c>
      <c r="Z133" s="9" t="str">
        <f>[2]หน้าผ้า!AO142</f>
        <v>WSWT2025800</v>
      </c>
      <c r="AA133" s="8">
        <f>[2]หน้าผ้า!AQ142</f>
        <v>5378.4500000000007</v>
      </c>
      <c r="AB133" s="8">
        <f>[2]หน้าผ้า!AR142</f>
        <v>4689</v>
      </c>
      <c r="AC133" s="8">
        <f>[2]หน้าผ้า!AS142</f>
        <v>689.45000000000073</v>
      </c>
      <c r="AD133" s="8">
        <f>[2]หน้าผ้า!AT142</f>
        <v>0</v>
      </c>
      <c r="AE133" s="8">
        <f>[2]หน้าผ้า!AU142</f>
        <v>0</v>
      </c>
      <c r="AF133" s="8" t="str">
        <f>[2]หน้าผ้า!AI142</f>
        <v>ลำพูน</v>
      </c>
      <c r="AG133" s="1" t="str">
        <f>[3]หน้าผ้า!DC145</f>
        <v>ยังไม่ได้พิมพ์</v>
      </c>
      <c r="AH133" s="1" t="str">
        <f>[2]หน้าผ้า!DL142</f>
        <v>P7</v>
      </c>
      <c r="AI133" s="1">
        <f>[2]หน้าผ้า!DM142</f>
        <v>2</v>
      </c>
      <c r="AJ133" s="3">
        <f>[2]หน้าผ้า!DN142</f>
        <v>45757</v>
      </c>
      <c r="AK133" s="3">
        <f>[2]หน้าผ้า!DQ142</f>
        <v>0</v>
      </c>
      <c r="AL133" s="3">
        <f>[2]หน้าผ้า!DR142</f>
        <v>45748</v>
      </c>
      <c r="AM133" s="3">
        <f>[2]หน้าผ้า!DS142</f>
        <v>45755</v>
      </c>
      <c r="AN133" s="3">
        <f>[2]หน้าผ้า!DT142</f>
        <v>45756</v>
      </c>
      <c r="AO133" s="3">
        <f>[2]หน้าผ้า!DU142</f>
        <v>45756</v>
      </c>
      <c r="AP133" s="3">
        <f>[2]หน้าผ้า!DP142</f>
        <v>45752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WRWT25800/WRWT25800</v>
      </c>
      <c r="BD133" s="56">
        <f>[2]หน้าผ้า!CA142</f>
        <v>52.70462222222227</v>
      </c>
    </row>
    <row r="134" spans="1:56" ht="28.5" customHeight="1" x14ac:dyDescent="0.45">
      <c r="A134" s="3">
        <f>[2]หน้าผ้า!C143</f>
        <v>45724</v>
      </c>
      <c r="B134" s="14" t="str">
        <f>[2]หน้าผ้า!B143</f>
        <v>MK68-000368</v>
      </c>
      <c r="C134" s="9" t="str">
        <f>[2]หน้าผ้า!E143</f>
        <v>บจก.เบทาโกร</v>
      </c>
      <c r="D134" s="13" t="str">
        <f>[2]หน้าผ้า!F143</f>
        <v>เบทาโกร 124</v>
      </c>
      <c r="E134" s="9">
        <f>[2]หน้าผ้า!G143</f>
        <v>20</v>
      </c>
      <c r="F134" s="9">
        <f>[2]หน้าผ้า!H143</f>
        <v>37</v>
      </c>
      <c r="G134" s="9" t="str">
        <f>[2]หน้าผ้า!I143</f>
        <v>ขาว</v>
      </c>
      <c r="H134" s="9">
        <f>[2]หน้าผ้า!J143</f>
        <v>0</v>
      </c>
      <c r="I134" s="9">
        <f>[2]หน้าผ้า!L143</f>
        <v>80</v>
      </c>
      <c r="J134" s="9" t="str">
        <f>[2]หน้าผ้า!M143</f>
        <v>±</v>
      </c>
      <c r="K134" s="9">
        <f>[2]หน้าผ้า!N143</f>
        <v>3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500กระสอบแบน พร้อมระบุชื่อบริษัท รายการสินค้า จำนวนแต่ละแพ็ค</v>
      </c>
      <c r="T134" s="12">
        <f>[2]หน้าผ้า!X143</f>
        <v>45757</v>
      </c>
      <c r="U134" s="11">
        <f>[2]หน้าผ้า!AA143</f>
        <v>30000</v>
      </c>
      <c r="V134" s="10">
        <f>[2]หน้าผ้า!AJ143</f>
        <v>0</v>
      </c>
      <c r="W134" s="10">
        <f>[2]หน้าผ้า!AL143</f>
        <v>30000</v>
      </c>
      <c r="X134" s="10">
        <f>[2]หน้าผ้า!AM143</f>
        <v>0</v>
      </c>
      <c r="Y134" s="10">
        <f>[2]หน้าผ้า!AN143</f>
        <v>31500</v>
      </c>
      <c r="Z134" s="9" t="str">
        <f>[2]หน้าผ้า!AO143</f>
        <v>WSWT2025800</v>
      </c>
      <c r="AA134" s="8">
        <f>[2]หน้าผ้า!AQ143</f>
        <v>32270.700000000004</v>
      </c>
      <c r="AB134" s="8">
        <f>[2]หน้าผ้า!AR143</f>
        <v>0</v>
      </c>
      <c r="AC134" s="8">
        <f>[2]หน้าผ้า!AS143</f>
        <v>32270.700000000004</v>
      </c>
      <c r="AD134" s="8">
        <f>[2]หน้าผ้า!AT143</f>
        <v>0</v>
      </c>
      <c r="AE134" s="8">
        <f>[2]หน้าผ้า!AU143</f>
        <v>0</v>
      </c>
      <c r="AF134" s="8" t="str">
        <f>[2]หน้าผ้า!AI143</f>
        <v>ลพบุรี 1</v>
      </c>
      <c r="AG134" s="1" t="str">
        <f>[3]หน้าผ้า!DC146</f>
        <v>ยังไม่ได้พิมพ์</v>
      </c>
      <c r="AH134" s="1" t="str">
        <f>[2]หน้าผ้า!DL143</f>
        <v>P7</v>
      </c>
      <c r="AI134" s="1">
        <f>[2]หน้าผ้า!DM143</f>
        <v>2</v>
      </c>
      <c r="AJ134" s="3">
        <f>[2]หน้าผ้า!DN143</f>
        <v>45757</v>
      </c>
      <c r="AK134" s="3">
        <f>[2]หน้าผ้า!DQ143</f>
        <v>0</v>
      </c>
      <c r="AL134" s="3">
        <f>[2]หน้าผ้า!DR143</f>
        <v>45748</v>
      </c>
      <c r="AM134" s="3">
        <f>[2]หน้าผ้า!DS143</f>
        <v>45755</v>
      </c>
      <c r="AN134" s="3">
        <f>[2]หน้าผ้า!DT143</f>
        <v>45756</v>
      </c>
      <c r="AO134" s="3">
        <f>[2]หน้าผ้า!DU143</f>
        <v>45756</v>
      </c>
      <c r="AP134" s="3">
        <f>[2]หน้าผ้า!DP143</f>
        <v>45752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WRWT25800/WRWT25800</v>
      </c>
      <c r="BD134" s="56">
        <f>[2]หน้าผ้า!CA143</f>
        <v>2466.9157333333337</v>
      </c>
    </row>
    <row r="135" spans="1:56" ht="28.5" customHeight="1" x14ac:dyDescent="0.45">
      <c r="A135" s="3">
        <f>[2]หน้าผ้า!C144</f>
        <v>45736</v>
      </c>
      <c r="B135" s="14" t="str">
        <f>[2]หน้าผ้า!B144</f>
        <v>MK68-000427</v>
      </c>
      <c r="C135" s="9" t="str">
        <f>[2]หน้าผ้า!E144</f>
        <v>บจก.เบทาโกร</v>
      </c>
      <c r="D135" s="13" t="str">
        <f>[2]หน้าผ้า!F144</f>
        <v>WB เบทาโกร 326 30kg NM</v>
      </c>
      <c r="E135" s="9">
        <f>[2]หน้าผ้า!G144</f>
        <v>20</v>
      </c>
      <c r="F135" s="9">
        <f>[2]หน้าผ้า!H144</f>
        <v>37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80</v>
      </c>
      <c r="J135" s="9" t="str">
        <f>[2]หน้าผ้า!M144</f>
        <v>±</v>
      </c>
      <c r="K135" s="9">
        <f>[2]หน้าผ้า!N144</f>
        <v>3</v>
      </c>
      <c r="L135" s="9" t="str">
        <f>[2]หน้าผ้า!R144</f>
        <v>ไม่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500กระสอบแบน พร้อมระบุชื่อบริษัท รายการสินค้า จำนวนแต่ละแพ็ค</v>
      </c>
      <c r="T135" s="12">
        <f>[2]หน้าผ้า!X144</f>
        <v>45757</v>
      </c>
      <c r="U135" s="11">
        <f>[2]หน้าผ้า!AA144</f>
        <v>5000</v>
      </c>
      <c r="V135" s="10">
        <f>[2]หน้าผ้า!AJ144</f>
        <v>0</v>
      </c>
      <c r="W135" s="10">
        <f>[2]หน้าผ้า!AL144</f>
        <v>5000</v>
      </c>
      <c r="X135" s="10">
        <f>[2]หน้าผ้า!AM144</f>
        <v>0</v>
      </c>
      <c r="Y135" s="10">
        <f>[2]หน้าผ้า!AN144</f>
        <v>5250</v>
      </c>
      <c r="Z135" s="9" t="str">
        <f>[2]หน้าผ้า!AO144</f>
        <v>WSWT2025800</v>
      </c>
      <c r="AA135" s="8">
        <f>[2]หน้าผ้า!AQ144</f>
        <v>5378.4500000000007</v>
      </c>
      <c r="AB135" s="8">
        <f>[2]หน้าผ้า!AR144</f>
        <v>0</v>
      </c>
      <c r="AC135" s="8">
        <f>[2]หน้าผ้า!AS144</f>
        <v>5378.4500000000007</v>
      </c>
      <c r="AD135" s="8">
        <f>[2]หน้าผ้า!AT144</f>
        <v>0</v>
      </c>
      <c r="AE135" s="8">
        <f>[2]หน้าผ้า!AU144</f>
        <v>0</v>
      </c>
      <c r="AF135" s="8" t="str">
        <f>[2]หน้าผ้า!AI144</f>
        <v>หนองบุญมาก</v>
      </c>
      <c r="AG135" s="1" t="str">
        <f>[3]หน้าผ้า!DC147</f>
        <v>ยังไม่ได้พิมพ์</v>
      </c>
      <c r="AH135" s="1" t="str">
        <f>[2]หน้าผ้า!DL144</f>
        <v>P7</v>
      </c>
      <c r="AI135" s="1">
        <f>[2]หน้าผ้า!DM144</f>
        <v>2</v>
      </c>
      <c r="AJ135" s="3">
        <f>[2]หน้าผ้า!DN144</f>
        <v>45757</v>
      </c>
      <c r="AK135" s="3">
        <f>[2]หน้าผ้า!DQ144</f>
        <v>0</v>
      </c>
      <c r="AL135" s="3">
        <f>[2]หน้าผ้า!DR144</f>
        <v>45748</v>
      </c>
      <c r="AM135" s="3">
        <f>[2]หน้าผ้า!DS144</f>
        <v>45755</v>
      </c>
      <c r="AN135" s="3">
        <f>[2]หน้าผ้า!DT144</f>
        <v>45756</v>
      </c>
      <c r="AO135" s="3">
        <f>[2]หน้าผ้า!DU144</f>
        <v>45756</v>
      </c>
      <c r="AP135" s="3">
        <f>[2]หน้าผ้า!DP144</f>
        <v>45752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WRWT25800/WRWT25800</v>
      </c>
      <c r="BD135" s="56">
        <f>[2]หน้าผ้า!CA144</f>
        <v>411.15262222222225</v>
      </c>
    </row>
    <row r="136" spans="1:56" ht="28.5" customHeight="1" x14ac:dyDescent="0.45">
      <c r="A136" s="3">
        <f>[2]หน้าผ้า!C145</f>
        <v>45743</v>
      </c>
      <c r="B136" s="14" t="str">
        <f>[2]หน้าผ้า!B145</f>
        <v>MK68-000458</v>
      </c>
      <c r="C136" s="9" t="str">
        <f>[2]หน้าผ้า!E145</f>
        <v>บจก.เบทาโกร</v>
      </c>
      <c r="D136" s="13" t="str">
        <f>[2]หน้าผ้า!F145</f>
        <v>WB ฟาร์ม F992 30kg LP</v>
      </c>
      <c r="E136" s="9">
        <f>[2]หน้าผ้า!G145</f>
        <v>20</v>
      </c>
      <c r="F136" s="9">
        <f>[2]หน้าผ้า!H145</f>
        <v>37</v>
      </c>
      <c r="G136" s="9" t="str">
        <f>[2]หน้าผ้า!I145</f>
        <v>ขาว</v>
      </c>
      <c r="H136" s="9">
        <f>[2]หน้าผ้า!J145</f>
        <v>0</v>
      </c>
      <c r="I136" s="9">
        <f>[2]หน้าผ้า!L145</f>
        <v>80</v>
      </c>
      <c r="J136" s="9" t="str">
        <f>[2]หน้าผ้า!M145</f>
        <v>±</v>
      </c>
      <c r="K136" s="9">
        <f>[2]หน้าผ้า!N145</f>
        <v>3</v>
      </c>
      <c r="L136" s="9" t="str">
        <f>[2]หน้าผ้า!R145</f>
        <v>ไม่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500กระสอบแบน พร้อมระบุชื่อบริษัท รายการสินค้า จำนวนแต่ละแพ็ค</v>
      </c>
      <c r="T136" s="12">
        <f>[2]หน้าผ้า!X145</f>
        <v>45757</v>
      </c>
      <c r="U136" s="11">
        <f>[2]หน้าผ้า!AA145</f>
        <v>20000</v>
      </c>
      <c r="V136" s="10">
        <f>[2]หน้าผ้า!AJ145</f>
        <v>0</v>
      </c>
      <c r="W136" s="10">
        <f>[2]หน้าผ้า!AL145</f>
        <v>20000</v>
      </c>
      <c r="X136" s="10">
        <f>[2]หน้าผ้า!AM145</f>
        <v>0</v>
      </c>
      <c r="Y136" s="10">
        <f>[2]หน้าผ้า!AN145</f>
        <v>21000</v>
      </c>
      <c r="Z136" s="9" t="str">
        <f>[2]หน้าผ้า!AO145</f>
        <v>WSWT2025800</v>
      </c>
      <c r="AA136" s="8">
        <f>[2]หน้าผ้า!AQ145</f>
        <v>21513.800000000003</v>
      </c>
      <c r="AB136" s="8">
        <f>[2]หน้าผ้า!AR145</f>
        <v>0</v>
      </c>
      <c r="AC136" s="8">
        <f>[2]หน้าผ้า!AS145</f>
        <v>21513.800000000003</v>
      </c>
      <c r="AD136" s="8">
        <f>[2]หน้าผ้า!AT145</f>
        <v>0</v>
      </c>
      <c r="AE136" s="8">
        <f>[2]หน้าผ้า!AU145</f>
        <v>0</v>
      </c>
      <c r="AF136" s="8" t="str">
        <f>[2]หน้าผ้า!AI145</f>
        <v>ลำพูน</v>
      </c>
      <c r="AG136" s="1" t="str">
        <f>[3]หน้าผ้า!DC148</f>
        <v>ยังไม่ได้พิมพ์</v>
      </c>
      <c r="AH136" s="1" t="str">
        <f>[2]หน้าผ้า!DL145</f>
        <v>P7</v>
      </c>
      <c r="AI136" s="1">
        <f>[2]หน้าผ้า!DM145</f>
        <v>2</v>
      </c>
      <c r="AJ136" s="3">
        <f>[2]หน้าผ้า!DN145</f>
        <v>45757</v>
      </c>
      <c r="AK136" s="3">
        <f>[2]หน้าผ้า!DQ145</f>
        <v>0</v>
      </c>
      <c r="AL136" s="3">
        <f>[2]หน้าผ้า!DR145</f>
        <v>45748</v>
      </c>
      <c r="AM136" s="3">
        <f>[2]หน้าผ้า!DS145</f>
        <v>45755</v>
      </c>
      <c r="AN136" s="3">
        <f>[2]หน้าผ้า!DT145</f>
        <v>45756</v>
      </c>
      <c r="AO136" s="3">
        <f>[2]หน้าผ้า!DU145</f>
        <v>45756</v>
      </c>
      <c r="AP136" s="3">
        <f>[2]หน้าผ้า!DP145</f>
        <v>45752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WRWT25800/WRWT25800</v>
      </c>
      <c r="BD136" s="56">
        <f>[2]หน้าผ้า!CA145</f>
        <v>1644.610488888889</v>
      </c>
    </row>
    <row r="137" spans="1:56" ht="28.5" customHeight="1" x14ac:dyDescent="0.45">
      <c r="A137" s="3">
        <f>[2]หน้าผ้า!C146</f>
        <v>45736</v>
      </c>
      <c r="B137" s="14" t="str">
        <f>[2]หน้าผ้า!B146</f>
        <v>MK68-000426</v>
      </c>
      <c r="C137" s="9" t="str">
        <f>[2]หน้าผ้า!E146</f>
        <v>บจก.เบทาโกร</v>
      </c>
      <c r="D137" s="13" t="str">
        <f>[2]หน้าผ้า!F146</f>
        <v>WB เบทาโกร 405 30kg NM</v>
      </c>
      <c r="E137" s="9">
        <f>[2]หน้าผ้า!G146</f>
        <v>20</v>
      </c>
      <c r="F137" s="9">
        <f>[2]หน้าผ้า!H146</f>
        <v>37</v>
      </c>
      <c r="G137" s="9" t="str">
        <f>[2]หน้าผ้า!I146</f>
        <v>ขาว</v>
      </c>
      <c r="H137" s="9">
        <f>[2]หน้าผ้า!J146</f>
        <v>0</v>
      </c>
      <c r="I137" s="9">
        <f>[2]หน้าผ้า!L146</f>
        <v>80</v>
      </c>
      <c r="J137" s="9" t="str">
        <f>[2]หน้าผ้า!M146</f>
        <v>±</v>
      </c>
      <c r="K137" s="9">
        <f>[2]หน้าผ้า!N146</f>
        <v>3</v>
      </c>
      <c r="L137" s="9" t="str">
        <f>[2]หน้าผ้า!R146</f>
        <v>ไม่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500กระสอบแบน พร้อมระบุชื่อบริษัท รายการสินค้า จำนวนแต่ละแพ็ค</v>
      </c>
      <c r="T137" s="12">
        <f>[2]หน้าผ้า!X146</f>
        <v>45759</v>
      </c>
      <c r="U137" s="11">
        <f>[2]หน้าผ้า!AA146</f>
        <v>15000</v>
      </c>
      <c r="V137" s="10">
        <f>[2]หน้าผ้า!AJ146</f>
        <v>0</v>
      </c>
      <c r="W137" s="10">
        <f>[2]หน้าผ้า!AL146</f>
        <v>15000</v>
      </c>
      <c r="X137" s="10">
        <f>[2]หน้าผ้า!AM146</f>
        <v>0</v>
      </c>
      <c r="Y137" s="10">
        <f>[2]หน้าผ้า!AN146</f>
        <v>15750</v>
      </c>
      <c r="Z137" s="9" t="str">
        <f>[2]หน้าผ้า!AO146</f>
        <v>WSWT2025800</v>
      </c>
      <c r="AA137" s="8">
        <f>[2]หน้าผ้า!AQ146</f>
        <v>16135.350000000002</v>
      </c>
      <c r="AB137" s="8">
        <f>[2]หน้าผ้า!AR146</f>
        <v>0</v>
      </c>
      <c r="AC137" s="8">
        <f>[2]หน้าผ้า!AS146</f>
        <v>16135.350000000002</v>
      </c>
      <c r="AD137" s="8">
        <f>[2]หน้าผ้า!AT146</f>
        <v>0</v>
      </c>
      <c r="AE137" s="8">
        <f>[2]หน้าผ้า!AU146</f>
        <v>0</v>
      </c>
      <c r="AF137" s="8" t="str">
        <f>[2]หน้าผ้า!AI146</f>
        <v>หนองบุญมาก</v>
      </c>
      <c r="AG137" s="1" t="str">
        <f>[3]หน้าผ้า!DC149</f>
        <v>ยังไม่ได้พิมพ์</v>
      </c>
      <c r="AH137" s="1" t="str">
        <f>[2]หน้าผ้า!DL146</f>
        <v>P7</v>
      </c>
      <c r="AI137" s="1">
        <f>[2]หน้าผ้า!DM146</f>
        <v>2</v>
      </c>
      <c r="AJ137" s="3">
        <f>[2]หน้าผ้า!DN146</f>
        <v>45759</v>
      </c>
      <c r="AK137" s="3">
        <f>[2]หน้าผ้า!DQ146</f>
        <v>0</v>
      </c>
      <c r="AL137" s="3">
        <f>[2]หน้าผ้า!DR146</f>
        <v>45750</v>
      </c>
      <c r="AM137" s="3">
        <f>[2]หน้าผ้า!DS146</f>
        <v>45757</v>
      </c>
      <c r="AN137" s="3">
        <f>[2]หน้าผ้า!DT146</f>
        <v>45758</v>
      </c>
      <c r="AO137" s="3">
        <f>[2]หน้าผ้า!DU146</f>
        <v>45758</v>
      </c>
      <c r="AP137" s="3">
        <f>[2]หน้าผ้า!DP146</f>
        <v>45754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WRWT25800/WRWT25800</v>
      </c>
      <c r="BD137" s="56">
        <f>[2]หน้าผ้า!CA146</f>
        <v>1233.4578666666669</v>
      </c>
    </row>
    <row r="138" spans="1:56" ht="28.5" customHeight="1" x14ac:dyDescent="0.45">
      <c r="A138" s="3">
        <f>[2]หน้าผ้า!C147</f>
        <v>45736</v>
      </c>
      <c r="B138" s="14" t="str">
        <f>[2]หน้าผ้า!B147</f>
        <v>MK68-000426</v>
      </c>
      <c r="C138" s="9" t="str">
        <f>[2]หน้าผ้า!E147</f>
        <v>บจก.เบทาโกร</v>
      </c>
      <c r="D138" s="13" t="str">
        <f>[2]หน้าผ้า!F147</f>
        <v>WB เบทาโกร 124 30kg NM</v>
      </c>
      <c r="E138" s="9">
        <f>[2]หน้าผ้า!G147</f>
        <v>20</v>
      </c>
      <c r="F138" s="9">
        <f>[2]หน้าผ้า!H147</f>
        <v>37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80</v>
      </c>
      <c r="J138" s="9" t="str">
        <f>[2]หน้าผ้า!M147</f>
        <v>±</v>
      </c>
      <c r="K138" s="9">
        <f>[2]หน้าผ้า!N147</f>
        <v>3</v>
      </c>
      <c r="L138" s="9" t="str">
        <f>[2]หน้าผ้า!R147</f>
        <v>ไม่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500กระสอบแบน พร้อมระบุชื่อบริษัท รายการสินค้า จำนวนแต่ละแพ็ค</v>
      </c>
      <c r="T138" s="12">
        <f>[2]หน้าผ้า!X147</f>
        <v>45764</v>
      </c>
      <c r="U138" s="11">
        <f>[2]หน้าผ้า!AA147</f>
        <v>14000</v>
      </c>
      <c r="V138" s="10">
        <f>[2]หน้าผ้า!AJ147</f>
        <v>0</v>
      </c>
      <c r="W138" s="10">
        <f>[2]หน้าผ้า!AL147</f>
        <v>14000</v>
      </c>
      <c r="X138" s="10">
        <f>[2]หน้าผ้า!AM147</f>
        <v>0</v>
      </c>
      <c r="Y138" s="10">
        <f>[2]หน้าผ้า!AN147</f>
        <v>14700</v>
      </c>
      <c r="Z138" s="9" t="str">
        <f>[2]หน้าผ้า!AO147</f>
        <v>WSWT2025800</v>
      </c>
      <c r="AA138" s="8">
        <f>[2]หน้าผ้า!AQ147</f>
        <v>15059.660000000002</v>
      </c>
      <c r="AB138" s="8">
        <f>[2]หน้าผ้า!AR147</f>
        <v>0</v>
      </c>
      <c r="AC138" s="8">
        <f>[2]หน้าผ้า!AS147</f>
        <v>15059.660000000002</v>
      </c>
      <c r="AD138" s="8">
        <f>[2]หน้าผ้า!AT147</f>
        <v>0</v>
      </c>
      <c r="AE138" s="8">
        <f>[2]หน้าผ้า!AU147</f>
        <v>0</v>
      </c>
      <c r="AF138" s="8" t="str">
        <f>[2]หน้าผ้า!AI147</f>
        <v>หนองบุญมาก</v>
      </c>
      <c r="AG138" s="1" t="str">
        <f>[3]หน้าผ้า!DC150</f>
        <v>ยังไม่ได้พิมพ์</v>
      </c>
      <c r="AH138" s="1" t="str">
        <f>[2]หน้าผ้า!DL147</f>
        <v>P7</v>
      </c>
      <c r="AI138" s="1">
        <f>[2]หน้าผ้า!DM147</f>
        <v>2</v>
      </c>
      <c r="AJ138" s="3">
        <f>[2]หน้าผ้า!DN147</f>
        <v>45764</v>
      </c>
      <c r="AK138" s="3">
        <f>[2]หน้าผ้า!DQ147</f>
        <v>0</v>
      </c>
      <c r="AL138" s="3">
        <f>[2]หน้าผ้า!DR147</f>
        <v>45755</v>
      </c>
      <c r="AM138" s="3">
        <f>[2]หน้าผ้า!DS147</f>
        <v>45762</v>
      </c>
      <c r="AN138" s="3">
        <f>[2]หน้าผ้า!DT147</f>
        <v>45763</v>
      </c>
      <c r="AO138" s="3">
        <f>[2]หน้าผ้า!DU147</f>
        <v>45763</v>
      </c>
      <c r="AP138" s="3">
        <f>[2]หน้าผ้า!DP147</f>
        <v>45759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WRWT25800/WRWT25800</v>
      </c>
      <c r="BD138" s="56">
        <f>[2]หน้าผ้า!CA147</f>
        <v>1151.2273422222224</v>
      </c>
    </row>
    <row r="139" spans="1:56" ht="28.5" customHeight="1" x14ac:dyDescent="0.45">
      <c r="A139" s="3">
        <f>[2]หน้าผ้า!C148</f>
        <v>45724</v>
      </c>
      <c r="B139" s="14" t="str">
        <f>[2]หน้าผ้า!B148</f>
        <v>MK68-000363</v>
      </c>
      <c r="C139" s="9" t="str">
        <f>[2]หน้าผ้า!E148</f>
        <v>บจก.เบทาโกร</v>
      </c>
      <c r="D139" s="13" t="str">
        <f>[2]หน้าผ้า!F148</f>
        <v>เบทาโกร 405</v>
      </c>
      <c r="E139" s="9">
        <f>[2]หน้าผ้า!G148</f>
        <v>20</v>
      </c>
      <c r="F139" s="9">
        <f>[2]หน้าผ้า!H148</f>
        <v>37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80</v>
      </c>
      <c r="J139" s="9" t="str">
        <f>[2]หน้าผ้า!M148</f>
        <v>±</v>
      </c>
      <c r="K139" s="9">
        <f>[2]หน้าผ้า!N148</f>
        <v>3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500กระสอบ พร้อมระบุชื่อบริษัท รายการสินค้า จำนวนแต่ละแพ็ค</v>
      </c>
      <c r="T139" s="12">
        <f>[2]หน้าผ้า!X148</f>
        <v>45765</v>
      </c>
      <c r="U139" s="11">
        <f>[2]หน้าผ้า!AA148</f>
        <v>10000</v>
      </c>
      <c r="V139" s="10">
        <f>[2]หน้าผ้า!AJ148</f>
        <v>0</v>
      </c>
      <c r="W139" s="10">
        <f>[2]หน้าผ้า!AL148</f>
        <v>10000</v>
      </c>
      <c r="X139" s="10">
        <f>[2]หน้าผ้า!AM148</f>
        <v>0</v>
      </c>
      <c r="Y139" s="10">
        <f>[2]หน้าผ้า!AN148</f>
        <v>10500</v>
      </c>
      <c r="Z139" s="9" t="str">
        <f>[2]หน้าผ้า!AO148</f>
        <v>WSWT2025800</v>
      </c>
      <c r="AA139" s="8">
        <f>[2]หน้าผ้า!AQ148</f>
        <v>10756.900000000001</v>
      </c>
      <c r="AB139" s="8">
        <f>[2]หน้าผ้า!AR148</f>
        <v>0</v>
      </c>
      <c r="AC139" s="8">
        <f>[2]หน้าผ้า!AS148</f>
        <v>10756.900000000001</v>
      </c>
      <c r="AD139" s="8">
        <f>[2]หน้าผ้า!AT148</f>
        <v>0</v>
      </c>
      <c r="AE139" s="8">
        <f>[2]หน้าผ้า!AU148</f>
        <v>0</v>
      </c>
      <c r="AF139" s="8" t="str">
        <f>[2]หน้าผ้า!AI148</f>
        <v>พระประแดง</v>
      </c>
      <c r="AG139" s="1" t="str">
        <f>[3]หน้าผ้า!DC151</f>
        <v>ยังไม่ได้พิมพ์</v>
      </c>
      <c r="AH139" s="1" t="str">
        <f>[2]หน้าผ้า!DL148</f>
        <v>P7</v>
      </c>
      <c r="AI139" s="1">
        <f>[2]หน้าผ้า!DM148</f>
        <v>2</v>
      </c>
      <c r="AJ139" s="3">
        <f>[2]หน้าผ้า!DN148</f>
        <v>45765</v>
      </c>
      <c r="AK139" s="3">
        <f>[2]หน้าผ้า!DQ148</f>
        <v>0</v>
      </c>
      <c r="AL139" s="3">
        <f>[2]หน้าผ้า!DR148</f>
        <v>45756</v>
      </c>
      <c r="AM139" s="3">
        <f>[2]หน้าผ้า!DS148</f>
        <v>45763</v>
      </c>
      <c r="AN139" s="3">
        <f>[2]หน้าผ้า!DT148</f>
        <v>45764</v>
      </c>
      <c r="AO139" s="3">
        <f>[2]หน้าผ้า!DU148</f>
        <v>45764</v>
      </c>
      <c r="AP139" s="3">
        <f>[2]หน้าผ้า!DP148</f>
        <v>45760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WRWT25800/WRWT25800</v>
      </c>
      <c r="BD139" s="56">
        <f>[2]หน้าผ้า!CA148</f>
        <v>822.3052444444445</v>
      </c>
    </row>
    <row r="140" spans="1:56" ht="28.5" customHeight="1" x14ac:dyDescent="0.45">
      <c r="A140" s="3">
        <f>[2]หน้าผ้า!C149</f>
        <v>45724</v>
      </c>
      <c r="B140" s="14" t="str">
        <f>[2]หน้าผ้า!B149</f>
        <v>MK68-000364</v>
      </c>
      <c r="C140" s="9" t="str">
        <f>[2]หน้าผ้า!E149</f>
        <v>บจก.เบทาโกร</v>
      </c>
      <c r="D140" s="13" t="str">
        <f>[2]หน้าผ้า!F149</f>
        <v>เบทาโกร 406</v>
      </c>
      <c r="E140" s="9">
        <f>[2]หน้าผ้า!G149</f>
        <v>20</v>
      </c>
      <c r="F140" s="9">
        <f>[2]หน้าผ้า!H149</f>
        <v>37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80</v>
      </c>
      <c r="J140" s="9" t="str">
        <f>[2]หน้าผ้า!M149</f>
        <v>±</v>
      </c>
      <c r="K140" s="9">
        <f>[2]หน้าผ้า!N149</f>
        <v>3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 พร้อมระบุชื่อบริษัท รายการสินค้า จำนวนแต่ละแพ็ค</v>
      </c>
      <c r="T140" s="12">
        <f>[2]หน้าผ้า!X149</f>
        <v>45765</v>
      </c>
      <c r="U140" s="11">
        <f>[2]หน้าผ้า!AA149</f>
        <v>20000</v>
      </c>
      <c r="V140" s="10">
        <f>[2]หน้าผ้า!AJ149</f>
        <v>0</v>
      </c>
      <c r="W140" s="10">
        <f>[2]หน้าผ้า!AL149</f>
        <v>20000</v>
      </c>
      <c r="X140" s="10">
        <f>[2]หน้าผ้า!AM149</f>
        <v>0</v>
      </c>
      <c r="Y140" s="10">
        <f>[2]หน้าผ้า!AN149</f>
        <v>21000</v>
      </c>
      <c r="Z140" s="9" t="str">
        <f>[2]หน้าผ้า!AO149</f>
        <v>WSWT2025800</v>
      </c>
      <c r="AA140" s="8">
        <f>[2]หน้าผ้า!AQ149</f>
        <v>21513.800000000003</v>
      </c>
      <c r="AB140" s="8">
        <f>[2]หน้าผ้า!AR149</f>
        <v>0</v>
      </c>
      <c r="AC140" s="8">
        <f>[2]หน้าผ้า!AS149</f>
        <v>21513.800000000003</v>
      </c>
      <c r="AD140" s="8">
        <f>[2]หน้าผ้า!AT149</f>
        <v>0</v>
      </c>
      <c r="AE140" s="8">
        <f>[2]หน้าผ้า!AU149</f>
        <v>0</v>
      </c>
      <c r="AF140" s="8" t="str">
        <f>[2]หน้าผ้า!AI149</f>
        <v>พระประแดง</v>
      </c>
      <c r="AG140" s="1" t="str">
        <f>[3]หน้าผ้า!DC152</f>
        <v>ยังไม่ได้พิมพ์</v>
      </c>
      <c r="AH140" s="1" t="str">
        <f>[2]หน้าผ้า!DL149</f>
        <v>P7</v>
      </c>
      <c r="AI140" s="1">
        <f>[2]หน้าผ้า!DM149</f>
        <v>2</v>
      </c>
      <c r="AJ140" s="3">
        <f>[2]หน้าผ้า!DN149</f>
        <v>45765</v>
      </c>
      <c r="AK140" s="3">
        <f>[2]หน้าผ้า!DQ149</f>
        <v>0</v>
      </c>
      <c r="AL140" s="3">
        <f>[2]หน้าผ้า!DR149</f>
        <v>45756</v>
      </c>
      <c r="AM140" s="3">
        <f>[2]หน้าผ้า!DS149</f>
        <v>45763</v>
      </c>
      <c r="AN140" s="3">
        <f>[2]หน้าผ้า!DT149</f>
        <v>45764</v>
      </c>
      <c r="AO140" s="3">
        <f>[2]หน้าผ้า!DU149</f>
        <v>45764</v>
      </c>
      <c r="AP140" s="3">
        <f>[2]หน้าผ้า!DP149</f>
        <v>45760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WRWT25800/WRWT25800</v>
      </c>
      <c r="BD140" s="56">
        <f>[2]หน้าผ้า!CA149</f>
        <v>1644.610488888889</v>
      </c>
    </row>
    <row r="141" spans="1:56" ht="28.5" customHeight="1" x14ac:dyDescent="0.45">
      <c r="A141" s="3">
        <f>[2]หน้าผ้า!C150</f>
        <v>0</v>
      </c>
      <c r="B141" s="14" t="str">
        <f>[2]หน้าผ้า!B150</f>
        <v>ใบรับคำสั่งซื้อ</v>
      </c>
      <c r="C141" s="9" t="str">
        <f>[2]หน้าผ้า!E150</f>
        <v>โรงสีข้าวธัญญาวัฒน์</v>
      </c>
      <c r="D141" s="13" t="str">
        <f>[2]หน้าผ้า!F150</f>
        <v>ช้างจีนข้าวหอมชั้นดี(น้ำเงิน)(ถุงในเจาะรู)</v>
      </c>
      <c r="E141" s="9">
        <f>[2]หน้าผ้า!G150</f>
        <v>20</v>
      </c>
      <c r="F141" s="9">
        <f>[2]หน้าผ้า!H150</f>
        <v>32</v>
      </c>
      <c r="G141" s="9" t="str">
        <f>[2]หน้าผ้า!I150</f>
        <v>ขาว</v>
      </c>
      <c r="H141" s="9">
        <f>[2]หน้าผ้า!J150</f>
        <v>0</v>
      </c>
      <c r="I141" s="9">
        <f>[2]หน้าผ้า!L150</f>
        <v>70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บิด</v>
      </c>
      <c r="M141" s="10">
        <f>[2]หน้าผ้า!T150</f>
        <v>21</v>
      </c>
      <c r="N141" s="9">
        <f>[2]หน้าผ้า!U150</f>
        <v>35</v>
      </c>
      <c r="O141" s="9">
        <f>[2]หน้าผ้า!V150</f>
        <v>40</v>
      </c>
      <c r="P141" s="10">
        <f>[2]หน้าผ้า!AB150</f>
        <v>64.880321335871997</v>
      </c>
      <c r="Q141" s="10">
        <f>[2]หน้าผ้า!AC150</f>
        <v>0</v>
      </c>
      <c r="R141" s="10">
        <f>[2]หน้าผ้า!AD150</f>
        <v>64.880321335871997</v>
      </c>
      <c r="S141" s="9" t="str">
        <f>[2]หน้าผ้า!Z150</f>
        <v>500กระสอบแบน</v>
      </c>
      <c r="T141" s="12">
        <f>[2]หน้าผ้า!X150</f>
        <v>45765</v>
      </c>
      <c r="U141" s="11">
        <f>[2]หน้าผ้า!AA150</f>
        <v>5000</v>
      </c>
      <c r="V141" s="10">
        <f>[2]หน้าผ้า!AJ150</f>
        <v>1422</v>
      </c>
      <c r="W141" s="10">
        <f>[2]หน้าผ้า!AL150</f>
        <v>3578</v>
      </c>
      <c r="X141" s="10">
        <f>[2]หน้าผ้า!AM150</f>
        <v>0</v>
      </c>
      <c r="Y141" s="10">
        <f>[2]หน้าผ้า!AN150</f>
        <v>3756.9</v>
      </c>
      <c r="Z141" s="9" t="str">
        <f>[2]หน้าผ้า!AO150</f>
        <v>WSWT2025800</v>
      </c>
      <c r="AA141" s="8">
        <f>[2]หน้าผ้า!AQ150</f>
        <v>3348.9722200000001</v>
      </c>
      <c r="AB141" s="8">
        <f>[2]หน้าผ้า!AR150</f>
        <v>0</v>
      </c>
      <c r="AC141" s="8">
        <f>[2]หน้าผ้า!AS150</f>
        <v>3348.9722200000001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ยังไม่ได้พิมพ์</v>
      </c>
      <c r="AH141" s="1" t="str">
        <f>[2]หน้าผ้า!DL150</f>
        <v>P9</v>
      </c>
      <c r="AI141" s="1">
        <f>[2]หน้าผ้า!DM150</f>
        <v>3</v>
      </c>
      <c r="AJ141" s="3">
        <f>[2]หน้าผ้า!DN150</f>
        <v>45765</v>
      </c>
      <c r="AK141" s="3">
        <f>[2]หน้าผ้า!DQ150</f>
        <v>0</v>
      </c>
      <c r="AL141" s="3">
        <f>[2]หน้าผ้า!DR150</f>
        <v>45755</v>
      </c>
      <c r="AM141" s="3">
        <f>[2]หน้าผ้า!DS150</f>
        <v>45762</v>
      </c>
      <c r="AN141" s="3">
        <f>[2]หน้าผ้า!DT150</f>
        <v>45763</v>
      </c>
      <c r="AO141" s="3">
        <f>[2]หน้าผ้า!DU150</f>
        <v>45763</v>
      </c>
      <c r="AP141" s="3">
        <f>[2]หน้าผ้า!DP150</f>
        <v>45760</v>
      </c>
      <c r="AQ141" s="3">
        <f>[2]หน้าผ้า!DW150</f>
        <v>45764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งานพิมพ์</v>
      </c>
      <c r="AX141" s="2" t="str">
        <f>[2]หน้าผ้า!ED150</f>
        <v>รอART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WRWT25800/WRWT25800</v>
      </c>
      <c r="BD141" s="56">
        <f>[2]หน้าผ้า!CA150</f>
        <v>256.01032081777777</v>
      </c>
    </row>
    <row r="142" spans="1:56" ht="28.5" customHeight="1" x14ac:dyDescent="0.45">
      <c r="A142" s="3">
        <f>[2]หน้าผ้า!C151</f>
        <v>45736</v>
      </c>
      <c r="B142" s="14" t="str">
        <f>[2]หน้าผ้า!B151</f>
        <v>MK68-000428</v>
      </c>
      <c r="C142" s="9" t="str">
        <f>[2]หน้าผ้า!E151</f>
        <v>บจก.เบทาโกร</v>
      </c>
      <c r="D142" s="13" t="str">
        <f>[2]หน้าผ้า!F151</f>
        <v>เบทาโกร 403</v>
      </c>
      <c r="E142" s="9">
        <f>[2]หน้าผ้า!G151</f>
        <v>20</v>
      </c>
      <c r="F142" s="9">
        <f>[2]หน้าผ้า!H151</f>
        <v>37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80</v>
      </c>
      <c r="J142" s="9" t="str">
        <f>[2]หน้าผ้า!M151</f>
        <v>±</v>
      </c>
      <c r="K142" s="9">
        <f>[2]หน้าผ้า!N151</f>
        <v>3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500กระสอบแบน พร้อมระบุชื่อบริษัท รายการสินค้า จำนวนแต่ละแพ็ค</v>
      </c>
      <c r="T142" s="12">
        <f>[2]หน้าผ้า!X151</f>
        <v>45766</v>
      </c>
      <c r="U142" s="11">
        <f>[2]หน้าผ้า!AA151</f>
        <v>20000</v>
      </c>
      <c r="V142" s="10">
        <f>[2]หน้าผ้า!AJ151</f>
        <v>0</v>
      </c>
      <c r="W142" s="10">
        <f>[2]หน้าผ้า!AL151</f>
        <v>20000</v>
      </c>
      <c r="X142" s="10">
        <f>[2]หน้าผ้า!AM151</f>
        <v>0</v>
      </c>
      <c r="Y142" s="10">
        <f>[2]หน้าผ้า!AN151</f>
        <v>21000</v>
      </c>
      <c r="Z142" s="9" t="str">
        <f>[2]หน้าผ้า!AO151</f>
        <v>WSWT2025800</v>
      </c>
      <c r="AA142" s="8">
        <f>[2]หน้าผ้า!AQ151</f>
        <v>21513.800000000003</v>
      </c>
      <c r="AB142" s="8">
        <f>[2]หน้าผ้า!AR151</f>
        <v>0</v>
      </c>
      <c r="AC142" s="8">
        <f>[2]หน้าผ้า!AS151</f>
        <v>21513.800000000003</v>
      </c>
      <c r="AD142" s="8">
        <f>[2]หน้าผ้า!AT151</f>
        <v>0</v>
      </c>
      <c r="AE142" s="8">
        <f>[2]หน้าผ้า!AU151</f>
        <v>0</v>
      </c>
      <c r="AF142" s="8" t="str">
        <f>[2]หน้าผ้า!AI151</f>
        <v>ลพบุรี 3</v>
      </c>
      <c r="AG142" s="1" t="str">
        <f>[3]หน้าผ้า!DC154</f>
        <v>ยังไม่ได้พิมพ์</v>
      </c>
      <c r="AH142" s="1" t="str">
        <f>[2]หน้าผ้า!DL151</f>
        <v>P7</v>
      </c>
      <c r="AI142" s="1">
        <f>[2]หน้าผ้า!DM151</f>
        <v>2</v>
      </c>
      <c r="AJ142" s="3">
        <f>[2]หน้าผ้า!DN151</f>
        <v>45766</v>
      </c>
      <c r="AK142" s="3">
        <f>[2]หน้าผ้า!DQ151</f>
        <v>0</v>
      </c>
      <c r="AL142" s="3">
        <f>[2]หน้าผ้า!DR151</f>
        <v>45757</v>
      </c>
      <c r="AM142" s="3">
        <f>[2]หน้าผ้า!DS151</f>
        <v>45764</v>
      </c>
      <c r="AN142" s="3">
        <f>[2]หน้าผ้า!DT151</f>
        <v>45765</v>
      </c>
      <c r="AO142" s="3">
        <f>[2]หน้าผ้า!DU151</f>
        <v>45765</v>
      </c>
      <c r="AP142" s="3">
        <f>[2]หน้าผ้า!DP151</f>
        <v>45761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WRWT25800/WRWT25800</v>
      </c>
      <c r="BD142" s="56">
        <f>[2]หน้าผ้า!CA151</f>
        <v>1644.610488888889</v>
      </c>
    </row>
    <row r="143" spans="1:56" ht="28.5" customHeight="1" x14ac:dyDescent="0.45">
      <c r="A143" s="3">
        <f>[2]หน้าผ้า!C152</f>
        <v>45751</v>
      </c>
      <c r="B143" s="14" t="str">
        <f>[2]หน้าผ้า!B152</f>
        <v>MK68-000500</v>
      </c>
      <c r="C143" s="9" t="str">
        <f>[2]หน้าผ้า!E152</f>
        <v>บจก.เบทาโกร</v>
      </c>
      <c r="D143" s="13" t="str">
        <f>[2]หน้าผ้า!F152</f>
        <v xml:space="preserve">WB ฟาร์ม F931L 30kg </v>
      </c>
      <c r="E143" s="9">
        <f>[2]หน้าผ้า!G152</f>
        <v>20</v>
      </c>
      <c r="F143" s="9">
        <f>[2]หน้าผ้า!H152</f>
        <v>37</v>
      </c>
      <c r="G143" s="9" t="str">
        <f>[2]หน้าผ้า!I152</f>
        <v>ขาว</v>
      </c>
      <c r="H143" s="9">
        <f>[2]หน้าผ้า!J152</f>
        <v>0</v>
      </c>
      <c r="I143" s="9">
        <f>[2]หน้าผ้า!L152</f>
        <v>80</v>
      </c>
      <c r="J143" s="9" t="str">
        <f>[2]หน้าผ้า!M152</f>
        <v>±</v>
      </c>
      <c r="K143" s="9">
        <f>[2]หน้าผ้า!N152</f>
        <v>3</v>
      </c>
      <c r="L143" s="9" t="str">
        <f>[2]หน้าผ้า!R152</f>
        <v>ไม่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500กระสอบแบน พร้อมระบุชื่อบริษัท รายการสินค้า จำนวนแต่ละแพ็ค</v>
      </c>
      <c r="T143" s="12">
        <f>[2]หน้าผ้า!X152</f>
        <v>45768</v>
      </c>
      <c r="U143" s="11">
        <f>[2]หน้าผ้า!AA152</f>
        <v>30000</v>
      </c>
      <c r="V143" s="10">
        <f>[2]หน้าผ้า!AJ152</f>
        <v>0</v>
      </c>
      <c r="W143" s="10">
        <f>[2]หน้าผ้า!AL152</f>
        <v>30000</v>
      </c>
      <c r="X143" s="10">
        <f>[2]หน้าผ้า!AM152</f>
        <v>0</v>
      </c>
      <c r="Y143" s="10">
        <f>[2]หน้าผ้า!AN152</f>
        <v>31500</v>
      </c>
      <c r="Z143" s="9" t="str">
        <f>[2]หน้าผ้า!AO152</f>
        <v>WSWT2025800</v>
      </c>
      <c r="AA143" s="8">
        <f>[2]หน้าผ้า!AQ152</f>
        <v>32270.700000000004</v>
      </c>
      <c r="AB143" s="8">
        <f>[2]หน้าผ้า!AR152</f>
        <v>0</v>
      </c>
      <c r="AC143" s="8">
        <f>[2]หน้าผ้า!AS152</f>
        <v>32270.700000000004</v>
      </c>
      <c r="AD143" s="8">
        <f>[2]หน้าผ้า!AT152</f>
        <v>0</v>
      </c>
      <c r="AE143" s="8">
        <f>[2]หน้าผ้า!AU152</f>
        <v>0</v>
      </c>
      <c r="AF143" s="8" t="str">
        <f>[2]หน้าผ้า!AI152</f>
        <v>ลพบุรี 1</v>
      </c>
      <c r="AG143" s="1" t="str">
        <f>[3]หน้าผ้า!DC155</f>
        <v>รอตัด</v>
      </c>
      <c r="AH143" s="1" t="str">
        <f>[2]หน้าผ้า!DL152</f>
        <v>P7</v>
      </c>
      <c r="AI143" s="1">
        <f>[2]หน้าผ้า!DM152</f>
        <v>2</v>
      </c>
      <c r="AJ143" s="3">
        <f>[2]หน้าผ้า!DN152</f>
        <v>45768</v>
      </c>
      <c r="AK143" s="3">
        <f>[2]หน้าผ้า!DQ152</f>
        <v>0</v>
      </c>
      <c r="AL143" s="3">
        <f>[2]หน้าผ้า!DR152</f>
        <v>45759</v>
      </c>
      <c r="AM143" s="3">
        <f>[2]หน้าผ้า!DS152</f>
        <v>45766</v>
      </c>
      <c r="AN143" s="3">
        <f>[2]หน้าผ้า!DT152</f>
        <v>45767</v>
      </c>
      <c r="AO143" s="3">
        <f>[2]หน้าผ้า!DU152</f>
        <v>45767</v>
      </c>
      <c r="AP143" s="3">
        <f>[2]หน้าผ้า!DP152</f>
        <v>45763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WRWT25800/WRWT25800</v>
      </c>
      <c r="BD143" s="56">
        <f>[2]หน้าผ้า!CA152</f>
        <v>2466.9157333333337</v>
      </c>
    </row>
    <row r="144" spans="1:56" ht="28.5" customHeight="1" x14ac:dyDescent="0.45">
      <c r="A144" s="3">
        <f>[2]หน้าผ้า!C153</f>
        <v>45722</v>
      </c>
      <c r="B144" s="14" t="str">
        <f>[2]หน้าผ้า!B153</f>
        <v>MK68-000348</v>
      </c>
      <c r="C144" s="9" t="str">
        <f>[2]หน้าผ้า!E153</f>
        <v>บจก.เบทาโกร</v>
      </c>
      <c r="D144" s="13" t="str">
        <f>[2]หน้าผ้า!F153</f>
        <v>WB ฟาร์ม F992 30kg LR</v>
      </c>
      <c r="E144" s="9">
        <f>[2]หน้าผ้า!G153</f>
        <v>20</v>
      </c>
      <c r="F144" s="9">
        <f>[2]หน้าผ้า!H153</f>
        <v>37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80</v>
      </c>
      <c r="J144" s="9" t="str">
        <f>[2]หน้าผ้า!M153</f>
        <v>±</v>
      </c>
      <c r="K144" s="9">
        <f>[2]หน้าผ้า!N153</f>
        <v>3</v>
      </c>
      <c r="L144" s="9" t="str">
        <f>[2]หน้าผ้า!R153</f>
        <v>ไม่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500กระสอบแบน พร้อมระบุชื่อบริษัท รายการสินค้า จำนวนแต่ละแพ็ค</v>
      </c>
      <c r="T144" s="12">
        <f>[2]หน้าผ้า!X153</f>
        <v>45768</v>
      </c>
      <c r="U144" s="11">
        <f>[2]หน้าผ้า!AA153</f>
        <v>30000</v>
      </c>
      <c r="V144" s="10">
        <f>[2]หน้าผ้า!AJ153</f>
        <v>0</v>
      </c>
      <c r="W144" s="10">
        <f>[2]หน้าผ้า!AL153</f>
        <v>30000</v>
      </c>
      <c r="X144" s="10">
        <f>[2]หน้าผ้า!AM153</f>
        <v>0</v>
      </c>
      <c r="Y144" s="10">
        <f>[2]หน้าผ้า!AN153</f>
        <v>31500</v>
      </c>
      <c r="Z144" s="9" t="str">
        <f>[2]หน้าผ้า!AO153</f>
        <v>WSWT2025800</v>
      </c>
      <c r="AA144" s="8">
        <f>[2]หน้าผ้า!AQ153</f>
        <v>32270.700000000004</v>
      </c>
      <c r="AB144" s="8">
        <f>[2]หน้าผ้า!AR153</f>
        <v>0</v>
      </c>
      <c r="AC144" s="8">
        <f>[2]หน้าผ้า!AS153</f>
        <v>32270.700000000004</v>
      </c>
      <c r="AD144" s="8">
        <f>[2]หน้าผ้า!AT153</f>
        <v>0</v>
      </c>
      <c r="AE144" s="8">
        <f>[2]หน้าผ้า!AU153</f>
        <v>0</v>
      </c>
      <c r="AF144" s="8" t="str">
        <f>[2]หน้าผ้า!AI153</f>
        <v>ลพบุรี 1</v>
      </c>
      <c r="AG144" s="1" t="str">
        <f>[3]หน้าผ้า!DC156</f>
        <v>ยังไม่ได้พิมพ์</v>
      </c>
      <c r="AH144" s="1" t="str">
        <f>[2]หน้าผ้า!DL153</f>
        <v>P7</v>
      </c>
      <c r="AI144" s="1">
        <f>[2]หน้าผ้า!DM153</f>
        <v>2</v>
      </c>
      <c r="AJ144" s="3">
        <f>[2]หน้าผ้า!DN153</f>
        <v>45768</v>
      </c>
      <c r="AK144" s="3">
        <f>[2]หน้าผ้า!DQ153</f>
        <v>0</v>
      </c>
      <c r="AL144" s="3">
        <f>[2]หน้าผ้า!DR153</f>
        <v>45759</v>
      </c>
      <c r="AM144" s="3">
        <f>[2]หน้าผ้า!DS153</f>
        <v>45766</v>
      </c>
      <c r="AN144" s="3">
        <f>[2]หน้าผ้า!DT153</f>
        <v>45767</v>
      </c>
      <c r="AO144" s="3">
        <f>[2]หน้าผ้า!DU153</f>
        <v>45767</v>
      </c>
      <c r="AP144" s="3">
        <f>[2]หน้าผ้า!DP153</f>
        <v>45763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WRWT25800/WRWT25800</v>
      </c>
      <c r="BD144" s="56">
        <f>[2]หน้าผ้า!CA153</f>
        <v>2466.9157333333337</v>
      </c>
    </row>
    <row r="145" spans="1:56" ht="28.5" customHeight="1" x14ac:dyDescent="0.45">
      <c r="A145" s="3">
        <f>[2]หน้าผ้า!C154</f>
        <v>45743</v>
      </c>
      <c r="B145" s="14" t="str">
        <f>[2]หน้าผ้า!B154</f>
        <v>MK68-000465</v>
      </c>
      <c r="C145" s="9" t="str">
        <f>[2]หน้าผ้า!E154</f>
        <v>บจก.เบทาโกร</v>
      </c>
      <c r="D145" s="13" t="str">
        <f>[2]หน้าผ้า!F154</f>
        <v>WB ฟาร์ม F992 30kg LR</v>
      </c>
      <c r="E145" s="9">
        <f>[2]หน้าผ้า!G154</f>
        <v>20</v>
      </c>
      <c r="F145" s="9">
        <f>[2]หน้าผ้า!H154</f>
        <v>37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80</v>
      </c>
      <c r="J145" s="9" t="str">
        <f>[2]หน้าผ้า!M154</f>
        <v>±</v>
      </c>
      <c r="K145" s="9">
        <f>[2]หน้าผ้า!N154</f>
        <v>3</v>
      </c>
      <c r="L145" s="9" t="str">
        <f>[2]หน้าผ้า!R154</f>
        <v>ไม่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500กระสอบแบน พร้อมระบุชื่อบริษัท รายการสินค้า จำนวนแต่ละแพ็ค</v>
      </c>
      <c r="T145" s="12">
        <f>[2]หน้าผ้า!X154</f>
        <v>45769</v>
      </c>
      <c r="U145" s="11">
        <f>[2]หน้าผ้า!AA154</f>
        <v>80000</v>
      </c>
      <c r="V145" s="10">
        <f>[2]หน้าผ้า!AJ154</f>
        <v>0</v>
      </c>
      <c r="W145" s="10">
        <f>[2]หน้าผ้า!AL154</f>
        <v>80000</v>
      </c>
      <c r="X145" s="10">
        <f>[2]หน้าผ้า!AM154</f>
        <v>0</v>
      </c>
      <c r="Y145" s="10">
        <f>[2]หน้าผ้า!AN154</f>
        <v>84000</v>
      </c>
      <c r="Z145" s="9" t="str">
        <f>[2]หน้าผ้า!AO154</f>
        <v>WSWT2025800</v>
      </c>
      <c r="AA145" s="8">
        <f>[2]หน้าผ้า!AQ154</f>
        <v>86055.200000000012</v>
      </c>
      <c r="AB145" s="8">
        <f>[2]หน้าผ้า!AR154</f>
        <v>0</v>
      </c>
      <c r="AC145" s="8">
        <f>[2]หน้าผ้า!AS154</f>
        <v>86055.200000000012</v>
      </c>
      <c r="AD145" s="8">
        <f>[2]หน้าผ้า!AT154</f>
        <v>0</v>
      </c>
      <c r="AE145" s="8">
        <f>[2]หน้าผ้า!AU154</f>
        <v>0</v>
      </c>
      <c r="AF145" s="8" t="str">
        <f>[2]หน้าผ้า!AI154</f>
        <v>ลพบุรี 3</v>
      </c>
      <c r="AG145" s="1" t="str">
        <f>[3]หน้าผ้า!DC157</f>
        <v>ยังไม่ได้พิมพ์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45769</v>
      </c>
      <c r="AK145" s="3">
        <f>[2]หน้าผ้า!DQ154</f>
        <v>0</v>
      </c>
      <c r="AL145" s="3">
        <f>[2]หน้าผ้า!DR154</f>
        <v>45760</v>
      </c>
      <c r="AM145" s="3">
        <f>[2]หน้าผ้า!DS154</f>
        <v>45767</v>
      </c>
      <c r="AN145" s="3">
        <f>[2]หน้าผ้า!DT154</f>
        <v>45768</v>
      </c>
      <c r="AO145" s="3">
        <f>[2]หน้าผ้า!DU154</f>
        <v>45768</v>
      </c>
      <c r="AP145" s="3">
        <f>[2]หน้าผ้า!DP154</f>
        <v>45764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WRWT25800/WRWT25800</v>
      </c>
      <c r="BD145" s="56">
        <f>[2]หน้าผ้า!CA154</f>
        <v>6578.441955555556</v>
      </c>
    </row>
    <row r="146" spans="1:56" ht="28.5" customHeight="1" x14ac:dyDescent="0.45">
      <c r="A146" s="3">
        <f>[2]หน้าผ้า!C155</f>
        <v>45751</v>
      </c>
      <c r="B146" s="14" t="str">
        <f>[2]หน้าผ้า!B155</f>
        <v>MK68-000508</v>
      </c>
      <c r="C146" s="9" t="str">
        <f>[2]หน้าผ้า!E155</f>
        <v>บจก.เคอรี่ฟลาวมิลล์</v>
      </c>
      <c r="D146" s="13" t="str">
        <f>[2]หน้าผ้า!F155</f>
        <v>ชามแดง 25กก.</v>
      </c>
      <c r="E146" s="9">
        <f>[2]หน้าผ้า!G155</f>
        <v>20</v>
      </c>
      <c r="F146" s="9">
        <f>[2]หน้าผ้า!H155</f>
        <v>32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72</v>
      </c>
      <c r="J146" s="9" t="str">
        <f>[2]หน้าผ้า!M155</f>
        <v>±</v>
      </c>
      <c r="K146" s="9">
        <f>[2]หน้าผ้า!N155</f>
        <v>3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ห่ออัดเบลแบน500</v>
      </c>
      <c r="T146" s="12">
        <f>[2]หน้าผ้า!X155</f>
        <v>45769</v>
      </c>
      <c r="U146" s="11">
        <f>[2]หน้าผ้า!AA155</f>
        <v>5000</v>
      </c>
      <c r="V146" s="10">
        <f>[2]หน้าผ้า!AJ155</f>
        <v>0</v>
      </c>
      <c r="W146" s="10">
        <f>[2]หน้าผ้า!AL155</f>
        <v>5000</v>
      </c>
      <c r="X146" s="10">
        <f>[2]หน้าผ้า!AM155</f>
        <v>5300</v>
      </c>
      <c r="Y146" s="10">
        <f>[2]หน้าผ้า!AN155</f>
        <v>0</v>
      </c>
      <c r="Z146" s="9" t="str">
        <f>[2]หน้าผ้า!AO155</f>
        <v>WSWT2025800</v>
      </c>
      <c r="AA146" s="8">
        <f>[2]หน้าผ้า!AQ155</f>
        <v>0</v>
      </c>
      <c r="AB146" s="8">
        <f>[2]หน้าผ้า!AR155</f>
        <v>0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0</v>
      </c>
      <c r="AF146" s="8" t="str">
        <f>[2]หน้าผ้า!AI155</f>
        <v>PDR250113</v>
      </c>
      <c r="AG146" s="1" t="str">
        <f>[3]หน้าผ้า!DC158</f>
        <v>ยังไม่ได้พิมพ์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45769</v>
      </c>
      <c r="AK146" s="3">
        <f>[2]หน้าผ้า!DQ155</f>
        <v>0</v>
      </c>
      <c r="AL146" s="3">
        <f>[2]หน้าผ้า!DR155</f>
        <v>45760</v>
      </c>
      <c r="AM146" s="3">
        <f>[2]หน้าผ้า!DS155</f>
        <v>45767</v>
      </c>
      <c r="AN146" s="3">
        <f>[2]หน้าผ้า!DT155</f>
        <v>45768</v>
      </c>
      <c r="AO146" s="3">
        <f>[2]หน้าผ้า!DU155</f>
        <v>45768</v>
      </c>
      <c r="AP146" s="3">
        <f>[2]หน้าผ้า!DP155</f>
        <v>45764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 t="str">
        <f>[2]หน้าผ้า!ED155</f>
        <v xml:space="preserve"> / 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WRWT25800/WRWT25800</v>
      </c>
      <c r="BD146" s="56">
        <f>[2]หน้าผ้า!CA155</f>
        <v>0</v>
      </c>
    </row>
    <row r="147" spans="1:56" ht="28.5" customHeight="1" x14ac:dyDescent="0.45">
      <c r="A147" s="3">
        <f>[2]หน้าผ้า!C156</f>
        <v>45728</v>
      </c>
      <c r="B147" s="14" t="str">
        <f>[2]หน้าผ้า!B156</f>
        <v>MK68-000385</v>
      </c>
      <c r="C147" s="9" t="str">
        <f>[2]หน้าผ้า!E156</f>
        <v>บจก.เบทาโกร</v>
      </c>
      <c r="D147" s="13" t="str">
        <f>[2]หน้าผ้า!F156</f>
        <v>WB ฟาร์ม F932 30kg LP</v>
      </c>
      <c r="E147" s="9">
        <f>[2]หน้าผ้า!G156</f>
        <v>20</v>
      </c>
      <c r="F147" s="9">
        <f>[2]หน้าผ้า!H156</f>
        <v>37</v>
      </c>
      <c r="G147" s="9" t="str">
        <f>[2]หน้าผ้า!I156</f>
        <v>ขาว</v>
      </c>
      <c r="H147" s="9">
        <f>[2]หน้าผ้า!J156</f>
        <v>0</v>
      </c>
      <c r="I147" s="9">
        <f>[2]หน้าผ้า!L156</f>
        <v>80</v>
      </c>
      <c r="J147" s="9" t="str">
        <f>[2]หน้าผ้า!M156</f>
        <v>±</v>
      </c>
      <c r="K147" s="9">
        <f>[2]หน้าผ้า!N156</f>
        <v>3</v>
      </c>
      <c r="L147" s="9" t="str">
        <f>[2]หน้าผ้า!R156</f>
        <v>ไม่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500กระสอบแบน พร้อมระบุชื่อบริษัท รายการสินค้า จำนวนแต่ละแพ็ค</v>
      </c>
      <c r="T147" s="12">
        <f>[2]หน้าผ้า!X156</f>
        <v>45770</v>
      </c>
      <c r="U147" s="11">
        <f>[2]หน้าผ้า!AA156</f>
        <v>10000</v>
      </c>
      <c r="V147" s="10">
        <f>[2]หน้าผ้า!AJ156</f>
        <v>0</v>
      </c>
      <c r="W147" s="10">
        <f>[2]หน้าผ้า!AL156</f>
        <v>10000</v>
      </c>
      <c r="X147" s="10">
        <f>[2]หน้าผ้า!AM156</f>
        <v>0</v>
      </c>
      <c r="Y147" s="10">
        <f>[2]หน้าผ้า!AN156</f>
        <v>10500</v>
      </c>
      <c r="Z147" s="9" t="str">
        <f>[2]หน้าผ้า!AO156</f>
        <v>WSWT2025800</v>
      </c>
      <c r="AA147" s="8">
        <f>[2]หน้าผ้า!AQ156</f>
        <v>10756.900000000001</v>
      </c>
      <c r="AB147" s="8">
        <f>[2]หน้าผ้า!AR156</f>
        <v>0</v>
      </c>
      <c r="AC147" s="8">
        <f>[2]หน้าผ้า!AS156</f>
        <v>10756.900000000001</v>
      </c>
      <c r="AD147" s="8">
        <f>[2]หน้าผ้า!AT156</f>
        <v>0</v>
      </c>
      <c r="AE147" s="8">
        <f>[2]หน้าผ้า!AU156</f>
        <v>0</v>
      </c>
      <c r="AF147" s="8" t="str">
        <f>[2]หน้าผ้า!AI156</f>
        <v>ลำพูน</v>
      </c>
      <c r="AG147" s="1" t="str">
        <f>[3]หน้าผ้า!DC159</f>
        <v>ยังไม่ได้พิมพ์</v>
      </c>
      <c r="AH147" s="1" t="str">
        <f>[2]หน้าผ้า!DL156</f>
        <v>P7</v>
      </c>
      <c r="AI147" s="1">
        <f>[2]หน้าผ้า!DM156</f>
        <v>2</v>
      </c>
      <c r="AJ147" s="3">
        <f>[2]หน้าผ้า!DN156</f>
        <v>45770</v>
      </c>
      <c r="AK147" s="3">
        <f>[2]หน้าผ้า!DQ156</f>
        <v>0</v>
      </c>
      <c r="AL147" s="3">
        <f>[2]หน้าผ้า!DR156</f>
        <v>45761</v>
      </c>
      <c r="AM147" s="3">
        <f>[2]หน้าผ้า!DS156</f>
        <v>45768</v>
      </c>
      <c r="AN147" s="3">
        <f>[2]หน้าผ้า!DT156</f>
        <v>45769</v>
      </c>
      <c r="AO147" s="3">
        <f>[2]หน้าผ้า!DU156</f>
        <v>45769</v>
      </c>
      <c r="AP147" s="3">
        <f>[2]หน้าผ้า!DP156</f>
        <v>45765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WRWT25800/WRWT25800</v>
      </c>
      <c r="BD147" s="56">
        <f>[2]หน้าผ้า!CA156</f>
        <v>822.3052444444445</v>
      </c>
    </row>
    <row r="148" spans="1:56" ht="28.5" customHeight="1" x14ac:dyDescent="0.45">
      <c r="A148" s="3">
        <f>[2]หน้าผ้า!C157</f>
        <v>45731</v>
      </c>
      <c r="B148" s="14" t="str">
        <f>[2]หน้าผ้า!B157</f>
        <v>MK68-000411</v>
      </c>
      <c r="C148" s="9" t="str">
        <f>[2]หน้าผ้า!E157</f>
        <v>บจก.เบทาโกร</v>
      </c>
      <c r="D148" s="13" t="str">
        <f>[2]หน้าผ้า!F157</f>
        <v>WB เบทาโกร 223 30kg LP</v>
      </c>
      <c r="E148" s="9">
        <f>[2]หน้าผ้า!G157</f>
        <v>20</v>
      </c>
      <c r="F148" s="9">
        <f>[2]หน้าผ้า!H157</f>
        <v>37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80</v>
      </c>
      <c r="J148" s="9" t="str">
        <f>[2]หน้าผ้า!M157</f>
        <v>±</v>
      </c>
      <c r="K148" s="9">
        <f>[2]หน้าผ้า!N157</f>
        <v>3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>500กระสอบแบน พร้อมระบุชื่อบริษัท รายการสินค้า จำนวนแต่ละแพ็ค</v>
      </c>
      <c r="T148" s="12">
        <f>[2]หน้าผ้า!X157</f>
        <v>45771</v>
      </c>
      <c r="U148" s="11">
        <f>[2]หน้าผ้า!AA157</f>
        <v>10000</v>
      </c>
      <c r="V148" s="10">
        <f>[2]หน้าผ้า!AJ157</f>
        <v>0</v>
      </c>
      <c r="W148" s="10">
        <f>[2]หน้าผ้า!AL157</f>
        <v>10000</v>
      </c>
      <c r="X148" s="10">
        <f>[2]หน้าผ้า!AM157</f>
        <v>0</v>
      </c>
      <c r="Y148" s="10">
        <f>[2]หน้าผ้า!AN157</f>
        <v>10500</v>
      </c>
      <c r="Z148" s="9" t="str">
        <f>[2]หน้าผ้า!AO157</f>
        <v>WSWT2025800</v>
      </c>
      <c r="AA148" s="8">
        <f>[2]หน้าผ้า!AQ157</f>
        <v>10756.900000000001</v>
      </c>
      <c r="AB148" s="8">
        <f>[2]หน้าผ้า!AR157</f>
        <v>0</v>
      </c>
      <c r="AC148" s="8">
        <f>[2]หน้าผ้า!AS157</f>
        <v>10756.900000000001</v>
      </c>
      <c r="AD148" s="8">
        <f>[2]หน้าผ้า!AT157</f>
        <v>0</v>
      </c>
      <c r="AE148" s="8">
        <f>[2]หน้าผ้า!AU157</f>
        <v>0</v>
      </c>
      <c r="AF148" s="8" t="str">
        <f>[2]หน้าผ้า!AI157</f>
        <v>ลำพูน</v>
      </c>
      <c r="AG148" s="1" t="str">
        <f>[3]หน้าผ้า!DC160</f>
        <v>ยังไม่ได้พิมพ์</v>
      </c>
      <c r="AH148" s="1" t="str">
        <f>[2]หน้าผ้า!DL157</f>
        <v>P7</v>
      </c>
      <c r="AI148" s="1">
        <f>[2]หน้าผ้า!DM157</f>
        <v>2</v>
      </c>
      <c r="AJ148" s="3">
        <f>[2]หน้าผ้า!DN157</f>
        <v>45771</v>
      </c>
      <c r="AK148" s="3">
        <f>[2]หน้าผ้า!DQ157</f>
        <v>0</v>
      </c>
      <c r="AL148" s="3">
        <f>[2]หน้าผ้า!DR157</f>
        <v>45762</v>
      </c>
      <c r="AM148" s="3">
        <f>[2]หน้าผ้า!DS157</f>
        <v>45769</v>
      </c>
      <c r="AN148" s="3">
        <f>[2]หน้าผ้า!DT157</f>
        <v>45770</v>
      </c>
      <c r="AO148" s="3">
        <f>[2]หน้าผ้า!DU157</f>
        <v>45770</v>
      </c>
      <c r="AP148" s="3">
        <f>[2]หน้าผ้า!DP157</f>
        <v>45766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WRWT25800/WRWT25800</v>
      </c>
      <c r="BD148" s="56">
        <f>[2]หน้าผ้า!CA157</f>
        <v>822.3052444444445</v>
      </c>
    </row>
    <row r="149" spans="1:56" ht="28.5" customHeight="1" x14ac:dyDescent="0.45">
      <c r="A149" s="3">
        <f>[2]หน้าผ้า!C158</f>
        <v>45724</v>
      </c>
      <c r="B149" s="14" t="str">
        <f>[2]หน้าผ้า!B158</f>
        <v>MK68-000365</v>
      </c>
      <c r="C149" s="9" t="str">
        <f>[2]หน้าผ้า!E158</f>
        <v>บจก.เบทาโกร</v>
      </c>
      <c r="D149" s="13" t="str">
        <f>[2]หน้าผ้า!F158</f>
        <v>เบทาโกร 406</v>
      </c>
      <c r="E149" s="9">
        <f>[2]หน้าผ้า!G158</f>
        <v>20</v>
      </c>
      <c r="F149" s="9">
        <f>[2]หน้าผ้า!H158</f>
        <v>37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80</v>
      </c>
      <c r="J149" s="9" t="str">
        <f>[2]หน้าผ้า!M158</f>
        <v>±</v>
      </c>
      <c r="K149" s="9">
        <f>[2]หน้าผ้า!N158</f>
        <v>3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>500กระสอบ พร้อมระบุชื่อบริษัท รายการสินค้า จำนวนแต่ละแพ็ค</v>
      </c>
      <c r="T149" s="12">
        <f>[2]หน้าผ้า!X158</f>
        <v>45771</v>
      </c>
      <c r="U149" s="11">
        <f>[2]หน้าผ้า!AA158</f>
        <v>10000</v>
      </c>
      <c r="V149" s="10">
        <f>[2]หน้าผ้า!AJ158</f>
        <v>0</v>
      </c>
      <c r="W149" s="10">
        <f>[2]หน้าผ้า!AL158</f>
        <v>10000</v>
      </c>
      <c r="X149" s="10">
        <f>[2]หน้าผ้า!AM158</f>
        <v>0</v>
      </c>
      <c r="Y149" s="10">
        <f>[2]หน้าผ้า!AN158</f>
        <v>10500</v>
      </c>
      <c r="Z149" s="9" t="str">
        <f>[2]หน้าผ้า!AO158</f>
        <v>WSWT2025800</v>
      </c>
      <c r="AA149" s="8">
        <f>[2]หน้าผ้า!AQ158</f>
        <v>10756.900000000001</v>
      </c>
      <c r="AB149" s="8">
        <f>[2]หน้าผ้า!AR158</f>
        <v>0</v>
      </c>
      <c r="AC149" s="8">
        <f>[2]หน้าผ้า!AS158</f>
        <v>10756.900000000001</v>
      </c>
      <c r="AD149" s="8">
        <f>[2]หน้าผ้า!AT158</f>
        <v>0</v>
      </c>
      <c r="AE149" s="8">
        <f>[2]หน้าผ้า!AU158</f>
        <v>0</v>
      </c>
      <c r="AF149" s="8" t="str">
        <f>[2]หน้าผ้า!AI158</f>
        <v>พระประแดง</v>
      </c>
      <c r="AG149" s="1" t="str">
        <f>[3]หน้าผ้า!DC161</f>
        <v>ยังไม่ได้พิมพ์</v>
      </c>
      <c r="AH149" s="1" t="str">
        <f>[2]หน้าผ้า!DL158</f>
        <v>P7</v>
      </c>
      <c r="AI149" s="1">
        <f>[2]หน้าผ้า!DM158</f>
        <v>2</v>
      </c>
      <c r="AJ149" s="3">
        <f>[2]หน้าผ้า!DN158</f>
        <v>45771</v>
      </c>
      <c r="AK149" s="3">
        <f>[2]หน้าผ้า!DQ158</f>
        <v>0</v>
      </c>
      <c r="AL149" s="3">
        <f>[2]หน้าผ้า!DR158</f>
        <v>45762</v>
      </c>
      <c r="AM149" s="3">
        <f>[2]หน้าผ้า!DS158</f>
        <v>45769</v>
      </c>
      <c r="AN149" s="3">
        <f>[2]หน้าผ้า!DT158</f>
        <v>45770</v>
      </c>
      <c r="AO149" s="3">
        <f>[2]หน้าผ้า!DU158</f>
        <v>45770</v>
      </c>
      <c r="AP149" s="3">
        <f>[2]หน้าผ้า!DP158</f>
        <v>45766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WRWT25800/WRWT25800</v>
      </c>
      <c r="BD149" s="56">
        <f>[2]หน้าผ้า!CA158</f>
        <v>822.3052444444445</v>
      </c>
    </row>
    <row r="150" spans="1:56" ht="28.5" customHeight="1" x14ac:dyDescent="0.45">
      <c r="A150" s="3">
        <f>[2]หน้าผ้า!C159</f>
        <v>45724</v>
      </c>
      <c r="B150" s="14" t="str">
        <f>[2]หน้าผ้า!B159</f>
        <v>MK68-000365</v>
      </c>
      <c r="C150" s="9" t="str">
        <f>[2]หน้าผ้า!E159</f>
        <v>บจก.เบทาโกร</v>
      </c>
      <c r="D150" s="13" t="str">
        <f>[2]หน้าผ้า!F159</f>
        <v>เบทาโกร 124</v>
      </c>
      <c r="E150" s="9">
        <f>[2]หน้าผ้า!G159</f>
        <v>20</v>
      </c>
      <c r="F150" s="9">
        <f>[2]หน้าผ้า!H159</f>
        <v>37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80</v>
      </c>
      <c r="J150" s="9" t="str">
        <f>[2]หน้าผ้า!M159</f>
        <v>±</v>
      </c>
      <c r="K150" s="9">
        <f>[2]หน้าผ้า!N159</f>
        <v>3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500กระสอบ พร้อมระบุชื่อบริษัท รายการสินค้า จำนวนแต่ละแพ็ค</v>
      </c>
      <c r="T150" s="12">
        <f>[2]หน้าผ้า!X159</f>
        <v>45771</v>
      </c>
      <c r="U150" s="11">
        <f>[2]หน้าผ้า!AA159</f>
        <v>10000</v>
      </c>
      <c r="V150" s="10">
        <f>[2]หน้าผ้า!AJ159</f>
        <v>0</v>
      </c>
      <c r="W150" s="10">
        <f>[2]หน้าผ้า!AL159</f>
        <v>10000</v>
      </c>
      <c r="X150" s="10">
        <f>[2]หน้าผ้า!AM159</f>
        <v>0</v>
      </c>
      <c r="Y150" s="10">
        <f>[2]หน้าผ้า!AN159</f>
        <v>10500</v>
      </c>
      <c r="Z150" s="9" t="str">
        <f>[2]หน้าผ้า!AO159</f>
        <v>WSWT2025800</v>
      </c>
      <c r="AA150" s="8">
        <f>[2]หน้าผ้า!AQ159</f>
        <v>10756.900000000001</v>
      </c>
      <c r="AB150" s="8">
        <f>[2]หน้าผ้า!AR159</f>
        <v>0</v>
      </c>
      <c r="AC150" s="8">
        <f>[2]หน้าผ้า!AS159</f>
        <v>10756.900000000001</v>
      </c>
      <c r="AD150" s="8">
        <f>[2]หน้าผ้า!AT159</f>
        <v>0</v>
      </c>
      <c r="AE150" s="8">
        <f>[2]หน้าผ้า!AU159</f>
        <v>0</v>
      </c>
      <c r="AF150" s="8" t="str">
        <f>[2]หน้าผ้า!AI159</f>
        <v>พระประแดง</v>
      </c>
      <c r="AG150" s="1" t="str">
        <f>[3]หน้าผ้า!DC162</f>
        <v>ยังไม่ได้พิมพ์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45771</v>
      </c>
      <c r="AK150" s="3">
        <f>[2]หน้าผ้า!DQ159</f>
        <v>0</v>
      </c>
      <c r="AL150" s="3">
        <f>[2]หน้าผ้า!DR159</f>
        <v>45762</v>
      </c>
      <c r="AM150" s="3">
        <f>[2]หน้าผ้า!DS159</f>
        <v>45769</v>
      </c>
      <c r="AN150" s="3">
        <f>[2]หน้าผ้า!DT159</f>
        <v>45770</v>
      </c>
      <c r="AO150" s="3">
        <f>[2]หน้าผ้า!DU159</f>
        <v>45770</v>
      </c>
      <c r="AP150" s="3">
        <f>[2]หน้าผ้า!DP159</f>
        <v>45766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WRWT25800/WRWT25800</v>
      </c>
      <c r="BD150" s="56">
        <f>[2]หน้าผ้า!CA159</f>
        <v>822.3052444444445</v>
      </c>
    </row>
    <row r="151" spans="1:56" ht="28.5" customHeight="1" x14ac:dyDescent="0.45">
      <c r="A151" s="3">
        <f>[2]หน้าผ้า!C160</f>
        <v>45731</v>
      </c>
      <c r="B151" s="14" t="str">
        <f>[2]หน้าผ้า!B160</f>
        <v>MK68-000407</v>
      </c>
      <c r="C151" s="9" t="str">
        <f>[2]หน้าผ้า!E160</f>
        <v>บจก.เบทาโกร</v>
      </c>
      <c r="D151" s="13" t="str">
        <f>[2]หน้าผ้า!F160</f>
        <v>WB บาลานส์ 910 30kg LP</v>
      </c>
      <c r="E151" s="9">
        <f>[2]หน้าผ้า!G160</f>
        <v>20</v>
      </c>
      <c r="F151" s="9">
        <f>[2]หน้าผ้า!H160</f>
        <v>37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80</v>
      </c>
      <c r="J151" s="9" t="str">
        <f>[2]หน้าผ้า!M160</f>
        <v>±</v>
      </c>
      <c r="K151" s="9">
        <f>[2]หน้าผ้า!N160</f>
        <v>3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500กระสอบแบน พร้อมระบุชื่อบริษัท รายการสินค้า จำนวนแต่ละแพ็ค</v>
      </c>
      <c r="T151" s="12">
        <f>[2]หน้าผ้า!X160</f>
        <v>45772</v>
      </c>
      <c r="U151" s="11">
        <f>[2]หน้าผ้า!AA160</f>
        <v>10000</v>
      </c>
      <c r="V151" s="10">
        <f>[2]หน้าผ้า!AJ160</f>
        <v>0</v>
      </c>
      <c r="W151" s="10">
        <f>[2]หน้าผ้า!AL160</f>
        <v>10000</v>
      </c>
      <c r="X151" s="10">
        <f>[2]หน้าผ้า!AM160</f>
        <v>0</v>
      </c>
      <c r="Y151" s="10">
        <f>[2]หน้าผ้า!AN160</f>
        <v>10500</v>
      </c>
      <c r="Z151" s="9" t="str">
        <f>[2]หน้าผ้า!AO160</f>
        <v>WSWT2025800</v>
      </c>
      <c r="AA151" s="8">
        <f>[2]หน้าผ้า!AQ160</f>
        <v>10756.900000000001</v>
      </c>
      <c r="AB151" s="8">
        <f>[2]หน้าผ้า!AR160</f>
        <v>0</v>
      </c>
      <c r="AC151" s="8">
        <f>[2]หน้าผ้า!AS160</f>
        <v>10756.900000000001</v>
      </c>
      <c r="AD151" s="8">
        <f>[2]หน้าผ้า!AT160</f>
        <v>0</v>
      </c>
      <c r="AE151" s="8">
        <f>[2]หน้าผ้า!AU160</f>
        <v>0</v>
      </c>
      <c r="AF151" s="8" t="str">
        <f>[2]หน้าผ้า!AI160</f>
        <v>ลำพูน</v>
      </c>
      <c r="AG151" s="1" t="str">
        <f>[3]หน้าผ้า!DC163</f>
        <v>ยังไม่ได้พิมพ์</v>
      </c>
      <c r="AH151" s="1" t="str">
        <f>[2]หน้าผ้า!DL160</f>
        <v>P7</v>
      </c>
      <c r="AI151" s="1">
        <f>[2]หน้าผ้า!DM160</f>
        <v>2</v>
      </c>
      <c r="AJ151" s="3">
        <f>[2]หน้าผ้า!DN160</f>
        <v>45772</v>
      </c>
      <c r="AK151" s="3">
        <f>[2]หน้าผ้า!DQ160</f>
        <v>0</v>
      </c>
      <c r="AL151" s="3">
        <f>[2]หน้าผ้า!DR160</f>
        <v>45763</v>
      </c>
      <c r="AM151" s="3">
        <f>[2]หน้าผ้า!DS160</f>
        <v>45770</v>
      </c>
      <c r="AN151" s="3">
        <f>[2]หน้าผ้า!DT160</f>
        <v>45771</v>
      </c>
      <c r="AO151" s="3">
        <f>[2]หน้าผ้า!DU160</f>
        <v>45771</v>
      </c>
      <c r="AP151" s="3">
        <f>[2]หน้าผ้า!DP160</f>
        <v>45767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WRWT25800/WRWT25800</v>
      </c>
      <c r="BD151" s="56">
        <f>[2]หน้าผ้า!CA160</f>
        <v>822.3052444444445</v>
      </c>
    </row>
    <row r="152" spans="1:56" ht="28.5" customHeight="1" x14ac:dyDescent="0.45">
      <c r="A152" s="3">
        <f>[2]หน้าผ้า!C161</f>
        <v>45743</v>
      </c>
      <c r="B152" s="14" t="str">
        <f>[2]หน้าผ้า!B161</f>
        <v>MK68-000463</v>
      </c>
      <c r="C152" s="9" t="str">
        <f>[2]หน้าผ้า!E161</f>
        <v>บจก.เบทาโกร</v>
      </c>
      <c r="D152" s="13" t="str">
        <f>[2]หน้าผ้า!F161</f>
        <v>บาลานส์ 945</v>
      </c>
      <c r="E152" s="9">
        <f>[2]หน้าผ้า!G161</f>
        <v>20</v>
      </c>
      <c r="F152" s="9">
        <f>[2]หน้าผ้า!H161</f>
        <v>37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80</v>
      </c>
      <c r="J152" s="9" t="str">
        <f>[2]หน้าผ้า!M161</f>
        <v>±</v>
      </c>
      <c r="K152" s="9">
        <f>[2]หน้าผ้า!N161</f>
        <v>3</v>
      </c>
      <c r="L152" s="9" t="str">
        <f>[2]หน้าผ้า!R161</f>
        <v>ไม่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>500กระสอบแบน พร้อมระบุชื่อบริษัท รายการสินค้า จำนวนแต่ละแพ็ค</v>
      </c>
      <c r="T152" s="12">
        <f>[2]หน้าผ้า!X161</f>
        <v>45772</v>
      </c>
      <c r="U152" s="11">
        <f>[2]หน้าผ้า!AA161</f>
        <v>10000</v>
      </c>
      <c r="V152" s="10">
        <f>[2]หน้าผ้า!AJ161</f>
        <v>0</v>
      </c>
      <c r="W152" s="10">
        <f>[2]หน้าผ้า!AL161</f>
        <v>10000</v>
      </c>
      <c r="X152" s="10">
        <f>[2]หน้าผ้า!AM161</f>
        <v>0</v>
      </c>
      <c r="Y152" s="10">
        <f>[2]หน้าผ้า!AN161</f>
        <v>10500</v>
      </c>
      <c r="Z152" s="9" t="str">
        <f>[2]หน้าผ้า!AO161</f>
        <v>WSWT2025800</v>
      </c>
      <c r="AA152" s="8">
        <f>[2]หน้าผ้า!AQ161</f>
        <v>10756.900000000001</v>
      </c>
      <c r="AB152" s="8">
        <f>[2]หน้าผ้า!AR161</f>
        <v>0</v>
      </c>
      <c r="AC152" s="8">
        <f>[2]หน้าผ้า!AS161</f>
        <v>10756.900000000001</v>
      </c>
      <c r="AD152" s="8">
        <f>[2]หน้าผ้า!AT161</f>
        <v>0</v>
      </c>
      <c r="AE152" s="8">
        <f>[2]หน้าผ้า!AU161</f>
        <v>0</v>
      </c>
      <c r="AF152" s="8" t="str">
        <f>[2]หน้าผ้า!AI161</f>
        <v>ลพบุรี 3</v>
      </c>
      <c r="AG152" s="1" t="str">
        <f>[3]หน้าผ้า!DC164</f>
        <v>ยังไม่ได้พิมพ์</v>
      </c>
      <c r="AH152" s="1" t="str">
        <f>[2]หน้าผ้า!DL161</f>
        <v>P7</v>
      </c>
      <c r="AI152" s="1">
        <f>[2]หน้าผ้า!DM161</f>
        <v>2</v>
      </c>
      <c r="AJ152" s="3">
        <f>[2]หน้าผ้า!DN161</f>
        <v>45772</v>
      </c>
      <c r="AK152" s="3">
        <f>[2]หน้าผ้า!DQ161</f>
        <v>0</v>
      </c>
      <c r="AL152" s="3">
        <f>[2]หน้าผ้า!DR161</f>
        <v>45763</v>
      </c>
      <c r="AM152" s="3">
        <f>[2]หน้าผ้า!DS161</f>
        <v>45770</v>
      </c>
      <c r="AN152" s="3">
        <f>[2]หน้าผ้า!DT161</f>
        <v>45771</v>
      </c>
      <c r="AO152" s="3">
        <f>[2]หน้าผ้า!DU161</f>
        <v>45771</v>
      </c>
      <c r="AP152" s="3">
        <f>[2]หน้าผ้า!DP161</f>
        <v>45767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WRWT25800/WRWT25800</v>
      </c>
      <c r="BD152" s="56">
        <f>[2]หน้าผ้า!CA161</f>
        <v>822.3052444444445</v>
      </c>
    </row>
    <row r="153" spans="1:56" ht="28.5" customHeight="1" x14ac:dyDescent="0.45">
      <c r="A153" s="3">
        <f>[2]หน้าผ้า!C162</f>
        <v>45743</v>
      </c>
      <c r="B153" s="14" t="str">
        <f>[2]หน้าผ้า!B162</f>
        <v>MK68-000463</v>
      </c>
      <c r="C153" s="9" t="str">
        <f>[2]หน้าผ้า!E162</f>
        <v>บจก.เบทาโกร</v>
      </c>
      <c r="D153" s="13" t="str">
        <f>[2]หน้าผ้า!F162</f>
        <v>เบทาโกร 405</v>
      </c>
      <c r="E153" s="9">
        <f>[2]หน้าผ้า!G162</f>
        <v>20</v>
      </c>
      <c r="F153" s="9">
        <f>[2]หน้าผ้า!H162</f>
        <v>37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80</v>
      </c>
      <c r="J153" s="9" t="str">
        <f>[2]หน้าผ้า!M162</f>
        <v>±</v>
      </c>
      <c r="K153" s="9">
        <f>[2]หน้าผ้า!N162</f>
        <v>3</v>
      </c>
      <c r="L153" s="9" t="str">
        <f>[2]หน้าผ้า!R162</f>
        <v>ไม่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>500กระสอบแบน พร้อมระบุชื่อบริษัท รายการสินค้า จำนวนแต่ละแพ็ค</v>
      </c>
      <c r="T153" s="12">
        <f>[2]หน้าผ้า!X162</f>
        <v>45776</v>
      </c>
      <c r="U153" s="11">
        <f>[2]หน้าผ้า!AA162</f>
        <v>30000</v>
      </c>
      <c r="V153" s="10">
        <f>[2]หน้าผ้า!AJ162</f>
        <v>0</v>
      </c>
      <c r="W153" s="10">
        <f>[2]หน้าผ้า!AL162</f>
        <v>30000</v>
      </c>
      <c r="X153" s="10">
        <f>[2]หน้าผ้า!AM162</f>
        <v>0</v>
      </c>
      <c r="Y153" s="10">
        <f>[2]หน้าผ้า!AN162</f>
        <v>31500</v>
      </c>
      <c r="Z153" s="9" t="str">
        <f>[2]หน้าผ้า!AO162</f>
        <v>WSWT2025800</v>
      </c>
      <c r="AA153" s="8">
        <f>[2]หน้าผ้า!AQ162</f>
        <v>32270.700000000004</v>
      </c>
      <c r="AB153" s="8">
        <f>[2]หน้าผ้า!AR162</f>
        <v>0</v>
      </c>
      <c r="AC153" s="8">
        <f>[2]หน้าผ้า!AS162</f>
        <v>32270.700000000004</v>
      </c>
      <c r="AD153" s="8">
        <f>[2]หน้าผ้า!AT162</f>
        <v>0</v>
      </c>
      <c r="AE153" s="8">
        <f>[2]หน้าผ้า!AU162</f>
        <v>0</v>
      </c>
      <c r="AF153" s="8" t="str">
        <f>[2]หน้าผ้า!AI162</f>
        <v>ลพบุรี 3</v>
      </c>
      <c r="AG153" s="1" t="str">
        <f>[3]หน้าผ้า!DC165</f>
        <v>ยังไม่ได้พิมพ์</v>
      </c>
      <c r="AH153" s="1" t="str">
        <f>[2]หน้าผ้า!DL162</f>
        <v>P7</v>
      </c>
      <c r="AI153" s="1">
        <f>[2]หน้าผ้า!DM162</f>
        <v>2</v>
      </c>
      <c r="AJ153" s="3">
        <f>[2]หน้าผ้า!DN162</f>
        <v>45776</v>
      </c>
      <c r="AK153" s="3">
        <f>[2]หน้าผ้า!DQ162</f>
        <v>0</v>
      </c>
      <c r="AL153" s="3">
        <f>[2]หน้าผ้า!DR162</f>
        <v>45767</v>
      </c>
      <c r="AM153" s="3">
        <f>[2]หน้าผ้า!DS162</f>
        <v>45774</v>
      </c>
      <c r="AN153" s="3">
        <f>[2]หน้าผ้า!DT162</f>
        <v>45775</v>
      </c>
      <c r="AO153" s="3">
        <f>[2]หน้าผ้า!DU162</f>
        <v>45775</v>
      </c>
      <c r="AP153" s="3">
        <f>[2]หน้าผ้า!DP162</f>
        <v>45771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WRWT25800/WRWT25800</v>
      </c>
      <c r="BD153" s="56">
        <f>[2]หน้าผ้า!CA162</f>
        <v>2466.9157333333337</v>
      </c>
    </row>
    <row r="154" spans="1:56" ht="28.5" customHeight="1" x14ac:dyDescent="0.45">
      <c r="A154" s="3">
        <f>[2]หน้าผ้า!C163</f>
        <v>45751</v>
      </c>
      <c r="B154" s="14" t="str">
        <f>[2]หน้าผ้า!B163</f>
        <v>MK68-000501</v>
      </c>
      <c r="C154" s="9" t="str">
        <f>[2]หน้าผ้า!E163</f>
        <v>บจก.เบทาโกร</v>
      </c>
      <c r="D154" s="13" t="str">
        <f>[2]หน้าผ้า!F163</f>
        <v xml:space="preserve">WB ฟาร์ม F931L 30kg </v>
      </c>
      <c r="E154" s="9">
        <f>[2]หน้าผ้า!G163</f>
        <v>20</v>
      </c>
      <c r="F154" s="9">
        <f>[2]หน้าผ้า!H163</f>
        <v>37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80</v>
      </c>
      <c r="J154" s="9" t="str">
        <f>[2]หน้าผ้า!M163</f>
        <v>±</v>
      </c>
      <c r="K154" s="9">
        <f>[2]หน้าผ้า!N163</f>
        <v>3</v>
      </c>
      <c r="L154" s="9" t="str">
        <f>[2]หน้าผ้า!R163</f>
        <v>ไม่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500กระสอบแบน พร้อมระบุชื่อบริษัท รายการสินค้า จำนวนแต่ละแพ็ค</v>
      </c>
      <c r="T154" s="12">
        <f>[2]หน้าผ้า!X163</f>
        <v>45777</v>
      </c>
      <c r="U154" s="11">
        <f>[2]หน้าผ้า!AA163</f>
        <v>30000</v>
      </c>
      <c r="V154" s="10">
        <f>[2]หน้าผ้า!AJ163</f>
        <v>0</v>
      </c>
      <c r="W154" s="10">
        <f>[2]หน้าผ้า!AL163</f>
        <v>30000</v>
      </c>
      <c r="X154" s="10">
        <f>[2]หน้าผ้า!AM163</f>
        <v>0</v>
      </c>
      <c r="Y154" s="10">
        <f>[2]หน้าผ้า!AN163</f>
        <v>31500</v>
      </c>
      <c r="Z154" s="9" t="str">
        <f>[2]หน้าผ้า!AO163</f>
        <v>WSWT2025800</v>
      </c>
      <c r="AA154" s="8">
        <f>[2]หน้าผ้า!AQ163</f>
        <v>32270.700000000004</v>
      </c>
      <c r="AB154" s="8">
        <f>[2]หน้าผ้า!AR163</f>
        <v>0</v>
      </c>
      <c r="AC154" s="8">
        <f>[2]หน้าผ้า!AS163</f>
        <v>32270.700000000004</v>
      </c>
      <c r="AD154" s="8">
        <f>[2]หน้าผ้า!AT163</f>
        <v>0</v>
      </c>
      <c r="AE154" s="8">
        <f>[2]หน้าผ้า!AU163</f>
        <v>0</v>
      </c>
      <c r="AF154" s="8" t="str">
        <f>[2]หน้าผ้า!AI163</f>
        <v>ลพบุรี 1</v>
      </c>
      <c r="AG154" s="1" t="str">
        <f>[3]หน้าผ้า!DC166</f>
        <v>ยังไม่ได้พิมพ์</v>
      </c>
      <c r="AH154" s="1" t="str">
        <f>[2]หน้าผ้า!DL163</f>
        <v>P7</v>
      </c>
      <c r="AI154" s="1">
        <f>[2]หน้าผ้า!DM163</f>
        <v>2</v>
      </c>
      <c r="AJ154" s="3">
        <f>[2]หน้าผ้า!DN163</f>
        <v>45777</v>
      </c>
      <c r="AK154" s="3">
        <f>[2]หน้าผ้า!DQ163</f>
        <v>0</v>
      </c>
      <c r="AL154" s="3">
        <f>[2]หน้าผ้า!DR163</f>
        <v>45768</v>
      </c>
      <c r="AM154" s="3">
        <f>[2]หน้าผ้า!DS163</f>
        <v>45775</v>
      </c>
      <c r="AN154" s="3">
        <f>[2]หน้าผ้า!DT163</f>
        <v>45776</v>
      </c>
      <c r="AO154" s="3">
        <f>[2]หน้าผ้า!DU163</f>
        <v>45776</v>
      </c>
      <c r="AP154" s="3">
        <f>[2]หน้าผ้า!DP163</f>
        <v>45772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WRWT25800/WRWT25800</v>
      </c>
      <c r="BD154" s="56">
        <f>[2]หน้าผ้า!CA163</f>
        <v>2466.9157333333337</v>
      </c>
    </row>
    <row r="155" spans="1:56" ht="28.5" customHeight="1" x14ac:dyDescent="0.45">
      <c r="A155" s="3">
        <f>[2]หน้าผ้า!C164</f>
        <v>45731</v>
      </c>
      <c r="B155" s="14" t="str">
        <f>[2]หน้าผ้า!B164</f>
        <v>MK68-000406</v>
      </c>
      <c r="C155" s="9" t="str">
        <f>[2]หน้าผ้า!E164</f>
        <v>บจก.เบทาโกร</v>
      </c>
      <c r="D155" s="13" t="str">
        <f>[2]หน้าผ้า!F164</f>
        <v>WB เบทาโกร 106 30kg LP</v>
      </c>
      <c r="E155" s="9">
        <f>[2]หน้าผ้า!G164</f>
        <v>20</v>
      </c>
      <c r="F155" s="9">
        <f>[2]หน้าผ้า!H164</f>
        <v>37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80</v>
      </c>
      <c r="J155" s="9" t="str">
        <f>[2]หน้าผ้า!M164</f>
        <v>±</v>
      </c>
      <c r="K155" s="9">
        <f>[2]หน้าผ้า!N164</f>
        <v>3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500กระสอบแบน พร้อมระบุชื่อบริษัท รายการสินค้า จำนวนแต่ละแพ็ค</v>
      </c>
      <c r="T155" s="12">
        <f>[2]หน้าผ้า!X164</f>
        <v>45779</v>
      </c>
      <c r="U155" s="11">
        <f>[2]หน้าผ้า!AA164</f>
        <v>10000</v>
      </c>
      <c r="V155" s="10">
        <f>[2]หน้าผ้า!AJ164</f>
        <v>0</v>
      </c>
      <c r="W155" s="10">
        <f>[2]หน้าผ้า!AL164</f>
        <v>10000</v>
      </c>
      <c r="X155" s="10">
        <f>[2]หน้าผ้า!AM164</f>
        <v>0</v>
      </c>
      <c r="Y155" s="10">
        <f>[2]หน้าผ้า!AN164</f>
        <v>10500</v>
      </c>
      <c r="Z155" s="9" t="str">
        <f>[2]หน้าผ้า!AO164</f>
        <v>WSWT2025800</v>
      </c>
      <c r="AA155" s="8">
        <f>[2]หน้าผ้า!AQ164</f>
        <v>10756.900000000001</v>
      </c>
      <c r="AB155" s="8">
        <f>[2]หน้าผ้า!AR164</f>
        <v>0</v>
      </c>
      <c r="AC155" s="8">
        <f>[2]หน้าผ้า!AS164</f>
        <v>10756.900000000001</v>
      </c>
      <c r="AD155" s="8">
        <f>[2]หน้าผ้า!AT164</f>
        <v>0</v>
      </c>
      <c r="AE155" s="8">
        <f>[2]หน้าผ้า!AU164</f>
        <v>0</v>
      </c>
      <c r="AF155" s="8" t="str">
        <f>[2]หน้าผ้า!AI164</f>
        <v>ลำพูน</v>
      </c>
      <c r="AG155" s="1" t="str">
        <f>[3]หน้าผ้า!DC167</f>
        <v>ยังไม่ได้พิมพ์</v>
      </c>
      <c r="AH155" s="1" t="str">
        <f>[2]หน้าผ้า!DL164</f>
        <v>P7</v>
      </c>
      <c r="AI155" s="1">
        <f>[2]หน้าผ้า!DM164</f>
        <v>2</v>
      </c>
      <c r="AJ155" s="3">
        <f>[2]หน้าผ้า!DN164</f>
        <v>45779</v>
      </c>
      <c r="AK155" s="3">
        <f>[2]หน้าผ้า!DQ164</f>
        <v>0</v>
      </c>
      <c r="AL155" s="3">
        <f>[2]หน้าผ้า!DR164</f>
        <v>45770</v>
      </c>
      <c r="AM155" s="3">
        <f>[2]หน้าผ้า!DS164</f>
        <v>45777</v>
      </c>
      <c r="AN155" s="3">
        <f>[2]หน้าผ้า!DT164</f>
        <v>45778</v>
      </c>
      <c r="AO155" s="3">
        <f>[2]หน้าผ้า!DU164</f>
        <v>45778</v>
      </c>
      <c r="AP155" s="3">
        <f>[2]หน้าผ้า!DP164</f>
        <v>45774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WRWT25800/WRWT25800</v>
      </c>
      <c r="BD155" s="56">
        <f>[2]หน้าผ้า!CA164</f>
        <v>822.3052444444445</v>
      </c>
    </row>
    <row r="156" spans="1:56" ht="28.5" customHeight="1" x14ac:dyDescent="0.45">
      <c r="A156" s="3">
        <f>[2]หน้าผ้า!C165</f>
        <v>45731</v>
      </c>
      <c r="B156" s="14" t="str">
        <f>[2]หน้าผ้า!B165</f>
        <v>MK68-000409</v>
      </c>
      <c r="C156" s="9" t="str">
        <f>[2]หน้าผ้า!E165</f>
        <v>บจก.เบทาโกร</v>
      </c>
      <c r="D156" s="13" t="str">
        <f>[2]หน้าผ้า!F165</f>
        <v>WB บาลานส์ 926 30kg LP</v>
      </c>
      <c r="E156" s="9">
        <f>[2]หน้าผ้า!G165</f>
        <v>20</v>
      </c>
      <c r="F156" s="9">
        <f>[2]หน้าผ้า!H165</f>
        <v>37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80</v>
      </c>
      <c r="J156" s="9" t="str">
        <f>[2]หน้าผ้า!M165</f>
        <v>±</v>
      </c>
      <c r="K156" s="9">
        <f>[2]หน้าผ้า!N165</f>
        <v>3</v>
      </c>
      <c r="L156" s="9" t="str">
        <f>[2]หน้าผ้า!R165</f>
        <v>บิด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>500กระสอบแบน พร้อมระบุชื่อบริษัท รายการสินค้า จำนวนแต่ละแพ็ค</v>
      </c>
      <c r="T156" s="12">
        <f>[2]หน้าผ้า!X165</f>
        <v>45779</v>
      </c>
      <c r="U156" s="11">
        <f>[2]หน้าผ้า!AA165</f>
        <v>10000</v>
      </c>
      <c r="V156" s="10">
        <f>[2]หน้าผ้า!AJ165</f>
        <v>0</v>
      </c>
      <c r="W156" s="10">
        <f>[2]หน้าผ้า!AL165</f>
        <v>10000</v>
      </c>
      <c r="X156" s="10">
        <f>[2]หน้าผ้า!AM165</f>
        <v>0</v>
      </c>
      <c r="Y156" s="10">
        <f>[2]หน้าผ้า!AN165</f>
        <v>10500</v>
      </c>
      <c r="Z156" s="9" t="str">
        <f>[2]หน้าผ้า!AO165</f>
        <v>WSWT2025800</v>
      </c>
      <c r="AA156" s="8">
        <f>[2]หน้าผ้า!AQ165</f>
        <v>10756.900000000001</v>
      </c>
      <c r="AB156" s="8">
        <f>[2]หน้าผ้า!AR165</f>
        <v>0</v>
      </c>
      <c r="AC156" s="8">
        <f>[2]หน้าผ้า!AS165</f>
        <v>10756.900000000001</v>
      </c>
      <c r="AD156" s="8">
        <f>[2]หน้าผ้า!AT165</f>
        <v>0</v>
      </c>
      <c r="AE156" s="8">
        <f>[2]หน้าผ้า!AU165</f>
        <v>0</v>
      </c>
      <c r="AF156" s="8" t="str">
        <f>[2]หน้าผ้า!AI165</f>
        <v>ลำพูน</v>
      </c>
      <c r="AG156" s="1" t="str">
        <f>[3]หน้าผ้า!DC168</f>
        <v>ยังไม่ได้พิมพ์</v>
      </c>
      <c r="AH156" s="1" t="str">
        <f>[2]หน้าผ้า!DL165</f>
        <v>P7</v>
      </c>
      <c r="AI156" s="1">
        <f>[2]หน้าผ้า!DM165</f>
        <v>2</v>
      </c>
      <c r="AJ156" s="3">
        <f>[2]หน้าผ้า!DN165</f>
        <v>45779</v>
      </c>
      <c r="AK156" s="3">
        <f>[2]หน้าผ้า!DQ165</f>
        <v>0</v>
      </c>
      <c r="AL156" s="3">
        <f>[2]หน้าผ้า!DR165</f>
        <v>45770</v>
      </c>
      <c r="AM156" s="3">
        <f>[2]หน้าผ้า!DS165</f>
        <v>45777</v>
      </c>
      <c r="AN156" s="3">
        <f>[2]หน้าผ้า!DT165</f>
        <v>45778</v>
      </c>
      <c r="AO156" s="3">
        <f>[2]หน้าผ้า!DU165</f>
        <v>45778</v>
      </c>
      <c r="AP156" s="3">
        <f>[2]หน้าผ้า!DP165</f>
        <v>45774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WRWT25800/WRWT25800</v>
      </c>
      <c r="BD156" s="56">
        <f>[2]หน้าผ้า!CA165</f>
        <v>822.3052444444445</v>
      </c>
    </row>
    <row r="157" spans="1:56" ht="28.5" customHeight="1" x14ac:dyDescent="0.45">
      <c r="A157" s="3">
        <f>[2]หน้าผ้า!C166</f>
        <v>45731</v>
      </c>
      <c r="B157" s="14" t="str">
        <f>[2]หน้าผ้า!B166</f>
        <v>MK68-000413</v>
      </c>
      <c r="C157" s="9" t="str">
        <f>[2]หน้าผ้า!E166</f>
        <v>บจก.เบทาโกร</v>
      </c>
      <c r="D157" s="13" t="str">
        <f>[2]หน้าผ้า!F166</f>
        <v>WB เบทาโกร 322 30kg LP</v>
      </c>
      <c r="E157" s="9">
        <f>[2]หน้าผ้า!G166</f>
        <v>20</v>
      </c>
      <c r="F157" s="9">
        <f>[2]หน้าผ้า!H166</f>
        <v>37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80</v>
      </c>
      <c r="J157" s="9" t="str">
        <f>[2]หน้าผ้า!M166</f>
        <v>±</v>
      </c>
      <c r="K157" s="9">
        <f>[2]หน้าผ้า!N166</f>
        <v>3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>500กระสอบแบน พร้อมระบุชื่อบริษัท รายการสินค้า จำนวนแต่ละแพ็ค</v>
      </c>
      <c r="T157" s="12">
        <f>[2]หน้าผ้า!X166</f>
        <v>45779</v>
      </c>
      <c r="U157" s="11">
        <f>[2]หน้าผ้า!AA166</f>
        <v>10000</v>
      </c>
      <c r="V157" s="10">
        <f>[2]หน้าผ้า!AJ166</f>
        <v>0</v>
      </c>
      <c r="W157" s="10">
        <f>[2]หน้าผ้า!AL166</f>
        <v>10000</v>
      </c>
      <c r="X157" s="10">
        <f>[2]หน้าผ้า!AM166</f>
        <v>0</v>
      </c>
      <c r="Y157" s="10">
        <f>[2]หน้าผ้า!AN166</f>
        <v>10500</v>
      </c>
      <c r="Z157" s="9" t="str">
        <f>[2]หน้าผ้า!AO166</f>
        <v>WSWT2025800</v>
      </c>
      <c r="AA157" s="8">
        <f>[2]หน้าผ้า!AQ166</f>
        <v>10756.900000000001</v>
      </c>
      <c r="AB157" s="8">
        <f>[2]หน้าผ้า!AR166</f>
        <v>0</v>
      </c>
      <c r="AC157" s="8">
        <f>[2]หน้าผ้า!AS166</f>
        <v>10756.900000000001</v>
      </c>
      <c r="AD157" s="8">
        <f>[2]หน้าผ้า!AT166</f>
        <v>0</v>
      </c>
      <c r="AE157" s="8">
        <f>[2]หน้าผ้า!AU166</f>
        <v>0</v>
      </c>
      <c r="AF157" s="8" t="str">
        <f>[2]หน้าผ้า!AI166</f>
        <v>ลำพูน</v>
      </c>
      <c r="AG157" s="1" t="str">
        <f>[3]หน้าผ้า!DC169</f>
        <v>ยังไม่ได้พิมพ์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45779</v>
      </c>
      <c r="AK157" s="3">
        <f>[2]หน้าผ้า!DQ166</f>
        <v>0</v>
      </c>
      <c r="AL157" s="3">
        <f>[2]หน้าผ้า!DR166</f>
        <v>45770</v>
      </c>
      <c r="AM157" s="3">
        <f>[2]หน้าผ้า!DS166</f>
        <v>45777</v>
      </c>
      <c r="AN157" s="3">
        <f>[2]หน้าผ้า!DT166</f>
        <v>45778</v>
      </c>
      <c r="AO157" s="3">
        <f>[2]หน้าผ้า!DU166</f>
        <v>45778</v>
      </c>
      <c r="AP157" s="3">
        <f>[2]หน้าผ้า!DP166</f>
        <v>45774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WRWT25800/WRWT25800</v>
      </c>
      <c r="BD157" s="56">
        <f>[2]หน้าผ้า!CA166</f>
        <v>822.3052444444445</v>
      </c>
    </row>
    <row r="158" spans="1:56" ht="28.5" customHeight="1" x14ac:dyDescent="0.45">
      <c r="A158" s="3">
        <f>[2]หน้าผ้า!C167</f>
        <v>45731</v>
      </c>
      <c r="B158" s="14" t="str">
        <f>[2]หน้าผ้า!B167</f>
        <v>MK68-000409</v>
      </c>
      <c r="C158" s="9" t="str">
        <f>[2]หน้าผ้า!E167</f>
        <v>บจก.เบทาโกร</v>
      </c>
      <c r="D158" s="13" t="str">
        <f>[2]หน้าผ้า!F167</f>
        <v>WB เบทาโกร 405 30kg LP</v>
      </c>
      <c r="E158" s="9">
        <f>[2]หน้าผ้า!G167</f>
        <v>20</v>
      </c>
      <c r="F158" s="9">
        <f>[2]หน้าผ้า!H167</f>
        <v>37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80</v>
      </c>
      <c r="J158" s="9" t="str">
        <f>[2]หน้าผ้า!M167</f>
        <v>±</v>
      </c>
      <c r="K158" s="9">
        <f>[2]หน้าผ้า!N167</f>
        <v>3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>500กระสอบแบน พร้อมระบุชื่อบริษัท รายการสินค้า จำนวนแต่ละแพ็ค</v>
      </c>
      <c r="T158" s="12">
        <f>[2]หน้าผ้า!X167</f>
        <v>45780</v>
      </c>
      <c r="U158" s="11">
        <f>[2]หน้าผ้า!AA167</f>
        <v>5000</v>
      </c>
      <c r="V158" s="10">
        <f>[2]หน้าผ้า!AJ167</f>
        <v>0</v>
      </c>
      <c r="W158" s="10">
        <f>[2]หน้าผ้า!AL167</f>
        <v>5000</v>
      </c>
      <c r="X158" s="10">
        <f>[2]หน้าผ้า!AM167</f>
        <v>0</v>
      </c>
      <c r="Y158" s="10">
        <f>[2]หน้าผ้า!AN167</f>
        <v>5250</v>
      </c>
      <c r="Z158" s="9" t="str">
        <f>[2]หน้าผ้า!AO167</f>
        <v>WSWT2025800</v>
      </c>
      <c r="AA158" s="8">
        <f>[2]หน้าผ้า!AQ167</f>
        <v>5378.4500000000007</v>
      </c>
      <c r="AB158" s="8">
        <f>[2]หน้าผ้า!AR167</f>
        <v>0</v>
      </c>
      <c r="AC158" s="8">
        <f>[2]หน้าผ้า!AS167</f>
        <v>5378.4500000000007</v>
      </c>
      <c r="AD158" s="8">
        <f>[2]หน้าผ้า!AT167</f>
        <v>0</v>
      </c>
      <c r="AE158" s="8">
        <f>[2]หน้าผ้า!AU167</f>
        <v>0</v>
      </c>
      <c r="AF158" s="8" t="str">
        <f>[2]หน้าผ้า!AI167</f>
        <v>ลำพูน</v>
      </c>
      <c r="AG158" s="1" t="str">
        <f>[3]หน้าผ้า!DC170</f>
        <v>ยังไม่ได้พิมพ์</v>
      </c>
      <c r="AH158" s="1" t="str">
        <f>[2]หน้าผ้า!DL167</f>
        <v>P7</v>
      </c>
      <c r="AI158" s="1">
        <f>[2]หน้าผ้า!DM167</f>
        <v>2</v>
      </c>
      <c r="AJ158" s="3">
        <f>[2]หน้าผ้า!DN167</f>
        <v>45780</v>
      </c>
      <c r="AK158" s="3">
        <f>[2]หน้าผ้า!DQ167</f>
        <v>0</v>
      </c>
      <c r="AL158" s="3">
        <f>[2]หน้าผ้า!DR167</f>
        <v>45771</v>
      </c>
      <c r="AM158" s="3">
        <f>[2]หน้าผ้า!DS167</f>
        <v>45778</v>
      </c>
      <c r="AN158" s="3">
        <f>[2]หน้าผ้า!DT167</f>
        <v>45779</v>
      </c>
      <c r="AO158" s="3">
        <f>[2]หน้าผ้า!DU167</f>
        <v>45779</v>
      </c>
      <c r="AP158" s="3">
        <f>[2]หน้าผ้า!DP167</f>
        <v>45775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WRWT25800/WRWT25800</v>
      </c>
      <c r="BD158" s="56">
        <f>[2]หน้าผ้า!CA167</f>
        <v>411.15262222222225</v>
      </c>
    </row>
    <row r="159" spans="1:56" ht="28.5" customHeight="1" x14ac:dyDescent="0.45">
      <c r="A159" s="3">
        <f>[2]หน้าผ้า!C168</f>
        <v>45751</v>
      </c>
      <c r="B159" s="14" t="str">
        <f>[2]หน้าผ้า!B168</f>
        <v>MK68-000504</v>
      </c>
      <c r="C159" s="9" t="str">
        <f>[2]หน้าผ้า!E168</f>
        <v>บจก.เบทาโกร</v>
      </c>
      <c r="D159" s="13" t="str">
        <f>[2]หน้าผ้า!F168</f>
        <v>WB ฟาร์ม F914M 30kg  NM</v>
      </c>
      <c r="E159" s="9">
        <f>[2]หน้าผ้า!G168</f>
        <v>20</v>
      </c>
      <c r="F159" s="9">
        <f>[2]หน้าผ้า!H168</f>
        <v>37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80</v>
      </c>
      <c r="J159" s="9" t="str">
        <f>[2]หน้าผ้า!M168</f>
        <v>±</v>
      </c>
      <c r="K159" s="9">
        <f>[2]หน้าผ้า!N168</f>
        <v>3</v>
      </c>
      <c r="L159" s="9" t="str">
        <f>[2]หน้าผ้า!R168</f>
        <v>ไม่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>500กระสอบแบน พร้อมระบุชื่อบริษัท รายการสินค้า จำนวนแต่ละแพ็ค</v>
      </c>
      <c r="T159" s="12">
        <f>[2]หน้าผ้า!X168</f>
        <v>45782</v>
      </c>
      <c r="U159" s="11">
        <f>[2]หน้าผ้า!AA168</f>
        <v>12000</v>
      </c>
      <c r="V159" s="10">
        <f>[2]หน้าผ้า!AJ168</f>
        <v>0</v>
      </c>
      <c r="W159" s="10">
        <f>[2]หน้าผ้า!AL168</f>
        <v>12000</v>
      </c>
      <c r="X159" s="10">
        <f>[2]หน้าผ้า!AM168</f>
        <v>0</v>
      </c>
      <c r="Y159" s="10">
        <f>[2]หน้าผ้า!AN168</f>
        <v>12600</v>
      </c>
      <c r="Z159" s="9" t="str">
        <f>[2]หน้าผ้า!AO168</f>
        <v>WSWT2025800</v>
      </c>
      <c r="AA159" s="8">
        <f>[2]หน้าผ้า!AQ168</f>
        <v>12908.28</v>
      </c>
      <c r="AB159" s="8">
        <f>[2]หน้าผ้า!AR168</f>
        <v>0</v>
      </c>
      <c r="AC159" s="8">
        <f>[2]หน้าผ้า!AS168</f>
        <v>12908.28</v>
      </c>
      <c r="AD159" s="8">
        <f>[2]หน้าผ้า!AT168</f>
        <v>0</v>
      </c>
      <c r="AE159" s="8">
        <f>[2]หน้าผ้า!AU168</f>
        <v>0</v>
      </c>
      <c r="AF159" s="8" t="str">
        <f>[2]หน้าผ้า!AI168</f>
        <v>หนองบุญมาก</v>
      </c>
      <c r="AG159" s="1" t="str">
        <f>[3]หน้าผ้า!DC171</f>
        <v>ยังไม่ได้พิมพ์</v>
      </c>
      <c r="AH159" s="1" t="str">
        <f>[2]หน้าผ้า!DL168</f>
        <v>P7</v>
      </c>
      <c r="AI159" s="1">
        <f>[2]หน้าผ้า!DM168</f>
        <v>2</v>
      </c>
      <c r="AJ159" s="3">
        <f>[2]หน้าผ้า!DN168</f>
        <v>45782</v>
      </c>
      <c r="AK159" s="3">
        <f>[2]หน้าผ้า!DQ168</f>
        <v>0</v>
      </c>
      <c r="AL159" s="3">
        <f>[2]หน้าผ้า!DR168</f>
        <v>45773</v>
      </c>
      <c r="AM159" s="3">
        <f>[2]หน้าผ้า!DS168</f>
        <v>45780</v>
      </c>
      <c r="AN159" s="3">
        <f>[2]หน้าผ้า!DT168</f>
        <v>45781</v>
      </c>
      <c r="AO159" s="3">
        <f>[2]หน้าผ้า!DU168</f>
        <v>45781</v>
      </c>
      <c r="AP159" s="3">
        <f>[2]หน้าผ้า!DP168</f>
        <v>45777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WRWT25800/WRWT25800</v>
      </c>
      <c r="BD159" s="56">
        <f>[2]หน้าผ้า!CA168</f>
        <v>986.76629333333335</v>
      </c>
    </row>
    <row r="160" spans="1:56" ht="28.5" customHeight="1" x14ac:dyDescent="0.45">
      <c r="A160" s="3">
        <f>[2]หน้าผ้า!C169</f>
        <v>45751</v>
      </c>
      <c r="B160" s="14" t="str">
        <f>[2]หน้าผ้า!B169</f>
        <v>MK68-000503</v>
      </c>
      <c r="C160" s="9" t="str">
        <f>[2]หน้าผ้า!E169</f>
        <v>บจก.เบทาโกร</v>
      </c>
      <c r="D160" s="13" t="str">
        <f>[2]หน้าผ้า!F169</f>
        <v>บาลานส์ 956</v>
      </c>
      <c r="E160" s="9">
        <f>[2]หน้าผ้า!G169</f>
        <v>20</v>
      </c>
      <c r="F160" s="9">
        <f>[2]หน้าผ้า!H169</f>
        <v>37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80</v>
      </c>
      <c r="J160" s="9" t="str">
        <f>[2]หน้าผ้า!M169</f>
        <v>±</v>
      </c>
      <c r="K160" s="9">
        <f>[2]หน้าผ้า!N169</f>
        <v>3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>500กระสอบแบน พร้อมระบุชื่อบริษัท รายการสินค้า จำนวนแต่ละแพ็ค</v>
      </c>
      <c r="T160" s="12">
        <f>[2]หน้าผ้า!X169</f>
        <v>45784</v>
      </c>
      <c r="U160" s="11">
        <f>[2]หน้าผ้า!AA169</f>
        <v>5000</v>
      </c>
      <c r="V160" s="10">
        <f>[2]หน้าผ้า!AJ169</f>
        <v>0</v>
      </c>
      <c r="W160" s="10">
        <f>[2]หน้าผ้า!AL169</f>
        <v>5000</v>
      </c>
      <c r="X160" s="10">
        <f>[2]หน้าผ้า!AM169</f>
        <v>0</v>
      </c>
      <c r="Y160" s="10">
        <f>[2]หน้าผ้า!AN169</f>
        <v>5250</v>
      </c>
      <c r="Z160" s="9" t="str">
        <f>[2]หน้าผ้า!AO169</f>
        <v>WSWT2025800</v>
      </c>
      <c r="AA160" s="8">
        <f>[2]หน้าผ้า!AQ169</f>
        <v>5378.4500000000007</v>
      </c>
      <c r="AB160" s="8">
        <f>[2]หน้าผ้า!AR169</f>
        <v>0</v>
      </c>
      <c r="AC160" s="8">
        <f>[2]หน้าผ้า!AS169</f>
        <v>5378.4500000000007</v>
      </c>
      <c r="AD160" s="8">
        <f>[2]หน้าผ้า!AT169</f>
        <v>0</v>
      </c>
      <c r="AE160" s="8">
        <f>[2]หน้าผ้า!AU169</f>
        <v>0</v>
      </c>
      <c r="AF160" s="8" t="str">
        <f>[2]หน้าผ้า!AI169</f>
        <v>ลพบุรี 3</v>
      </c>
      <c r="AG160" s="1" t="str">
        <f>[3]หน้าผ้า!DC172</f>
        <v>ยังไม่ได้พิมพ์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45784</v>
      </c>
      <c r="AK160" s="3">
        <f>[2]หน้าผ้า!DQ169</f>
        <v>0</v>
      </c>
      <c r="AL160" s="3">
        <f>[2]หน้าผ้า!DR169</f>
        <v>45775</v>
      </c>
      <c r="AM160" s="3">
        <f>[2]หน้าผ้า!DS169</f>
        <v>45782</v>
      </c>
      <c r="AN160" s="3">
        <f>[2]หน้าผ้า!DT169</f>
        <v>45783</v>
      </c>
      <c r="AO160" s="3">
        <f>[2]หน้าผ้า!DU169</f>
        <v>45783</v>
      </c>
      <c r="AP160" s="3">
        <f>[2]หน้าผ้า!DP169</f>
        <v>45779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WRWT25800/WRWT25800</v>
      </c>
      <c r="BD160" s="56">
        <f>[2]หน้าผ้า!CA169</f>
        <v>411.15262222222225</v>
      </c>
    </row>
    <row r="161" spans="1:56" ht="28.5" customHeight="1" x14ac:dyDescent="0.45">
      <c r="A161" s="3">
        <f>[2]หน้าผ้า!C170</f>
        <v>45751</v>
      </c>
      <c r="B161" s="14" t="str">
        <f>[2]หน้าผ้า!B170</f>
        <v>MK68-000504</v>
      </c>
      <c r="C161" s="9" t="str">
        <f>[2]หน้าผ้า!E170</f>
        <v>บจก.เบทาโกร</v>
      </c>
      <c r="D161" s="13" t="str">
        <f>[2]หน้าผ้า!F170</f>
        <v>เบทาโกร 405</v>
      </c>
      <c r="E161" s="9">
        <f>[2]หน้าผ้า!G170</f>
        <v>20</v>
      </c>
      <c r="F161" s="9">
        <f>[2]หน้าผ้า!H170</f>
        <v>37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80</v>
      </c>
      <c r="J161" s="9" t="str">
        <f>[2]หน้าผ้า!M170</f>
        <v>±</v>
      </c>
      <c r="K161" s="9">
        <f>[2]หน้าผ้า!N170</f>
        <v>3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>500กระสอบแบน พร้อมระบุชื่อบริษัท รายการสินค้า จำนวนแต่ละแพ็ค</v>
      </c>
      <c r="T161" s="12">
        <f>[2]หน้าผ้า!X170</f>
        <v>45784</v>
      </c>
      <c r="U161" s="11">
        <f>[2]หน้าผ้า!AA170</f>
        <v>20000</v>
      </c>
      <c r="V161" s="10">
        <f>[2]หน้าผ้า!AJ170</f>
        <v>0</v>
      </c>
      <c r="W161" s="10">
        <f>[2]หน้าผ้า!AL170</f>
        <v>20000</v>
      </c>
      <c r="X161" s="10">
        <f>[2]หน้าผ้า!AM170</f>
        <v>0</v>
      </c>
      <c r="Y161" s="10">
        <f>[2]หน้าผ้า!AN170</f>
        <v>21000</v>
      </c>
      <c r="Z161" s="9" t="str">
        <f>[2]หน้าผ้า!AO170</f>
        <v>WSWT2025800</v>
      </c>
      <c r="AA161" s="8">
        <f>[2]หน้าผ้า!AQ170</f>
        <v>21513.800000000003</v>
      </c>
      <c r="AB161" s="8">
        <f>[2]หน้าผ้า!AR170</f>
        <v>0</v>
      </c>
      <c r="AC161" s="8">
        <f>[2]หน้าผ้า!AS170</f>
        <v>21513.800000000003</v>
      </c>
      <c r="AD161" s="8">
        <f>[2]หน้าผ้า!AT170</f>
        <v>0</v>
      </c>
      <c r="AE161" s="8">
        <f>[2]หน้าผ้า!AU170</f>
        <v>0</v>
      </c>
      <c r="AF161" s="8" t="str">
        <f>[2]หน้าผ้า!AI170</f>
        <v>ลพบุรี 3</v>
      </c>
      <c r="AG161" s="1" t="str">
        <f>[3]หน้าผ้า!DC173</f>
        <v>ยังไม่ได้พิมพ์</v>
      </c>
      <c r="AH161" s="1" t="str">
        <f>[2]หน้าผ้า!DL170</f>
        <v>P7</v>
      </c>
      <c r="AI161" s="1">
        <f>[2]หน้าผ้า!DM170</f>
        <v>2</v>
      </c>
      <c r="AJ161" s="3">
        <f>[2]หน้าผ้า!DN170</f>
        <v>45784</v>
      </c>
      <c r="AK161" s="3">
        <f>[2]หน้าผ้า!DQ170</f>
        <v>0</v>
      </c>
      <c r="AL161" s="3">
        <f>[2]หน้าผ้า!DR170</f>
        <v>45775</v>
      </c>
      <c r="AM161" s="3">
        <f>[2]หน้าผ้า!DS170</f>
        <v>45782</v>
      </c>
      <c r="AN161" s="3">
        <f>[2]หน้าผ้า!DT170</f>
        <v>45783</v>
      </c>
      <c r="AO161" s="3">
        <f>[2]หน้าผ้า!DU170</f>
        <v>45783</v>
      </c>
      <c r="AP161" s="3">
        <f>[2]หน้าผ้า!DP170</f>
        <v>45779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WRWT25800/WRWT25800</v>
      </c>
      <c r="BD161" s="56">
        <f>[2]หน้าผ้า!CA170</f>
        <v>1644.610488888889</v>
      </c>
    </row>
    <row r="162" spans="1:56" ht="28.5" customHeight="1" x14ac:dyDescent="0.45">
      <c r="A162" s="3">
        <f>[2]หน้าผ้า!C171</f>
        <v>45751</v>
      </c>
      <c r="B162" s="14" t="str">
        <f>[2]หน้าผ้า!B171</f>
        <v>MK68-000503</v>
      </c>
      <c r="C162" s="9" t="str">
        <f>[2]หน้าผ้า!E171</f>
        <v>บจก.เบทาโกร</v>
      </c>
      <c r="D162" s="13" t="str">
        <f>[2]หน้าผ้า!F171</f>
        <v>เบทาโกร 327</v>
      </c>
      <c r="E162" s="9">
        <f>[2]หน้าผ้า!G171</f>
        <v>20</v>
      </c>
      <c r="F162" s="9">
        <f>[2]หน้าผ้า!H171</f>
        <v>37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80</v>
      </c>
      <c r="J162" s="9" t="str">
        <f>[2]หน้าผ้า!M171</f>
        <v>±</v>
      </c>
      <c r="K162" s="9">
        <f>[2]หน้าผ้า!N171</f>
        <v>3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>500กระสอบแบน พร้อมระบุชื่อบริษัท รายการสินค้า จำนวนแต่ละแพ็ค</v>
      </c>
      <c r="T162" s="12">
        <f>[2]หน้าผ้า!X171</f>
        <v>45784</v>
      </c>
      <c r="U162" s="11">
        <f>[2]หน้าผ้า!AA171</f>
        <v>5000</v>
      </c>
      <c r="V162" s="10">
        <f>[2]หน้าผ้า!AJ171</f>
        <v>0</v>
      </c>
      <c r="W162" s="10">
        <f>[2]หน้าผ้า!AL171</f>
        <v>5000</v>
      </c>
      <c r="X162" s="10">
        <f>[2]หน้าผ้า!AM171</f>
        <v>0</v>
      </c>
      <c r="Y162" s="10">
        <f>[2]หน้าผ้า!AN171</f>
        <v>5250</v>
      </c>
      <c r="Z162" s="9" t="str">
        <f>[2]หน้าผ้า!AO171</f>
        <v>WSWT2025800</v>
      </c>
      <c r="AA162" s="8">
        <f>[2]หน้าผ้า!AQ171</f>
        <v>5378.4500000000007</v>
      </c>
      <c r="AB162" s="8">
        <f>[2]หน้าผ้า!AR171</f>
        <v>0</v>
      </c>
      <c r="AC162" s="8">
        <f>[2]หน้าผ้า!AS171</f>
        <v>5378.4500000000007</v>
      </c>
      <c r="AD162" s="8">
        <f>[2]หน้าผ้า!AT171</f>
        <v>0</v>
      </c>
      <c r="AE162" s="8">
        <f>[2]หน้าผ้า!AU171</f>
        <v>0</v>
      </c>
      <c r="AF162" s="8" t="str">
        <f>[2]หน้าผ้า!AI171</f>
        <v>ลพบุรี 3</v>
      </c>
      <c r="AG162" s="1" t="str">
        <f>[3]หน้าผ้า!DC174</f>
        <v>ยังไม่ได้พิมพ์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45784</v>
      </c>
      <c r="AK162" s="3">
        <f>[2]หน้าผ้า!DQ171</f>
        <v>0</v>
      </c>
      <c r="AL162" s="3">
        <f>[2]หน้าผ้า!DR171</f>
        <v>45775</v>
      </c>
      <c r="AM162" s="3">
        <f>[2]หน้าผ้า!DS171</f>
        <v>45782</v>
      </c>
      <c r="AN162" s="3">
        <f>[2]หน้าผ้า!DT171</f>
        <v>45783</v>
      </c>
      <c r="AO162" s="3">
        <f>[2]หน้าผ้า!DU171</f>
        <v>45783</v>
      </c>
      <c r="AP162" s="3">
        <f>[2]หน้าผ้า!DP171</f>
        <v>45779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WRWT25800/WRWT25800</v>
      </c>
      <c r="BD162" s="56">
        <f>[2]หน้าผ้า!CA171</f>
        <v>411.15262222222225</v>
      </c>
    </row>
    <row r="163" spans="1:56" ht="28.5" customHeight="1" x14ac:dyDescent="0.45">
      <c r="A163" s="3">
        <f>[2]หน้าผ้า!C172</f>
        <v>45731</v>
      </c>
      <c r="B163" s="14" t="str">
        <f>[2]หน้าผ้า!B172</f>
        <v>MK68-000413</v>
      </c>
      <c r="C163" s="9" t="str">
        <f>[2]หน้าผ้า!E172</f>
        <v>บจก.เบทาโกร</v>
      </c>
      <c r="D163" s="13" t="str">
        <f>[2]หน้าผ้า!F172</f>
        <v>WB เบทาโกร 323 30kg LP</v>
      </c>
      <c r="E163" s="9">
        <f>[2]หน้าผ้า!G172</f>
        <v>20</v>
      </c>
      <c r="F163" s="9">
        <f>[2]หน้าผ้า!H172</f>
        <v>37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80</v>
      </c>
      <c r="J163" s="9" t="str">
        <f>[2]หน้าผ้า!M172</f>
        <v>±</v>
      </c>
      <c r="K163" s="9">
        <f>[2]หน้าผ้า!N172</f>
        <v>3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>500กระสอบแบน พร้อมระบุชื่อบริษัท รายการสินค้า จำนวนแต่ละแพ็ค</v>
      </c>
      <c r="T163" s="12">
        <f>[2]หน้าผ้า!X172</f>
        <v>45785</v>
      </c>
      <c r="U163" s="11">
        <f>[2]หน้าผ้า!AA172</f>
        <v>5000</v>
      </c>
      <c r="V163" s="10">
        <f>[2]หน้าผ้า!AJ172</f>
        <v>0</v>
      </c>
      <c r="W163" s="10">
        <f>[2]หน้าผ้า!AL172</f>
        <v>5000</v>
      </c>
      <c r="X163" s="10">
        <f>[2]หน้าผ้า!AM172</f>
        <v>0</v>
      </c>
      <c r="Y163" s="10">
        <f>[2]หน้าผ้า!AN172</f>
        <v>5250</v>
      </c>
      <c r="Z163" s="9" t="str">
        <f>[2]หน้าผ้า!AO172</f>
        <v>WSWT2025800</v>
      </c>
      <c r="AA163" s="8">
        <f>[2]หน้าผ้า!AQ172</f>
        <v>5378.4500000000007</v>
      </c>
      <c r="AB163" s="8">
        <f>[2]หน้าผ้า!AR172</f>
        <v>0</v>
      </c>
      <c r="AC163" s="8">
        <f>[2]หน้าผ้า!AS172</f>
        <v>5378.4500000000007</v>
      </c>
      <c r="AD163" s="8">
        <f>[2]หน้าผ้า!AT172</f>
        <v>0</v>
      </c>
      <c r="AE163" s="8">
        <f>[2]หน้าผ้า!AU172</f>
        <v>0</v>
      </c>
      <c r="AF163" s="8" t="str">
        <f>[2]หน้าผ้า!AI172</f>
        <v>ลำพูน</v>
      </c>
      <c r="AG163" s="1" t="str">
        <f>[3]หน้าผ้า!DC175</f>
        <v>ยังไม่ได้พิมพ์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45785</v>
      </c>
      <c r="AK163" s="3">
        <f>[2]หน้าผ้า!DQ172</f>
        <v>0</v>
      </c>
      <c r="AL163" s="3">
        <f>[2]หน้าผ้า!DR172</f>
        <v>45776</v>
      </c>
      <c r="AM163" s="3">
        <f>[2]หน้าผ้า!DS172</f>
        <v>45783</v>
      </c>
      <c r="AN163" s="3">
        <f>[2]หน้าผ้า!DT172</f>
        <v>45784</v>
      </c>
      <c r="AO163" s="3">
        <f>[2]หน้าผ้า!DU172</f>
        <v>45784</v>
      </c>
      <c r="AP163" s="3">
        <f>[2]หน้าผ้า!DP172</f>
        <v>45780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WRWT25800/WRWT25800</v>
      </c>
      <c r="BD163" s="56">
        <f>[2]หน้าผ้า!CA172</f>
        <v>411.15262222222225</v>
      </c>
    </row>
    <row r="164" spans="1:56" ht="28.5" customHeight="1" x14ac:dyDescent="0.45">
      <c r="A164" s="3">
        <f>[2]หน้าผ้า!C173</f>
        <v>45751</v>
      </c>
      <c r="B164" s="14" t="str">
        <f>[2]หน้าผ้า!B173</f>
        <v>MK68-000502</v>
      </c>
      <c r="C164" s="9" t="str">
        <f>[2]หน้าผ้า!E173</f>
        <v>บจก.เบทาโกร</v>
      </c>
      <c r="D164" s="13" t="str">
        <f>[2]หน้าผ้า!F173</f>
        <v>WB ฟาร์ม F993L 30kg  LR</v>
      </c>
      <c r="E164" s="9">
        <f>[2]หน้าผ้า!G173</f>
        <v>20</v>
      </c>
      <c r="F164" s="9">
        <f>[2]หน้าผ้า!H173</f>
        <v>37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80</v>
      </c>
      <c r="J164" s="9" t="str">
        <f>[2]หน้าผ้า!M173</f>
        <v>±</v>
      </c>
      <c r="K164" s="9">
        <f>[2]หน้าผ้า!N173</f>
        <v>3</v>
      </c>
      <c r="L164" s="9" t="str">
        <f>[2]หน้าผ้า!R173</f>
        <v>ไม่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>500กระสอบแบน พร้อมระบุชื่อบริษัท รายการสินค้า จำนวนแต่ละแพ็ค</v>
      </c>
      <c r="T164" s="12">
        <f>[2]หน้าผ้า!X173</f>
        <v>45786</v>
      </c>
      <c r="U164" s="11">
        <f>[2]หน้าผ้า!AA173</f>
        <v>40000</v>
      </c>
      <c r="V164" s="10">
        <f>[2]หน้าผ้า!AJ173</f>
        <v>0</v>
      </c>
      <c r="W164" s="10">
        <f>[2]หน้าผ้า!AL173</f>
        <v>40000</v>
      </c>
      <c r="X164" s="10">
        <f>[2]หน้าผ้า!AM173</f>
        <v>0</v>
      </c>
      <c r="Y164" s="10">
        <f>[2]หน้าผ้า!AN173</f>
        <v>42000</v>
      </c>
      <c r="Z164" s="9" t="str">
        <f>[2]หน้าผ้า!AO173</f>
        <v>WSWT2025800</v>
      </c>
      <c r="AA164" s="8">
        <f>[2]หน้าผ้า!AQ173</f>
        <v>43027.600000000006</v>
      </c>
      <c r="AB164" s="8">
        <f>[2]หน้าผ้า!AR173</f>
        <v>0</v>
      </c>
      <c r="AC164" s="8">
        <f>[2]หน้าผ้า!AS173</f>
        <v>43027.600000000006</v>
      </c>
      <c r="AD164" s="8">
        <f>[2]หน้าผ้า!AT173</f>
        <v>0</v>
      </c>
      <c r="AE164" s="8">
        <f>[2]หน้าผ้า!AU173</f>
        <v>0</v>
      </c>
      <c r="AF164" s="8" t="str">
        <f>[2]หน้าผ้า!AI173</f>
        <v>ลพบุรี 3</v>
      </c>
      <c r="AG164" s="1" t="str">
        <f>[3]หน้าผ้า!DC176</f>
        <v>ยังไม่ได้พิมพ์</v>
      </c>
      <c r="AH164" s="1" t="str">
        <f>[2]หน้าผ้า!DL173</f>
        <v>P7</v>
      </c>
      <c r="AI164" s="1">
        <f>[2]หน้าผ้า!DM173</f>
        <v>2</v>
      </c>
      <c r="AJ164" s="3">
        <f>[2]หน้าผ้า!DN173</f>
        <v>45786</v>
      </c>
      <c r="AK164" s="3">
        <f>[2]หน้าผ้า!DQ173</f>
        <v>0</v>
      </c>
      <c r="AL164" s="3">
        <f>[2]หน้าผ้า!DR173</f>
        <v>45777</v>
      </c>
      <c r="AM164" s="3">
        <f>[2]หน้าผ้า!DS173</f>
        <v>45784</v>
      </c>
      <c r="AN164" s="3">
        <f>[2]หน้าผ้า!DT173</f>
        <v>45785</v>
      </c>
      <c r="AO164" s="3">
        <f>[2]หน้าผ้า!DU173</f>
        <v>45785</v>
      </c>
      <c r="AP164" s="3">
        <f>[2]หน้าผ้า!DP173</f>
        <v>45781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WRWT25800/WRWT25800</v>
      </c>
      <c r="BD164" s="56">
        <f>[2]หน้าผ้า!CA173</f>
        <v>3289.220977777778</v>
      </c>
    </row>
    <row r="165" spans="1:56" ht="28.5" customHeight="1" x14ac:dyDescent="0.45">
      <c r="A165" s="3">
        <f>[2]หน้าผ้า!C174</f>
        <v>45731</v>
      </c>
      <c r="B165" s="14" t="str">
        <f>[2]หน้าผ้า!B174</f>
        <v>MK68-000408</v>
      </c>
      <c r="C165" s="9" t="str">
        <f>[2]หน้าผ้า!E174</f>
        <v>บจก.เบทาโกร</v>
      </c>
      <c r="D165" s="13" t="str">
        <f>[2]หน้าผ้า!F174</f>
        <v>WB บาลานส์ 956 30kg LP</v>
      </c>
      <c r="E165" s="9">
        <f>[2]หน้าผ้า!G174</f>
        <v>20</v>
      </c>
      <c r="F165" s="9">
        <f>[2]หน้าผ้า!H174</f>
        <v>37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80</v>
      </c>
      <c r="J165" s="9" t="str">
        <f>[2]หน้าผ้า!M174</f>
        <v>±</v>
      </c>
      <c r="K165" s="9">
        <f>[2]หน้าผ้า!N174</f>
        <v>3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>500กระสอบแบน พร้อมระบุชื่อบริษัท รายการสินค้า จำนวนแต่ละแพ็ค</v>
      </c>
      <c r="T165" s="12">
        <f>[2]หน้าผ้า!X174</f>
        <v>45790</v>
      </c>
      <c r="U165" s="11">
        <f>[2]หน้าผ้า!AA174</f>
        <v>5000</v>
      </c>
      <c r="V165" s="10">
        <f>[2]หน้าผ้า!AJ174</f>
        <v>0</v>
      </c>
      <c r="W165" s="10">
        <f>[2]หน้าผ้า!AL174</f>
        <v>5000</v>
      </c>
      <c r="X165" s="10">
        <f>[2]หน้าผ้า!AM174</f>
        <v>0</v>
      </c>
      <c r="Y165" s="10">
        <f>[2]หน้าผ้า!AN174</f>
        <v>5250</v>
      </c>
      <c r="Z165" s="9" t="str">
        <f>[2]หน้าผ้า!AO174</f>
        <v>WSWT2025800</v>
      </c>
      <c r="AA165" s="8">
        <f>[2]หน้าผ้า!AQ174</f>
        <v>5378.4500000000007</v>
      </c>
      <c r="AB165" s="8">
        <f>[2]หน้าผ้า!AR174</f>
        <v>0</v>
      </c>
      <c r="AC165" s="8">
        <f>[2]หน้าผ้า!AS174</f>
        <v>5378.4500000000007</v>
      </c>
      <c r="AD165" s="8">
        <f>[2]หน้าผ้า!AT174</f>
        <v>0</v>
      </c>
      <c r="AE165" s="8">
        <f>[2]หน้าผ้า!AU174</f>
        <v>0</v>
      </c>
      <c r="AF165" s="8" t="str">
        <f>[2]หน้าผ้า!AI174</f>
        <v>ลำพูน</v>
      </c>
      <c r="AG165" s="1" t="str">
        <f>[3]หน้าผ้า!DC177</f>
        <v>ยังไม่ได้พิมพ์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45790</v>
      </c>
      <c r="AK165" s="3">
        <f>[2]หน้าผ้า!DQ174</f>
        <v>0</v>
      </c>
      <c r="AL165" s="3">
        <f>[2]หน้าผ้า!DR174</f>
        <v>45781</v>
      </c>
      <c r="AM165" s="3">
        <f>[2]หน้าผ้า!DS174</f>
        <v>45788</v>
      </c>
      <c r="AN165" s="3">
        <f>[2]หน้าผ้า!DT174</f>
        <v>45789</v>
      </c>
      <c r="AO165" s="3">
        <f>[2]หน้าผ้า!DU174</f>
        <v>45789</v>
      </c>
      <c r="AP165" s="3">
        <f>[2]หน้าผ้า!DP174</f>
        <v>45785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WRWT25800/WRWT25800</v>
      </c>
      <c r="BD165" s="56">
        <f>[2]หน้าผ้า!CA174</f>
        <v>411.15262222222225</v>
      </c>
    </row>
    <row r="166" spans="1:56" ht="28.5" customHeight="1" x14ac:dyDescent="0.45">
      <c r="A166" s="3">
        <f>[2]หน้าผ้า!C175</f>
        <v>45731</v>
      </c>
      <c r="B166" s="14" t="str">
        <f>[2]หน้าผ้า!B175</f>
        <v>MK68-000406</v>
      </c>
      <c r="C166" s="9" t="str">
        <f>[2]หน้าผ้า!E175</f>
        <v>บจก.เบทาโกร</v>
      </c>
      <c r="D166" s="13" t="str">
        <f>[2]หน้าผ้า!F175</f>
        <v>WB บาลานส์ 953 30kg LP</v>
      </c>
      <c r="E166" s="9">
        <f>[2]หน้าผ้า!G175</f>
        <v>20</v>
      </c>
      <c r="F166" s="9">
        <f>[2]หน้าผ้า!H175</f>
        <v>37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80</v>
      </c>
      <c r="J166" s="9" t="str">
        <f>[2]หน้าผ้า!M175</f>
        <v>±</v>
      </c>
      <c r="K166" s="9">
        <f>[2]หน้าผ้า!N175</f>
        <v>3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>500กระสอบแบน พร้อมระบุชื่อบริษัท รายการสินค้า จำนวนแต่ละแพ็ค</v>
      </c>
      <c r="T166" s="12">
        <f>[2]หน้าผ้า!X175</f>
        <v>45792</v>
      </c>
      <c r="U166" s="11">
        <f>[2]หน้าผ้า!AA175</f>
        <v>5000</v>
      </c>
      <c r="V166" s="10">
        <f>[2]หน้าผ้า!AJ175</f>
        <v>0</v>
      </c>
      <c r="W166" s="10">
        <f>[2]หน้าผ้า!AL175</f>
        <v>5000</v>
      </c>
      <c r="X166" s="10">
        <f>[2]หน้าผ้า!AM175</f>
        <v>0</v>
      </c>
      <c r="Y166" s="10">
        <f>[2]หน้าผ้า!AN175</f>
        <v>5250</v>
      </c>
      <c r="Z166" s="9" t="str">
        <f>[2]หน้าผ้า!AO175</f>
        <v>WSWT2025800</v>
      </c>
      <c r="AA166" s="8">
        <f>[2]หน้าผ้า!AQ175</f>
        <v>5378.4500000000007</v>
      </c>
      <c r="AB166" s="8">
        <f>[2]หน้าผ้า!AR175</f>
        <v>0</v>
      </c>
      <c r="AC166" s="8">
        <f>[2]หน้าผ้า!AS175</f>
        <v>5378.4500000000007</v>
      </c>
      <c r="AD166" s="8">
        <f>[2]หน้าผ้า!AT175</f>
        <v>0</v>
      </c>
      <c r="AE166" s="8">
        <f>[2]หน้าผ้า!AU175</f>
        <v>0</v>
      </c>
      <c r="AF166" s="8" t="str">
        <f>[2]หน้าผ้า!AI175</f>
        <v>ลำพูน</v>
      </c>
      <c r="AG166" s="1" t="str">
        <f>[3]หน้าผ้า!DC178</f>
        <v>รอแบบ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45792</v>
      </c>
      <c r="AK166" s="3">
        <f>[2]หน้าผ้า!DQ175</f>
        <v>0</v>
      </c>
      <c r="AL166" s="3">
        <f>[2]หน้าผ้า!DR175</f>
        <v>45783</v>
      </c>
      <c r="AM166" s="3">
        <f>[2]หน้าผ้า!DS175</f>
        <v>45790</v>
      </c>
      <c r="AN166" s="3">
        <f>[2]หน้าผ้า!DT175</f>
        <v>45791</v>
      </c>
      <c r="AO166" s="3">
        <f>[2]หน้าผ้า!DU175</f>
        <v>45791</v>
      </c>
      <c r="AP166" s="3">
        <f>[2]หน้าผ้า!DP175</f>
        <v>45787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WRWT25800/WRWT25800</v>
      </c>
      <c r="BD166" s="56">
        <f>[2]หน้าผ้า!CA175</f>
        <v>411.15262222222225</v>
      </c>
    </row>
    <row r="167" spans="1:56" ht="28.5" customHeight="1" x14ac:dyDescent="0.45">
      <c r="A167" s="3">
        <f>[2]หน้าผ้า!C176</f>
        <v>45728</v>
      </c>
      <c r="B167" s="14" t="str">
        <f>[2]หน้าผ้า!B176</f>
        <v>MK68-000386</v>
      </c>
      <c r="C167" s="9" t="str">
        <f>[2]หน้าผ้า!E176</f>
        <v>บจก.เบทาโกร</v>
      </c>
      <c r="D167" s="13" t="str">
        <f>[2]หน้าผ้า!F176</f>
        <v>WB ฟาร์ม F912 30kg LP</v>
      </c>
      <c r="E167" s="9">
        <f>[2]หน้าผ้า!G176</f>
        <v>20</v>
      </c>
      <c r="F167" s="9">
        <f>[2]หน้าผ้า!H176</f>
        <v>37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80</v>
      </c>
      <c r="J167" s="9" t="str">
        <f>[2]หน้าผ้า!M176</f>
        <v>±</v>
      </c>
      <c r="K167" s="9">
        <f>[2]หน้าผ้า!N176</f>
        <v>3</v>
      </c>
      <c r="L167" s="9" t="str">
        <f>[2]หน้าผ้า!R176</f>
        <v>ไม่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>500กระสอบแบน พร้อมระบุชื่อบริษัท รายการสินค้า จำนวนแต่ละแพ็ค</v>
      </c>
      <c r="T167" s="12">
        <f>[2]หน้าผ้า!X176</f>
        <v>45793</v>
      </c>
      <c r="U167" s="11">
        <f>[2]หน้าผ้า!AA176</f>
        <v>5000</v>
      </c>
      <c r="V167" s="10">
        <f>[2]หน้าผ้า!AJ176</f>
        <v>0</v>
      </c>
      <c r="W167" s="10">
        <f>[2]หน้าผ้า!AL176</f>
        <v>5000</v>
      </c>
      <c r="X167" s="10">
        <f>[2]หน้าผ้า!AM176</f>
        <v>0</v>
      </c>
      <c r="Y167" s="10">
        <f>[2]หน้าผ้า!AN176</f>
        <v>5250</v>
      </c>
      <c r="Z167" s="9" t="str">
        <f>[2]หน้าผ้า!AO176</f>
        <v>WSWT2025800</v>
      </c>
      <c r="AA167" s="8">
        <f>[2]หน้าผ้า!AQ176</f>
        <v>5378.4500000000007</v>
      </c>
      <c r="AB167" s="8">
        <f>[2]หน้าผ้า!AR176</f>
        <v>0</v>
      </c>
      <c r="AC167" s="8">
        <f>[2]หน้าผ้า!AS176</f>
        <v>5378.4500000000007</v>
      </c>
      <c r="AD167" s="8">
        <f>[2]หน้าผ้า!AT176</f>
        <v>0</v>
      </c>
      <c r="AE167" s="8">
        <f>[2]หน้าผ้า!AU176</f>
        <v>0</v>
      </c>
      <c r="AF167" s="8" t="str">
        <f>[2]หน้าผ้า!AI176</f>
        <v>ลำพูน</v>
      </c>
      <c r="AG167" s="1" t="str">
        <f>[3]หน้าผ้า!DC179</f>
        <v>พร้อมส่ง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45793</v>
      </c>
      <c r="AK167" s="3">
        <f>[2]หน้าผ้า!DQ176</f>
        <v>0</v>
      </c>
      <c r="AL167" s="3">
        <f>[2]หน้าผ้า!DR176</f>
        <v>45784</v>
      </c>
      <c r="AM167" s="3">
        <f>[2]หน้าผ้า!DS176</f>
        <v>45791</v>
      </c>
      <c r="AN167" s="3">
        <f>[2]หน้าผ้า!DT176</f>
        <v>45792</v>
      </c>
      <c r="AO167" s="3">
        <f>[2]หน้าผ้า!DU176</f>
        <v>45792</v>
      </c>
      <c r="AP167" s="3">
        <f>[2]หน้าผ้า!DP176</f>
        <v>45788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WRWT25800/WRWT25800</v>
      </c>
      <c r="BD167" s="56">
        <f>[2]หน้าผ้า!CA176</f>
        <v>411.15262222222225</v>
      </c>
    </row>
    <row r="168" spans="1:56" ht="28.5" customHeight="1" x14ac:dyDescent="0.45">
      <c r="A168" s="3">
        <f>[2]หน้าผ้า!C177</f>
        <v>45728</v>
      </c>
      <c r="B168" s="14" t="str">
        <f>[2]หน้าผ้า!B177</f>
        <v>MK68-000386</v>
      </c>
      <c r="C168" s="9" t="str">
        <f>[2]หน้าผ้า!E177</f>
        <v>บจก.เบทาโกร</v>
      </c>
      <c r="D168" s="13" t="str">
        <f>[2]หน้าผ้า!F177</f>
        <v>WB ฟาร์ม F993 30kg LP</v>
      </c>
      <c r="E168" s="9">
        <f>[2]หน้าผ้า!G177</f>
        <v>20</v>
      </c>
      <c r="F168" s="9">
        <f>[2]หน้าผ้า!H177</f>
        <v>37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80</v>
      </c>
      <c r="J168" s="9" t="str">
        <f>[2]หน้าผ้า!M177</f>
        <v>±</v>
      </c>
      <c r="K168" s="9">
        <f>[2]หน้าผ้า!N177</f>
        <v>3</v>
      </c>
      <c r="L168" s="9" t="str">
        <f>[2]หน้าผ้า!R177</f>
        <v>ไม่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>500กระสอบแบน พร้อมระบุชื่อบริษัท รายการสินค้า จำนวนแต่ละแพ็ค</v>
      </c>
      <c r="T168" s="12">
        <f>[2]หน้าผ้า!X177</f>
        <v>45793</v>
      </c>
      <c r="U168" s="11">
        <f>[2]หน้าผ้า!AA177</f>
        <v>5000</v>
      </c>
      <c r="V168" s="10">
        <f>[2]หน้าผ้า!AJ177</f>
        <v>0</v>
      </c>
      <c r="W168" s="10">
        <f>[2]หน้าผ้า!AL177</f>
        <v>5000</v>
      </c>
      <c r="X168" s="10">
        <f>[2]หน้าผ้า!AM177</f>
        <v>0</v>
      </c>
      <c r="Y168" s="10">
        <f>[2]หน้าผ้า!AN177</f>
        <v>5250</v>
      </c>
      <c r="Z168" s="9" t="str">
        <f>[2]หน้าผ้า!AO177</f>
        <v>WSWT2025800</v>
      </c>
      <c r="AA168" s="8">
        <f>[2]หน้าผ้า!AQ177</f>
        <v>5378.4500000000007</v>
      </c>
      <c r="AB168" s="8">
        <f>[2]หน้าผ้า!AR177</f>
        <v>0</v>
      </c>
      <c r="AC168" s="8">
        <f>[2]หน้าผ้า!AS177</f>
        <v>5378.4500000000007</v>
      </c>
      <c r="AD168" s="8">
        <f>[2]หน้าผ้า!AT177</f>
        <v>0</v>
      </c>
      <c r="AE168" s="8">
        <f>[2]หน้าผ้า!AU177</f>
        <v>0</v>
      </c>
      <c r="AF168" s="8" t="str">
        <f>[2]หน้าผ้า!AI177</f>
        <v>ลำพูน</v>
      </c>
      <c r="AG168" s="1" t="str">
        <f>[3]หน้าผ้า!DC180</f>
        <v>พร้อมส่ง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45793</v>
      </c>
      <c r="AK168" s="3">
        <f>[2]หน้าผ้า!DQ177</f>
        <v>0</v>
      </c>
      <c r="AL168" s="3">
        <f>[2]หน้าผ้า!DR177</f>
        <v>45784</v>
      </c>
      <c r="AM168" s="3">
        <f>[2]หน้าผ้า!DS177</f>
        <v>45791</v>
      </c>
      <c r="AN168" s="3">
        <f>[2]หน้าผ้า!DT177</f>
        <v>45792</v>
      </c>
      <c r="AO168" s="3">
        <f>[2]หน้าผ้า!DU177</f>
        <v>45792</v>
      </c>
      <c r="AP168" s="3">
        <f>[2]หน้าผ้า!DP177</f>
        <v>45788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WRWT25800/WRWT25800</v>
      </c>
      <c r="BD168" s="56">
        <f>[2]หน้าผ้า!CA177</f>
        <v>411.15262222222225</v>
      </c>
    </row>
    <row r="169" spans="1:56" ht="28.5" customHeight="1" x14ac:dyDescent="0.45">
      <c r="A169" s="3" t="str">
        <f>[2]หน้าผ้า!C178</f>
        <v>ประมาณการ</v>
      </c>
      <c r="B169" s="14" t="str">
        <f>[2]หน้าผ้า!B178</f>
        <v>ประมาณการ</v>
      </c>
      <c r="C169" s="9" t="str">
        <f>[2]หน้าผ้า!E178</f>
        <v>บจก.อินเทคค์ โกลบอล</v>
      </c>
      <c r="D169" s="13" t="str">
        <f>[2]หน้าผ้า!F178</f>
        <v>รอแบบ</v>
      </c>
      <c r="E169" s="9">
        <f>[2]หน้าผ้า!G178</f>
        <v>20</v>
      </c>
      <c r="F169" s="9">
        <f>[2]หน้าผ้า!H178</f>
        <v>36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78</v>
      </c>
      <c r="J169" s="9" t="str">
        <f>[2]หน้าผ้า!M178</f>
        <v>±</v>
      </c>
      <c r="K169" s="9">
        <f>[2]หน้าผ้า!N178</f>
        <v>5</v>
      </c>
      <c r="L169" s="9" t="str">
        <f>[2]หน้าผ้า!R178</f>
        <v>จับจีบ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>มัด80 ใช้สายรัด</v>
      </c>
      <c r="T169" s="12" t="str">
        <f>[2]หน้าผ้า!X178</f>
        <v>รอแจ้ง</v>
      </c>
      <c r="U169" s="11">
        <f>[2]หน้าผ้า!AA178</f>
        <v>110000</v>
      </c>
      <c r="V169" s="10">
        <f>[2]หน้าผ้า!AJ178</f>
        <v>0</v>
      </c>
      <c r="W169" s="10">
        <f>[2]หน้าผ้า!AL178</f>
        <v>110000</v>
      </c>
      <c r="X169" s="10">
        <f>[2]หน้าผ้า!AM178</f>
        <v>0</v>
      </c>
      <c r="Y169" s="10">
        <f>[2]หน้าผ้า!AN178</f>
        <v>115500</v>
      </c>
      <c r="Z169" s="9" t="str">
        <f>[2]หน้าผ้า!AO178</f>
        <v>WSWT2025800</v>
      </c>
      <c r="AA169" s="8">
        <f>[2]หน้าผ้า!AQ178</f>
        <v>115252.50000000001</v>
      </c>
      <c r="AB169" s="8">
        <f>[2]หน้าผ้า!AR178</f>
        <v>0</v>
      </c>
      <c r="AC169" s="8">
        <f>[2]หน้าผ้า!AS178</f>
        <v>115252.50000000001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พร้อมส่ง</v>
      </c>
      <c r="AH169" s="1" t="str">
        <f>[2]หน้าผ้า!DL178</f>
        <v>P7</v>
      </c>
      <c r="AI169" s="1">
        <f>[2]หน้าผ้า!DM178</f>
        <v>2</v>
      </c>
      <c r="AJ169" s="3" t="str">
        <f>[2]หน้าผ้า!DN178</f>
        <v>รอแจ้ง</v>
      </c>
      <c r="AK169" s="3">
        <f>[2]หน้าผ้า!DQ178</f>
        <v>0</v>
      </c>
      <c r="AL169" s="3" t="e">
        <f>[2]หน้าผ้า!DR178</f>
        <v>#VALUE!</v>
      </c>
      <c r="AM169" s="3" t="e">
        <f>[2]หน้าผ้า!DS178</f>
        <v>#VALUE!</v>
      </c>
      <c r="AN169" s="3" t="e">
        <f>[2]หน้าผ้า!DT178</f>
        <v>#VALUE!</v>
      </c>
      <c r="AO169" s="3" t="e">
        <f>[2]หน้าผ้า!DU178</f>
        <v>#VALUE!</v>
      </c>
      <c r="AP169" s="3" t="e">
        <f>[2]หน้าผ้า!DP178</f>
        <v>#VALUE!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>รอART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WRWT25800/WRWT25800</v>
      </c>
      <c r="BD169" s="56">
        <f>[2]หน้าผ้า!CA178</f>
        <v>8810.4133333333339</v>
      </c>
    </row>
    <row r="170" spans="1:56" ht="28.5" customHeight="1" x14ac:dyDescent="0.45">
      <c r="A170" s="3">
        <f>[2]หน้าผ้า!C179</f>
        <v>0</v>
      </c>
      <c r="B170" s="14">
        <f>[2]หน้าผ้า!B179</f>
        <v>0</v>
      </c>
      <c r="C170" s="9">
        <f>[2]หน้าผ้า!E179</f>
        <v>0</v>
      </c>
      <c r="D170" s="13">
        <f>[2]หน้าผ้า!F179</f>
        <v>0</v>
      </c>
      <c r="E170" s="9">
        <f>[2]หน้าผ้า!G179</f>
        <v>20</v>
      </c>
      <c r="F170" s="9">
        <f>[2]หน้าผ้า!H179</f>
        <v>37</v>
      </c>
      <c r="G170" s="9">
        <f>[2]หน้าผ้า!I179</f>
        <v>0</v>
      </c>
      <c r="H170" s="9">
        <f>[2]หน้าผ้า!J179</f>
        <v>0</v>
      </c>
      <c r="I170" s="9">
        <f>[2]หน้าผ้า!L179</f>
        <v>80</v>
      </c>
      <c r="J170" s="9" t="str">
        <f>[2]หน้าผ้า!M179</f>
        <v>±</v>
      </c>
      <c r="K170" s="9">
        <f>[2]หน้าผ้า!N179</f>
        <v>3</v>
      </c>
      <c r="L170" s="9">
        <f>[2]หน้าผ้า!R179</f>
        <v>0</v>
      </c>
      <c r="M170" s="10">
        <f>[2]หน้าผ้า!T179</f>
        <v>0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>
        <f>[2]หน้าผ้า!Z179</f>
        <v>0</v>
      </c>
      <c r="T170" s="12">
        <f>[2]หน้าผ้า!X179</f>
        <v>0</v>
      </c>
      <c r="U170" s="11">
        <f>[2]หน้าผ้า!AA179</f>
        <v>0</v>
      </c>
      <c r="V170" s="10">
        <f>[2]หน้าผ้า!AJ179</f>
        <v>0</v>
      </c>
      <c r="W170" s="10">
        <f>[2]หน้าผ้า!AL179</f>
        <v>0</v>
      </c>
      <c r="X170" s="10">
        <f>[2]หน้าผ้า!AM179</f>
        <v>0</v>
      </c>
      <c r="Y170" s="10">
        <f>[2]หน้าผ้า!AN179</f>
        <v>0</v>
      </c>
      <c r="Z170" s="9" t="str">
        <f>[2]หน้าผ้า!AO179</f>
        <v>WSWT2025800</v>
      </c>
      <c r="AA170" s="8">
        <f>[2]หน้าผ้า!AQ179</f>
        <v>762010.19047999987</v>
      </c>
      <c r="AB170" s="8">
        <f>[2]หน้าผ้า!AR179</f>
        <v>66149.428260000001</v>
      </c>
      <c r="AC170" s="8">
        <f>[2]หน้าผ้า!AS179</f>
        <v>695860.76222000015</v>
      </c>
      <c r="AD170" s="8">
        <f>[2]หน้าผ้า!AT179</f>
        <v>0</v>
      </c>
      <c r="AE170" s="8">
        <f>[2]หน้าผ้า!AU179</f>
        <v>0</v>
      </c>
      <c r="AF170" s="8" t="str">
        <f>[2]หน้าผ้า!AI179</f>
        <v>ระบุในSD</v>
      </c>
      <c r="AG170" s="1" t="str">
        <f>[3]หน้าผ้า!DC182</f>
        <v>พร้อมส่ง</v>
      </c>
      <c r="AH170" s="1">
        <f>[2]หน้าผ้า!DL179</f>
        <v>0</v>
      </c>
      <c r="AI170" s="1" t="str">
        <f>[2]หน้าผ้า!DM179</f>
        <v>Lead time</v>
      </c>
      <c r="AJ170" s="3">
        <f>[2]หน้าผ้า!DN179</f>
        <v>0</v>
      </c>
      <c r="AK170" s="3">
        <f>[2]หน้าผ้า!DQ179</f>
        <v>0</v>
      </c>
      <c r="AL170" s="3">
        <f>[2]หน้าผ้า!DR179</f>
        <v>0</v>
      </c>
      <c r="AM170" s="3">
        <f>[2]หน้าผ้า!DS179</f>
        <v>0</v>
      </c>
      <c r="AN170" s="3">
        <f>[2]หน้าผ้า!DT179</f>
        <v>0</v>
      </c>
      <c r="AO170" s="3">
        <f>[2]หน้าผ้า!DU179</f>
        <v>0</v>
      </c>
      <c r="AP170" s="3">
        <f>[2]หน้าผ้า!DP179</f>
        <v>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>
        <f>[2]หน้าผ้า!EC179</f>
        <v>0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WRWT25800/WRWT25800</v>
      </c>
      <c r="BD170" s="56">
        <f>[2]หน้าผ้า!CA179</f>
        <v>0</v>
      </c>
    </row>
    <row r="171" spans="1:56" ht="28.5" customHeight="1" x14ac:dyDescent="0.45">
      <c r="A171" s="3">
        <f>[2]หน้าผ้า!C180</f>
        <v>0</v>
      </c>
      <c r="B171" s="14">
        <f>[2]หน้าผ้า!B180</f>
        <v>0</v>
      </c>
      <c r="C171" s="9">
        <f>[2]หน้าผ้า!E180</f>
        <v>0</v>
      </c>
      <c r="D171" s="13">
        <f>[2]หน้าผ้า!F180</f>
        <v>0</v>
      </c>
      <c r="E171" s="9">
        <f>[2]หน้าผ้า!G180</f>
        <v>20</v>
      </c>
      <c r="F171" s="9">
        <f>[2]หน้าผ้า!H180</f>
        <v>34</v>
      </c>
      <c r="G171" s="9">
        <f>[2]หน้าผ้า!I180</f>
        <v>0</v>
      </c>
      <c r="H171" s="9">
        <f>[2]หน้าผ้า!J180</f>
        <v>0</v>
      </c>
      <c r="I171" s="9">
        <f>[2]หน้าผ้า!L180</f>
        <v>98</v>
      </c>
      <c r="J171" s="9" t="str">
        <f>[2]หน้าผ้า!M180</f>
        <v>±</v>
      </c>
      <c r="K171" s="9">
        <f>[2]หน้าผ้า!N180</f>
        <v>5</v>
      </c>
      <c r="L171" s="9">
        <f>[2]หน้าผ้า!R180</f>
        <v>0</v>
      </c>
      <c r="M171" s="10">
        <f>[2]หน้าผ้า!T180</f>
        <v>0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>
        <f>[2]หน้าผ้า!Z180</f>
        <v>0</v>
      </c>
      <c r="T171" s="12">
        <f>[2]หน้าผ้า!X180</f>
        <v>0</v>
      </c>
      <c r="U171" s="11">
        <f>[2]หน้าผ้า!AA180</f>
        <v>0</v>
      </c>
      <c r="V171" s="10">
        <f>[2]หน้าผ้า!AJ180</f>
        <v>0</v>
      </c>
      <c r="W171" s="10">
        <f>[2]หน้าผ้า!AL180</f>
        <v>0</v>
      </c>
      <c r="X171" s="10">
        <f>[2]หน้าผ้า!AM180</f>
        <v>0</v>
      </c>
      <c r="Y171" s="10">
        <f>[2]หน้าผ้า!AN180</f>
        <v>0</v>
      </c>
      <c r="Z171" s="9" t="str">
        <f>[2]หน้าผ้า!AO180</f>
        <v>WSWT2021950UV</v>
      </c>
      <c r="AA171" s="8" t="e">
        <f>[2]หน้าผ้า!AQ180</f>
        <v>#REF!</v>
      </c>
      <c r="AB171" s="8" t="e">
        <f>[2]หน้าผ้า!AR180</f>
        <v>#REF!</v>
      </c>
      <c r="AC171" s="8" t="e">
        <f>[2]หน้าผ้า!AS180</f>
        <v>#REF!</v>
      </c>
      <c r="AD171" s="8" t="e">
        <f>[2]หน้าผ้า!AT180</f>
        <v>#REF!</v>
      </c>
      <c r="AE171" s="8" t="e">
        <f>[2]หน้าผ้า!AU180</f>
        <v>#REF!</v>
      </c>
      <c r="AF171" s="8" t="str">
        <f>[2]หน้าผ้า!AI180</f>
        <v>ระบุในSD</v>
      </c>
      <c r="AG171" s="1" t="str">
        <f>[3]หน้าผ้า!DC183</f>
        <v>พร้อมส่ง</v>
      </c>
      <c r="AH171" s="1">
        <f>[2]หน้าผ้า!DL180</f>
        <v>0</v>
      </c>
      <c r="AI171" s="1" t="str">
        <f>[2]หน้าผ้า!DM180</f>
        <v>Lead time</v>
      </c>
      <c r="AJ171" s="3">
        <f>[2]หน้าผ้า!DN180</f>
        <v>0</v>
      </c>
      <c r="AK171" s="3">
        <f>[2]หน้าผ้า!DQ180</f>
        <v>0</v>
      </c>
      <c r="AL171" s="3">
        <f>[2]หน้าผ้า!DR180</f>
        <v>0</v>
      </c>
      <c r="AM171" s="3">
        <f>[2]หน้าผ้า!DS180</f>
        <v>0</v>
      </c>
      <c r="AN171" s="3">
        <f>[2]หน้าผ้า!DT180</f>
        <v>0</v>
      </c>
      <c r="AO171" s="3">
        <f>[2]หน้าผ้า!DU180</f>
        <v>0</v>
      </c>
      <c r="AP171" s="3">
        <f>[2]หน้าผ้า!DP180</f>
        <v>0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>
        <f>[2]หน้าผ้า!EC180</f>
        <v>0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WRWT200950/WRWT21950</v>
      </c>
      <c r="BD171" s="56">
        <f>[2]หน้าผ้า!CA180</f>
        <v>0</v>
      </c>
    </row>
    <row r="172" spans="1:56" ht="28.5" customHeight="1" x14ac:dyDescent="0.45">
      <c r="A172" s="3">
        <f>[2]หน้าผ้า!C181</f>
        <v>0</v>
      </c>
      <c r="B172" s="14">
        <f>[2]หน้าผ้า!B181</f>
        <v>0</v>
      </c>
      <c r="C172" s="9">
        <f>[2]หน้าผ้า!E181</f>
        <v>0</v>
      </c>
      <c r="D172" s="13">
        <f>[2]หน้าผ้า!F181</f>
        <v>0</v>
      </c>
      <c r="E172" s="9">
        <f>[2]หน้าผ้า!G181</f>
        <v>20</v>
      </c>
      <c r="F172" s="9">
        <f>[2]หน้าผ้า!H181</f>
        <v>34</v>
      </c>
      <c r="G172" s="9">
        <f>[2]หน้าผ้า!I181</f>
        <v>0</v>
      </c>
      <c r="H172" s="9">
        <f>[2]หน้าผ้า!J181</f>
        <v>0</v>
      </c>
      <c r="I172" s="9">
        <f>[2]หน้าผ้า!L181</f>
        <v>95</v>
      </c>
      <c r="J172" s="9" t="str">
        <f>[2]หน้าผ้า!M181</f>
        <v>±</v>
      </c>
      <c r="K172" s="9">
        <f>[2]หน้าผ้า!N181</f>
        <v>5</v>
      </c>
      <c r="L172" s="9">
        <f>[2]หน้าผ้า!R181</f>
        <v>0</v>
      </c>
      <c r="M172" s="10">
        <f>[2]หน้าผ้า!T181</f>
        <v>0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>
        <f>[2]หน้าผ้า!Z181</f>
        <v>0</v>
      </c>
      <c r="T172" s="12">
        <f>[2]หน้าผ้า!X181</f>
        <v>0</v>
      </c>
      <c r="U172" s="11">
        <f>[2]หน้าผ้า!AA181</f>
        <v>0</v>
      </c>
      <c r="V172" s="10">
        <f>[2]หน้าผ้า!AJ181</f>
        <v>0</v>
      </c>
      <c r="W172" s="10">
        <f>[2]หน้าผ้า!AL181</f>
        <v>0</v>
      </c>
      <c r="X172" s="10">
        <f>[2]หน้าผ้า!AM181</f>
        <v>0</v>
      </c>
      <c r="Y172" s="10">
        <f>[2]หน้าผ้า!AN181</f>
        <v>0</v>
      </c>
      <c r="Z172" s="9" t="str">
        <f>[2]หน้าผ้า!AO181</f>
        <v>WSWT2021900UV</v>
      </c>
      <c r="AA172" s="8" t="e">
        <f>[2]หน้าผ้า!AQ181</f>
        <v>#REF!</v>
      </c>
      <c r="AB172" s="8" t="e">
        <f>[2]หน้าผ้า!AR181</f>
        <v>#REF!</v>
      </c>
      <c r="AC172" s="8" t="e">
        <f>[2]หน้าผ้า!AS181</f>
        <v>#REF!</v>
      </c>
      <c r="AD172" s="8" t="e">
        <f>[2]หน้าผ้า!AT181</f>
        <v>#REF!</v>
      </c>
      <c r="AE172" s="8" t="e">
        <f>[2]หน้าผ้า!AU181</f>
        <v>#REF!</v>
      </c>
      <c r="AF172" s="8" t="str">
        <f>[2]หน้าผ้า!AI181</f>
        <v>ระบุในSD</v>
      </c>
      <c r="AG172" s="1" t="str">
        <f>[3]หน้าผ้า!DC184</f>
        <v>พร้อมส่ง</v>
      </c>
      <c r="AH172" s="1">
        <f>[2]หน้าผ้า!DL181</f>
        <v>0</v>
      </c>
      <c r="AI172" s="1" t="str">
        <f>[2]หน้าผ้า!DM181</f>
        <v>Lead time</v>
      </c>
      <c r="AJ172" s="3">
        <f>[2]หน้าผ้า!DN181</f>
        <v>0</v>
      </c>
      <c r="AK172" s="3">
        <f>[2]หน้าผ้า!DQ181</f>
        <v>0</v>
      </c>
      <c r="AL172" s="3">
        <f>[2]หน้าผ้า!DR181</f>
        <v>0</v>
      </c>
      <c r="AM172" s="3">
        <f>[2]หน้าผ้า!DS181</f>
        <v>0</v>
      </c>
      <c r="AN172" s="3">
        <f>[2]หน้าผ้า!DT181</f>
        <v>0</v>
      </c>
      <c r="AO172" s="3">
        <f>[2]หน้าผ้า!DU181</f>
        <v>0</v>
      </c>
      <c r="AP172" s="3">
        <f>[2]หน้าผ้า!DP181</f>
        <v>0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>
        <f>[2]หน้าผ้า!EC181</f>
        <v>0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WRWT200900/WRWT21900</v>
      </c>
      <c r="BD172" s="56">
        <f>[2]หน้าผ้า!CA181</f>
        <v>0</v>
      </c>
    </row>
    <row r="173" spans="1:56" ht="28.5" customHeight="1" x14ac:dyDescent="0.45">
      <c r="A173" s="3">
        <f>[2]หน้าผ้า!C182</f>
        <v>0</v>
      </c>
      <c r="B173" s="14">
        <f>[2]หน้าผ้า!B182</f>
        <v>0</v>
      </c>
      <c r="C173" s="9">
        <f>[2]หน้าผ้า!E182</f>
        <v>0</v>
      </c>
      <c r="D173" s="13">
        <f>[2]หน้าผ้า!F182</f>
        <v>0</v>
      </c>
      <c r="E173" s="9">
        <f>[2]หน้าผ้า!G182</f>
        <v>20</v>
      </c>
      <c r="F173" s="9">
        <f>[2]หน้าผ้า!H182</f>
        <v>34</v>
      </c>
      <c r="G173" s="9">
        <f>[2]หน้าผ้า!I182</f>
        <v>0</v>
      </c>
      <c r="H173" s="9">
        <f>[2]หน้าผ้า!J182</f>
        <v>0</v>
      </c>
      <c r="I173" s="9">
        <f>[2]หน้าผ้า!L182</f>
        <v>80</v>
      </c>
      <c r="J173" s="9" t="str">
        <f>[2]หน้าผ้า!M182</f>
        <v>±</v>
      </c>
      <c r="K173" s="9">
        <f>[2]หน้าผ้า!N182</f>
        <v>5</v>
      </c>
      <c r="L173" s="9">
        <f>[2]หน้าผ้า!R182</f>
        <v>0</v>
      </c>
      <c r="M173" s="10">
        <f>[2]หน้าผ้า!T182</f>
        <v>0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>
        <f>[2]หน้าผ้า!Z182</f>
        <v>0</v>
      </c>
      <c r="T173" s="12">
        <f>[2]หน้าผ้า!X182</f>
        <v>0</v>
      </c>
      <c r="U173" s="11">
        <f>[2]หน้าผ้า!AA182</f>
        <v>0</v>
      </c>
      <c r="V173" s="10">
        <f>[2]หน้าผ้า!AJ182</f>
        <v>0</v>
      </c>
      <c r="W173" s="10">
        <f>[2]หน้าผ้า!AL182</f>
        <v>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>WSWT2021750UV</v>
      </c>
      <c r="AA173" s="8" t="e">
        <f>[2]หน้าผ้า!AQ182</f>
        <v>#REF!</v>
      </c>
      <c r="AB173" s="8" t="e">
        <f>[2]หน้าผ้า!AR182</f>
        <v>#REF!</v>
      </c>
      <c r="AC173" s="8" t="e">
        <f>[2]หน้าผ้า!AS182</f>
        <v>#REF!</v>
      </c>
      <c r="AD173" s="8" t="e">
        <f>[2]หน้าผ้า!AT182</f>
        <v>#REF!</v>
      </c>
      <c r="AE173" s="8" t="e">
        <f>[2]หน้าผ้า!AU182</f>
        <v>#REF!</v>
      </c>
      <c r="AF173" s="8" t="str">
        <f>[2]หน้าผ้า!AI182</f>
        <v>ระบุในSD</v>
      </c>
      <c r="AG173" s="1" t="str">
        <f>[3]หน้าผ้า!DC185</f>
        <v>พร้อมส่ง</v>
      </c>
      <c r="AH173" s="1">
        <f>[2]หน้าผ้า!DL182</f>
        <v>0</v>
      </c>
      <c r="AI173" s="1" t="str">
        <f>[2]หน้าผ้า!DM182</f>
        <v>Lead time</v>
      </c>
      <c r="AJ173" s="3">
        <f>[2]หน้าผ้า!DN182</f>
        <v>0</v>
      </c>
      <c r="AK173" s="3">
        <f>[2]หน้าผ้า!DQ182</f>
        <v>0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>
        <f>[2]หน้าผ้า!DU182</f>
        <v>0</v>
      </c>
      <c r="AP173" s="3">
        <f>[2]หน้าผ้า!DP182</f>
        <v>0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>
        <f>[2]หน้าผ้า!EC182</f>
        <v>0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WRWT200750/WRWT21750</v>
      </c>
      <c r="BD173" s="56">
        <f>[2]หน้าผ้า!CA182</f>
        <v>0</v>
      </c>
    </row>
    <row r="174" spans="1:56" ht="28.5" customHeight="1" x14ac:dyDescent="0.45">
      <c r="A174" s="3">
        <f>[2]หน้าผ้า!C183</f>
        <v>0</v>
      </c>
      <c r="B174" s="14">
        <f>[2]หน้าผ้า!B183</f>
        <v>0</v>
      </c>
      <c r="C174" s="9">
        <f>[2]หน้าผ้า!E183</f>
        <v>0</v>
      </c>
      <c r="D174" s="13">
        <f>[2]หน้าผ้า!F183</f>
        <v>0</v>
      </c>
      <c r="E174" s="9">
        <f>[2]หน้าผ้า!G183</f>
        <v>20</v>
      </c>
      <c r="F174" s="9">
        <f>[2]หน้าผ้า!H183</f>
        <v>34</v>
      </c>
      <c r="G174" s="9">
        <f>[2]หน้าผ้า!I183</f>
        <v>0</v>
      </c>
      <c r="H174" s="9">
        <f>[2]หน้าผ้า!J183</f>
        <v>0</v>
      </c>
      <c r="I174" s="9">
        <f>[2]หน้าผ้า!L183</f>
        <v>80</v>
      </c>
      <c r="J174" s="9" t="str">
        <f>[2]หน้าผ้า!M183</f>
        <v>±</v>
      </c>
      <c r="K174" s="9">
        <f>[2]หน้าผ้า!N183</f>
        <v>5</v>
      </c>
      <c r="L174" s="9">
        <f>[2]หน้าผ้า!R183</f>
        <v>0</v>
      </c>
      <c r="M174" s="10">
        <f>[2]หน้าผ้า!T183</f>
        <v>0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>
        <f>[2]หน้าผ้า!Z183</f>
        <v>0</v>
      </c>
      <c r="T174" s="12">
        <f>[2]หน้าผ้า!X183</f>
        <v>0</v>
      </c>
      <c r="U174" s="11">
        <f>[2]หน้าผ้า!AA183</f>
        <v>0</v>
      </c>
      <c r="V174" s="10">
        <f>[2]หน้าผ้า!AJ183</f>
        <v>0</v>
      </c>
      <c r="W174" s="10">
        <f>[2]หน้าผ้า!AL183</f>
        <v>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>WSWT2021800UV</v>
      </c>
      <c r="AA174" s="8" t="e">
        <f>[2]หน้าผ้า!AQ183</f>
        <v>#REF!</v>
      </c>
      <c r="AB174" s="8" t="e">
        <f>[2]หน้าผ้า!AR183</f>
        <v>#REF!</v>
      </c>
      <c r="AC174" s="8" t="e">
        <f>[2]หน้าผ้า!AS183</f>
        <v>#REF!</v>
      </c>
      <c r="AD174" s="8" t="e">
        <f>[2]หน้าผ้า!AT183</f>
        <v>#REF!</v>
      </c>
      <c r="AE174" s="8" t="e">
        <f>[2]หน้าผ้า!AU183</f>
        <v>#REF!</v>
      </c>
      <c r="AF174" s="8" t="str">
        <f>[2]หน้าผ้า!AI183</f>
        <v>ระบุในSD</v>
      </c>
      <c r="AG174" s="1" t="str">
        <f>[3]หน้าผ้า!DC186</f>
        <v>พร้อมส่ง</v>
      </c>
      <c r="AH174" s="1">
        <f>[2]หน้าผ้า!DL183</f>
        <v>0</v>
      </c>
      <c r="AI174" s="1" t="str">
        <f>[2]หน้าผ้า!DM183</f>
        <v>Lead time</v>
      </c>
      <c r="AJ174" s="3">
        <f>[2]หน้าผ้า!DN183</f>
        <v>0</v>
      </c>
      <c r="AK174" s="3">
        <f>[2]หน้าผ้า!DQ183</f>
        <v>0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>
        <f>[2]หน้าผ้า!DU183</f>
        <v>0</v>
      </c>
      <c r="AP174" s="3">
        <f>[2]หน้าผ้า!DP183</f>
        <v>0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>
        <f>[2]หน้าผ้า!EC183</f>
        <v>0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WRWT200800/WRWT21800</v>
      </c>
      <c r="BD174" s="56">
        <f>[2]หน้าผ้า!CA183</f>
        <v>0</v>
      </c>
    </row>
    <row r="175" spans="1:56" ht="28.5" customHeight="1" x14ac:dyDescent="0.45">
      <c r="A175" s="3">
        <f>[2]หน้าผ้า!C184</f>
        <v>0</v>
      </c>
      <c r="B175" s="14">
        <f>[2]หน้าผ้า!B184</f>
        <v>0</v>
      </c>
      <c r="C175" s="9">
        <f>[2]หน้าผ้า!E184</f>
        <v>0</v>
      </c>
      <c r="D175" s="13">
        <f>[2]หน้าผ้า!F184</f>
        <v>0</v>
      </c>
      <c r="E175" s="9">
        <f>[2]หน้าผ้า!G184</f>
        <v>20</v>
      </c>
      <c r="F175" s="9">
        <f>[2]หน้าผ้า!H184</f>
        <v>37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70</v>
      </c>
      <c r="J175" s="9" t="str">
        <f>[2]หน้าผ้า!M184</f>
        <v>±</v>
      </c>
      <c r="K175" s="9">
        <f>[2]หน้าผ้า!N184</f>
        <v>5</v>
      </c>
      <c r="L175" s="9">
        <f>[2]หน้าผ้า!R184</f>
        <v>0</v>
      </c>
      <c r="M175" s="10">
        <f>[2]หน้าผ้า!T184</f>
        <v>0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>
        <f>[2]หน้าผ้า!Z184</f>
        <v>0</v>
      </c>
      <c r="T175" s="12">
        <f>[2]หน้าผ้า!X184</f>
        <v>0</v>
      </c>
      <c r="U175" s="11">
        <f>[2]หน้าผ้า!AA184</f>
        <v>0</v>
      </c>
      <c r="V175" s="10">
        <f>[2]หน้าผ้า!AJ184</f>
        <v>0</v>
      </c>
      <c r="W175" s="10">
        <f>[2]หน้าผ้า!AL184</f>
        <v>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WSWT2025700(1)</v>
      </c>
      <c r="AA175" s="8" t="e">
        <f>[2]หน้าผ้า!AQ184</f>
        <v>#REF!</v>
      </c>
      <c r="AB175" s="8" t="e">
        <f>[2]หน้าผ้า!AR184</f>
        <v>#REF!</v>
      </c>
      <c r="AC175" s="8" t="e">
        <f>[2]หน้าผ้า!AS184</f>
        <v>#REF!</v>
      </c>
      <c r="AD175" s="8" t="e">
        <f>[2]หน้าผ้า!AT184</f>
        <v>#REF!</v>
      </c>
      <c r="AE175" s="8" t="e">
        <f>[2]หน้าผ้า!AU184</f>
        <v>#REF!</v>
      </c>
      <c r="AF175" s="8" t="str">
        <f>[2]หน้าผ้า!AI184</f>
        <v>ระบุในSD</v>
      </c>
      <c r="AG175" s="1" t="str">
        <f>[3]หน้าผ้า!DC187</f>
        <v>พร้อมส่ง</v>
      </c>
      <c r="AH175" s="1">
        <f>[2]หน้าผ้า!DL184</f>
        <v>0</v>
      </c>
      <c r="AI175" s="1" t="str">
        <f>[2]หน้าผ้า!DM184</f>
        <v>Lead time</v>
      </c>
      <c r="AJ175" s="3">
        <f>[2]หน้าผ้า!DN184</f>
        <v>0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0</v>
      </c>
      <c r="AP175" s="3">
        <f>[2]หน้าผ้า!DP184</f>
        <v>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>
        <f>[2]หน้าผ้า!EC184</f>
        <v>0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WRWT200800/WRWT25650</v>
      </c>
      <c r="BD175" s="56">
        <f>[2]หน้าผ้า!CA184</f>
        <v>0</v>
      </c>
    </row>
    <row r="176" spans="1:56" ht="28.5" customHeight="1" x14ac:dyDescent="0.45">
      <c r="A176" s="3">
        <f>[2]หน้าผ้า!C185</f>
        <v>0</v>
      </c>
      <c r="B176" s="14">
        <f>[2]หน้าผ้า!B185</f>
        <v>0</v>
      </c>
      <c r="C176" s="9">
        <f>[2]หน้าผ้า!E185</f>
        <v>0</v>
      </c>
      <c r="D176" s="13">
        <f>[2]หน้าผ้า!F185</f>
        <v>0</v>
      </c>
      <c r="E176" s="9">
        <f>[2]หน้าผ้า!G185</f>
        <v>20</v>
      </c>
      <c r="F176" s="9">
        <f>[2]หน้าผ้า!H185</f>
        <v>34</v>
      </c>
      <c r="G176" s="9">
        <f>[2]หน้าผ้า!I185</f>
        <v>0</v>
      </c>
      <c r="H176" s="9">
        <f>[2]หน้าผ้า!J185</f>
        <v>0</v>
      </c>
      <c r="I176" s="9">
        <f>[2]หน้าผ้า!L185</f>
        <v>85</v>
      </c>
      <c r="J176" s="9" t="str">
        <f>[2]หน้าผ้า!M185</f>
        <v>±</v>
      </c>
      <c r="K176" s="9">
        <f>[2]หน้าผ้า!N185</f>
        <v>5</v>
      </c>
      <c r="L176" s="9">
        <f>[2]หน้าผ้า!R185</f>
        <v>0</v>
      </c>
      <c r="M176" s="10">
        <f>[2]หน้าผ้า!T185</f>
        <v>0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>
        <f>[2]หน้าผ้า!Z185</f>
        <v>0</v>
      </c>
      <c r="T176" s="12">
        <f>[2]หน้าผ้า!X185</f>
        <v>0</v>
      </c>
      <c r="U176" s="11">
        <f>[2]หน้าผ้า!AA185</f>
        <v>0</v>
      </c>
      <c r="V176" s="10">
        <f>[2]หน้าผ้า!AJ185</f>
        <v>0</v>
      </c>
      <c r="W176" s="10">
        <f>[2]หน้าผ้า!AL185</f>
        <v>0</v>
      </c>
      <c r="X176" s="10">
        <f>[2]หน้าผ้า!AM185</f>
        <v>0</v>
      </c>
      <c r="Y176" s="10">
        <f>[2]หน้าผ้า!AN185</f>
        <v>0</v>
      </c>
      <c r="Z176" s="9" t="str">
        <f>[2]หน้าผ้า!AO185</f>
        <v>WSWT2021850UV</v>
      </c>
      <c r="AA176" s="8" t="e">
        <f>[2]หน้าผ้า!AQ185</f>
        <v>#REF!</v>
      </c>
      <c r="AB176" s="8" t="e">
        <f>[2]หน้าผ้า!AR185</f>
        <v>#REF!</v>
      </c>
      <c r="AC176" s="8" t="e">
        <f>[2]หน้าผ้า!AS185</f>
        <v>#REF!</v>
      </c>
      <c r="AD176" s="8" t="e">
        <f>[2]หน้าผ้า!AT185</f>
        <v>#REF!</v>
      </c>
      <c r="AE176" s="8" t="e">
        <f>[2]หน้าผ้า!AU185</f>
        <v>#REF!</v>
      </c>
      <c r="AF176" s="8" t="str">
        <f>[2]หน้าผ้า!AI185</f>
        <v>ระบุในSD</v>
      </c>
      <c r="AG176" s="1" t="str">
        <f>[3]หน้าผ้า!DC188</f>
        <v>ผ้าขาว</v>
      </c>
      <c r="AH176" s="1">
        <f>[2]หน้าผ้า!DL185</f>
        <v>0</v>
      </c>
      <c r="AI176" s="1">
        <f>[2]หน้าผ้า!DM185</f>
        <v>0</v>
      </c>
      <c r="AJ176" s="3">
        <f>[2]หน้าผ้า!DN185</f>
        <v>0</v>
      </c>
      <c r="AK176" s="3">
        <f>[2]หน้าผ้า!DQ185</f>
        <v>0</v>
      </c>
      <c r="AL176" s="3">
        <f>[2]หน้าผ้า!DR185</f>
        <v>0</v>
      </c>
      <c r="AM176" s="3">
        <f>[2]หน้าผ้า!DS185</f>
        <v>0</v>
      </c>
      <c r="AN176" s="3">
        <f>[2]หน้าผ้า!DT185</f>
        <v>0</v>
      </c>
      <c r="AO176" s="3">
        <f>[2]หน้าผ้า!DU185</f>
        <v>0</v>
      </c>
      <c r="AP176" s="3">
        <f>[2]หน้าผ้า!DP185</f>
        <v>0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>
        <f>[2]หน้าผ้า!EC185</f>
        <v>0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WRWT200850/WRWT21850</v>
      </c>
      <c r="BD176" s="56">
        <f>[2]หน้าผ้า!CA185</f>
        <v>0</v>
      </c>
    </row>
    <row r="177" spans="1:56" ht="28.5" customHeight="1" x14ac:dyDescent="0.45">
      <c r="A177" s="3">
        <f>[2]หน้าผ้า!C186</f>
        <v>0</v>
      </c>
      <c r="B177" s="14">
        <f>[2]หน้าผ้า!B186</f>
        <v>0</v>
      </c>
      <c r="C177" s="9">
        <f>[2]หน้าผ้า!E186</f>
        <v>0</v>
      </c>
      <c r="D177" s="13">
        <f>[2]หน้าผ้า!F186</f>
        <v>0</v>
      </c>
      <c r="E177" s="9">
        <f>[2]หน้าผ้า!G186</f>
        <v>20</v>
      </c>
      <c r="F177" s="9">
        <f>[2]หน้าผ้า!H186</f>
        <v>34</v>
      </c>
      <c r="G177" s="9">
        <f>[2]หน้าผ้า!I186</f>
        <v>0</v>
      </c>
      <c r="H177" s="9">
        <f>[2]หน้าผ้า!J186</f>
        <v>0</v>
      </c>
      <c r="I177" s="9">
        <f>[2]หน้าผ้า!L186</f>
        <v>80</v>
      </c>
      <c r="J177" s="9" t="str">
        <f>[2]หน้าผ้า!M186</f>
        <v>±</v>
      </c>
      <c r="K177" s="9">
        <f>[2]หน้าผ้า!N186</f>
        <v>5</v>
      </c>
      <c r="L177" s="9">
        <f>[2]หน้าผ้า!R186</f>
        <v>0</v>
      </c>
      <c r="M177" s="10">
        <f>[2]หน้าผ้า!T186</f>
        <v>0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>
        <f>[2]หน้าผ้า!Z186</f>
        <v>0</v>
      </c>
      <c r="T177" s="12">
        <f>[2]หน้าผ้า!X186</f>
        <v>0</v>
      </c>
      <c r="U177" s="11">
        <f>[2]หน้าผ้า!AA186</f>
        <v>0</v>
      </c>
      <c r="V177" s="10">
        <f>[2]หน้าผ้า!AJ186</f>
        <v>0</v>
      </c>
      <c r="W177" s="10">
        <f>[2]หน้าผ้า!AL186</f>
        <v>0</v>
      </c>
      <c r="X177" s="10">
        <f>[2]หน้าผ้า!AM186</f>
        <v>0</v>
      </c>
      <c r="Y177" s="10">
        <f>[2]หน้าผ้า!AN186</f>
        <v>0</v>
      </c>
      <c r="Z177" s="9" t="str">
        <f>[2]หน้าผ้า!AO186</f>
        <v>WSWT2021750UV</v>
      </c>
      <c r="AA177" s="8" t="e">
        <f>[2]หน้าผ้า!AQ186</f>
        <v>#REF!</v>
      </c>
      <c r="AB177" s="8" t="e">
        <f>[2]หน้าผ้า!AR186</f>
        <v>#REF!</v>
      </c>
      <c r="AC177" s="8" t="e">
        <f>[2]หน้าผ้า!AS186</f>
        <v>#REF!</v>
      </c>
      <c r="AD177" s="8" t="e">
        <f>[2]หน้าผ้า!AT186</f>
        <v>#REF!</v>
      </c>
      <c r="AE177" s="8" t="e">
        <f>[2]หน้าผ้า!AU186</f>
        <v>#REF!</v>
      </c>
      <c r="AF177" s="8" t="str">
        <f>[2]หน้าผ้า!AI186</f>
        <v>ระบุในSD</v>
      </c>
      <c r="AG177" s="1" t="str">
        <f>[3]หน้าผ้า!DC189</f>
        <v>ผ้าขาว</v>
      </c>
      <c r="AH177" s="1">
        <f>[2]หน้าผ้า!DL186</f>
        <v>0</v>
      </c>
      <c r="AI177" s="1">
        <f>[2]หน้าผ้า!DM186</f>
        <v>0</v>
      </c>
      <c r="AJ177" s="3">
        <f>[2]หน้าผ้า!DN186</f>
        <v>0</v>
      </c>
      <c r="AK177" s="3">
        <f>[2]หน้าผ้า!DQ186</f>
        <v>0</v>
      </c>
      <c r="AL177" s="3">
        <f>[2]หน้าผ้า!DR186</f>
        <v>0</v>
      </c>
      <c r="AM177" s="3">
        <f>[2]หน้าผ้า!DS186</f>
        <v>0</v>
      </c>
      <c r="AN177" s="3">
        <f>[2]หน้าผ้า!DT186</f>
        <v>0</v>
      </c>
      <c r="AO177" s="3">
        <f>[2]หน้าผ้า!DU186</f>
        <v>0</v>
      </c>
      <c r="AP177" s="3">
        <f>[2]หน้าผ้า!DP186</f>
        <v>0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>
        <f>[2]หน้าผ้า!EC186</f>
        <v>0</v>
      </c>
      <c r="AX177" s="2">
        <f>[2]หน้าผ้า!ED186</f>
        <v>0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WRWT200750/WRWT21750</v>
      </c>
      <c r="BD177" s="56">
        <f>[2]หน้าผ้า!CA186</f>
        <v>0</v>
      </c>
    </row>
    <row r="178" spans="1:56" ht="28.5" customHeight="1" x14ac:dyDescent="0.45">
      <c r="A178" s="3">
        <f>[2]หน้าผ้า!C187</f>
        <v>0</v>
      </c>
      <c r="B178" s="14">
        <f>[2]หน้าผ้า!B187</f>
        <v>0</v>
      </c>
      <c r="C178" s="9">
        <f>[2]หน้าผ้า!E187</f>
        <v>0</v>
      </c>
      <c r="D178" s="13">
        <f>[2]หน้าผ้า!F187</f>
        <v>0</v>
      </c>
      <c r="E178" s="9">
        <f>[2]หน้าผ้า!G187</f>
        <v>21</v>
      </c>
      <c r="F178" s="9">
        <f>[2]หน้าผ้า!H187</f>
        <v>39</v>
      </c>
      <c r="G178" s="9">
        <f>[2]หน้าผ้า!I187</f>
        <v>0</v>
      </c>
      <c r="H178" s="9">
        <f>[2]หน้าผ้า!J187</f>
        <v>0</v>
      </c>
      <c r="I178" s="9">
        <f>[2]หน้าผ้า!L187</f>
        <v>78</v>
      </c>
      <c r="J178" s="9" t="str">
        <f>[2]หน้าผ้า!M187</f>
        <v>±</v>
      </c>
      <c r="K178" s="9">
        <f>[2]หน้าผ้า!N187</f>
        <v>3</v>
      </c>
      <c r="L178" s="9">
        <f>[2]หน้าผ้า!R187</f>
        <v>0</v>
      </c>
      <c r="M178" s="10">
        <f>[2]หน้าผ้า!T187</f>
        <v>0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>
        <f>[2]หน้าผ้า!Z187</f>
        <v>0</v>
      </c>
      <c r="T178" s="12">
        <f>[2]หน้าผ้า!X187</f>
        <v>0</v>
      </c>
      <c r="U178" s="11">
        <f>[2]หน้าผ้า!AA187</f>
        <v>0</v>
      </c>
      <c r="V178" s="10">
        <f>[2]หน้าผ้า!AJ187</f>
        <v>0</v>
      </c>
      <c r="W178" s="10">
        <f>[2]หน้าผ้า!AL187</f>
        <v>0</v>
      </c>
      <c r="X178" s="10">
        <f>[2]หน้าผ้า!AM187</f>
        <v>0</v>
      </c>
      <c r="Y178" s="10">
        <f>[2]หน้าผ้า!AN187</f>
        <v>0</v>
      </c>
      <c r="Z178" s="9" t="str">
        <f>[2]หน้าผ้า!AO187</f>
        <v>WSWT2125700</v>
      </c>
      <c r="AA178" s="8" t="e">
        <f>[2]หน้าผ้า!AQ187</f>
        <v>#REF!</v>
      </c>
      <c r="AB178" s="8" t="e">
        <f>[2]หน้าผ้า!AR187</f>
        <v>#REF!</v>
      </c>
      <c r="AC178" s="8" t="e">
        <f>[2]หน้าผ้า!AS187</f>
        <v>#REF!</v>
      </c>
      <c r="AD178" s="8" t="e">
        <f>[2]หน้าผ้า!AT187</f>
        <v>#REF!</v>
      </c>
      <c r="AE178" s="8" t="e">
        <f>[2]หน้าผ้า!AU187</f>
        <v>#REF!</v>
      </c>
      <c r="AF178" s="8" t="str">
        <f>[2]หน้าผ้า!AI187</f>
        <v>ระบุในSD</v>
      </c>
      <c r="AG178" s="1" t="str">
        <f>[3]หน้าผ้า!DC190</f>
        <v>ผ้าขาว</v>
      </c>
      <c r="AH178" s="1">
        <f>[2]หน้าผ้า!DL187</f>
        <v>0</v>
      </c>
      <c r="AI178" s="1">
        <f>[2]หน้าผ้า!DM187</f>
        <v>0</v>
      </c>
      <c r="AJ178" s="3">
        <f>[2]หน้าผ้า!DN187</f>
        <v>0</v>
      </c>
      <c r="AK178" s="3">
        <f>[2]หน้าผ้า!DQ187</f>
        <v>0</v>
      </c>
      <c r="AL178" s="3">
        <f>[2]หน้าผ้า!DR187</f>
        <v>0</v>
      </c>
      <c r="AM178" s="3">
        <f>[2]หน้าผ้า!DS187</f>
        <v>0</v>
      </c>
      <c r="AN178" s="3">
        <f>[2]หน้าผ้า!DT187</f>
        <v>0</v>
      </c>
      <c r="AO178" s="3">
        <f>[2]หน้าผ้า!DU187</f>
        <v>0</v>
      </c>
      <c r="AP178" s="3">
        <f>[2]หน้าผ้า!DP187</f>
        <v>0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>
        <f>[2]หน้าผ้า!EC187</f>
        <v>0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WRWT210800/WRWT25650</v>
      </c>
      <c r="BD178" s="56">
        <f>[2]หน้าผ้า!CA187</f>
        <v>0</v>
      </c>
    </row>
    <row r="179" spans="1:56" ht="28.5" customHeight="1" x14ac:dyDescent="0.45">
      <c r="A179" s="3">
        <f>[2]หน้าผ้า!C188</f>
        <v>45749</v>
      </c>
      <c r="B179" s="14" t="str">
        <f>[2]หน้าผ้า!B188</f>
        <v>MK68-000488</v>
      </c>
      <c r="C179" s="9" t="str">
        <f>[2]หน้าผ้า!E188</f>
        <v>บจก.เอเชี่ยนเคมิคัล</v>
      </c>
      <c r="D179" s="13" t="str">
        <f>[2]หน้าผ้า!F188</f>
        <v>ไม่พิมพ์</v>
      </c>
      <c r="E179" s="9">
        <f>[2]หน้าผ้า!G188</f>
        <v>21</v>
      </c>
      <c r="F179" s="9">
        <f>[2]หน้าผ้า!H188</f>
        <v>31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60</v>
      </c>
      <c r="J179" s="9" t="str">
        <f>[2]หน้าผ้า!M188</f>
        <v>±</v>
      </c>
      <c r="K179" s="9">
        <f>[2]หน้าผ้า!N188</f>
        <v>5</v>
      </c>
      <c r="L179" s="9" t="str">
        <f>[2]หน้าผ้า!R188</f>
        <v>ไม่</v>
      </c>
      <c r="M179" s="10">
        <f>[2]หน้าผ้า!T188</f>
        <v>22</v>
      </c>
      <c r="N179" s="9">
        <f>[2]หน้าผ้า!U188</f>
        <v>34</v>
      </c>
      <c r="O179" s="9">
        <f>[2]หน้าผ้า!V188</f>
        <v>40</v>
      </c>
      <c r="P179" s="10">
        <f>[2]หน้าผ้า!AB188</f>
        <v>36.9076939264</v>
      </c>
      <c r="Q179" s="10">
        <f>[2]หน้าผ้า!AC188</f>
        <v>0</v>
      </c>
      <c r="R179" s="10">
        <f>[2]หน้าผ้า!AD188</f>
        <v>36.9076939264</v>
      </c>
      <c r="S179" s="9" t="str">
        <f>[2]หน้าผ้า!Z188</f>
        <v>มัด100</v>
      </c>
      <c r="T179" s="12">
        <f>[2]หน้าผ้า!X188</f>
        <v>45756</v>
      </c>
      <c r="U179" s="11">
        <f>[2]หน้าผ้า!AA188</f>
        <v>2000</v>
      </c>
      <c r="V179" s="10">
        <f>[2]หน้าผ้า!AJ188</f>
        <v>0</v>
      </c>
      <c r="W179" s="10">
        <f>[2]หน้าผ้า!AL188</f>
        <v>2000</v>
      </c>
      <c r="X179" s="10">
        <f>[2]หน้าผ้า!AM188</f>
        <v>0</v>
      </c>
      <c r="Y179" s="10">
        <f>[2]หน้าผ้า!AN188</f>
        <v>0</v>
      </c>
      <c r="Z179" s="9" t="str">
        <f>[2]หน้าผ้า!AO188</f>
        <v>WSWT2125650</v>
      </c>
      <c r="AA179" s="8">
        <f>[2]หน้าผ้า!AQ188</f>
        <v>1816.1000000000001</v>
      </c>
      <c r="AB179" s="8">
        <f>[2]หน้าผ้า!AR188</f>
        <v>0</v>
      </c>
      <c r="AC179" s="8">
        <f>[2]หน้าผ้า!AS188</f>
        <v>1816.1000000000001</v>
      </c>
      <c r="AD179" s="8">
        <f>[2]หน้าผ้า!AT188</f>
        <v>0</v>
      </c>
      <c r="AE179" s="8">
        <f>[2]หน้าผ้า!AU188</f>
        <v>0</v>
      </c>
      <c r="AF179" s="8" t="str">
        <f>[2]หน้าผ้า!AI188</f>
        <v>ห้ามขาด-ห้ามเกิน</v>
      </c>
      <c r="AG179" s="1" t="str">
        <f>[3]หน้าผ้า!DC191</f>
        <v>ผ้าขาว</v>
      </c>
      <c r="AH179" s="1" t="str">
        <f>[2]หน้าผ้า!DL188</f>
        <v>P3</v>
      </c>
      <c r="AI179" s="1">
        <f>[2]หน้าผ้า!DM188</f>
        <v>3</v>
      </c>
      <c r="AJ179" s="3">
        <f>[2]หน้าผ้า!DN188</f>
        <v>45756</v>
      </c>
      <c r="AK179" s="3">
        <f>[2]หน้าผ้า!DQ188</f>
        <v>0</v>
      </c>
      <c r="AL179" s="3">
        <f>[2]หน้าผ้า!DR188</f>
        <v>0</v>
      </c>
      <c r="AM179" s="3">
        <f>[2]หน้าผ้า!DS188</f>
        <v>0</v>
      </c>
      <c r="AN179" s="3">
        <f>[2]หน้าผ้า!DT188</f>
        <v>0</v>
      </c>
      <c r="AO179" s="3">
        <f>[2]หน้าผ้า!DU188</f>
        <v>45753</v>
      </c>
      <c r="AP179" s="3">
        <f>[2]หน้าผ้า!DP188</f>
        <v>45751</v>
      </c>
      <c r="AQ179" s="3">
        <f>[2]หน้าผ้า!DW188</f>
        <v>45754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ตัด</v>
      </c>
      <c r="AX179" s="2">
        <f>[2]หน้าผ้า!ED188</f>
        <v>0</v>
      </c>
      <c r="AY179" s="2" t="str">
        <f>[2]หน้าผ้า!AG188</f>
        <v>เย็น8/4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WRWT25650/WRWT25650</v>
      </c>
      <c r="BD179" s="56">
        <f>[2]หน้าผ้า!CA188</f>
        <v>123.94882499999999</v>
      </c>
    </row>
    <row r="180" spans="1:56" ht="28.5" customHeight="1" x14ac:dyDescent="0.45">
      <c r="A180" s="3">
        <f>[2]หน้าผ้า!C189</f>
        <v>45750</v>
      </c>
      <c r="B180" s="14" t="str">
        <f>[2]หน้าผ้า!B189</f>
        <v>MK68-000497</v>
      </c>
      <c r="C180" s="9" t="str">
        <f>[2]หน้าผ้า!E189</f>
        <v>บจก.หนองบัวฟีดมิลล์</v>
      </c>
      <c r="D180" s="13" t="str">
        <f>[2]หน้าผ้า!F189</f>
        <v>ไม่พิมพ์</v>
      </c>
      <c r="E180" s="9">
        <f>[2]หน้าผ้า!G189</f>
        <v>21</v>
      </c>
      <c r="F180" s="9">
        <f>[2]หน้าผ้า!H189</f>
        <v>38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69</v>
      </c>
      <c r="J180" s="9" t="str">
        <f>[2]หน้าผ้า!M189</f>
        <v>±</v>
      </c>
      <c r="K180" s="9">
        <f>[2]หน้าผ้า!N189</f>
        <v>5</v>
      </c>
      <c r="L180" s="9" t="str">
        <f>[2]หน้าผ้า!R189</f>
        <v>ไม่</v>
      </c>
      <c r="M180" s="10">
        <f>[2]หน้าผ้า!T189</f>
        <v>22</v>
      </c>
      <c r="N180" s="9">
        <f>[2]หน้าผ้า!U189</f>
        <v>41</v>
      </c>
      <c r="O180" s="9">
        <f>[2]หน้าผ้า!V189</f>
        <v>40</v>
      </c>
      <c r="P180" s="10">
        <f>[2]หน้าผ้า!AB189</f>
        <v>155.77217877759998</v>
      </c>
      <c r="Q180" s="10">
        <f>[2]หน้าผ้า!AC189</f>
        <v>0</v>
      </c>
      <c r="R180" s="10">
        <f>[2]หน้าผ้า!AD189</f>
        <v>155.77217877759998</v>
      </c>
      <c r="S180" s="9" t="str">
        <f>[2]หน้าผ้า!Z189</f>
        <v>500กระสอบ</v>
      </c>
      <c r="T180" s="12">
        <f>[2]หน้าผ้า!X189</f>
        <v>45756</v>
      </c>
      <c r="U180" s="11">
        <f>[2]หน้าผ้า!AA189</f>
        <v>7000</v>
      </c>
      <c r="V180" s="10">
        <f>[2]หน้าผ้า!AJ189</f>
        <v>0</v>
      </c>
      <c r="W180" s="10">
        <f>[2]หน้าผ้า!AL189</f>
        <v>7000</v>
      </c>
      <c r="X180" s="10">
        <f>[2]หน้าผ้า!AM189</f>
        <v>0</v>
      </c>
      <c r="Y180" s="10">
        <f>[2]หน้าผ้า!AN189</f>
        <v>0</v>
      </c>
      <c r="Z180" s="9" t="str">
        <f>[2]หน้าผ้า!AO189</f>
        <v>WSWT2125650</v>
      </c>
      <c r="AA180" s="8">
        <f>[2]หน้าผ้า!AQ189</f>
        <v>7725.41</v>
      </c>
      <c r="AB180" s="8">
        <f>[2]หน้าผ้า!AR189</f>
        <v>5900</v>
      </c>
      <c r="AC180" s="8">
        <f>[2]หน้าผ้า!AS189</f>
        <v>1825.4099999999999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ผ้าขาว</v>
      </c>
      <c r="AH180" s="1" t="str">
        <f>[2]หน้าผ้า!DL189</f>
        <v>P3</v>
      </c>
      <c r="AI180" s="1">
        <f>[2]หน้าผ้า!DM189</f>
        <v>3</v>
      </c>
      <c r="AJ180" s="3">
        <f>[2]หน้าผ้า!DN189</f>
        <v>45756</v>
      </c>
      <c r="AK180" s="3">
        <f>[2]หน้าผ้า!DQ189</f>
        <v>0</v>
      </c>
      <c r="AL180" s="3">
        <f>[2]หน้าผ้า!DR189</f>
        <v>0</v>
      </c>
      <c r="AM180" s="3">
        <f>[2]หน้าผ้า!DS189</f>
        <v>0</v>
      </c>
      <c r="AN180" s="3">
        <f>[2]หน้าผ้า!DT189</f>
        <v>0</v>
      </c>
      <c r="AO180" s="3">
        <f>[2]หน้าผ้า!DU189</f>
        <v>45753</v>
      </c>
      <c r="AP180" s="3">
        <f>[2]หน้าผ้า!DP189</f>
        <v>45751</v>
      </c>
      <c r="AQ180" s="3">
        <f>[2]หน้าผ้า!DW189</f>
        <v>45754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ตัด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WRWT25650/WRWT25650</v>
      </c>
      <c r="BD180" s="56">
        <f>[2]หน้าผ้า!CA189</f>
        <v>124.58423249999997</v>
      </c>
    </row>
    <row r="181" spans="1:56" ht="28.5" customHeight="1" x14ac:dyDescent="0.45">
      <c r="A181" s="3">
        <f>[2]หน้าผ้า!C190</f>
        <v>45750</v>
      </c>
      <c r="B181" s="14" t="str">
        <f>[2]หน้าผ้า!B190</f>
        <v>MK68-000497</v>
      </c>
      <c r="C181" s="9" t="str">
        <f>[2]หน้าผ้า!E190</f>
        <v>บจก.หนองบัวฟีดมิลล์</v>
      </c>
      <c r="D181" s="13" t="str">
        <f>[2]หน้าผ้า!F190</f>
        <v>ไม่พิมพ์</v>
      </c>
      <c r="E181" s="9">
        <f>[2]หน้าผ้า!G190</f>
        <v>21</v>
      </c>
      <c r="F181" s="9">
        <f>[2]หน้าผ้า!H190</f>
        <v>38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69</v>
      </c>
      <c r="J181" s="9" t="str">
        <f>[2]หน้าผ้า!M190</f>
        <v>±</v>
      </c>
      <c r="K181" s="9">
        <f>[2]หน้าผ้า!N190</f>
        <v>5</v>
      </c>
      <c r="L181" s="9" t="str">
        <f>[2]หน้าผ้า!R190</f>
        <v>ไม่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>500กระสอบ</v>
      </c>
      <c r="T181" s="12">
        <f>[2]หน้าผ้า!X190</f>
        <v>45756</v>
      </c>
      <c r="U181" s="11">
        <f>[2]หน้าผ้า!AA190</f>
        <v>8000</v>
      </c>
      <c r="V181" s="10">
        <f>[2]หน้าผ้า!AJ190</f>
        <v>0</v>
      </c>
      <c r="W181" s="10">
        <f>[2]หน้าผ้า!AL190</f>
        <v>8000</v>
      </c>
      <c r="X181" s="10">
        <f>[2]หน้าผ้า!AM190</f>
        <v>0</v>
      </c>
      <c r="Y181" s="10">
        <f>[2]หน้าผ้า!AN190</f>
        <v>0</v>
      </c>
      <c r="Z181" s="9" t="str">
        <f>[2]หน้าผ้า!AO190</f>
        <v>WSWT2125650</v>
      </c>
      <c r="AA181" s="8">
        <f>[2]หน้าผ้า!AQ190</f>
        <v>8829.0399999999991</v>
      </c>
      <c r="AB181" s="8">
        <f>[2]หน้าผ้า!AR190</f>
        <v>2500</v>
      </c>
      <c r="AC181" s="8">
        <f>[2]หน้าผ้า!AS190</f>
        <v>6329.0399999999991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P3</v>
      </c>
      <c r="AI181" s="1">
        <f>[2]หน้าผ้า!DM190</f>
        <v>2</v>
      </c>
      <c r="AJ181" s="3">
        <f>[2]หน้าผ้า!DN190</f>
        <v>45756</v>
      </c>
      <c r="AK181" s="3">
        <f>[2]หน้าผ้า!DQ190</f>
        <v>0</v>
      </c>
      <c r="AL181" s="3">
        <f>[2]หน้าผ้า!DR190</f>
        <v>0</v>
      </c>
      <c r="AM181" s="3">
        <f>[2]หน้าผ้า!DS190</f>
        <v>0</v>
      </c>
      <c r="AN181" s="3">
        <f>[2]หน้าผ้า!DT190</f>
        <v>0</v>
      </c>
      <c r="AO181" s="3">
        <f>[2]หน้าผ้า!DU190</f>
        <v>45754</v>
      </c>
      <c r="AP181" s="3">
        <f>[2]หน้าผ้า!DP190</f>
        <v>45751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ตัด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WRWT25650/WRWT25650</v>
      </c>
      <c r="BD181" s="56">
        <f>[2]หน้าผ้า!CA190</f>
        <v>431.95697999999987</v>
      </c>
    </row>
    <row r="182" spans="1:56" ht="28.5" customHeight="1" x14ac:dyDescent="0.45">
      <c r="A182" s="3">
        <f>[2]หน้าผ้า!C191</f>
        <v>45752</v>
      </c>
      <c r="B182" s="14" t="str">
        <f>[2]หน้าผ้า!B191</f>
        <v>ใบรับคำสั่งซื้อ</v>
      </c>
      <c r="C182" s="9" t="str">
        <f>[2]หน้าผ้า!E191</f>
        <v>บจก.หนองบัวฟีดมิลล์</v>
      </c>
      <c r="D182" s="13" t="str">
        <f>[2]หน้าผ้า!F191</f>
        <v>ไม่พิมพ์</v>
      </c>
      <c r="E182" s="9">
        <f>[2]หน้าผ้า!G191</f>
        <v>21</v>
      </c>
      <c r="F182" s="9">
        <f>[2]หน้าผ้า!H191</f>
        <v>38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69</v>
      </c>
      <c r="J182" s="9" t="str">
        <f>[2]หน้าผ้า!M191</f>
        <v>±</v>
      </c>
      <c r="K182" s="9">
        <f>[2]หน้าผ้า!N191</f>
        <v>5</v>
      </c>
      <c r="L182" s="9" t="str">
        <f>[2]หน้าผ้า!R191</f>
        <v>ไม่</v>
      </c>
      <c r="M182" s="10">
        <f>[2]หน้าผ้า!T191</f>
        <v>22</v>
      </c>
      <c r="N182" s="9">
        <f>[2]หน้าผ้า!U191</f>
        <v>41</v>
      </c>
      <c r="O182" s="9">
        <f>[2]หน้าผ้า!V191</f>
        <v>40</v>
      </c>
      <c r="P182" s="10">
        <f>[2]หน้าผ้า!AB191</f>
        <v>166.89876297599997</v>
      </c>
      <c r="Q182" s="10">
        <f>[2]หน้าผ้า!AC191</f>
        <v>0</v>
      </c>
      <c r="R182" s="10">
        <f>[2]หน้าผ้า!AD191</f>
        <v>166.89876297599997</v>
      </c>
      <c r="S182" s="9" t="str">
        <f>[2]หน้าผ้า!Z191</f>
        <v>500กระสอบ</v>
      </c>
      <c r="T182" s="12">
        <f>[2]หน้าผ้า!X191</f>
        <v>45758</v>
      </c>
      <c r="U182" s="11">
        <f>[2]หน้าผ้า!AA191</f>
        <v>7500</v>
      </c>
      <c r="V182" s="10">
        <f>[2]หน้าผ้า!AJ191</f>
        <v>0</v>
      </c>
      <c r="W182" s="10">
        <f>[2]หน้าผ้า!AL191</f>
        <v>7500</v>
      </c>
      <c r="X182" s="10">
        <f>[2]หน้าผ้า!AM191</f>
        <v>0</v>
      </c>
      <c r="Y182" s="10">
        <f>[2]หน้าผ้า!AN191</f>
        <v>0</v>
      </c>
      <c r="Z182" s="9" t="str">
        <f>[2]หน้าผ้า!AO191</f>
        <v>WSWT2125650</v>
      </c>
      <c r="AA182" s="8">
        <f>[2]หน้าผ้า!AQ191</f>
        <v>8277.2250000000004</v>
      </c>
      <c r="AB182" s="8">
        <f>[2]หน้าผ้า!AR191</f>
        <v>0</v>
      </c>
      <c r="AC182" s="8">
        <f>[2]หน้าผ้า!AS191</f>
        <v>8277.2250000000004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ผ้าขาว</v>
      </c>
      <c r="AH182" s="1" t="str">
        <f>[2]หน้าผ้า!DL191</f>
        <v>P3</v>
      </c>
      <c r="AI182" s="1">
        <f>[2]หน้าผ้า!DM191</f>
        <v>3</v>
      </c>
      <c r="AJ182" s="3">
        <f>[2]หน้าผ้า!DN191</f>
        <v>45758</v>
      </c>
      <c r="AK182" s="3">
        <f>[2]หน้าผ้า!DQ191</f>
        <v>0</v>
      </c>
      <c r="AL182" s="3">
        <f>[2]หน้าผ้า!DR191</f>
        <v>0</v>
      </c>
      <c r="AM182" s="3">
        <f>[2]หน้าผ้า!DS191</f>
        <v>0</v>
      </c>
      <c r="AN182" s="3">
        <f>[2]หน้าผ้า!DT191</f>
        <v>0</v>
      </c>
      <c r="AO182" s="3">
        <f>[2]หน้าผ้า!DU191</f>
        <v>45755</v>
      </c>
      <c r="AP182" s="3">
        <f>[2]หน้าผ้า!DP191</f>
        <v>45753</v>
      </c>
      <c r="AQ182" s="3">
        <f>[2]หน้าผ้า!DW191</f>
        <v>45756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ตัด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WRWT25650/WRWT25650</v>
      </c>
      <c r="BD182" s="56">
        <f>[2]หน้าผ้า!CA191</f>
        <v>564.92060624999999</v>
      </c>
    </row>
    <row r="183" spans="1:56" ht="28.5" customHeight="1" x14ac:dyDescent="0.45">
      <c r="A183" s="3">
        <f>[2]หน้าผ้า!C192</f>
        <v>45752</v>
      </c>
      <c r="B183" s="14" t="str">
        <f>[2]หน้าผ้า!B192</f>
        <v>ใบรับคำสั่งซื้อ</v>
      </c>
      <c r="C183" s="9" t="str">
        <f>[2]หน้าผ้า!E192</f>
        <v>บจก.หนองบัวฟีดมิลล์</v>
      </c>
      <c r="D183" s="13" t="str">
        <f>[2]หน้าผ้า!F192</f>
        <v>ไม่พิมพ์</v>
      </c>
      <c r="E183" s="9">
        <f>[2]หน้าผ้า!G192</f>
        <v>21</v>
      </c>
      <c r="F183" s="9">
        <f>[2]หน้าผ้า!H192</f>
        <v>38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69</v>
      </c>
      <c r="J183" s="9" t="str">
        <f>[2]หน้าผ้า!M192</f>
        <v>±</v>
      </c>
      <c r="K183" s="9">
        <f>[2]หน้าผ้า!N192</f>
        <v>5</v>
      </c>
      <c r="L183" s="9" t="str">
        <f>[2]หน้าผ้า!R192</f>
        <v>ไม่</v>
      </c>
      <c r="M183" s="10">
        <f>[2]หน้าผ้า!T192</f>
        <v>22</v>
      </c>
      <c r="N183" s="9">
        <f>[2]หน้าผ้า!U192</f>
        <v>41</v>
      </c>
      <c r="O183" s="9">
        <f>[2]หน้าผ้า!V192</f>
        <v>40</v>
      </c>
      <c r="P183" s="10">
        <f>[2]หน้าผ้า!AB192</f>
        <v>166.89876297599997</v>
      </c>
      <c r="Q183" s="10">
        <f>[2]หน้าผ้า!AC192</f>
        <v>0</v>
      </c>
      <c r="R183" s="10">
        <f>[2]หน้าผ้า!AD192</f>
        <v>166.89876297599997</v>
      </c>
      <c r="S183" s="9" t="str">
        <f>[2]หน้าผ้า!Z192</f>
        <v>500กระสอบ</v>
      </c>
      <c r="T183" s="12">
        <f>[2]หน้าผ้า!X192</f>
        <v>45759</v>
      </c>
      <c r="U183" s="11">
        <f>[2]หน้าผ้า!AA192</f>
        <v>7500</v>
      </c>
      <c r="V183" s="10">
        <f>[2]หน้าผ้า!AJ192</f>
        <v>0</v>
      </c>
      <c r="W183" s="10">
        <f>[2]หน้าผ้า!AL192</f>
        <v>7500</v>
      </c>
      <c r="X183" s="10">
        <f>[2]หน้าผ้า!AM192</f>
        <v>0</v>
      </c>
      <c r="Y183" s="10">
        <f>[2]หน้าผ้า!AN192</f>
        <v>0</v>
      </c>
      <c r="Z183" s="9" t="str">
        <f>[2]หน้าผ้า!AO192</f>
        <v>WSWT2125650</v>
      </c>
      <c r="AA183" s="8">
        <f>[2]หน้าผ้า!AQ192</f>
        <v>8277.2250000000004</v>
      </c>
      <c r="AB183" s="8">
        <f>[2]หน้าผ้า!AR192</f>
        <v>0</v>
      </c>
      <c r="AC183" s="8">
        <f>[2]หน้าผ้า!AS192</f>
        <v>8277.2250000000004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พร้อมส่ง</v>
      </c>
      <c r="AH183" s="1" t="str">
        <f>[2]หน้าผ้า!DL192</f>
        <v>P3</v>
      </c>
      <c r="AI183" s="1">
        <f>[2]หน้าผ้า!DM192</f>
        <v>3</v>
      </c>
      <c r="AJ183" s="3">
        <f>[2]หน้าผ้า!DN192</f>
        <v>45759</v>
      </c>
      <c r="AK183" s="3">
        <f>[2]หน้าผ้า!DQ192</f>
        <v>0</v>
      </c>
      <c r="AL183" s="3">
        <f>[2]หน้าผ้า!DR192</f>
        <v>0</v>
      </c>
      <c r="AM183" s="3">
        <f>[2]หน้าผ้า!DS192</f>
        <v>0</v>
      </c>
      <c r="AN183" s="3">
        <f>[2]หน้าผ้า!DT192</f>
        <v>0</v>
      </c>
      <c r="AO183" s="3">
        <f>[2]หน้าผ้า!DU192</f>
        <v>45756</v>
      </c>
      <c r="AP183" s="3">
        <f>[2]หน้าผ้า!DP192</f>
        <v>45754</v>
      </c>
      <c r="AQ183" s="3">
        <f>[2]หน้าผ้า!DW192</f>
        <v>45757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ตัด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WRWT25650/WRWT25650</v>
      </c>
      <c r="BD183" s="56">
        <f>[2]หน้าผ้า!CA192</f>
        <v>564.92060624999999</v>
      </c>
    </row>
    <row r="184" spans="1:56" ht="28.5" customHeight="1" x14ac:dyDescent="0.45">
      <c r="A184" s="3">
        <f>[2]หน้าผ้า!C193</f>
        <v>45748</v>
      </c>
      <c r="B184" s="14" t="str">
        <f>[2]หน้าผ้า!B193</f>
        <v>MK68-000493</v>
      </c>
      <c r="C184" s="9" t="str">
        <f>[2]หน้าผ้า!E193</f>
        <v>บจก.ไลม์มาสเตอร์</v>
      </c>
      <c r="D184" s="13" t="str">
        <f>[2]หน้าผ้า!F193</f>
        <v>LMC 20 kg</v>
      </c>
      <c r="E184" s="9">
        <f>[2]หน้าผ้า!G193</f>
        <v>21</v>
      </c>
      <c r="F184" s="9">
        <f>[2]หน้าผ้า!H193</f>
        <v>34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60</v>
      </c>
      <c r="J184" s="9" t="str">
        <f>[2]หน้าผ้า!M193</f>
        <v>±</v>
      </c>
      <c r="K184" s="9">
        <f>[2]หน้าผ้า!N193</f>
        <v>5</v>
      </c>
      <c r="L184" s="9" t="str">
        <f>[2]หน้าผ้า!R193</f>
        <v>ไม่</v>
      </c>
      <c r="M184" s="10">
        <f>[2]หน้าผ้า!T193</f>
        <v>22</v>
      </c>
      <c r="N184" s="9">
        <f>[2]หน้าผ้า!U193</f>
        <v>36</v>
      </c>
      <c r="O184" s="9">
        <f>[2]หน้าผ้า!V193</f>
        <v>40</v>
      </c>
      <c r="P184" s="10">
        <f>[2]หน้าผ้า!AB193</f>
        <v>195.39367372799995</v>
      </c>
      <c r="Q184" s="10">
        <f>[2]หน้าผ้า!AC193</f>
        <v>0</v>
      </c>
      <c r="R184" s="10">
        <f>[2]หน้าผ้า!AD193</f>
        <v>195.39367372799995</v>
      </c>
      <c r="S184" s="9" t="str">
        <f>[2]หน้าผ้า!Z193</f>
        <v>500กระสอบแบน</v>
      </c>
      <c r="T184" s="12">
        <f>[2]หน้าผ้า!X193</f>
        <v>45772</v>
      </c>
      <c r="U184" s="11">
        <f>[2]หน้าผ้า!AA193</f>
        <v>10000</v>
      </c>
      <c r="V184" s="10">
        <f>[2]หน้าผ้า!AJ193</f>
        <v>0</v>
      </c>
      <c r="W184" s="10">
        <f>[2]หน้าผ้า!AL193</f>
        <v>10000</v>
      </c>
      <c r="X184" s="10">
        <f>[2]หน้าผ้า!AM193</f>
        <v>0</v>
      </c>
      <c r="Y184" s="10">
        <f>[2]หน้าผ้า!AN193</f>
        <v>10500</v>
      </c>
      <c r="Z184" s="9" t="str">
        <f>[2]หน้าผ้า!AO193</f>
        <v>WSWT2125650</v>
      </c>
      <c r="AA184" s="8">
        <f>[2]หน้าผ้า!AQ193</f>
        <v>9918.7000000000007</v>
      </c>
      <c r="AB184" s="8">
        <f>[2]หน้าผ้า!AR193</f>
        <v>0</v>
      </c>
      <c r="AC184" s="8">
        <f>[2]หน้าผ้า!AS193</f>
        <v>9918.7000000000007</v>
      </c>
      <c r="AD184" s="8">
        <f>[2]หน้าผ้า!AT193</f>
        <v>0</v>
      </c>
      <c r="AE184" s="8">
        <f>[2]หน้าผ้า!AU193</f>
        <v>0</v>
      </c>
      <c r="AF184" s="8" t="str">
        <f>[2]หน้าผ้า!AI193</f>
        <v>ห้ามขาด-ห้ามเกิน</v>
      </c>
      <c r="AG184" s="1" t="str">
        <f>[3]หน้าผ้า!DC196</f>
        <v>พร้อมส่ง</v>
      </c>
      <c r="AH184" s="1" t="str">
        <f>[2]หน้าผ้า!DL193</f>
        <v>P9</v>
      </c>
      <c r="AI184" s="1">
        <f>[2]หน้าผ้า!DM193</f>
        <v>3</v>
      </c>
      <c r="AJ184" s="3">
        <f>[2]หน้าผ้า!DN193</f>
        <v>45772</v>
      </c>
      <c r="AK184" s="3">
        <f>[2]หน้าผ้า!DQ193</f>
        <v>0</v>
      </c>
      <c r="AL184" s="3">
        <f>[2]หน้าผ้า!DR193</f>
        <v>45762</v>
      </c>
      <c r="AM184" s="3">
        <f>[2]หน้าผ้า!DS193</f>
        <v>45769</v>
      </c>
      <c r="AN184" s="3">
        <f>[2]หน้าผ้า!DT193</f>
        <v>45770</v>
      </c>
      <c r="AO184" s="3">
        <f>[2]หน้าผ้า!DU193</f>
        <v>45770</v>
      </c>
      <c r="AP184" s="3">
        <f>[2]หน้าผ้า!DP193</f>
        <v>45767</v>
      </c>
      <c r="AQ184" s="3">
        <f>[2]หน้าผ้า!DW193</f>
        <v>45771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 xml:space="preserve"> /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WRWT25650/WRWT25650</v>
      </c>
      <c r="BD184" s="56">
        <f>[2]หน้าผ้า!CA193</f>
        <v>676.95127500000001</v>
      </c>
    </row>
    <row r="185" spans="1:56" ht="28.5" customHeight="1" x14ac:dyDescent="0.45">
      <c r="A185" s="3" t="str">
        <f>[2]หน้าผ้า!C194</f>
        <v>ประมาณการ</v>
      </c>
      <c r="B185" s="14" t="str">
        <f>[2]หน้าผ้า!B194</f>
        <v>ประมาณการ</v>
      </c>
      <c r="C185" s="9" t="str">
        <f>[2]หน้าผ้า!E194</f>
        <v>บจก.หนองบัวฟีดมิลล์</v>
      </c>
      <c r="D185" s="13" t="str">
        <f>[2]หน้าผ้า!F194</f>
        <v>ไม่พิมพ์</v>
      </c>
      <c r="E185" s="9">
        <f>[2]หน้าผ้า!G194</f>
        <v>21</v>
      </c>
      <c r="F185" s="9">
        <f>[2]หน้าผ้า!H194</f>
        <v>38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69</v>
      </c>
      <c r="J185" s="9" t="str">
        <f>[2]หน้าผ้า!M194</f>
        <v>±</v>
      </c>
      <c r="K185" s="9">
        <f>[2]หน้าผ้า!N194</f>
        <v>5</v>
      </c>
      <c r="L185" s="9" t="str">
        <f>[2]หน้าผ้า!R194</f>
        <v>ไม่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>500กระสอบ</v>
      </c>
      <c r="T185" s="12">
        <f>[2]หน้าผ้า!X194</f>
        <v>45777</v>
      </c>
      <c r="U185" s="11">
        <f>[2]หน้าผ้า!AA194</f>
        <v>10000</v>
      </c>
      <c r="V185" s="10">
        <f>[2]หน้าผ้า!AJ194</f>
        <v>0</v>
      </c>
      <c r="W185" s="10">
        <f>[2]หน้าผ้า!AL194</f>
        <v>10000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>WSWT2125650</v>
      </c>
      <c r="AA185" s="8">
        <f>[2]หน้าผ้า!AQ194</f>
        <v>11036.3</v>
      </c>
      <c r="AB185" s="8">
        <f>[2]หน้าผ้า!AR194</f>
        <v>0</v>
      </c>
      <c r="AC185" s="8">
        <f>[2]หน้าผ้า!AS194</f>
        <v>11036.3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พร้อมส่ง</v>
      </c>
      <c r="AH185" s="1" t="str">
        <f>[2]หน้าผ้า!DL194</f>
        <v>P3</v>
      </c>
      <c r="AI185" s="1">
        <f>[2]หน้าผ้า!DM194</f>
        <v>2</v>
      </c>
      <c r="AJ185" s="3">
        <f>[2]หน้าผ้า!DN194</f>
        <v>45777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45775</v>
      </c>
      <c r="AP185" s="3">
        <f>[2]หน้าผ้า!DP194</f>
        <v>45772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ตัด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WRWT25650/WRWT25650</v>
      </c>
      <c r="BD185" s="56">
        <f>[2]หน้าผ้า!CA194</f>
        <v>753.2274749999998</v>
      </c>
    </row>
    <row r="186" spans="1:56" ht="28.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21</v>
      </c>
      <c r="F186" s="9">
        <f>[2]หน้าผ้า!H195</f>
        <v>37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67</v>
      </c>
      <c r="J186" s="9" t="str">
        <f>[2]หน้าผ้า!M195</f>
        <v>±</v>
      </c>
      <c r="K186" s="9">
        <f>[2]หน้าผ้า!N195</f>
        <v>5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>WSWT2125650</v>
      </c>
      <c r="AA186" s="8">
        <f>[2]หน้าผ้า!AQ195</f>
        <v>55880</v>
      </c>
      <c r="AB186" s="8">
        <f>[2]หน้าผ้า!AR195</f>
        <v>8400</v>
      </c>
      <c r="AC186" s="8">
        <f>[2]หน้าผ้า!AS195</f>
        <v>47480</v>
      </c>
      <c r="AD186" s="8">
        <f>[2]หน้าผ้า!AT195</f>
        <v>0</v>
      </c>
      <c r="AE186" s="8">
        <f>[2]หน้าผ้า!AU195</f>
        <v>0</v>
      </c>
      <c r="AF186" s="8" t="str">
        <f>[2]หน้าผ้า!AI195</f>
        <v>ระบุในSD</v>
      </c>
      <c r="AG186" s="1" t="str">
        <f>[3]หน้าผ้า!DC198</f>
        <v>พร้อมส่ง</v>
      </c>
      <c r="AH186" s="1">
        <f>[2]หน้าผ้า!DL195</f>
        <v>0</v>
      </c>
      <c r="AI186" s="1" t="str">
        <f>[2]หน้าผ้า!DM195</f>
        <v>Lead time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0</v>
      </c>
      <c r="AP186" s="3">
        <f>[2]หน้าผ้า!DP195</f>
        <v>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>
        <f>[2]หน้าผ้า!EC195</f>
        <v>0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WRWT25650/WRWT25650</v>
      </c>
      <c r="BD186" s="56">
        <f>[2]หน้าผ้า!CA195</f>
        <v>0</v>
      </c>
    </row>
    <row r="187" spans="1:56" ht="28.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21</v>
      </c>
      <c r="F187" s="9">
        <f>[2]หน้าผ้า!H196</f>
        <v>37</v>
      </c>
      <c r="G187" s="9" t="str">
        <f>[2]หน้าผ้า!I196</f>
        <v>ขาวแถบใส5</v>
      </c>
      <c r="H187" s="9">
        <f>[2]หน้าผ้า!J196</f>
        <v>0</v>
      </c>
      <c r="I187" s="9">
        <f>[2]หน้าผ้า!L196</f>
        <v>67</v>
      </c>
      <c r="J187" s="9" t="str">
        <f>[2]หน้าผ้า!M196</f>
        <v>±</v>
      </c>
      <c r="K187" s="9">
        <f>[2]หน้าผ้า!N196</f>
        <v>5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>
        <f>[2]หน้าผ้า!X196</f>
        <v>0</v>
      </c>
      <c r="U187" s="11">
        <f>[2]หน้าผ้า!AA196</f>
        <v>0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 t="str">
        <f>[2]หน้าผ้า!AO196</f>
        <v>WSWTSCL052125650</v>
      </c>
      <c r="AA187" s="8" t="e">
        <f>[2]หน้าผ้า!AQ196</f>
        <v>#REF!</v>
      </c>
      <c r="AB187" s="8" t="e">
        <f>[2]หน้าผ้า!AR196</f>
        <v>#REF!</v>
      </c>
      <c r="AC187" s="8" t="e">
        <f>[2]หน้าผ้า!AS196</f>
        <v>#REF!</v>
      </c>
      <c r="AD187" s="8" t="e">
        <f>[2]หน้าผ้า!AT196</f>
        <v>#REF!</v>
      </c>
      <c r="AE187" s="8" t="e">
        <f>[2]หน้าผ้า!AU196</f>
        <v>#REF!</v>
      </c>
      <c r="AF187" s="8" t="str">
        <f>[2]หน้าผ้า!AI196</f>
        <v>ระบุในSD</v>
      </c>
      <c r="AG187" s="1" t="str">
        <f>[3]หน้าผ้า!DC199</f>
        <v>รอตัด</v>
      </c>
      <c r="AH187" s="1">
        <f>[2]หน้าผ้า!DL196</f>
        <v>0</v>
      </c>
      <c r="AI187" s="1" t="str">
        <f>[2]หน้าผ้า!DM196</f>
        <v>Lead time</v>
      </c>
      <c r="AJ187" s="3">
        <f>[2]หน้าผ้า!DN196</f>
        <v>0</v>
      </c>
      <c r="AK187" s="3">
        <f>[2]หน้าผ้า!DQ196</f>
        <v>0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>
        <f>[2]หน้าผ้า!DU196</f>
        <v>0</v>
      </c>
      <c r="AP187" s="3">
        <f>[2]หน้าผ้า!DP196</f>
        <v>0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>
        <f>[2]หน้าผ้า!EC196</f>
        <v>0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WRWT25650/WRCL25680</v>
      </c>
      <c r="BD187" s="56">
        <f>[2]หน้าผ้า!CA196</f>
        <v>0</v>
      </c>
    </row>
    <row r="188" spans="1:56" ht="28.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21</v>
      </c>
      <c r="F188" s="9">
        <f>[2]หน้าผ้า!H197</f>
        <v>37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83</v>
      </c>
      <c r="J188" s="9" t="str">
        <f>[2]หน้าผ้า!M197</f>
        <v>±</v>
      </c>
      <c r="K188" s="9">
        <f>[2]หน้าผ้า!N197</f>
        <v>5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>
        <f>[2]หน้าผ้า!X197</f>
        <v>0</v>
      </c>
      <c r="U188" s="11">
        <f>[2]หน้าผ้า!AA197</f>
        <v>0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>WSWT2125800</v>
      </c>
      <c r="AA188" s="8" t="e">
        <f>[2]หน้าผ้า!AQ197</f>
        <v>#REF!</v>
      </c>
      <c r="AB188" s="8" t="e">
        <f>[2]หน้าผ้า!AR197</f>
        <v>#REF!</v>
      </c>
      <c r="AC188" s="8" t="e">
        <f>[2]หน้าผ้า!AS197</f>
        <v>#REF!</v>
      </c>
      <c r="AD188" s="8" t="e">
        <f>[2]หน้าผ้า!AT197</f>
        <v>#REF!</v>
      </c>
      <c r="AE188" s="8" t="e">
        <f>[2]หน้าผ้า!AU197</f>
        <v>#REF!</v>
      </c>
      <c r="AF188" s="8" t="str">
        <f>[2]หน้าผ้า!AI197</f>
        <v>ระบุในSD</v>
      </c>
      <c r="AG188" s="1" t="str">
        <f>[3]หน้าผ้า!DC200</f>
        <v>พร้อมส่ง</v>
      </c>
      <c r="AH188" s="1">
        <f>[2]หน้าผ้า!DL197</f>
        <v>0</v>
      </c>
      <c r="AI188" s="1">
        <f>[2]หน้าผ้า!DM197</f>
        <v>0</v>
      </c>
      <c r="AJ188" s="3">
        <f>[2]หน้าผ้า!DN197</f>
        <v>0</v>
      </c>
      <c r="AK188" s="3">
        <f>[2]หน้าผ้า!DQ197</f>
        <v>0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0</v>
      </c>
      <c r="AP188" s="3">
        <f>[2]หน้าผ้า!DP197</f>
        <v>0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>
        <f>[2]หน้าผ้า!EC197</f>
        <v>0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WRWT210800/WRWT25800</v>
      </c>
      <c r="BD188" s="56">
        <f>[2]หน้าผ้า!CA197</f>
        <v>0</v>
      </c>
    </row>
    <row r="189" spans="1:56" ht="28.5" customHeight="1" x14ac:dyDescent="0.45">
      <c r="A189" s="3">
        <f>[2]หน้าผ้า!C198</f>
        <v>45741</v>
      </c>
      <c r="B189" s="14" t="str">
        <f>[2]หน้าผ้า!B198</f>
        <v>MK68-000454</v>
      </c>
      <c r="C189" s="9" t="str">
        <f>[2]หน้าผ้า!E198</f>
        <v>บจก.เอ็นบี ดิสทริบิวชั่น</v>
      </c>
      <c r="D189" s="13" t="str">
        <f>[2]หน้าผ้า!F198</f>
        <v>กัสโซ่ฟีด 103SML</v>
      </c>
      <c r="E189" s="9">
        <f>[2]หน้าผ้า!G198</f>
        <v>21</v>
      </c>
      <c r="F189" s="9">
        <f>[2]หน้าผ้า!H198</f>
        <v>37</v>
      </c>
      <c r="G189" s="9" t="str">
        <f>[2]หน้าผ้า!I198</f>
        <v>ขาว</v>
      </c>
      <c r="H189" s="9" t="str">
        <f>[2]หน้าผ้า!J198</f>
        <v>ใส</v>
      </c>
      <c r="I189" s="9">
        <f>[2]หน้าผ้า!L198</f>
        <v>100</v>
      </c>
      <c r="J189" s="9" t="str">
        <f>[2]หน้าผ้า!M198</f>
        <v>±</v>
      </c>
      <c r="K189" s="9">
        <f>[2]หน้าผ้า!N198</f>
        <v>5</v>
      </c>
      <c r="L189" s="9" t="str">
        <f>[2]หน้าผ้า!R198</f>
        <v>บิด</v>
      </c>
      <c r="M189" s="10">
        <f>[2]หน้าผ้า!T198</f>
        <v>22</v>
      </c>
      <c r="N189" s="9">
        <f>[2]หน้าผ้า!U198</f>
        <v>40</v>
      </c>
      <c r="O189" s="9">
        <f>[2]หน้าผ้า!V198</f>
        <v>40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45755</v>
      </c>
      <c r="U189" s="11">
        <f>[2]หน้าผ้า!AA198</f>
        <v>2000</v>
      </c>
      <c r="V189" s="10">
        <f>[2]หน้าผ้า!AJ198</f>
        <v>2367</v>
      </c>
      <c r="W189" s="10">
        <f>[2]หน้าผ้า!AL198</f>
        <v>0</v>
      </c>
      <c r="X189" s="10">
        <f>[2]หน้าผ้า!AM198</f>
        <v>5600</v>
      </c>
      <c r="Y189" s="10">
        <f>[2]หน้าผ้า!AN198</f>
        <v>0</v>
      </c>
      <c r="Z189" s="9" t="str">
        <f>[2]หน้าผ้า!AO198</f>
        <v>WSWT2121670SM</v>
      </c>
      <c r="AA189" s="8">
        <f>[2]หน้าผ้า!AQ198</f>
        <v>0</v>
      </c>
      <c r="AB189" s="8">
        <f>[2]หน้าผ้า!AR198</f>
        <v>0</v>
      </c>
      <c r="AC189" s="8">
        <f>[2]หน้าผ้า!AS198</f>
        <v>0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รอตัด</v>
      </c>
      <c r="AH189" s="1" t="str">
        <f>[2]หน้าผ้า!DL198</f>
        <v>P8</v>
      </c>
      <c r="AI189" s="1">
        <f>[2]หน้าผ้า!DM198</f>
        <v>4</v>
      </c>
      <c r="AJ189" s="3">
        <f>[2]หน้าผ้า!DN198</f>
        <v>45755</v>
      </c>
      <c r="AK189" s="3">
        <f>[2]หน้าผ้า!DQ198</f>
        <v>45751</v>
      </c>
      <c r="AL189" s="3">
        <f>[2]หน้าผ้า!DR198</f>
        <v>45745</v>
      </c>
      <c r="AM189" s="3">
        <f>[2]หน้าผ้า!DS198</f>
        <v>45752</v>
      </c>
      <c r="AN189" s="3">
        <f>[2]หน้าผ้า!DT198</f>
        <v>45753</v>
      </c>
      <c r="AO189" s="3">
        <f>[2]หน้าผ้า!DU198</f>
        <v>45753</v>
      </c>
      <c r="AP189" s="3">
        <f>[2]หน้าผ้า!DP198</f>
        <v>45750</v>
      </c>
      <c r="AQ189" s="3">
        <f>[2]หน้าผ้า!DW198</f>
        <v>45754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งานเคลือบ+พิมพ์</v>
      </c>
      <c r="AX189" s="2" t="str">
        <f>[2]หน้าผ้า!ED198</f>
        <v xml:space="preserve"> /</v>
      </c>
      <c r="AY189" s="2" t="str">
        <f>[2]หน้าผ้า!AG198</f>
        <v>ขอก่อน1000ไป5/4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WRWT21670/WRWT21670</v>
      </c>
      <c r="BD189" s="56">
        <f>[2]หน้าผ้า!CA198</f>
        <v>0</v>
      </c>
    </row>
    <row r="190" spans="1:56" ht="28.5" customHeight="1" x14ac:dyDescent="0.45">
      <c r="A190" s="3">
        <f>[2]หน้าผ้า!C199</f>
        <v>45741</v>
      </c>
      <c r="B190" s="14" t="str">
        <f>[2]หน้าผ้า!B199</f>
        <v>MK68-000454</v>
      </c>
      <c r="C190" s="9" t="str">
        <f>[2]หน้าผ้า!E199</f>
        <v>บจก.เอ็นบี ดิสทริบิวชั่น</v>
      </c>
      <c r="D190" s="13" t="str">
        <f>[2]หน้าผ้า!F199</f>
        <v>NB FISH 103L</v>
      </c>
      <c r="E190" s="9">
        <f>[2]หน้าผ้า!G199</f>
        <v>21</v>
      </c>
      <c r="F190" s="9">
        <f>[2]หน้าผ้า!H199</f>
        <v>37</v>
      </c>
      <c r="G190" s="9" t="str">
        <f>[2]หน้าผ้า!I199</f>
        <v>ขาว</v>
      </c>
      <c r="H190" s="9" t="str">
        <f>[2]หน้าผ้า!J199</f>
        <v>ใส</v>
      </c>
      <c r="I190" s="9">
        <f>[2]หน้าผ้า!L199</f>
        <v>100</v>
      </c>
      <c r="J190" s="9" t="str">
        <f>[2]หน้าผ้า!M199</f>
        <v>±</v>
      </c>
      <c r="K190" s="9">
        <f>[2]หน้าผ้า!N199</f>
        <v>5</v>
      </c>
      <c r="L190" s="9" t="str">
        <f>[2]หน้าผ้า!R199</f>
        <v>บิด</v>
      </c>
      <c r="M190" s="10">
        <f>[2]หน้าผ้า!T199</f>
        <v>22</v>
      </c>
      <c r="N190" s="9">
        <f>[2]หน้าผ้า!U199</f>
        <v>40</v>
      </c>
      <c r="O190" s="9">
        <f>[2]หน้าผ้า!V199</f>
        <v>40</v>
      </c>
      <c r="P190" s="10">
        <f>[2]หน้าผ้า!AB199</f>
        <v>108.55204095999999</v>
      </c>
      <c r="Q190" s="10">
        <f>[2]หน้าผ้า!AC199</f>
        <v>0</v>
      </c>
      <c r="R190" s="10">
        <f>[2]หน้าผ้า!AD199</f>
        <v>108.55204095999999</v>
      </c>
      <c r="S190" s="9" t="str">
        <f>[2]หน้าผ้า!Z199</f>
        <v xml:space="preserve">300กระสอบแบนเต็มใบ </v>
      </c>
      <c r="T190" s="12">
        <f>[2]หน้าผ้า!X199</f>
        <v>45755</v>
      </c>
      <c r="U190" s="11">
        <f>[2]หน้าผ้า!AA199</f>
        <v>5000</v>
      </c>
      <c r="V190" s="10">
        <f>[2]หน้าผ้า!AJ199</f>
        <v>0</v>
      </c>
      <c r="W190" s="10">
        <f>[2]หน้าผ้า!AL199</f>
        <v>5000</v>
      </c>
      <c r="X190" s="10">
        <f>[2]หน้าผ้า!AM199</f>
        <v>5525</v>
      </c>
      <c r="Y190" s="10">
        <f>[2]หน้าผ้า!AN199</f>
        <v>0</v>
      </c>
      <c r="Z190" s="9" t="str">
        <f>[2]หน้าผ้า!AO199</f>
        <v>WSWT2121670SM</v>
      </c>
      <c r="AA190" s="8">
        <f>[2]หน้าผ้า!AQ199</f>
        <v>0</v>
      </c>
      <c r="AB190" s="8">
        <f>[2]หน้าผ้า!AR199</f>
        <v>0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รอตัด</v>
      </c>
      <c r="AH190" s="1" t="str">
        <f>[2]หน้าผ้า!DL199</f>
        <v>P8</v>
      </c>
      <c r="AI190" s="1">
        <f>[2]หน้าผ้า!DM199</f>
        <v>4</v>
      </c>
      <c r="AJ190" s="3">
        <f>[2]หน้าผ้า!DN199</f>
        <v>45755</v>
      </c>
      <c r="AK190" s="3">
        <f>[2]หน้าผ้า!DQ199</f>
        <v>45751</v>
      </c>
      <c r="AL190" s="3">
        <f>[2]หน้าผ้า!DR199</f>
        <v>45745</v>
      </c>
      <c r="AM190" s="3">
        <f>[2]หน้าผ้า!DS199</f>
        <v>45752</v>
      </c>
      <c r="AN190" s="3">
        <f>[2]หน้าผ้า!DT199</f>
        <v>45753</v>
      </c>
      <c r="AO190" s="3">
        <f>[2]หน้าผ้า!DU199</f>
        <v>45753</v>
      </c>
      <c r="AP190" s="3">
        <f>[2]หน้าผ้า!DP199</f>
        <v>45750</v>
      </c>
      <c r="AQ190" s="3">
        <f>[2]หน้าผ้า!DW199</f>
        <v>45754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งานเคลือบ+พิมพ์</v>
      </c>
      <c r="AX190" s="2" t="str">
        <f>[2]หน้าผ้า!ED199</f>
        <v xml:space="preserve"> /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WRWT21670/WRWT21670</v>
      </c>
      <c r="BD190" s="56">
        <f>[2]หน้าผ้า!CA199</f>
        <v>0</v>
      </c>
    </row>
    <row r="191" spans="1:56" ht="28.5" customHeight="1" x14ac:dyDescent="0.45">
      <c r="A191" s="3">
        <f>[2]หน้าผ้า!C200</f>
        <v>45741</v>
      </c>
      <c r="B191" s="14" t="str">
        <f>[2]หน้าผ้า!B200</f>
        <v>MK68-000455</v>
      </c>
      <c r="C191" s="9" t="str">
        <f>[2]หน้าผ้า!E200</f>
        <v>บจก.เอ็นบี ดิสทริบิวชั่น</v>
      </c>
      <c r="D191" s="13" t="str">
        <f>[2]หน้าผ้า!F200</f>
        <v>การ์เซียส์ฟิช 112</v>
      </c>
      <c r="E191" s="9">
        <f>[2]หน้าผ้า!G200</f>
        <v>21</v>
      </c>
      <c r="F191" s="9">
        <f>[2]หน้าผ้า!H200</f>
        <v>37</v>
      </c>
      <c r="G191" s="9" t="str">
        <f>[2]หน้าผ้า!I200</f>
        <v>ขาว</v>
      </c>
      <c r="H191" s="9" t="str">
        <f>[2]หน้าผ้า!J200</f>
        <v>ใส</v>
      </c>
      <c r="I191" s="9">
        <f>[2]หน้าผ้า!L200</f>
        <v>100</v>
      </c>
      <c r="J191" s="9" t="str">
        <f>[2]หน้าผ้า!M200</f>
        <v>±</v>
      </c>
      <c r="K191" s="9">
        <f>[2]หน้าผ้า!N200</f>
        <v>5</v>
      </c>
      <c r="L191" s="9" t="str">
        <f>[2]หน้าผ้า!R200</f>
        <v>บิด</v>
      </c>
      <c r="M191" s="10">
        <f>[2]หน้าผ้า!T200</f>
        <v>22</v>
      </c>
      <c r="N191" s="9">
        <f>[2]หน้าผ้า!U200</f>
        <v>40</v>
      </c>
      <c r="O191" s="9">
        <f>[2]หน้าผ้า!V200</f>
        <v>40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45755</v>
      </c>
      <c r="U191" s="11">
        <f>[2]หน้าผ้า!AA200</f>
        <v>5000</v>
      </c>
      <c r="V191" s="10">
        <f>[2]หน้าผ้า!AJ200</f>
        <v>5152</v>
      </c>
      <c r="W191" s="10">
        <f>[2]หน้าผ้า!AL200</f>
        <v>0</v>
      </c>
      <c r="X191" s="10">
        <f>[2]หน้าผ้า!AM200</f>
        <v>5400</v>
      </c>
      <c r="Y191" s="10">
        <f>[2]หน้าผ้า!AN200</f>
        <v>0</v>
      </c>
      <c r="Z191" s="9" t="str">
        <f>[2]หน้าผ้า!AO200</f>
        <v>WSWT2121670SM</v>
      </c>
      <c r="AA191" s="8">
        <f>[2]หน้าผ้า!AQ200</f>
        <v>0</v>
      </c>
      <c r="AB191" s="8">
        <f>[2]หน้าผ้า!AR200</f>
        <v>0</v>
      </c>
      <c r="AC191" s="8">
        <f>[2]หน้าผ้า!AS200</f>
        <v>0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ยังไม่ได้พิมพ์</v>
      </c>
      <c r="AH191" s="1" t="str">
        <f>[2]หน้าผ้า!DL200</f>
        <v>P8</v>
      </c>
      <c r="AI191" s="1">
        <f>[2]หน้าผ้า!DM200</f>
        <v>4</v>
      </c>
      <c r="AJ191" s="3">
        <f>[2]หน้าผ้า!DN200</f>
        <v>45755</v>
      </c>
      <c r="AK191" s="3">
        <f>[2]หน้าผ้า!DQ200</f>
        <v>45751</v>
      </c>
      <c r="AL191" s="3">
        <f>[2]หน้าผ้า!DR200</f>
        <v>45745</v>
      </c>
      <c r="AM191" s="3">
        <f>[2]หน้าผ้า!DS200</f>
        <v>45752</v>
      </c>
      <c r="AN191" s="3">
        <f>[2]หน้าผ้า!DT200</f>
        <v>45753</v>
      </c>
      <c r="AO191" s="3">
        <f>[2]หน้าผ้า!DU200</f>
        <v>45753</v>
      </c>
      <c r="AP191" s="3">
        <f>[2]หน้าผ้า!DP200</f>
        <v>45750</v>
      </c>
      <c r="AQ191" s="3">
        <f>[2]หน้าผ้า!DW200</f>
        <v>45754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งานเคลือบ+พิมพ์</v>
      </c>
      <c r="AX191" s="2" t="str">
        <f>[2]หน้าผ้า!ED200</f>
        <v xml:space="preserve"> /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WRWT21670/WRWT21670</v>
      </c>
      <c r="BD191" s="56">
        <f>[2]หน้าผ้า!CA200</f>
        <v>0</v>
      </c>
    </row>
    <row r="192" spans="1:56" ht="28.5" customHeight="1" x14ac:dyDescent="0.45">
      <c r="A192" s="3">
        <f>[2]หน้าผ้า!C201</f>
        <v>45741</v>
      </c>
      <c r="B192" s="14" t="str">
        <f>[2]หน้าผ้า!B201</f>
        <v>MK68-000455</v>
      </c>
      <c r="C192" s="9" t="str">
        <f>[2]หน้าผ้า!E201</f>
        <v>บจก.เอ็นบี ดิสทริบิวชั่น</v>
      </c>
      <c r="D192" s="13" t="str">
        <f>[2]หน้าผ้า!F201</f>
        <v>NB Proplus 888M</v>
      </c>
      <c r="E192" s="9">
        <f>[2]หน้าผ้า!G201</f>
        <v>21</v>
      </c>
      <c r="F192" s="9">
        <f>[2]หน้าผ้า!H201</f>
        <v>37</v>
      </c>
      <c r="G192" s="9" t="str">
        <f>[2]หน้าผ้า!I201</f>
        <v>ขาว</v>
      </c>
      <c r="H192" s="9" t="str">
        <f>[2]หน้าผ้า!J201</f>
        <v>ใส</v>
      </c>
      <c r="I192" s="9">
        <f>[2]หน้าผ้า!L201</f>
        <v>100</v>
      </c>
      <c r="J192" s="9" t="str">
        <f>[2]หน้าผ้า!M201</f>
        <v>±</v>
      </c>
      <c r="K192" s="9">
        <f>[2]หน้าผ้า!N201</f>
        <v>5</v>
      </c>
      <c r="L192" s="9" t="str">
        <f>[2]หน้าผ้า!R201</f>
        <v>บิด</v>
      </c>
      <c r="M192" s="10">
        <f>[2]หน้าผ้า!T201</f>
        <v>22</v>
      </c>
      <c r="N192" s="9">
        <f>[2]หน้าผ้า!U201</f>
        <v>40</v>
      </c>
      <c r="O192" s="9">
        <f>[2]หน้าผ้า!V201</f>
        <v>40</v>
      </c>
      <c r="P192" s="10">
        <f>[2]หน้าผ้า!AB201</f>
        <v>108.55204095999999</v>
      </c>
      <c r="Q192" s="10">
        <f>[2]หน้าผ้า!AC201</f>
        <v>0</v>
      </c>
      <c r="R192" s="10">
        <f>[2]หน้าผ้า!AD201</f>
        <v>108.55204095999999</v>
      </c>
      <c r="S192" s="9" t="str">
        <f>[2]หน้าผ้า!Z201</f>
        <v xml:space="preserve">300กระสอบแบนเต็มใบ </v>
      </c>
      <c r="T192" s="12">
        <f>[2]หน้าผ้า!X201</f>
        <v>45755</v>
      </c>
      <c r="U192" s="11">
        <f>[2]หน้าผ้า!AA201</f>
        <v>5000</v>
      </c>
      <c r="V192" s="10">
        <f>[2]หน้าผ้า!AJ201</f>
        <v>0</v>
      </c>
      <c r="W192" s="10">
        <f>[2]หน้าผ้า!AL201</f>
        <v>5000</v>
      </c>
      <c r="X192" s="10">
        <f>[2]หน้าผ้า!AM201</f>
        <v>5675</v>
      </c>
      <c r="Y192" s="10">
        <f>[2]หน้าผ้า!AN201</f>
        <v>0</v>
      </c>
      <c r="Z192" s="9" t="str">
        <f>[2]หน้าผ้า!AO201</f>
        <v>WSWT2121670SM</v>
      </c>
      <c r="AA192" s="8">
        <f>[2]หน้าผ้า!AQ201</f>
        <v>0</v>
      </c>
      <c r="AB192" s="8">
        <f>[2]หน้าผ้า!AR201</f>
        <v>0</v>
      </c>
      <c r="AC192" s="8">
        <f>[2]หน้าผ้า!AS201</f>
        <v>0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รอแบบ</v>
      </c>
      <c r="AH192" s="1" t="str">
        <f>[2]หน้าผ้า!DL201</f>
        <v>P8</v>
      </c>
      <c r="AI192" s="1">
        <f>[2]หน้าผ้า!DM201</f>
        <v>4</v>
      </c>
      <c r="AJ192" s="3">
        <f>[2]หน้าผ้า!DN201</f>
        <v>45755</v>
      </c>
      <c r="AK192" s="3">
        <f>[2]หน้าผ้า!DQ201</f>
        <v>45751</v>
      </c>
      <c r="AL192" s="3">
        <f>[2]หน้าผ้า!DR201</f>
        <v>45745</v>
      </c>
      <c r="AM192" s="3">
        <f>[2]หน้าผ้า!DS201</f>
        <v>45752</v>
      </c>
      <c r="AN192" s="3">
        <f>[2]หน้าผ้า!DT201</f>
        <v>45753</v>
      </c>
      <c r="AO192" s="3">
        <f>[2]หน้าผ้า!DU201</f>
        <v>45753</v>
      </c>
      <c r="AP192" s="3">
        <f>[2]หน้าผ้า!DP201</f>
        <v>45750</v>
      </c>
      <c r="AQ192" s="3">
        <f>[2]หน้าผ้า!DW201</f>
        <v>45754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งานเคลือบ+พิมพ์</v>
      </c>
      <c r="AX192" s="2" t="str">
        <f>[2]หน้าผ้า!ED201</f>
        <v xml:space="preserve"> /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WRWT21670/WRWT21670</v>
      </c>
      <c r="BD192" s="56">
        <f>[2]หน้าผ้า!CA201</f>
        <v>0</v>
      </c>
    </row>
    <row r="193" spans="1:56" ht="28.5" customHeight="1" x14ac:dyDescent="0.45">
      <c r="A193" s="3">
        <f>[2]หน้าผ้า!C202</f>
        <v>45749</v>
      </c>
      <c r="B193" s="14" t="str">
        <f>[2]หน้าผ้า!B202</f>
        <v>MK68-000471</v>
      </c>
      <c r="C193" s="9" t="str">
        <f>[2]หน้าผ้า!E202</f>
        <v>คุณนพวินทร์ รัตนเศรษฐ์เมธา</v>
      </c>
      <c r="D193" s="13" t="str">
        <f>[2]หน้าผ้า!F202</f>
        <v>ลุงนัย ฟาร์ม 101</v>
      </c>
      <c r="E193" s="9">
        <f>[2]หน้าผ้า!G202</f>
        <v>21</v>
      </c>
      <c r="F193" s="9">
        <f>[2]หน้าผ้า!H202</f>
        <v>37</v>
      </c>
      <c r="G193" s="9" t="str">
        <f>[2]หน้าผ้า!I202</f>
        <v>ขาว</v>
      </c>
      <c r="H193" s="9" t="str">
        <f>[2]หน้าผ้า!J202</f>
        <v>ด้าน</v>
      </c>
      <c r="I193" s="9">
        <f>[2]หน้าผ้า!L202</f>
        <v>100</v>
      </c>
      <c r="J193" s="9" t="str">
        <f>[2]หน้าผ้า!M202</f>
        <v>±</v>
      </c>
      <c r="K193" s="9">
        <f>[2]หน้าผ้า!N202</f>
        <v>5</v>
      </c>
      <c r="L193" s="9" t="str">
        <f>[2]หน้าผ้า!R202</f>
        <v>บิด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>500กระสอบ</v>
      </c>
      <c r="T193" s="12">
        <f>[2]หน้าผ้า!X202</f>
        <v>45757</v>
      </c>
      <c r="U193" s="11">
        <f>[2]หน้าผ้า!AA202</f>
        <v>5000</v>
      </c>
      <c r="V193" s="10">
        <f>[2]หน้าผ้า!AJ202</f>
        <v>0</v>
      </c>
      <c r="W193" s="10">
        <f>[2]หน้าผ้า!AL202</f>
        <v>5000</v>
      </c>
      <c r="X193" s="10">
        <f>[2]หน้าผ้า!AM202</f>
        <v>5400</v>
      </c>
      <c r="Y193" s="10">
        <f>[2]หน้าผ้า!AN202</f>
        <v>0</v>
      </c>
      <c r="Z193" s="9" t="str">
        <f>[2]หน้าผ้า!AO202</f>
        <v>WSWT2121670SM</v>
      </c>
      <c r="AA193" s="8">
        <f>[2]หน้าผ้า!AQ202</f>
        <v>0</v>
      </c>
      <c r="AB193" s="8">
        <f>[2]หน้าผ้า!AR202</f>
        <v>0</v>
      </c>
      <c r="AC193" s="8">
        <f>[2]หน้าผ้า!AS202</f>
        <v>0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รอแบบ</v>
      </c>
      <c r="AH193" s="1" t="str">
        <f>[2]หน้าผ้า!DL202</f>
        <v>P8</v>
      </c>
      <c r="AI193" s="1">
        <f>[2]หน้าผ้า!DM202</f>
        <v>4</v>
      </c>
      <c r="AJ193" s="3">
        <f>[2]หน้าผ้า!DN202</f>
        <v>45757</v>
      </c>
      <c r="AK193" s="3">
        <f>[2]หน้าผ้า!DQ202</f>
        <v>45753</v>
      </c>
      <c r="AL193" s="3">
        <f>[2]หน้าผ้า!DR202</f>
        <v>45747</v>
      </c>
      <c r="AM193" s="3">
        <f>[2]หน้าผ้า!DS202</f>
        <v>45754</v>
      </c>
      <c r="AN193" s="3">
        <f>[2]หน้าผ้า!DT202</f>
        <v>45755</v>
      </c>
      <c r="AO193" s="3">
        <f>[2]หน้าผ้า!DU202</f>
        <v>45755</v>
      </c>
      <c r="AP193" s="3">
        <f>[2]หน้าผ้า!DP202</f>
        <v>45752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งานเคลือบ+พิมพ์</v>
      </c>
      <c r="AX193" s="2" t="str">
        <f>[2]หน้าผ้า!ED202</f>
        <v xml:space="preserve"> /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WRWT21670/WRWT21670</v>
      </c>
      <c r="BD193" s="56">
        <f>[2]หน้าผ้า!CA202</f>
        <v>0</v>
      </c>
    </row>
    <row r="194" spans="1:56" ht="28.5" customHeight="1" x14ac:dyDescent="0.45">
      <c r="A194" s="3">
        <f>[2]หน้าผ้า!C203</f>
        <v>45628</v>
      </c>
      <c r="B194" s="14" t="str">
        <f>[2]หน้าผ้า!B203</f>
        <v>MK67-001617</v>
      </c>
      <c r="C194" s="9" t="str">
        <f>[2]หน้าผ้า!E203</f>
        <v>บจก.ที.ซี.ยูเนี่ยน อโกรเทค</v>
      </c>
      <c r="D194" s="13" t="str">
        <f>[2]หน้าผ้า!F203</f>
        <v>Zhejiang UN</v>
      </c>
      <c r="E194" s="9">
        <f>[2]หน้าผ้า!G203</f>
        <v>21</v>
      </c>
      <c r="F194" s="9">
        <f>[2]หน้าผ้า!H203</f>
        <v>37</v>
      </c>
      <c r="G194" s="9" t="str">
        <f>[2]หน้าผ้า!I203</f>
        <v>ขาว</v>
      </c>
      <c r="H194" s="9" t="str">
        <f>[2]หน้าผ้า!J203</f>
        <v>ใส</v>
      </c>
      <c r="I194" s="9">
        <f>[2]หน้าผ้า!L203</f>
        <v>100</v>
      </c>
      <c r="J194" s="9" t="str">
        <f>[2]หน้าผ้า!M203</f>
        <v>±</v>
      </c>
      <c r="K194" s="9">
        <f>[2]หน้าผ้า!N203</f>
        <v>5</v>
      </c>
      <c r="L194" s="9" t="str">
        <f>[2]หน้าผ้า!R203</f>
        <v>ไม่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45766</v>
      </c>
      <c r="U194" s="11">
        <f>[2]หน้าผ้า!AA203</f>
        <v>16000</v>
      </c>
      <c r="V194" s="10">
        <f>[2]หน้าผ้า!AJ203</f>
        <v>0</v>
      </c>
      <c r="W194" s="10">
        <f>[2]หน้าผ้า!AL203</f>
        <v>16000</v>
      </c>
      <c r="X194" s="10">
        <f>[2]หน้าผ้า!AM203</f>
        <v>0</v>
      </c>
      <c r="Y194" s="10">
        <f>[2]หน้าผ้า!AN203</f>
        <v>16800</v>
      </c>
      <c r="Z194" s="9" t="str">
        <f>[2]หน้าผ้า!AO203</f>
        <v>WSWT2121670SM</v>
      </c>
      <c r="AA194" s="8">
        <f>[2]หน้าผ้า!AQ203</f>
        <v>17211.04</v>
      </c>
      <c r="AB194" s="8">
        <f>[2]หน้าผ้า!AR203</f>
        <v>17211.04</v>
      </c>
      <c r="AC194" s="8">
        <f>[2]หน้าผ้า!AS203</f>
        <v>0</v>
      </c>
      <c r="AD194" s="8">
        <f>[2]หน้าผ้า!AT203</f>
        <v>17211.04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ยังไม่ได้พิมพ์</v>
      </c>
      <c r="AH194" s="1" t="str">
        <f>[2]หน้าผ้า!DL203</f>
        <v>P8</v>
      </c>
      <c r="AI194" s="1">
        <f>[2]หน้าผ้า!DM203</f>
        <v>4</v>
      </c>
      <c r="AJ194" s="3">
        <f>[2]หน้าผ้า!DN203</f>
        <v>45766</v>
      </c>
      <c r="AK194" s="3">
        <f>[2]หน้าผ้า!DQ203</f>
        <v>45762</v>
      </c>
      <c r="AL194" s="3">
        <f>[2]หน้าผ้า!DR203</f>
        <v>45756</v>
      </c>
      <c r="AM194" s="3">
        <f>[2]หน้าผ้า!DS203</f>
        <v>45763</v>
      </c>
      <c r="AN194" s="3">
        <f>[2]หน้าผ้า!DT203</f>
        <v>45764</v>
      </c>
      <c r="AO194" s="3">
        <f>[2]หน้าผ้า!DU203</f>
        <v>45764</v>
      </c>
      <c r="AP194" s="3">
        <f>[2]หน้าผ้า!DP203</f>
        <v>45761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งานเคลือบ+พิมพ์</v>
      </c>
      <c r="AX194" s="2" t="str">
        <f>[2]หน้าผ้า!ED203</f>
        <v xml:space="preserve"> /</v>
      </c>
      <c r="AY194" s="2" t="str">
        <f>[2]หน้าผ้า!AG203</f>
        <v>20/1--5/3 ลูกค้าแจ้งเลื่อน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WRWT21670/WRWT21670</v>
      </c>
      <c r="BD194" s="56">
        <f>[2]หน้าผ้า!CA203</f>
        <v>0</v>
      </c>
    </row>
    <row r="195" spans="1:56" ht="28.5" customHeight="1" x14ac:dyDescent="0.45">
      <c r="A195" s="3" t="str">
        <f>[2]หน้าผ้า!C204</f>
        <v>ประมาณการ</v>
      </c>
      <c r="B195" s="14" t="str">
        <f>[2]หน้าผ้า!B204</f>
        <v>ประมาณการ</v>
      </c>
      <c r="C195" s="9" t="str">
        <f>[2]หน้าผ้า!E204</f>
        <v>บจก.เอ็นบี ดิสทริบิวชั่น</v>
      </c>
      <c r="D195" s="13" t="str">
        <f>[2]หน้าผ้า!F204</f>
        <v>รอแบบ</v>
      </c>
      <c r="E195" s="9">
        <f>[2]หน้าผ้า!G204</f>
        <v>21</v>
      </c>
      <c r="F195" s="9">
        <f>[2]หน้าผ้า!H204</f>
        <v>37</v>
      </c>
      <c r="G195" s="9" t="str">
        <f>[2]หน้าผ้า!I204</f>
        <v>ขาว</v>
      </c>
      <c r="H195" s="9" t="str">
        <f>[2]หน้าผ้า!J204</f>
        <v>ใส</v>
      </c>
      <c r="I195" s="9">
        <f>[2]หน้าผ้า!L204</f>
        <v>100</v>
      </c>
      <c r="J195" s="9" t="str">
        <f>[2]หน้าผ้า!M204</f>
        <v>±</v>
      </c>
      <c r="K195" s="9">
        <f>[2]หน้าผ้า!N204</f>
        <v>5</v>
      </c>
      <c r="L195" s="9" t="str">
        <f>[2]หน้าผ้า!R204</f>
        <v>บิด</v>
      </c>
      <c r="M195" s="10">
        <f>[2]หน้าผ้า!T204</f>
        <v>22</v>
      </c>
      <c r="N195" s="9">
        <f>[2]หน้าผ้า!U204</f>
        <v>40</v>
      </c>
      <c r="O195" s="9">
        <f>[2]หน้าผ้า!V204</f>
        <v>40</v>
      </c>
      <c r="P195" s="10">
        <f>[2]หน้าผ้า!AB204</f>
        <v>108.55204095999999</v>
      </c>
      <c r="Q195" s="10">
        <f>[2]หน้าผ้า!AC204</f>
        <v>0</v>
      </c>
      <c r="R195" s="10">
        <f>[2]หน้าผ้า!AD204</f>
        <v>108.55204095999999</v>
      </c>
      <c r="S195" s="9" t="str">
        <f>[2]หน้าผ้า!Z204</f>
        <v xml:space="preserve">300กระสอบแบนเต็มใบ </v>
      </c>
      <c r="T195" s="12">
        <f>[2]หน้าผ้า!X204</f>
        <v>45777</v>
      </c>
      <c r="U195" s="11">
        <f>[2]หน้าผ้า!AA204</f>
        <v>5000</v>
      </c>
      <c r="V195" s="10">
        <f>[2]หน้าผ้า!AJ204</f>
        <v>0</v>
      </c>
      <c r="W195" s="10">
        <f>[2]หน้าผ้า!AL204</f>
        <v>5000</v>
      </c>
      <c r="X195" s="10">
        <f>[2]หน้าผ้า!AM204</f>
        <v>0</v>
      </c>
      <c r="Y195" s="10">
        <f>[2]หน้าผ้า!AN204</f>
        <v>5250</v>
      </c>
      <c r="Z195" s="9" t="str">
        <f>[2]หน้าผ้า!AO204</f>
        <v>WSWT2121670SM</v>
      </c>
      <c r="AA195" s="8">
        <f>[2]หน้าผ้า!AQ204</f>
        <v>5378.4500000000007</v>
      </c>
      <c r="AB195" s="8">
        <f>[2]หน้าผ้า!AR204</f>
        <v>0</v>
      </c>
      <c r="AC195" s="8">
        <f>[2]หน้าผ้า!AS204</f>
        <v>5378.4500000000007</v>
      </c>
      <c r="AD195" s="8">
        <f>[2]หน้าผ้า!AT204</f>
        <v>0</v>
      </c>
      <c r="AE195" s="8">
        <f>[2]หน้าผ้า!AU204</f>
        <v>5378.4500000000007</v>
      </c>
      <c r="AF195" s="8">
        <f>[2]หน้าผ้า!AI204</f>
        <v>0</v>
      </c>
      <c r="AG195" s="1" t="str">
        <f>[3]หน้าผ้า!DC207</f>
        <v>รอแบบ</v>
      </c>
      <c r="AH195" s="1" t="str">
        <f>[2]หน้าผ้า!DL204</f>
        <v>P8</v>
      </c>
      <c r="AI195" s="1">
        <f>[2]หน้าผ้า!DM204</f>
        <v>4</v>
      </c>
      <c r="AJ195" s="3">
        <f>[2]หน้าผ้า!DN204</f>
        <v>45777</v>
      </c>
      <c r="AK195" s="3">
        <f>[2]หน้าผ้า!DQ204</f>
        <v>45773</v>
      </c>
      <c r="AL195" s="3">
        <f>[2]หน้าผ้า!DR204</f>
        <v>45767</v>
      </c>
      <c r="AM195" s="3">
        <f>[2]หน้าผ้า!DS204</f>
        <v>45774</v>
      </c>
      <c r="AN195" s="3">
        <f>[2]หน้าผ้า!DT204</f>
        <v>45775</v>
      </c>
      <c r="AO195" s="3">
        <f>[2]หน้าผ้า!DU204</f>
        <v>45775</v>
      </c>
      <c r="AP195" s="3">
        <f>[2]หน้าผ้า!DP204</f>
        <v>45772</v>
      </c>
      <c r="AQ195" s="3">
        <f>[2]หน้าผ้า!DW204</f>
        <v>45776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งานเคลือบ+พิมพ์</v>
      </c>
      <c r="AX195" s="2" t="str">
        <f>[2]หน้าผ้า!ED204</f>
        <v>รอART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WRWT21670/WRWT21670</v>
      </c>
      <c r="BD195" s="56">
        <f>[2]หน้าผ้า!CA204</f>
        <v>386.78226766666666</v>
      </c>
    </row>
    <row r="196" spans="1:56" ht="28.5" customHeight="1" x14ac:dyDescent="0.45">
      <c r="A196" s="3" t="str">
        <f>[2]หน้าผ้า!C205</f>
        <v>ประมาณการ</v>
      </c>
      <c r="B196" s="14" t="str">
        <f>[2]หน้าผ้า!B205</f>
        <v>ประมาณการ</v>
      </c>
      <c r="C196" s="9" t="str">
        <f>[2]หน้าผ้า!E205</f>
        <v>บจก.แอมโก้เวท</v>
      </c>
      <c r="D196" s="13" t="str">
        <f>[2]หน้าผ้า!F205</f>
        <v>รอแบบ</v>
      </c>
      <c r="E196" s="9">
        <f>[2]หน้าผ้า!G205</f>
        <v>21</v>
      </c>
      <c r="F196" s="9">
        <f>[2]หน้าผ้า!H205</f>
        <v>37</v>
      </c>
      <c r="G196" s="9" t="str">
        <f>[2]หน้าผ้า!I205</f>
        <v>ขาว</v>
      </c>
      <c r="H196" s="9" t="str">
        <f>[2]หน้าผ้า!J205</f>
        <v>ใส</v>
      </c>
      <c r="I196" s="9">
        <f>[2]หน้าผ้า!L205</f>
        <v>100</v>
      </c>
      <c r="J196" s="9" t="str">
        <f>[2]หน้าผ้า!M205</f>
        <v>±</v>
      </c>
      <c r="K196" s="9">
        <f>[2]หน้าผ้า!N205</f>
        <v>5</v>
      </c>
      <c r="L196" s="9" t="str">
        <f>[2]หน้าผ้า!R205</f>
        <v>ไม่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>500กระสอบแบน</v>
      </c>
      <c r="T196" s="12">
        <f>[2]หน้าผ้า!X205</f>
        <v>45777</v>
      </c>
      <c r="U196" s="11">
        <f>[2]หน้าผ้า!AA205</f>
        <v>40000</v>
      </c>
      <c r="V196" s="10">
        <f>[2]หน้าผ้า!AJ205</f>
        <v>0</v>
      </c>
      <c r="W196" s="10">
        <f>[2]หน้าผ้า!AL205</f>
        <v>40000</v>
      </c>
      <c r="X196" s="10">
        <f>[2]หน้าผ้า!AM205</f>
        <v>0</v>
      </c>
      <c r="Y196" s="10">
        <f>[2]หน้าผ้า!AN205</f>
        <v>42000</v>
      </c>
      <c r="Z196" s="9" t="str">
        <f>[2]หน้าผ้า!AO205</f>
        <v>WSWT2121670SM</v>
      </c>
      <c r="AA196" s="8">
        <f>[2]หน้าผ้า!AQ205</f>
        <v>43027.600000000006</v>
      </c>
      <c r="AB196" s="8">
        <f>[2]หน้าผ้า!AR205</f>
        <v>0</v>
      </c>
      <c r="AC196" s="8">
        <f>[2]หน้าผ้า!AS205</f>
        <v>43027.600000000006</v>
      </c>
      <c r="AD196" s="8">
        <f>[2]หน้าผ้า!AT205</f>
        <v>0</v>
      </c>
      <c r="AE196" s="8">
        <f>[2]หน้าผ้า!AU205</f>
        <v>43027.600000000006</v>
      </c>
      <c r="AF196" s="8">
        <f>[2]หน้าผ้า!AI205</f>
        <v>0</v>
      </c>
      <c r="AG196" s="1" t="str">
        <f>[3]หน้าผ้า!DC208</f>
        <v>ยังไม่ได้พิมพ์</v>
      </c>
      <c r="AH196" s="1" t="str">
        <f>[2]หน้าผ้า!DL205</f>
        <v>P8</v>
      </c>
      <c r="AI196" s="1">
        <f>[2]หน้าผ้า!DM205</f>
        <v>4</v>
      </c>
      <c r="AJ196" s="3">
        <f>[2]หน้าผ้า!DN205</f>
        <v>45777</v>
      </c>
      <c r="AK196" s="3">
        <f>[2]หน้าผ้า!DQ205</f>
        <v>45773</v>
      </c>
      <c r="AL196" s="3">
        <f>[2]หน้าผ้า!DR205</f>
        <v>45767</v>
      </c>
      <c r="AM196" s="3">
        <f>[2]หน้าผ้า!DS205</f>
        <v>45774</v>
      </c>
      <c r="AN196" s="3">
        <f>[2]หน้าผ้า!DT205</f>
        <v>45775</v>
      </c>
      <c r="AO196" s="3">
        <f>[2]หน้าผ้า!DU205</f>
        <v>45775</v>
      </c>
      <c r="AP196" s="3">
        <f>[2]หน้าผ้า!DP205</f>
        <v>45772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งานเคลือบ+พิมพ์</v>
      </c>
      <c r="AX196" s="2" t="str">
        <f>[2]หน้าผ้า!ED205</f>
        <v>รอART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WRWT21670/WRWT21670</v>
      </c>
      <c r="BD196" s="56">
        <f>[2]หน้าผ้า!CA205</f>
        <v>3094.2581413333332</v>
      </c>
    </row>
    <row r="197" spans="1:56" ht="28.5" customHeight="1" x14ac:dyDescent="0.45">
      <c r="A197" s="3" t="str">
        <f>[2]หน้าผ้า!C206</f>
        <v>ประมาณการ</v>
      </c>
      <c r="B197" s="14" t="str">
        <f>[2]หน้าผ้า!B206</f>
        <v>ประมาณการ</v>
      </c>
      <c r="C197" s="9" t="str">
        <f>[2]หน้าผ้า!E206</f>
        <v>บจก.ที.ซี.ยูเนี่ยน อโกรเทค</v>
      </c>
      <c r="D197" s="13" t="str">
        <f>[2]หน้าผ้า!F206</f>
        <v>Zhejiang UN</v>
      </c>
      <c r="E197" s="9">
        <f>[2]หน้าผ้า!G206</f>
        <v>21</v>
      </c>
      <c r="F197" s="9">
        <f>[2]หน้าผ้า!H206</f>
        <v>37</v>
      </c>
      <c r="G197" s="9" t="str">
        <f>[2]หน้าผ้า!I206</f>
        <v>ขาว</v>
      </c>
      <c r="H197" s="9" t="str">
        <f>[2]หน้าผ้า!J206</f>
        <v>ใส</v>
      </c>
      <c r="I197" s="9">
        <f>[2]หน้าผ้า!L206</f>
        <v>100</v>
      </c>
      <c r="J197" s="9" t="str">
        <f>[2]หน้าผ้า!M206</f>
        <v>±</v>
      </c>
      <c r="K197" s="9">
        <f>[2]หน้าผ้า!N206</f>
        <v>5</v>
      </c>
      <c r="L197" s="9" t="str">
        <f>[2]หน้าผ้า!R206</f>
        <v>ไม่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 xml:space="preserve">300กระสอบแบนเต็มใบ </v>
      </c>
      <c r="T197" s="12">
        <f>[2]หน้าผ้า!X206</f>
        <v>45777</v>
      </c>
      <c r="U197" s="11">
        <f>[2]หน้าผ้า!AA206</f>
        <v>20000</v>
      </c>
      <c r="V197" s="10">
        <f>[2]หน้าผ้า!AJ206</f>
        <v>0</v>
      </c>
      <c r="W197" s="10">
        <f>[2]หน้าผ้า!AL206</f>
        <v>20000</v>
      </c>
      <c r="X197" s="10">
        <f>[2]หน้าผ้า!AM206</f>
        <v>0</v>
      </c>
      <c r="Y197" s="10">
        <f>[2]หน้าผ้า!AN206</f>
        <v>21000</v>
      </c>
      <c r="Z197" s="9" t="str">
        <f>[2]หน้าผ้า!AO206</f>
        <v>WSWT2121670SM</v>
      </c>
      <c r="AA197" s="8">
        <f>[2]หน้าผ้า!AQ206</f>
        <v>21513.800000000003</v>
      </c>
      <c r="AB197" s="8">
        <f>[2]หน้าผ้า!AR206</f>
        <v>0</v>
      </c>
      <c r="AC197" s="8">
        <f>[2]หน้าผ้า!AS206</f>
        <v>21513.800000000003</v>
      </c>
      <c r="AD197" s="8">
        <f>[2]หน้าผ้า!AT206</f>
        <v>0</v>
      </c>
      <c r="AE197" s="8">
        <f>[2]หน้าผ้า!AU206</f>
        <v>21513.800000000003</v>
      </c>
      <c r="AF197" s="8">
        <f>[2]หน้าผ้า!AI206</f>
        <v>0</v>
      </c>
      <c r="AG197" s="1" t="str">
        <f>[3]หน้าผ้า!DC209</f>
        <v>ยังไม่ได้พิมพ์</v>
      </c>
      <c r="AH197" s="1" t="str">
        <f>[2]หน้าผ้า!DL206</f>
        <v>P8</v>
      </c>
      <c r="AI197" s="1">
        <f>[2]หน้าผ้า!DM206</f>
        <v>4</v>
      </c>
      <c r="AJ197" s="3">
        <f>[2]หน้าผ้า!DN206</f>
        <v>45777</v>
      </c>
      <c r="AK197" s="3">
        <f>[2]หน้าผ้า!DQ206</f>
        <v>45773</v>
      </c>
      <c r="AL197" s="3">
        <f>[2]หน้าผ้า!DR206</f>
        <v>45767</v>
      </c>
      <c r="AM197" s="3">
        <f>[2]หน้าผ้า!DS206</f>
        <v>45774</v>
      </c>
      <c r="AN197" s="3">
        <f>[2]หน้าผ้า!DT206</f>
        <v>45775</v>
      </c>
      <c r="AO197" s="3">
        <f>[2]หน้าผ้า!DU206</f>
        <v>45775</v>
      </c>
      <c r="AP197" s="3">
        <f>[2]หน้าผ้า!DP206</f>
        <v>45772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งานเคลือบ+พิมพ์</v>
      </c>
      <c r="AX197" s="2" t="str">
        <f>[2]หน้าผ้า!ED206</f>
        <v xml:space="preserve"> /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WRWT21670/WRWT21670</v>
      </c>
      <c r="BD197" s="56">
        <f>[2]หน้าผ้า!CA206</f>
        <v>1547.1290706666666</v>
      </c>
    </row>
    <row r="198" spans="1:56" ht="28.5" customHeight="1" x14ac:dyDescent="0.45">
      <c r="A198" s="3" t="str">
        <f>[2]หน้าผ้า!C207</f>
        <v>ประมาณการ</v>
      </c>
      <c r="B198" s="14" t="str">
        <f>[2]หน้าผ้า!B207</f>
        <v>ประมาณการ</v>
      </c>
      <c r="C198" s="9" t="str">
        <f>[2]หน้าผ้า!E207</f>
        <v>บจก.เอพีเอ็ม อะโกร</v>
      </c>
      <c r="D198" s="13" t="str">
        <f>[2]หน้าผ้า!F207</f>
        <v>รอแบบ</v>
      </c>
      <c r="E198" s="9">
        <f>[2]หน้าผ้า!G207</f>
        <v>21</v>
      </c>
      <c r="F198" s="9">
        <f>[2]หน้าผ้า!H207</f>
        <v>40</v>
      </c>
      <c r="G198" s="9" t="str">
        <f>[2]หน้าผ้า!I207</f>
        <v>ขาว</v>
      </c>
      <c r="H198" s="9" t="str">
        <f>[2]หน้าผ้า!J207</f>
        <v>ใส</v>
      </c>
      <c r="I198" s="9">
        <f>[2]หน้าผ้า!L207</f>
        <v>108</v>
      </c>
      <c r="J198" s="9" t="str">
        <f>[2]หน้าผ้า!M207</f>
        <v>±</v>
      </c>
      <c r="K198" s="9">
        <f>[2]หน้าผ้า!N207</f>
        <v>5</v>
      </c>
      <c r="L198" s="9" t="str">
        <f>[2]หน้าผ้า!R207</f>
        <v>จับจีบ</v>
      </c>
      <c r="M198" s="10">
        <f>[2]หน้าผ้า!T207</f>
        <v>22</v>
      </c>
      <c r="N198" s="9">
        <f>[2]หน้าผ้า!U207</f>
        <v>42</v>
      </c>
      <c r="O198" s="9">
        <f>[2]หน้าผ้า!V207</f>
        <v>40</v>
      </c>
      <c r="P198" s="10">
        <f>[2]หน้าผ้า!AB207</f>
        <v>227.95928601599996</v>
      </c>
      <c r="Q198" s="10">
        <f>[2]หน้าผ้า!AC207</f>
        <v>0</v>
      </c>
      <c r="R198" s="10">
        <f>[2]หน้าผ้า!AD207</f>
        <v>227.95928601599996</v>
      </c>
      <c r="S198" s="9" t="str">
        <f>[2]หน้าผ้า!Z207</f>
        <v>500กระสอบแบน</v>
      </c>
      <c r="T198" s="12" t="str">
        <f>[2]หน้าผ้า!X207</f>
        <v>รอแจ้ง</v>
      </c>
      <c r="U198" s="11">
        <f>[2]หน้าผ้า!AA207</f>
        <v>10000</v>
      </c>
      <c r="V198" s="10">
        <f>[2]หน้าผ้า!AJ207</f>
        <v>0</v>
      </c>
      <c r="W198" s="10">
        <f>[2]หน้าผ้า!AL207</f>
        <v>10000</v>
      </c>
      <c r="X198" s="10">
        <f>[2]หน้าผ้า!AM207</f>
        <v>0</v>
      </c>
      <c r="Y198" s="10">
        <f>[2]หน้าผ้า!AN207</f>
        <v>10500</v>
      </c>
      <c r="Z198" s="9" t="str">
        <f>[2]หน้าผ้า!AO207</f>
        <v>WSWT2121670SM</v>
      </c>
      <c r="AA198" s="8">
        <f>[2]หน้าผ้า!AQ207</f>
        <v>11595.1</v>
      </c>
      <c r="AB198" s="8">
        <f>[2]หน้าผ้า!AR207</f>
        <v>11595.1</v>
      </c>
      <c r="AC198" s="8">
        <f>[2]หน้าผ้า!AS207</f>
        <v>0</v>
      </c>
      <c r="AD198" s="8">
        <f>[2]หน้าผ้า!AT207</f>
        <v>11595.1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ยังไม่ได้พิมพ์</v>
      </c>
      <c r="AH198" s="1" t="str">
        <f>[2]หน้าผ้า!DL207</f>
        <v>P8</v>
      </c>
      <c r="AI198" s="1">
        <f>[2]หน้าผ้า!DM207</f>
        <v>4</v>
      </c>
      <c r="AJ198" s="3" t="str">
        <f>[2]หน้าผ้า!DN207</f>
        <v>รอแจ้ง</v>
      </c>
      <c r="AK198" s="3" t="e">
        <f>[2]หน้าผ้า!DQ207</f>
        <v>#VALUE!</v>
      </c>
      <c r="AL198" s="3" t="e">
        <f>[2]หน้าผ้า!DR207</f>
        <v>#VALUE!</v>
      </c>
      <c r="AM198" s="3" t="e">
        <f>[2]หน้าผ้า!DS207</f>
        <v>#VALUE!</v>
      </c>
      <c r="AN198" s="3" t="e">
        <f>[2]หน้าผ้า!DT207</f>
        <v>#VALUE!</v>
      </c>
      <c r="AO198" s="3" t="e">
        <f>[2]หน้าผ้า!DU207</f>
        <v>#VALUE!</v>
      </c>
      <c r="AP198" s="3" t="e">
        <f>[2]หน้าผ้า!DP207</f>
        <v>#VALUE!</v>
      </c>
      <c r="AQ198" s="3" t="e">
        <f>[2]หน้าผ้า!DW207</f>
        <v>#VALUE!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งานเคลือบ+พิมพ์</v>
      </c>
      <c r="AX198" s="2" t="str">
        <f>[2]หน้าผ้า!ED207</f>
        <v>รอART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WRWT21670/WRWT21670</v>
      </c>
      <c r="BD198" s="56">
        <f>[2]หน้าผ้า!CA207</f>
        <v>0</v>
      </c>
    </row>
    <row r="199" spans="1:56" ht="28.5" customHeight="1" x14ac:dyDescent="0.45">
      <c r="A199" s="3">
        <f>[2]หน้าผ้า!C208</f>
        <v>45631</v>
      </c>
      <c r="B199" s="14" t="str">
        <f>[2]หน้าผ้า!B208</f>
        <v>MK67-001642</v>
      </c>
      <c r="C199" s="9" t="str">
        <f>[2]หน้าผ้า!E208</f>
        <v>บจก.ที.ซี.ยูเนี่ยน อโกรเทค</v>
      </c>
      <c r="D199" s="13" t="str">
        <f>[2]หน้าผ้า!F208</f>
        <v>Zhejiang UN</v>
      </c>
      <c r="E199" s="9">
        <f>[2]หน้าผ้า!G208</f>
        <v>21</v>
      </c>
      <c r="F199" s="9">
        <f>[2]หน้าผ้า!H208</f>
        <v>37</v>
      </c>
      <c r="G199" s="9" t="str">
        <f>[2]หน้าผ้า!I208</f>
        <v>ขาว</v>
      </c>
      <c r="H199" s="9" t="str">
        <f>[2]หน้าผ้า!J208</f>
        <v>ใส</v>
      </c>
      <c r="I199" s="9">
        <f>[2]หน้าผ้า!L208</f>
        <v>100</v>
      </c>
      <c r="J199" s="9" t="str">
        <f>[2]หน้าผ้า!M208</f>
        <v>±</v>
      </c>
      <c r="K199" s="9">
        <f>[2]หน้าผ้า!N208</f>
        <v>5</v>
      </c>
      <c r="L199" s="9" t="str">
        <f>[2]หน้าผ้า!R208</f>
        <v>ไม่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 xml:space="preserve">300กระสอบแบนเต็มใบ </v>
      </c>
      <c r="T199" s="12" t="str">
        <f>[2]หน้าผ้า!X208</f>
        <v>รอแจ้ง</v>
      </c>
      <c r="U199" s="11">
        <f>[2]หน้าผ้า!AA208</f>
        <v>16000</v>
      </c>
      <c r="V199" s="10">
        <f>[2]หน้าผ้า!AJ208</f>
        <v>0</v>
      </c>
      <c r="W199" s="10">
        <f>[2]หน้าผ้า!AL208</f>
        <v>16000</v>
      </c>
      <c r="X199" s="10">
        <f>[2]หน้าผ้า!AM208</f>
        <v>0</v>
      </c>
      <c r="Y199" s="10">
        <f>[2]หน้าผ้า!AN208</f>
        <v>16800</v>
      </c>
      <c r="Z199" s="9" t="str">
        <f>[2]หน้าผ้า!AO208</f>
        <v>WSWT2121670SM</v>
      </c>
      <c r="AA199" s="8">
        <f>[2]หน้าผ้า!AQ208</f>
        <v>17211.04</v>
      </c>
      <c r="AB199" s="8">
        <f>[2]หน้าผ้า!AR208</f>
        <v>17211.04</v>
      </c>
      <c r="AC199" s="8">
        <f>[2]หน้าผ้า!AS208</f>
        <v>0</v>
      </c>
      <c r="AD199" s="8">
        <f>[2]หน้าผ้า!AT208</f>
        <v>17211.04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ยังไม่ได้พิมพ์</v>
      </c>
      <c r="AH199" s="1" t="str">
        <f>[2]หน้าผ้า!DL208</f>
        <v>P8</v>
      </c>
      <c r="AI199" s="1">
        <f>[2]หน้าผ้า!DM208</f>
        <v>4</v>
      </c>
      <c r="AJ199" s="3" t="str">
        <f>[2]หน้าผ้า!DN208</f>
        <v>รอแจ้ง</v>
      </c>
      <c r="AK199" s="3" t="e">
        <f>[2]หน้าผ้า!DQ208</f>
        <v>#VALUE!</v>
      </c>
      <c r="AL199" s="3" t="e">
        <f>[2]หน้าผ้า!DR208</f>
        <v>#VALUE!</v>
      </c>
      <c r="AM199" s="3" t="e">
        <f>[2]หน้าผ้า!DS208</f>
        <v>#VALUE!</v>
      </c>
      <c r="AN199" s="3" t="e">
        <f>[2]หน้าผ้า!DT208</f>
        <v>#VALUE!</v>
      </c>
      <c r="AO199" s="3" t="e">
        <f>[2]หน้าผ้า!DU208</f>
        <v>#VALUE!</v>
      </c>
      <c r="AP199" s="3" t="e">
        <f>[2]หน้าผ้า!DP208</f>
        <v>#VALUE!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งานเคลือบ+พิมพ์</v>
      </c>
      <c r="AX199" s="2" t="str">
        <f>[2]หน้าผ้า!ED208</f>
        <v xml:space="preserve"> /</v>
      </c>
      <c r="AY199" s="2" t="str">
        <f>[2]หน้าผ้า!AG208</f>
        <v>3/2---19/3 ลูกค้าแจ้งเลื่อน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WRWT21670/WRWT21670</v>
      </c>
      <c r="BD199" s="56">
        <f>[2]หน้าผ้า!CA208</f>
        <v>0</v>
      </c>
    </row>
    <row r="200" spans="1:56" ht="28.5" customHeight="1" x14ac:dyDescent="0.45">
      <c r="A200" s="3">
        <f>[2]หน้าผ้า!C209</f>
        <v>45631</v>
      </c>
      <c r="B200" s="14" t="str">
        <f>[2]หน้าผ้า!B209</f>
        <v>MK67-001643</v>
      </c>
      <c r="C200" s="9" t="str">
        <f>[2]หน้าผ้า!E209</f>
        <v>บจก.ที.ซี.ยูเนี่ยน อโกรเทค</v>
      </c>
      <c r="D200" s="13" t="str">
        <f>[2]หน้าผ้า!F209</f>
        <v>Zhejiang UN</v>
      </c>
      <c r="E200" s="9">
        <f>[2]หน้าผ้า!G209</f>
        <v>21</v>
      </c>
      <c r="F200" s="9">
        <f>[2]หน้าผ้า!H209</f>
        <v>37</v>
      </c>
      <c r="G200" s="9" t="str">
        <f>[2]หน้าผ้า!I209</f>
        <v>ขาว</v>
      </c>
      <c r="H200" s="9" t="str">
        <f>[2]หน้าผ้า!J209</f>
        <v>ใส</v>
      </c>
      <c r="I200" s="9">
        <f>[2]หน้าผ้า!L209</f>
        <v>100</v>
      </c>
      <c r="J200" s="9" t="str">
        <f>[2]หน้าผ้า!M209</f>
        <v>±</v>
      </c>
      <c r="K200" s="9">
        <f>[2]หน้าผ้า!N209</f>
        <v>5</v>
      </c>
      <c r="L200" s="9" t="str">
        <f>[2]หน้าผ้า!R209</f>
        <v>ไม่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 xml:space="preserve">300กระสอบแบนเต็มใบ </v>
      </c>
      <c r="T200" s="12" t="str">
        <f>[2]หน้าผ้า!X209</f>
        <v>รอแจ้ง</v>
      </c>
      <c r="U200" s="11">
        <f>[2]หน้าผ้า!AA209</f>
        <v>16000</v>
      </c>
      <c r="V200" s="10">
        <f>[2]หน้าผ้า!AJ209</f>
        <v>0</v>
      </c>
      <c r="W200" s="10">
        <f>[2]หน้าผ้า!AL209</f>
        <v>16000</v>
      </c>
      <c r="X200" s="10">
        <f>[2]หน้าผ้า!AM209</f>
        <v>0</v>
      </c>
      <c r="Y200" s="10">
        <f>[2]หน้าผ้า!AN209</f>
        <v>16800</v>
      </c>
      <c r="Z200" s="9" t="str">
        <f>[2]หน้าผ้า!AO209</f>
        <v>WSWT2121670SM</v>
      </c>
      <c r="AA200" s="8">
        <f>[2]หน้าผ้า!AQ209</f>
        <v>17211.04</v>
      </c>
      <c r="AB200" s="8">
        <f>[2]หน้าผ้า!AR209</f>
        <v>17211.04</v>
      </c>
      <c r="AC200" s="8">
        <f>[2]หน้าผ้า!AS209</f>
        <v>0</v>
      </c>
      <c r="AD200" s="8">
        <f>[2]หน้าผ้า!AT209</f>
        <v>17211.04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ยังไม่ได้พิมพ์</v>
      </c>
      <c r="AH200" s="1" t="str">
        <f>[2]หน้าผ้า!DL209</f>
        <v>P8</v>
      </c>
      <c r="AI200" s="1">
        <f>[2]หน้าผ้า!DM209</f>
        <v>4</v>
      </c>
      <c r="AJ200" s="3" t="str">
        <f>[2]หน้าผ้า!DN209</f>
        <v>รอแจ้ง</v>
      </c>
      <c r="AK200" s="3" t="e">
        <f>[2]หน้าผ้า!DQ209</f>
        <v>#VALUE!</v>
      </c>
      <c r="AL200" s="3" t="e">
        <f>[2]หน้าผ้า!DR209</f>
        <v>#VALUE!</v>
      </c>
      <c r="AM200" s="3" t="e">
        <f>[2]หน้าผ้า!DS209</f>
        <v>#VALUE!</v>
      </c>
      <c r="AN200" s="3" t="e">
        <f>[2]หน้าผ้า!DT209</f>
        <v>#VALUE!</v>
      </c>
      <c r="AO200" s="3" t="e">
        <f>[2]หน้าผ้า!DU209</f>
        <v>#VALUE!</v>
      </c>
      <c r="AP200" s="3" t="e">
        <f>[2]หน้าผ้า!DP209</f>
        <v>#VALUE!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งานเคลือบ+พิมพ์</v>
      </c>
      <c r="AX200" s="2" t="str">
        <f>[2]หน้าผ้า!ED209</f>
        <v xml:space="preserve"> /</v>
      </c>
      <c r="AY200" s="2" t="str">
        <f>[2]หน้าผ้า!AG209</f>
        <v>17/2---28/3 ลูกค้าแจ้งเลื่อน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WRWT21670/WRWT21670</v>
      </c>
      <c r="BD200" s="56">
        <f>[2]หน้าผ้า!CA209</f>
        <v>0</v>
      </c>
    </row>
    <row r="201" spans="1:56" ht="28.5" customHeight="1" x14ac:dyDescent="0.45">
      <c r="A201" s="3">
        <f>[2]หน้าผ้า!C210</f>
        <v>45693</v>
      </c>
      <c r="B201" s="14" t="str">
        <f>[2]หน้าผ้า!B210</f>
        <v>MK68-000183</v>
      </c>
      <c r="C201" s="9" t="str">
        <f>[2]หน้าผ้า!E210</f>
        <v>บจก.เอพีเอ็ม อะโกร</v>
      </c>
      <c r="D201" s="13" t="str">
        <f>[2]หน้าผ้า!F210</f>
        <v>โมโม่ 4131</v>
      </c>
      <c r="E201" s="9">
        <f>[2]หน้าผ้า!G210</f>
        <v>21</v>
      </c>
      <c r="F201" s="9">
        <f>[2]หน้าผ้า!H210</f>
        <v>38</v>
      </c>
      <c r="G201" s="9" t="str">
        <f>[2]หน้าผ้า!I210</f>
        <v>ขาว</v>
      </c>
      <c r="H201" s="9" t="str">
        <f>[2]หน้าผ้า!J210</f>
        <v>ใส</v>
      </c>
      <c r="I201" s="9">
        <f>[2]หน้าผ้า!L210</f>
        <v>102</v>
      </c>
      <c r="J201" s="9" t="str">
        <f>[2]หน้าผ้า!M210</f>
        <v>±</v>
      </c>
      <c r="K201" s="9">
        <f>[2]หน้าผ้า!N210</f>
        <v>5</v>
      </c>
      <c r="L201" s="9" t="str">
        <f>[2]หน้าผ้า!R210</f>
        <v>จับจีบ</v>
      </c>
      <c r="M201" s="10">
        <f>[2]หน้าผ้า!T210</f>
        <v>22</v>
      </c>
      <c r="N201" s="9">
        <f>[2]หน้าผ้า!U210</f>
        <v>40</v>
      </c>
      <c r="O201" s="9">
        <f>[2]หน้าผ้า!V210</f>
        <v>40</v>
      </c>
      <c r="P201" s="10">
        <f>[2]หน้าผ้า!AB210</f>
        <v>65.13122457599998</v>
      </c>
      <c r="Q201" s="10">
        <f>[2]หน้าผ้า!AC210</f>
        <v>0</v>
      </c>
      <c r="R201" s="10">
        <f>[2]หน้าผ้า!AD210</f>
        <v>65.13122457599998</v>
      </c>
      <c r="S201" s="9" t="str">
        <f>[2]หน้าผ้า!Z210</f>
        <v>500กระสอบแบน</v>
      </c>
      <c r="T201" s="12" t="str">
        <f>[2]หน้าผ้า!X210</f>
        <v>รอแจ้ง</v>
      </c>
      <c r="U201" s="11">
        <f>[2]หน้าผ้า!AA210</f>
        <v>3000</v>
      </c>
      <c r="V201" s="10">
        <f>[2]หน้าผ้า!AJ210</f>
        <v>0</v>
      </c>
      <c r="W201" s="10">
        <f>[2]หน้าผ้า!AL210</f>
        <v>3000</v>
      </c>
      <c r="X201" s="10">
        <f>[2]หน้าผ้า!AM210</f>
        <v>0</v>
      </c>
      <c r="Y201" s="10">
        <f>[2]หน้าผ้า!AN210</f>
        <v>3150</v>
      </c>
      <c r="Z201" s="9" t="str">
        <f>[2]หน้าผ้า!AO210</f>
        <v>WSWT2121670SM</v>
      </c>
      <c r="AA201" s="8">
        <f>[2]หน้าผ้า!AQ210</f>
        <v>3310.89</v>
      </c>
      <c r="AB201" s="8">
        <f>[2]หน้าผ้า!AR210</f>
        <v>3310.89</v>
      </c>
      <c r="AC201" s="8">
        <f>[2]หน้าผ้า!AS210</f>
        <v>0</v>
      </c>
      <c r="AD201" s="8">
        <f>[2]หน้าผ้า!AT210</f>
        <v>3310.89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ยังไม่ได้พิมพ์</v>
      </c>
      <c r="AH201" s="1" t="str">
        <f>[2]หน้าผ้า!DL210</f>
        <v>P8</v>
      </c>
      <c r="AI201" s="1">
        <f>[2]หน้าผ้า!DM210</f>
        <v>4</v>
      </c>
      <c r="AJ201" s="3" t="str">
        <f>[2]หน้าผ้า!DN210</f>
        <v>รอแจ้ง</v>
      </c>
      <c r="AK201" s="3" t="e">
        <f>[2]หน้าผ้า!DQ210</f>
        <v>#VALUE!</v>
      </c>
      <c r="AL201" s="3" t="e">
        <f>[2]หน้าผ้า!DR210</f>
        <v>#VALUE!</v>
      </c>
      <c r="AM201" s="3" t="e">
        <f>[2]หน้าผ้า!DS210</f>
        <v>#VALUE!</v>
      </c>
      <c r="AN201" s="3" t="e">
        <f>[2]หน้าผ้า!DT210</f>
        <v>#VALUE!</v>
      </c>
      <c r="AO201" s="3" t="e">
        <f>[2]หน้าผ้า!DU210</f>
        <v>#VALUE!</v>
      </c>
      <c r="AP201" s="3" t="e">
        <f>[2]หน้าผ้า!DP210</f>
        <v>#VALUE!</v>
      </c>
      <c r="AQ201" s="3" t="e">
        <f>[2]หน้าผ้า!DW210</f>
        <v>#VALUE!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งานเคลือบ+พิมพ์</v>
      </c>
      <c r="AX201" s="2" t="str">
        <f>[2]หน้าผ้า!ED210</f>
        <v xml:space="preserve"> /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WRWT21670/WRWT21670</v>
      </c>
      <c r="BD201" s="56">
        <f>[2]หน้าผ้า!CA210</f>
        <v>0</v>
      </c>
    </row>
    <row r="202" spans="1:56" ht="28.5" customHeight="1" x14ac:dyDescent="0.45">
      <c r="A202" s="3">
        <f>[2]หน้าผ้า!C211</f>
        <v>45693</v>
      </c>
      <c r="B202" s="14" t="str">
        <f>[2]หน้าผ้า!B211</f>
        <v>MK68-000184</v>
      </c>
      <c r="C202" s="9" t="str">
        <f>[2]หน้าผ้า!E211</f>
        <v>บจก.เอพีเอ็ม อะโกร</v>
      </c>
      <c r="D202" s="13" t="str">
        <f>[2]หน้าผ้า!F211</f>
        <v>โมโม่ 4133</v>
      </c>
      <c r="E202" s="9">
        <f>[2]หน้าผ้า!G211</f>
        <v>21</v>
      </c>
      <c r="F202" s="9">
        <f>[2]หน้าผ้า!H211</f>
        <v>40</v>
      </c>
      <c r="G202" s="9" t="str">
        <f>[2]หน้าผ้า!I211</f>
        <v>ขาว</v>
      </c>
      <c r="H202" s="9" t="str">
        <f>[2]หน้าผ้า!J211</f>
        <v>ใส</v>
      </c>
      <c r="I202" s="9">
        <f>[2]หน้าผ้า!L211</f>
        <v>108</v>
      </c>
      <c r="J202" s="9" t="str">
        <f>[2]หน้าผ้า!M211</f>
        <v>±</v>
      </c>
      <c r="K202" s="9">
        <f>[2]หน้าผ้า!N211</f>
        <v>5</v>
      </c>
      <c r="L202" s="9" t="str">
        <f>[2]หน้าผ้า!R211</f>
        <v>จับจีบ</v>
      </c>
      <c r="M202" s="10">
        <f>[2]หน้าผ้า!T211</f>
        <v>22</v>
      </c>
      <c r="N202" s="9">
        <f>[2]หน้าผ้า!U211</f>
        <v>42</v>
      </c>
      <c r="O202" s="9">
        <f>[2]หน้าผ้า!V211</f>
        <v>40</v>
      </c>
      <c r="P202" s="10">
        <f>[2]หน้าผ้า!AB211</f>
        <v>113.97964300799998</v>
      </c>
      <c r="Q202" s="10">
        <f>[2]หน้าผ้า!AC211</f>
        <v>0</v>
      </c>
      <c r="R202" s="10">
        <f>[2]หน้าผ้า!AD211</f>
        <v>113.97964300799998</v>
      </c>
      <c r="S202" s="9" t="str">
        <f>[2]หน้าผ้า!Z211</f>
        <v>500กระสอบแบน</v>
      </c>
      <c r="T202" s="12" t="str">
        <f>[2]หน้าผ้า!X211</f>
        <v>รอแจ้ง</v>
      </c>
      <c r="U202" s="11">
        <f>[2]หน้าผ้า!AA211</f>
        <v>5000</v>
      </c>
      <c r="V202" s="10">
        <f>[2]หน้าผ้า!AJ211</f>
        <v>0</v>
      </c>
      <c r="W202" s="10">
        <f>[2]หน้าผ้า!AL211</f>
        <v>5000</v>
      </c>
      <c r="X202" s="10">
        <f>[2]หน้าผ้า!AM211</f>
        <v>0</v>
      </c>
      <c r="Y202" s="10">
        <f>[2]หน้าผ้า!AN211</f>
        <v>5250</v>
      </c>
      <c r="Z202" s="9" t="str">
        <f>[2]หน้าผ้า!AO211</f>
        <v>WSWT2121670SM</v>
      </c>
      <c r="AA202" s="8">
        <f>[2]หน้าผ้า!AQ211</f>
        <v>5797.55</v>
      </c>
      <c r="AB202" s="8">
        <f>[2]หน้าผ้า!AR211</f>
        <v>5797.55</v>
      </c>
      <c r="AC202" s="8">
        <f>[2]หน้าผ้า!AS211</f>
        <v>0</v>
      </c>
      <c r="AD202" s="8">
        <f>[2]หน้าผ้า!AT211</f>
        <v>5797.55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ยังไม่ได้พิมพ์</v>
      </c>
      <c r="AH202" s="1" t="str">
        <f>[2]หน้าผ้า!DL211</f>
        <v>P8</v>
      </c>
      <c r="AI202" s="1">
        <f>[2]หน้าผ้า!DM211</f>
        <v>4</v>
      </c>
      <c r="AJ202" s="3" t="str">
        <f>[2]หน้าผ้า!DN211</f>
        <v>รอแจ้ง</v>
      </c>
      <c r="AK202" s="3" t="e">
        <f>[2]หน้าผ้า!DQ211</f>
        <v>#VALUE!</v>
      </c>
      <c r="AL202" s="3" t="e">
        <f>[2]หน้าผ้า!DR211</f>
        <v>#VALUE!</v>
      </c>
      <c r="AM202" s="3" t="e">
        <f>[2]หน้าผ้า!DS211</f>
        <v>#VALUE!</v>
      </c>
      <c r="AN202" s="3" t="e">
        <f>[2]หน้าผ้า!DT211</f>
        <v>#VALUE!</v>
      </c>
      <c r="AO202" s="3" t="e">
        <f>[2]หน้าผ้า!DU211</f>
        <v>#VALUE!</v>
      </c>
      <c r="AP202" s="3" t="e">
        <f>[2]หน้าผ้า!DP211</f>
        <v>#VALUE!</v>
      </c>
      <c r="AQ202" s="3" t="e">
        <f>[2]หน้าผ้า!DW211</f>
        <v>#VALUE!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งานเคลือบ+พิมพ์</v>
      </c>
      <c r="AX202" s="2" t="str">
        <f>[2]หน้าผ้า!ED211</f>
        <v xml:space="preserve"> /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WRWT21670/WRWT21670</v>
      </c>
      <c r="BD202" s="56">
        <f>[2]หน้าผ้า!CA211</f>
        <v>0</v>
      </c>
    </row>
    <row r="203" spans="1:56" ht="28.5" customHeight="1" x14ac:dyDescent="0.45">
      <c r="A203" s="3">
        <f>[2]หน้าผ้า!C212</f>
        <v>45667</v>
      </c>
      <c r="B203" s="14" t="str">
        <f>[2]หน้าผ้า!B212</f>
        <v>MK68-000058</v>
      </c>
      <c r="C203" s="9" t="str">
        <f>[2]หน้าผ้า!E212</f>
        <v>บจก.เอพีเอ็ม อะโกร</v>
      </c>
      <c r="D203" s="13" t="str">
        <f>[2]หน้าผ้า!F212</f>
        <v>โมโม่ 401</v>
      </c>
      <c r="E203" s="9">
        <f>[2]หน้าผ้า!G212</f>
        <v>21</v>
      </c>
      <c r="F203" s="9">
        <f>[2]หน้าผ้า!H212</f>
        <v>38</v>
      </c>
      <c r="G203" s="9" t="str">
        <f>[2]หน้าผ้า!I212</f>
        <v>ขาว</v>
      </c>
      <c r="H203" s="9" t="str">
        <f>[2]หน้าผ้า!J212</f>
        <v>ใส</v>
      </c>
      <c r="I203" s="9">
        <f>[2]หน้าผ้า!L212</f>
        <v>102</v>
      </c>
      <c r="J203" s="9" t="str">
        <f>[2]หน้าผ้า!M212</f>
        <v>±</v>
      </c>
      <c r="K203" s="9">
        <f>[2]หน้าผ้า!N212</f>
        <v>5</v>
      </c>
      <c r="L203" s="9" t="str">
        <f>[2]หน้าผ้า!R212</f>
        <v>จับจีบ</v>
      </c>
      <c r="M203" s="10">
        <f>[2]หน้าผ้า!T212</f>
        <v>22</v>
      </c>
      <c r="N203" s="9">
        <f>[2]หน้าผ้า!U212</f>
        <v>40</v>
      </c>
      <c r="O203" s="9">
        <f>[2]หน้าผ้า!V212</f>
        <v>40</v>
      </c>
      <c r="P203" s="10">
        <f>[2]หน้าผ้า!AB212</f>
        <v>86.841632767999982</v>
      </c>
      <c r="Q203" s="10">
        <f>[2]หน้าผ้า!AC212</f>
        <v>0</v>
      </c>
      <c r="R203" s="10">
        <f>[2]หน้าผ้า!AD212</f>
        <v>86.841632767999982</v>
      </c>
      <c r="S203" s="9" t="str">
        <f>[2]หน้าผ้า!Z212</f>
        <v>500กระสอบแบน</v>
      </c>
      <c r="T203" s="12" t="str">
        <f>[2]หน้าผ้า!X212</f>
        <v>รอแจ้ง</v>
      </c>
      <c r="U203" s="11">
        <f>[2]หน้าผ้า!AA212</f>
        <v>4000</v>
      </c>
      <c r="V203" s="10">
        <f>[2]หน้าผ้า!AJ212</f>
        <v>0</v>
      </c>
      <c r="W203" s="10">
        <f>[2]หน้าผ้า!AL212</f>
        <v>4000</v>
      </c>
      <c r="X203" s="10">
        <f>[2]หน้าผ้า!AM212</f>
        <v>0</v>
      </c>
      <c r="Y203" s="10">
        <f>[2]หน้าผ้า!AN212</f>
        <v>4200</v>
      </c>
      <c r="Z203" s="9" t="str">
        <f>[2]หน้าผ้า!AO212</f>
        <v>WSWT2121670SM</v>
      </c>
      <c r="AA203" s="8">
        <f>[2]หน้าผ้า!AQ212</f>
        <v>4414.5199999999995</v>
      </c>
      <c r="AB203" s="8">
        <f>[2]หน้าผ้า!AR212</f>
        <v>0</v>
      </c>
      <c r="AC203" s="8">
        <f>[2]หน้าผ้า!AS212</f>
        <v>4414.5199999999995</v>
      </c>
      <c r="AD203" s="8">
        <f>[2]หน้าผ้า!AT212</f>
        <v>0</v>
      </c>
      <c r="AE203" s="8">
        <f>[2]หน้าผ้า!AU212</f>
        <v>4414.5199999999995</v>
      </c>
      <c r="AF203" s="8">
        <f>[2]หน้าผ้า!AI212</f>
        <v>0</v>
      </c>
      <c r="AG203" s="1" t="str">
        <f>[3]หน้าผ้า!DC215</f>
        <v>ยังไม่ได้พิมพ์</v>
      </c>
      <c r="AH203" s="1" t="str">
        <f>[2]หน้าผ้า!DL212</f>
        <v>P8</v>
      </c>
      <c r="AI203" s="1">
        <f>[2]หน้าผ้า!DM212</f>
        <v>4</v>
      </c>
      <c r="AJ203" s="3" t="str">
        <f>[2]หน้าผ้า!DN212</f>
        <v>รอแจ้ง</v>
      </c>
      <c r="AK203" s="3" t="e">
        <f>[2]หน้าผ้า!DQ212</f>
        <v>#VALUE!</v>
      </c>
      <c r="AL203" s="3" t="e">
        <f>[2]หน้าผ้า!DR212</f>
        <v>#VALUE!</v>
      </c>
      <c r="AM203" s="3" t="e">
        <f>[2]หน้าผ้า!DS212</f>
        <v>#VALUE!</v>
      </c>
      <c r="AN203" s="3" t="e">
        <f>[2]หน้าผ้า!DT212</f>
        <v>#VALUE!</v>
      </c>
      <c r="AO203" s="3" t="e">
        <f>[2]หน้าผ้า!DU212</f>
        <v>#VALUE!</v>
      </c>
      <c r="AP203" s="3" t="e">
        <f>[2]หน้าผ้า!DP212</f>
        <v>#VALUE!</v>
      </c>
      <c r="AQ203" s="3" t="e">
        <f>[2]หน้าผ้า!DW212</f>
        <v>#VALUE!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งานเคลือบ+พิมพ์</v>
      </c>
      <c r="AX203" s="2" t="str">
        <f>[2]หน้าผ้า!ED212</f>
        <v xml:space="preserve"> /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WRWT21670/WRWT21670</v>
      </c>
      <c r="BD203" s="56">
        <f>[2]หน้าผ้า!CA212</f>
        <v>317.46284826666664</v>
      </c>
    </row>
    <row r="204" spans="1:56" ht="28.5" customHeight="1" x14ac:dyDescent="0.45">
      <c r="A204" s="3" t="str">
        <f>[2]หน้าผ้า!C213</f>
        <v>ประมาณการ</v>
      </c>
      <c r="B204" s="14" t="str">
        <f>[2]หน้าผ้า!B213</f>
        <v>ประมาณการ</v>
      </c>
      <c r="C204" s="9" t="str">
        <f>[2]หน้าผ้า!E213</f>
        <v>บจก.ที.ซี.ยูเนี่ยน อโกรเทค</v>
      </c>
      <c r="D204" s="13" t="str">
        <f>[2]หน้าผ้า!F213</f>
        <v>Zhejiang UN</v>
      </c>
      <c r="E204" s="9">
        <f>[2]หน้าผ้า!G213</f>
        <v>21</v>
      </c>
      <c r="F204" s="9">
        <f>[2]หน้าผ้า!H213</f>
        <v>37</v>
      </c>
      <c r="G204" s="9" t="str">
        <f>[2]หน้าผ้า!I213</f>
        <v>ขาว</v>
      </c>
      <c r="H204" s="9" t="str">
        <f>[2]หน้าผ้า!J213</f>
        <v>ใส</v>
      </c>
      <c r="I204" s="9">
        <f>[2]หน้าผ้า!L213</f>
        <v>100</v>
      </c>
      <c r="J204" s="9" t="str">
        <f>[2]หน้าผ้า!M213</f>
        <v>±</v>
      </c>
      <c r="K204" s="9">
        <f>[2]หน้าผ้า!N213</f>
        <v>5</v>
      </c>
      <c r="L204" s="9" t="str">
        <f>[2]หน้าผ้า!R213</f>
        <v>ไม่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 xml:space="preserve">300กระสอบแบนเต็มใบ </v>
      </c>
      <c r="T204" s="12" t="str">
        <f>[2]หน้าผ้า!X213</f>
        <v>รอแจ้ง</v>
      </c>
      <c r="U204" s="11">
        <f>[2]หน้าผ้า!AA213</f>
        <v>10000</v>
      </c>
      <c r="V204" s="10">
        <f>[2]หน้าผ้า!AJ213</f>
        <v>0</v>
      </c>
      <c r="W204" s="10">
        <f>[2]หน้าผ้า!AL213</f>
        <v>10000</v>
      </c>
      <c r="X204" s="10">
        <f>[2]หน้าผ้า!AM213</f>
        <v>0</v>
      </c>
      <c r="Y204" s="10">
        <f>[2]หน้าผ้า!AN213</f>
        <v>10500</v>
      </c>
      <c r="Z204" s="9" t="str">
        <f>[2]หน้าผ้า!AO213</f>
        <v>WSWT2121670SM</v>
      </c>
      <c r="AA204" s="8">
        <f>[2]หน้าผ้า!AQ213</f>
        <v>10756.900000000001</v>
      </c>
      <c r="AB204" s="8">
        <f>[2]หน้าผ้า!AR213</f>
        <v>0</v>
      </c>
      <c r="AC204" s="8">
        <f>[2]หน้าผ้า!AS213</f>
        <v>10756.900000000001</v>
      </c>
      <c r="AD204" s="8">
        <f>[2]หน้าผ้า!AT213</f>
        <v>0</v>
      </c>
      <c r="AE204" s="8">
        <f>[2]หน้าผ้า!AU213</f>
        <v>10756.900000000001</v>
      </c>
      <c r="AF204" s="8">
        <f>[2]หน้าผ้า!AI213</f>
        <v>0</v>
      </c>
      <c r="AG204" s="1" t="str">
        <f>[3]หน้าผ้า!DC216</f>
        <v>พร้อมส่ง</v>
      </c>
      <c r="AH204" s="1" t="str">
        <f>[2]หน้าผ้า!DL213</f>
        <v>P8</v>
      </c>
      <c r="AI204" s="1">
        <f>[2]หน้าผ้า!DM213</f>
        <v>4</v>
      </c>
      <c r="AJ204" s="3" t="str">
        <f>[2]หน้าผ้า!DN213</f>
        <v>รอแจ้ง</v>
      </c>
      <c r="AK204" s="3" t="e">
        <f>[2]หน้าผ้า!DQ213</f>
        <v>#VALUE!</v>
      </c>
      <c r="AL204" s="3" t="e">
        <f>[2]หน้าผ้า!DR213</f>
        <v>#VALUE!</v>
      </c>
      <c r="AM204" s="3" t="e">
        <f>[2]หน้าผ้า!DS213</f>
        <v>#VALUE!</v>
      </c>
      <c r="AN204" s="3" t="e">
        <f>[2]หน้าผ้า!DT213</f>
        <v>#VALUE!</v>
      </c>
      <c r="AO204" s="3" t="e">
        <f>[2]หน้าผ้า!DU213</f>
        <v>#VALUE!</v>
      </c>
      <c r="AP204" s="3" t="e">
        <f>[2]หน้าผ้า!DP213</f>
        <v>#VALUE!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งานเคลือบ+พิมพ์</v>
      </c>
      <c r="AX204" s="2" t="str">
        <f>[2]หน้าผ้า!ED213</f>
        <v>รอART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WRWT21670/WRWT21670</v>
      </c>
      <c r="BD204" s="56">
        <f>[2]หน้าผ้า!CA213</f>
        <v>773.56453533333331</v>
      </c>
    </row>
    <row r="205" spans="1:56" ht="28.5" customHeight="1" x14ac:dyDescent="0.45">
      <c r="A205" s="3">
        <f>[2]หน้าผ้า!C214</f>
        <v>45548</v>
      </c>
      <c r="B205" s="14" t="str">
        <f>[2]หน้าผ้า!B214</f>
        <v>MK67-001273</v>
      </c>
      <c r="C205" s="9" t="str">
        <f>[2]หน้าผ้า!E214</f>
        <v>บจก.เอพีเอ็ม อะโกร</v>
      </c>
      <c r="D205" s="13" t="str">
        <f>[2]หน้าผ้า!F214</f>
        <v>โมโม่ 422</v>
      </c>
      <c r="E205" s="9">
        <f>[2]หน้าผ้า!G214</f>
        <v>21</v>
      </c>
      <c r="F205" s="9">
        <f>[2]หน้าผ้า!H214</f>
        <v>38</v>
      </c>
      <c r="G205" s="9" t="str">
        <f>[2]หน้าผ้า!I214</f>
        <v>ขาว</v>
      </c>
      <c r="H205" s="9" t="str">
        <f>[2]หน้าผ้า!J214</f>
        <v>ใส</v>
      </c>
      <c r="I205" s="9">
        <f>[2]หน้าผ้า!L214</f>
        <v>102</v>
      </c>
      <c r="J205" s="9" t="str">
        <f>[2]หน้าผ้า!M214</f>
        <v>±</v>
      </c>
      <c r="K205" s="9">
        <f>[2]หน้าผ้า!N214</f>
        <v>5</v>
      </c>
      <c r="L205" s="9" t="str">
        <f>[2]หน้าผ้า!R214</f>
        <v>จับจีบ</v>
      </c>
      <c r="M205" s="10">
        <f>[2]หน้าผ้า!T214</f>
        <v>22</v>
      </c>
      <c r="N205" s="9">
        <f>[2]หน้าผ้า!U214</f>
        <v>40</v>
      </c>
      <c r="O205" s="9">
        <f>[2]หน้าผ้า!V214</f>
        <v>40</v>
      </c>
      <c r="P205" s="10">
        <f>[2]หน้าผ้า!AB214</f>
        <v>217.10408191999997</v>
      </c>
      <c r="Q205" s="10">
        <f>[2]หน้าผ้า!AC214</f>
        <v>0</v>
      </c>
      <c r="R205" s="10">
        <f>[2]หน้าผ้า!AD214</f>
        <v>217.10408191999997</v>
      </c>
      <c r="S205" s="9" t="str">
        <f>[2]หน้าผ้า!Z214</f>
        <v>500กระสอบแบน</v>
      </c>
      <c r="T205" s="12" t="str">
        <f>[2]หน้าผ้า!X214</f>
        <v>รอแจ้ง</v>
      </c>
      <c r="U205" s="11">
        <f>[2]หน้าผ้า!AA214</f>
        <v>10000</v>
      </c>
      <c r="V205" s="10">
        <f>[2]หน้าผ้า!AJ214</f>
        <v>0</v>
      </c>
      <c r="W205" s="10">
        <f>[2]หน้าผ้า!AL214</f>
        <v>10000</v>
      </c>
      <c r="X205" s="10">
        <f>[2]หน้าผ้า!AM214</f>
        <v>0</v>
      </c>
      <c r="Y205" s="10">
        <f>[2]หน้าผ้า!AN214</f>
        <v>10500</v>
      </c>
      <c r="Z205" s="9" t="str">
        <f>[2]หน้าผ้า!AO214</f>
        <v>WSWT2121670SM</v>
      </c>
      <c r="AA205" s="8">
        <f>[2]หน้าผ้า!AQ214</f>
        <v>11036.3</v>
      </c>
      <c r="AB205" s="8">
        <f>[2]หน้าผ้า!AR214</f>
        <v>0</v>
      </c>
      <c r="AC205" s="8">
        <f>[2]หน้าผ้า!AS214</f>
        <v>11036.3</v>
      </c>
      <c r="AD205" s="8">
        <f>[2]หน้าผ้า!AT214</f>
        <v>0</v>
      </c>
      <c r="AE205" s="8">
        <f>[2]หน้าผ้า!AU214</f>
        <v>11036.3</v>
      </c>
      <c r="AF205" s="8">
        <f>[2]หน้าผ้า!AI214</f>
        <v>0</v>
      </c>
      <c r="AG205" s="1" t="str">
        <f>[3]หน้าผ้า!DC217</f>
        <v>พร้อมส่ง</v>
      </c>
      <c r="AH205" s="1" t="str">
        <f>[2]หน้าผ้า!DL214</f>
        <v>P8</v>
      </c>
      <c r="AI205" s="1">
        <f>[2]หน้าผ้า!DM214</f>
        <v>4</v>
      </c>
      <c r="AJ205" s="3" t="str">
        <f>[2]หน้าผ้า!DN214</f>
        <v>รอแจ้ง</v>
      </c>
      <c r="AK205" s="3" t="e">
        <f>[2]หน้าผ้า!DQ214</f>
        <v>#VALUE!</v>
      </c>
      <c r="AL205" s="3" t="e">
        <f>[2]หน้าผ้า!DR214</f>
        <v>#VALUE!</v>
      </c>
      <c r="AM205" s="3" t="e">
        <f>[2]หน้าผ้า!DS214</f>
        <v>#VALUE!</v>
      </c>
      <c r="AN205" s="3" t="e">
        <f>[2]หน้าผ้า!DT214</f>
        <v>#VALUE!</v>
      </c>
      <c r="AO205" s="3" t="e">
        <f>[2]หน้าผ้า!DU214</f>
        <v>#VALUE!</v>
      </c>
      <c r="AP205" s="3" t="e">
        <f>[2]หน้าผ้า!DP214</f>
        <v>#VALUE!</v>
      </c>
      <c r="AQ205" s="3" t="e">
        <f>[2]หน้าผ้า!DW214</f>
        <v>#VALUE!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งานเคลือบ+พิมพ์</v>
      </c>
      <c r="AX205" s="2" t="str">
        <f>[2]หน้าผ้า!ED214</f>
        <v xml:space="preserve"> /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WRWT21670/WRWT21670</v>
      </c>
      <c r="BD205" s="56">
        <f>[2]หน้าผ้า!CA214</f>
        <v>793.65712066666651</v>
      </c>
    </row>
    <row r="206" spans="1:56" ht="28.5" customHeight="1" x14ac:dyDescent="0.45">
      <c r="A206" s="3">
        <f>[2]หน้าผ้า!C215</f>
        <v>45066</v>
      </c>
      <c r="B206" s="14" t="str">
        <f>[2]หน้าผ้า!B215</f>
        <v>MK66-000701</v>
      </c>
      <c r="C206" s="9" t="str">
        <f>[2]หน้าผ้า!E215</f>
        <v>บจก.เอสพีเอ็ม อาหารสัตว์</v>
      </c>
      <c r="D206" s="13" t="str">
        <f>[2]หน้าผ้า!F215</f>
        <v>มาซูฟีด ซี041</v>
      </c>
      <c r="E206" s="9">
        <f>[2]หน้าผ้า!G215</f>
        <v>21</v>
      </c>
      <c r="F206" s="9">
        <f>[2]หน้าผ้า!H215</f>
        <v>38</v>
      </c>
      <c r="G206" s="9" t="str">
        <f>[2]หน้าผ้า!I215</f>
        <v>ขาว</v>
      </c>
      <c r="H206" s="9" t="str">
        <f>[2]หน้าผ้า!J215</f>
        <v>ด้าน</v>
      </c>
      <c r="I206" s="9">
        <f>[2]หน้าผ้า!L215</f>
        <v>102</v>
      </c>
      <c r="J206" s="9" t="str">
        <f>[2]หน้าผ้า!M215</f>
        <v>±</v>
      </c>
      <c r="K206" s="9">
        <f>[2]หน้าผ้า!N215</f>
        <v>5</v>
      </c>
      <c r="L206" s="9" t="str">
        <f>[2]หน้าผ้า!R215</f>
        <v>บิด</v>
      </c>
      <c r="M206" s="10">
        <f>[2]หน้าผ้า!T215</f>
        <v>22</v>
      </c>
      <c r="N206" s="9">
        <f>[2]หน้าผ้า!U215</f>
        <v>40</v>
      </c>
      <c r="O206" s="9">
        <f>[2]หน้าผ้า!V215</f>
        <v>40</v>
      </c>
      <c r="P206" s="10">
        <f>[2]หน้าผ้า!AB215</f>
        <v>108.55204095999999</v>
      </c>
      <c r="Q206" s="10">
        <f>[2]หน้าผ้า!AC215</f>
        <v>0</v>
      </c>
      <c r="R206" s="10">
        <f>[2]หน้าผ้า!AD215</f>
        <v>108.55204095999999</v>
      </c>
      <c r="S206" s="9" t="str">
        <f>[2]หน้าผ้า!Z215</f>
        <v>500กระสอบแบน</v>
      </c>
      <c r="T206" s="12" t="str">
        <f>[2]หน้าผ้า!X215</f>
        <v>รอแจ้ง</v>
      </c>
      <c r="U206" s="11">
        <f>[2]หน้าผ้า!AA215</f>
        <v>5000</v>
      </c>
      <c r="V206" s="10">
        <f>[2]หน้าผ้า!AJ215</f>
        <v>0</v>
      </c>
      <c r="W206" s="10">
        <f>[2]หน้าผ้า!AL215</f>
        <v>5000</v>
      </c>
      <c r="X206" s="10">
        <f>[2]หน้าผ้า!AM215</f>
        <v>0</v>
      </c>
      <c r="Y206" s="10">
        <f>[2]หน้าผ้า!AN215</f>
        <v>5250</v>
      </c>
      <c r="Z206" s="9" t="str">
        <f>[2]หน้าผ้า!AO215</f>
        <v>WSWT2121670SM</v>
      </c>
      <c r="AA206" s="8">
        <f>[2]หน้าผ้า!AQ215</f>
        <v>5518.15</v>
      </c>
      <c r="AB206" s="8">
        <f>[2]หน้าผ้า!AR215</f>
        <v>0</v>
      </c>
      <c r="AC206" s="8">
        <f>[2]หน้าผ้า!AS215</f>
        <v>5518.15</v>
      </c>
      <c r="AD206" s="8">
        <f>[2]หน้าผ้า!AT215</f>
        <v>0</v>
      </c>
      <c r="AE206" s="8">
        <f>[2]หน้าผ้า!AU215</f>
        <v>5518.15</v>
      </c>
      <c r="AF206" s="8">
        <f>[2]หน้าผ้า!AI215</f>
        <v>0</v>
      </c>
      <c r="AG206" s="1" t="str">
        <f>[3]หน้าผ้า!DC218</f>
        <v>พิมพ์ไม่ครบ</v>
      </c>
      <c r="AH206" s="1" t="str">
        <f>[2]หน้าผ้า!DL215</f>
        <v>P8</v>
      </c>
      <c r="AI206" s="1">
        <f>[2]หน้าผ้า!DM215</f>
        <v>4</v>
      </c>
      <c r="AJ206" s="3" t="str">
        <f>[2]หน้าผ้า!DN215</f>
        <v>รอแจ้ง</v>
      </c>
      <c r="AK206" s="3" t="e">
        <f>[2]หน้าผ้า!DQ215</f>
        <v>#VALUE!</v>
      </c>
      <c r="AL206" s="3" t="e">
        <f>[2]หน้าผ้า!DR215</f>
        <v>#VALUE!</v>
      </c>
      <c r="AM206" s="3" t="e">
        <f>[2]หน้าผ้า!DS215</f>
        <v>#VALUE!</v>
      </c>
      <c r="AN206" s="3" t="e">
        <f>[2]หน้าผ้า!DT215</f>
        <v>#VALUE!</v>
      </c>
      <c r="AO206" s="3" t="e">
        <f>[2]หน้าผ้า!DU215</f>
        <v>#VALUE!</v>
      </c>
      <c r="AP206" s="3" t="e">
        <f>[2]หน้าผ้า!DP215</f>
        <v>#VALUE!</v>
      </c>
      <c r="AQ206" s="3" t="e">
        <f>[2]หน้าผ้า!DW215</f>
        <v>#VALUE!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งานเคลือบ+พิมพ์</v>
      </c>
      <c r="AX206" s="2" t="str">
        <f>[2]หน้าผ้า!ED215</f>
        <v xml:space="preserve"> /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WRWT21670/WRWT21670</v>
      </c>
      <c r="BD206" s="56">
        <f>[2]หน้าผ้า!CA215</f>
        <v>396.82856033333326</v>
      </c>
    </row>
    <row r="207" spans="1:56" ht="28.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21</v>
      </c>
      <c r="F207" s="9">
        <f>[2]หน้าผ้า!H216</f>
        <v>37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74</v>
      </c>
      <c r="J207" s="9" t="str">
        <f>[2]หน้าผ้า!M216</f>
        <v>±</v>
      </c>
      <c r="K207" s="9">
        <f>[2]หน้าผ้า!N216</f>
        <v>5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 t="str">
        <f>[2]หน้าผ้า!AC216</f>
        <v>ว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 t="str">
        <f>[2]หน้าผ้า!AO216</f>
        <v>WSWT2121670SM</v>
      </c>
      <c r="AA207" s="8">
        <f>[2]หน้าผ้า!AQ216</f>
        <v>173982.38</v>
      </c>
      <c r="AB207" s="8">
        <f>[2]หน้าผ้า!AR216</f>
        <v>72336.66</v>
      </c>
      <c r="AC207" s="8">
        <f>[2]หน้าผ้า!AS216</f>
        <v>101645.72000000002</v>
      </c>
      <c r="AD207" s="8">
        <f>[2]หน้าผ้า!AT216</f>
        <v>72336.66</v>
      </c>
      <c r="AE207" s="8">
        <f>[2]หน้าผ้า!AU216</f>
        <v>101645.72000000002</v>
      </c>
      <c r="AF207" s="8" t="str">
        <f>[2]หน้าผ้า!AI216</f>
        <v>ระบุในSD</v>
      </c>
      <c r="AG207" s="1" t="str">
        <f>[3]หน้าผ้า!DC219</f>
        <v>ยังไม่ได้พิมพ์</v>
      </c>
      <c r="AH207" s="1">
        <f>[2]หน้าผ้า!DL216</f>
        <v>0</v>
      </c>
      <c r="AI207" s="1" t="str">
        <f>[2]หน้าผ้า!DM216</f>
        <v>Lead time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WRWT210670/WRWT21670</v>
      </c>
      <c r="BD207" s="56">
        <f>[2]หน้าผ้า!CA216</f>
        <v>0</v>
      </c>
    </row>
    <row r="208" spans="1:56" ht="28.5" customHeight="1" x14ac:dyDescent="0.45">
      <c r="A208" s="3">
        <f>[2]หน้าผ้า!C217</f>
        <v>45720</v>
      </c>
      <c r="B208" s="14" t="str">
        <f>[2]หน้าผ้า!B217</f>
        <v>MK68-000332</v>
      </c>
      <c r="C208" s="9" t="str">
        <f>[2]หน้าผ้า!E217</f>
        <v>กองเมล็ดพันธุ์ข้าว กรมการข้าว</v>
      </c>
      <c r="D208" s="13" t="str">
        <f>[2]หน้าผ้า!F217</f>
        <v>กองเมล็ดพันธุ์ข้าว</v>
      </c>
      <c r="E208" s="9">
        <f>[2]หน้าผ้า!G217</f>
        <v>22</v>
      </c>
      <c r="F208" s="9">
        <f>[2]หน้าผ้า!H217</f>
        <v>34</v>
      </c>
      <c r="G208" s="9" t="str">
        <f>[2]หน้าผ้า!I217</f>
        <v>ขาว</v>
      </c>
      <c r="H208" s="9" t="str">
        <f>[2]หน้าผ้า!J217</f>
        <v>ใส</v>
      </c>
      <c r="I208" s="9">
        <f>[2]หน้าผ้า!L217</f>
        <v>115</v>
      </c>
      <c r="J208" s="9" t="str">
        <f>[2]หน้าผ้า!M217</f>
        <v>+</v>
      </c>
      <c r="K208" s="9">
        <f>[2]หน้าผ้า!N217</f>
        <v>5</v>
      </c>
      <c r="L208" s="9" t="str">
        <f>[2]หน้าผ้า!R217</f>
        <v>ไม่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>500กระสอบแบนเต็มใบ</v>
      </c>
      <c r="T208" s="12" t="str">
        <f>[2]หน้าผ้า!X217</f>
        <v>รอส่ง</v>
      </c>
      <c r="U208" s="11">
        <f>[2]หน้าผ้า!AA217</f>
        <v>325632</v>
      </c>
      <c r="V208" s="10">
        <f>[2]หน้าผ้า!AJ217</f>
        <v>325632</v>
      </c>
      <c r="W208" s="10">
        <f>[2]หน้าผ้า!AL217</f>
        <v>0</v>
      </c>
      <c r="X208" s="10">
        <f>[2]หน้าผ้า!AM217</f>
        <v>329710</v>
      </c>
      <c r="Y208" s="10">
        <f>[2]หน้าผ้า!AN217</f>
        <v>0</v>
      </c>
      <c r="Z208" s="9" t="str">
        <f>[2]หน้าผ้า!AO217</f>
        <v>WSWT2221940</v>
      </c>
      <c r="AA208" s="8">
        <f>[2]หน้าผ้า!AQ217</f>
        <v>0</v>
      </c>
      <c r="AB208" s="8">
        <f>[2]หน้าผ้า!AR217</f>
        <v>0</v>
      </c>
      <c r="AC208" s="8">
        <f>[2]หน้าผ้า!AS217</f>
        <v>0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พร้อมส่ง</v>
      </c>
      <c r="AH208" s="1" t="str">
        <f>[2]หน้าผ้า!DL217</f>
        <v>P8</v>
      </c>
      <c r="AI208" s="1">
        <f>[2]หน้าผ้า!DM217</f>
        <v>4</v>
      </c>
      <c r="AJ208" s="3" t="str">
        <f>[2]หน้าผ้า!DN217</f>
        <v>รอส่ง</v>
      </c>
      <c r="AK208" s="3" t="e">
        <f>[2]หน้าผ้า!DQ217</f>
        <v>#VALUE!</v>
      </c>
      <c r="AL208" s="3" t="e">
        <f>[2]หน้าผ้า!DR217</f>
        <v>#VALUE!</v>
      </c>
      <c r="AM208" s="3" t="e">
        <f>[2]หน้าผ้า!DS217</f>
        <v>#VALUE!</v>
      </c>
      <c r="AN208" s="3" t="e">
        <f>[2]หน้าผ้า!DT217</f>
        <v>#VALUE!</v>
      </c>
      <c r="AO208" s="3" t="e">
        <f>[2]หน้าผ้า!DU217</f>
        <v>#VALUE!</v>
      </c>
      <c r="AP208" s="3" t="e">
        <f>[2]หน้าผ้า!DP217</f>
        <v>#VALUE!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งานเคลือบ+พิมพ์</v>
      </c>
      <c r="AX208" s="2" t="str">
        <f>[2]หน้าผ้า!ED217</f>
        <v xml:space="preserve"> /</v>
      </c>
      <c r="AY208" s="2" t="str">
        <f>[2]หน้าผ้า!AG217</f>
        <v>ส่งแล้ว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WRWT21940/WRWT21940</v>
      </c>
      <c r="BD208" s="56">
        <f>[2]หน้าผ้า!CA217</f>
        <v>0</v>
      </c>
    </row>
    <row r="209" spans="1:56" ht="28.5" customHeight="1" x14ac:dyDescent="0.45">
      <c r="A209" s="3">
        <f>[2]หน้าผ้า!C218</f>
        <v>45720</v>
      </c>
      <c r="B209" s="14" t="str">
        <f>[2]หน้าผ้า!B218</f>
        <v>MK68-000332</v>
      </c>
      <c r="C209" s="9" t="str">
        <f>[2]หน้าผ้า!E218</f>
        <v>กองเมล็ดพันธุ์ข้าว กรมการข้าว</v>
      </c>
      <c r="D209" s="13" t="str">
        <f>[2]หน้าผ้า!F218</f>
        <v>กองเมล็ดพันธุ์ข้าว</v>
      </c>
      <c r="E209" s="9">
        <f>[2]หน้าผ้า!G218</f>
        <v>22</v>
      </c>
      <c r="F209" s="9">
        <f>[2]หน้าผ้า!H218</f>
        <v>34</v>
      </c>
      <c r="G209" s="9" t="str">
        <f>[2]หน้าผ้า!I218</f>
        <v>ขาว</v>
      </c>
      <c r="H209" s="9" t="str">
        <f>[2]หน้าผ้า!J218</f>
        <v>ใส</v>
      </c>
      <c r="I209" s="9">
        <f>[2]หน้าผ้า!L218</f>
        <v>115</v>
      </c>
      <c r="J209" s="9" t="str">
        <f>[2]หน้าผ้า!M218</f>
        <v>+</v>
      </c>
      <c r="K209" s="9">
        <f>[2]หน้าผ้า!N218</f>
        <v>5</v>
      </c>
      <c r="L209" s="9" t="str">
        <f>[2]หน้าผ้า!R218</f>
        <v>ไม่</v>
      </c>
      <c r="M209" s="10" t="str">
        <f>[2]หน้าผ้า!T218</f>
        <v>ไม่สวมถุงใน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 t="str">
        <f>[2]หน้าผ้า!Z218</f>
        <v>500กระสอบแบนเต็มใบ</v>
      </c>
      <c r="T209" s="12">
        <f>[2]หน้าผ้า!X218</f>
        <v>45777</v>
      </c>
      <c r="U209" s="11">
        <f>[2]หน้าผ้า!AA218</f>
        <v>268368</v>
      </c>
      <c r="V209" s="10">
        <f>[2]หน้าผ้า!AJ218</f>
        <v>15939</v>
      </c>
      <c r="W209" s="10">
        <f>[2]หน้าผ้า!AL218</f>
        <v>252429</v>
      </c>
      <c r="X209" s="10">
        <f>[2]หน้าผ้า!AM218</f>
        <v>21430</v>
      </c>
      <c r="Y209" s="10">
        <f>[2]หน้าผ้า!AN218</f>
        <v>259284.90000000002</v>
      </c>
      <c r="Z209" s="9" t="str">
        <f>[2]หน้าผ้า!AO218</f>
        <v>WSWT2221940</v>
      </c>
      <c r="AA209" s="8">
        <f>[2]หน้าผ้า!AQ218</f>
        <v>257176.91376300002</v>
      </c>
      <c r="AB209" s="8">
        <f>[2]หน้าผ้า!AR218</f>
        <v>170505</v>
      </c>
      <c r="AC209" s="8">
        <f>[2]หน้าผ้า!AS218</f>
        <v>86671.913763000019</v>
      </c>
      <c r="AD209" s="8">
        <f>[2]หน้าผ้า!AT218</f>
        <v>0</v>
      </c>
      <c r="AE209" s="8">
        <f>[2]หน้าผ้า!AU218</f>
        <v>257176.91376300002</v>
      </c>
      <c r="AF209" s="8">
        <f>[2]หน้าผ้า!AI218</f>
        <v>0</v>
      </c>
      <c r="AG209" s="1" t="str">
        <f>[3]หน้าผ้า!DC221</f>
        <v>รอตัด</v>
      </c>
      <c r="AH209" s="1" t="str">
        <f>[2]หน้าผ้า!DL218</f>
        <v>P8</v>
      </c>
      <c r="AI209" s="1">
        <f>[2]หน้าผ้า!DM218</f>
        <v>4</v>
      </c>
      <c r="AJ209" s="3">
        <f>[2]หน้าผ้า!DN218</f>
        <v>45777</v>
      </c>
      <c r="AK209" s="3">
        <f>[2]หน้าผ้า!DQ218</f>
        <v>45773</v>
      </c>
      <c r="AL209" s="3">
        <f>[2]หน้าผ้า!DR218</f>
        <v>45767</v>
      </c>
      <c r="AM209" s="3">
        <f>[2]หน้าผ้า!DS218</f>
        <v>45774</v>
      </c>
      <c r="AN209" s="3">
        <f>[2]หน้าผ้า!DT218</f>
        <v>45775</v>
      </c>
      <c r="AO209" s="3">
        <f>[2]หน้าผ้า!DU218</f>
        <v>45775</v>
      </c>
      <c r="AP209" s="3">
        <f>[2]หน้าผ้า!DP218</f>
        <v>45772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งานเคลือบ+พิมพ์</v>
      </c>
      <c r="AX209" s="2" t="str">
        <f>[2]หน้าผ้า!ED218</f>
        <v xml:space="preserve"> /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WRWT21940/WRWT21940</v>
      </c>
      <c r="BD209" s="56">
        <f>[2]หน้าผ้า!CA218</f>
        <v>9260.605079197343</v>
      </c>
    </row>
    <row r="210" spans="1:56" ht="28.5" customHeight="1" x14ac:dyDescent="0.45">
      <c r="A210" s="3">
        <f>[2]หน้าผ้า!C219</f>
        <v>45720</v>
      </c>
      <c r="B210" s="14" t="str">
        <f>[2]หน้าผ้า!B219</f>
        <v>MK68-000332</v>
      </c>
      <c r="C210" s="9" t="str">
        <f>[2]หน้าผ้า!E219</f>
        <v>กองเมล็ดพันธุ์ข้าว กรมการข้าว</v>
      </c>
      <c r="D210" s="13" t="str">
        <f>[2]หน้าผ้า!F219</f>
        <v>กองเมล็ดพันธุ์ข้าว</v>
      </c>
      <c r="E210" s="9">
        <f>[2]หน้าผ้า!G219</f>
        <v>22</v>
      </c>
      <c r="F210" s="9">
        <f>[2]หน้าผ้า!H219</f>
        <v>34</v>
      </c>
      <c r="G210" s="9" t="str">
        <f>[2]หน้าผ้า!I219</f>
        <v>ขาว</v>
      </c>
      <c r="H210" s="9" t="str">
        <f>[2]หน้าผ้า!J219</f>
        <v>ใส</v>
      </c>
      <c r="I210" s="9">
        <f>[2]หน้าผ้า!L219</f>
        <v>115</v>
      </c>
      <c r="J210" s="9" t="str">
        <f>[2]หน้าผ้า!M219</f>
        <v>+</v>
      </c>
      <c r="K210" s="9">
        <f>[2]หน้าผ้า!N219</f>
        <v>5</v>
      </c>
      <c r="L210" s="9" t="str">
        <f>[2]หน้าผ้า!R219</f>
        <v>ไม่</v>
      </c>
      <c r="M210" s="10" t="str">
        <f>[2]หน้าผ้า!T219</f>
        <v>ไม่สวมถุงใน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>500กระสอบแบนเต็มใบ</v>
      </c>
      <c r="T210" s="12">
        <f>[2]หน้าผ้า!X219</f>
        <v>45800</v>
      </c>
      <c r="U210" s="11">
        <f>[2]หน้าผ้า!AA219</f>
        <v>3406000</v>
      </c>
      <c r="V210" s="10">
        <f>[2]หน้าผ้า!AJ219</f>
        <v>0</v>
      </c>
      <c r="W210" s="10">
        <f>[2]หน้าผ้า!AL219</f>
        <v>3406000</v>
      </c>
      <c r="X210" s="10">
        <f>[2]หน้าผ้า!AM219</f>
        <v>0</v>
      </c>
      <c r="Y210" s="10">
        <f>[2]หน้าผ้า!AN219</f>
        <v>3576300</v>
      </c>
      <c r="Z210" s="9" t="str">
        <f>[2]หน้าผ้า!AO219</f>
        <v>WSWT2221940</v>
      </c>
      <c r="AA210" s="8">
        <f>[2]หน้าผ้า!AQ219</f>
        <v>3378309.2199999997</v>
      </c>
      <c r="AB210" s="8">
        <f>[2]หน้าผ้า!AR219</f>
        <v>0</v>
      </c>
      <c r="AC210" s="8">
        <f>[2]หน้าผ้า!AS219</f>
        <v>3378309.2199999997</v>
      </c>
      <c r="AD210" s="8">
        <f>[2]หน้าผ้า!AT219</f>
        <v>0</v>
      </c>
      <c r="AE210" s="8">
        <f>[2]หน้าผ้า!AU219</f>
        <v>3378309.2199999997</v>
      </c>
      <c r="AF210" s="8">
        <f>[2]หน้าผ้า!AI219</f>
        <v>0</v>
      </c>
      <c r="AG210" s="1" t="str">
        <f>[3]หน้าผ้า!DC222</f>
        <v>รอตัด</v>
      </c>
      <c r="AH210" s="1" t="str">
        <f>[2]หน้าผ้า!DL219</f>
        <v>P8</v>
      </c>
      <c r="AI210" s="1">
        <f>[2]หน้าผ้า!DM219</f>
        <v>4</v>
      </c>
      <c r="AJ210" s="3">
        <f>[2]หน้าผ้า!DN219</f>
        <v>45800</v>
      </c>
      <c r="AK210" s="3">
        <f>[2]หน้าผ้า!DQ219</f>
        <v>45796</v>
      </c>
      <c r="AL210" s="3">
        <f>[2]หน้าผ้า!DR219</f>
        <v>45790</v>
      </c>
      <c r="AM210" s="3">
        <f>[2]หน้าผ้า!DS219</f>
        <v>45797</v>
      </c>
      <c r="AN210" s="3">
        <f>[2]หน้าผ้า!DT219</f>
        <v>45798</v>
      </c>
      <c r="AO210" s="3">
        <f>[2]หน้าผ้า!DU219</f>
        <v>45798</v>
      </c>
      <c r="AP210" s="3">
        <f>[2]หน้าผ้า!DP219</f>
        <v>45795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งานเคลือบ+พิมพ์</v>
      </c>
      <c r="AX210" s="2" t="str">
        <f>[2]หน้าผ้า!ED219</f>
        <v xml:space="preserve"> /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WRWT21940/WRWT21940</v>
      </c>
      <c r="BD210" s="56">
        <f>[2]หน้าผ้า!CA219</f>
        <v>360961.0791262667</v>
      </c>
    </row>
    <row r="211" spans="1:56" ht="28.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21.6</v>
      </c>
      <c r="F211" s="9">
        <f>[2]หน้าผ้า!H220</f>
        <v>34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97</v>
      </c>
      <c r="J211" s="9" t="str">
        <f>[2]หน้าผ้า!M220</f>
        <v>±</v>
      </c>
      <c r="K211" s="9">
        <f>[2]หน้าผ้า!N220</f>
        <v>5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 t="str">
        <f>[2]หน้าผ้า!AO220</f>
        <v>WSWT2221940</v>
      </c>
      <c r="AA211" s="8">
        <f>[2]หน้าผ้า!AQ220</f>
        <v>3635486.1337629999</v>
      </c>
      <c r="AB211" s="8">
        <f>[2]หน้าผ้า!AR220</f>
        <v>170505</v>
      </c>
      <c r="AC211" s="8">
        <f>[2]หน้าผ้า!AS220</f>
        <v>3464981.1337629999</v>
      </c>
      <c r="AD211" s="8">
        <f>[2]หน้าผ้า!AT220</f>
        <v>0</v>
      </c>
      <c r="AE211" s="8">
        <f>[2]หน้าผ้า!AU220</f>
        <v>3635486.1337629999</v>
      </c>
      <c r="AF211" s="8" t="str">
        <f>[2]หน้าผ้า!AI220</f>
        <v>ระบุในSD</v>
      </c>
      <c r="AG211" s="1" t="str">
        <f>[3]หน้าผ้า!DC223</f>
        <v>ยังไม่ได้พิมพ์</v>
      </c>
      <c r="AH211" s="1">
        <f>[2]หน้าผ้า!DL220</f>
        <v>0</v>
      </c>
      <c r="AI211" s="1" t="str">
        <f>[2]หน้าผ้า!DM220</f>
        <v>Lead time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0</v>
      </c>
      <c r="AP211" s="3">
        <f>[2]หน้าผ้า!DP220</f>
        <v>0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>
        <f>[2]หน้าผ้า!EC220</f>
        <v>0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WRWT21940/WRWT21940</v>
      </c>
      <c r="BD211" s="56">
        <f>[2]หน้าผ้า!CA220</f>
        <v>0</v>
      </c>
    </row>
    <row r="212" spans="1:56" ht="28.5" customHeight="1" x14ac:dyDescent="0.45">
      <c r="A212" s="3">
        <f>[2]หน้าผ้า!C221</f>
        <v>45749</v>
      </c>
      <c r="B212" s="14" t="str">
        <f>[2]หน้าผ้า!B221</f>
        <v>MK68-000487</v>
      </c>
      <c r="C212" s="9" t="str">
        <f>[2]หน้าผ้า!E221</f>
        <v>บจก.ซิเบลโก้(บางเลน)</v>
      </c>
      <c r="D212" s="13" t="str">
        <f>[2]หน้าผ้า!F221</f>
        <v>FELDSPAR N325-GBL</v>
      </c>
      <c r="E212" s="9">
        <f>[2]หน้าผ้า!G221</f>
        <v>23</v>
      </c>
      <c r="F212" s="9">
        <f>[2]หน้าผ้า!H221</f>
        <v>38</v>
      </c>
      <c r="G212" s="9" t="str">
        <f>[2]หน้าผ้า!I221</f>
        <v>ขาว</v>
      </c>
      <c r="H212" s="9" t="str">
        <f>[2]หน้าผ้า!J221</f>
        <v>ใส</v>
      </c>
      <c r="I212" s="9">
        <f>[2]หน้าผ้า!L221</f>
        <v>100</v>
      </c>
      <c r="J212" s="9" t="str">
        <f>[2]หน้าผ้า!M221</f>
        <v>±</v>
      </c>
      <c r="K212" s="9">
        <f>[2]หน้าผ้า!N221</f>
        <v>5</v>
      </c>
      <c r="L212" s="9" t="str">
        <f>[2]หน้าผ้า!R221</f>
        <v>ไม่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>500กระสอบ</v>
      </c>
      <c r="T212" s="12">
        <f>[2]หน้าผ้า!X221</f>
        <v>45755</v>
      </c>
      <c r="U212" s="11">
        <f>[2]หน้าผ้า!AA221</f>
        <v>5000</v>
      </c>
      <c r="V212" s="10">
        <f>[2]หน้าผ้า!AJ221</f>
        <v>0</v>
      </c>
      <c r="W212" s="10">
        <f>[2]หน้าผ้า!AL221</f>
        <v>5000</v>
      </c>
      <c r="X212" s="10">
        <f>[2]หน้าผ้า!AM221</f>
        <v>5000</v>
      </c>
      <c r="Y212" s="10">
        <f>[2]หน้าผ้า!AN221</f>
        <v>0</v>
      </c>
      <c r="Z212" s="9" t="str">
        <f>[2]หน้าผ้า!AO221</f>
        <v>WSWT2325650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 t="str">
        <f>[2]หน้าผ้า!AI221</f>
        <v>ห้ามเกิน-ขาดได้5%</v>
      </c>
      <c r="AG212" s="1" t="str">
        <f>[3]หน้าผ้า!DC224</f>
        <v>รอแบบ</v>
      </c>
      <c r="AH212" s="1" t="str">
        <f>[2]หน้าผ้า!DL221</f>
        <v>P8</v>
      </c>
      <c r="AI212" s="1">
        <f>[2]หน้าผ้า!DM221</f>
        <v>4</v>
      </c>
      <c r="AJ212" s="3">
        <f>[2]หน้าผ้า!DN221</f>
        <v>45755</v>
      </c>
      <c r="AK212" s="3">
        <f>[2]หน้าผ้า!DQ221</f>
        <v>45751</v>
      </c>
      <c r="AL212" s="3">
        <f>[2]หน้าผ้า!DR221</f>
        <v>45745</v>
      </c>
      <c r="AM212" s="3">
        <f>[2]หน้าผ้า!DS221</f>
        <v>45752</v>
      </c>
      <c r="AN212" s="3">
        <f>[2]หน้าผ้า!DT221</f>
        <v>45753</v>
      </c>
      <c r="AO212" s="3">
        <f>[2]หน้าผ้า!DU221</f>
        <v>45753</v>
      </c>
      <c r="AP212" s="3">
        <f>[2]หน้าผ้า!DP221</f>
        <v>45750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งานเคลือบ+พิมพ์</v>
      </c>
      <c r="AX212" s="2" t="str">
        <f>[2]หน้าผ้า!ED221</f>
        <v xml:space="preserve"> /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WRWT25650/WRWT25650</v>
      </c>
      <c r="BD212" s="56">
        <f>[2]หน้าผ้า!CA221</f>
        <v>0</v>
      </c>
    </row>
    <row r="213" spans="1:56" ht="28.5" customHeight="1" x14ac:dyDescent="0.45">
      <c r="A213" s="3">
        <f>[2]หน้าผ้า!C222</f>
        <v>45743</v>
      </c>
      <c r="B213" s="14" t="str">
        <f>[2]หน้าผ้า!B222</f>
        <v>MK68-000461</v>
      </c>
      <c r="C213" s="9" t="str">
        <f>[2]หน้าผ้า!E222</f>
        <v>บจก.กบินทร์อินทรีย์</v>
      </c>
      <c r="D213" s="13" t="str">
        <f>[2]หน้าผ้า!F222</f>
        <v>ไก่เหยียบศร ศรีวรรณ 25 กก.</v>
      </c>
      <c r="E213" s="9">
        <f>[2]หน้าผ้า!G222</f>
        <v>23</v>
      </c>
      <c r="F213" s="9">
        <f>[2]หน้าผ้า!H222</f>
        <v>32</v>
      </c>
      <c r="G213" s="9" t="str">
        <f>[2]หน้าผ้า!I222</f>
        <v>ขาว</v>
      </c>
      <c r="H213" s="9">
        <f>[2]หน้าผ้า!J222</f>
        <v>0</v>
      </c>
      <c r="I213" s="9">
        <f>[2]หน้าผ้า!L222</f>
        <v>64</v>
      </c>
      <c r="J213" s="9" t="str">
        <f>[2]หน้าผ้า!M222</f>
        <v>±</v>
      </c>
      <c r="K213" s="9">
        <f>[2]หน้าผ้า!N222</f>
        <v>5</v>
      </c>
      <c r="L213" s="9" t="str">
        <f>[2]หน้าผ้า!R222</f>
        <v>บิด</v>
      </c>
      <c r="M213" s="10">
        <f>[2]หน้าผ้า!T222</f>
        <v>24</v>
      </c>
      <c r="N213" s="9">
        <f>[2]หน้าผ้า!U222</f>
        <v>35</v>
      </c>
      <c r="O213" s="9">
        <f>[2]หน้าผ้า!V222</f>
        <v>40</v>
      </c>
      <c r="P213" s="10">
        <f>[2]หน้าผ้า!AB222</f>
        <v>103.61785728</v>
      </c>
      <c r="Q213" s="10">
        <f>[2]หน้าผ้า!AC222</f>
        <v>0</v>
      </c>
      <c r="R213" s="10">
        <f>[2]หน้าผ้า!AD222</f>
        <v>103.61785728</v>
      </c>
      <c r="S213" s="9" t="str">
        <f>[2]หน้าผ้า!Z222</f>
        <v>500กระสอบ</v>
      </c>
      <c r="T213" s="12">
        <f>[2]หน้าผ้า!X222</f>
        <v>45755</v>
      </c>
      <c r="U213" s="11">
        <f>[2]หน้าผ้า!AA222</f>
        <v>5000</v>
      </c>
      <c r="V213" s="10">
        <f>[2]หน้าผ้า!AJ222</f>
        <v>0</v>
      </c>
      <c r="W213" s="10">
        <f>[2]หน้าผ้า!AL222</f>
        <v>5000</v>
      </c>
      <c r="X213" s="10">
        <f>[2]หน้าผ้า!AM222</f>
        <v>5650</v>
      </c>
      <c r="Y213" s="10">
        <f>[2]หน้าผ้า!AN222</f>
        <v>0</v>
      </c>
      <c r="Z213" s="9" t="str">
        <f>[2]หน้าผ้า!AO222</f>
        <v>WSWT2325650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 t="str">
        <f>[2]หน้าผ้า!AI222</f>
        <v>ขาด-เกิน5%</v>
      </c>
      <c r="AG213" s="1" t="str">
        <f>[3]หน้าผ้า!DC225</f>
        <v>รอแบบ</v>
      </c>
      <c r="AH213" s="1" t="str">
        <f>[2]หน้าผ้า!DL222</f>
        <v>P9</v>
      </c>
      <c r="AI213" s="1">
        <f>[2]หน้าผ้า!DM222</f>
        <v>3</v>
      </c>
      <c r="AJ213" s="3">
        <f>[2]หน้าผ้า!DN222</f>
        <v>45755</v>
      </c>
      <c r="AK213" s="3">
        <f>[2]หน้าผ้า!DQ222</f>
        <v>0</v>
      </c>
      <c r="AL213" s="3">
        <f>[2]หน้าผ้า!DR222</f>
        <v>45745</v>
      </c>
      <c r="AM213" s="3">
        <f>[2]หน้าผ้า!DS222</f>
        <v>45752</v>
      </c>
      <c r="AN213" s="3">
        <f>[2]หน้าผ้า!DT222</f>
        <v>45753</v>
      </c>
      <c r="AO213" s="3">
        <f>[2]หน้าผ้า!DU222</f>
        <v>45753</v>
      </c>
      <c r="AP213" s="3">
        <f>[2]หน้าผ้า!DP222</f>
        <v>45750</v>
      </c>
      <c r="AQ213" s="3">
        <f>[2]หน้าผ้า!DW222</f>
        <v>45754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งานพิมพ์</v>
      </c>
      <c r="AX213" s="2" t="str">
        <f>[2]หน้าผ้า!ED222</f>
        <v xml:space="preserve"> /</v>
      </c>
      <c r="AY213" s="2" t="str">
        <f>[2]หน้าผ้า!AG222</f>
        <v>กรีด253740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WRWT25650/WRWT25650</v>
      </c>
      <c r="BD213" s="56">
        <f>[2]หน้าผ้า!CA222</f>
        <v>0</v>
      </c>
    </row>
    <row r="214" spans="1:56" ht="28.5" customHeight="1" x14ac:dyDescent="0.45">
      <c r="A214" s="3">
        <f>[2]หน้าผ้า!C223</f>
        <v>45748</v>
      </c>
      <c r="B214" s="14" t="str">
        <f>[2]หน้าผ้า!B223</f>
        <v>MK68-000490</v>
      </c>
      <c r="C214" s="9" t="str">
        <f>[2]หน้าผ้า!E223</f>
        <v>คุณปราสาท เจริญธรรมรักษา</v>
      </c>
      <c r="D214" s="13" t="str">
        <f>[2]หน้าผ้า!F223</f>
        <v>พิมพ์น้ำเงิน</v>
      </c>
      <c r="E214" s="9">
        <f>[2]หน้าผ้า!G223</f>
        <v>23</v>
      </c>
      <c r="F214" s="9">
        <f>[2]หน้าผ้า!H223</f>
        <v>34</v>
      </c>
      <c r="G214" s="9" t="str">
        <f>[2]หน้าผ้า!I223</f>
        <v>ขาว</v>
      </c>
      <c r="H214" s="9">
        <f>[2]หน้าผ้า!J223</f>
        <v>0</v>
      </c>
      <c r="I214" s="9">
        <f>[2]หน้าผ้า!L223</f>
        <v>68</v>
      </c>
      <c r="J214" s="9" t="str">
        <f>[2]หน้าผ้า!M223</f>
        <v>±</v>
      </c>
      <c r="K214" s="9">
        <f>[2]หน้าผ้า!N223</f>
        <v>5</v>
      </c>
      <c r="L214" s="9" t="str">
        <f>[2]หน้าผ้า!R223</f>
        <v>บิด</v>
      </c>
      <c r="M214" s="10" t="str">
        <f>[2]หน้าผ้า!T223</f>
        <v>ไม่สวมถุงใน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 t="str">
        <f>[2]หน้าผ้า!Z223</f>
        <v>500กระสอบ</v>
      </c>
      <c r="T214" s="12">
        <f>[2]หน้าผ้า!X223</f>
        <v>45756</v>
      </c>
      <c r="U214" s="11">
        <f>[2]หน้าผ้า!AA223</f>
        <v>10000</v>
      </c>
      <c r="V214" s="10">
        <f>[2]หน้าผ้า!AJ223</f>
        <v>0</v>
      </c>
      <c r="W214" s="10">
        <f>[2]หน้าผ้า!AL223</f>
        <v>10000</v>
      </c>
      <c r="X214" s="10">
        <f>[2]หน้าผ้า!AM223</f>
        <v>0</v>
      </c>
      <c r="Y214" s="10">
        <f>[2]หน้าผ้า!AN223</f>
        <v>10500</v>
      </c>
      <c r="Z214" s="9" t="str">
        <f>[2]หน้าผ้า!AO223</f>
        <v>WSWT2325650</v>
      </c>
      <c r="AA214" s="8">
        <f>[2]หน้าผ้า!AQ223</f>
        <v>9918.7000000000007</v>
      </c>
      <c r="AB214" s="8">
        <f>[2]หน้าผ้า!AR223</f>
        <v>9918.7000000000007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 t="str">
        <f>[2]หน้าผ้า!AI223</f>
        <v>ขาด-เกิน5%</v>
      </c>
      <c r="AG214" s="1" t="str">
        <f>[3]หน้าผ้า!DC226</f>
        <v>รอแบบ</v>
      </c>
      <c r="AH214" s="1" t="str">
        <f>[2]หน้าผ้า!DL223</f>
        <v>P7</v>
      </c>
      <c r="AI214" s="1">
        <f>[2]หน้าผ้า!DM223</f>
        <v>2</v>
      </c>
      <c r="AJ214" s="3">
        <f>[2]หน้าผ้า!DN223</f>
        <v>45756</v>
      </c>
      <c r="AK214" s="3">
        <f>[2]หน้าผ้า!DQ223</f>
        <v>0</v>
      </c>
      <c r="AL214" s="3">
        <f>[2]หน้าผ้า!DR223</f>
        <v>45747</v>
      </c>
      <c r="AM214" s="3">
        <f>[2]หน้าผ้า!DS223</f>
        <v>45754</v>
      </c>
      <c r="AN214" s="3">
        <f>[2]หน้าผ้า!DT223</f>
        <v>45755</v>
      </c>
      <c r="AO214" s="3">
        <f>[2]หน้าผ้า!DU223</f>
        <v>45755</v>
      </c>
      <c r="AP214" s="3">
        <f>[2]หน้าผ้า!DP223</f>
        <v>45751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งานพิมพ์</v>
      </c>
      <c r="AX214" s="2" t="str">
        <f>[2]หน้าผ้า!ED223</f>
        <v xml:space="preserve"> /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WRWT25650/WRWT25650</v>
      </c>
      <c r="BD214" s="56">
        <f>[2]หน้าผ้า!CA223</f>
        <v>0</v>
      </c>
    </row>
    <row r="215" spans="1:56" ht="28.5" customHeight="1" x14ac:dyDescent="0.45">
      <c r="A215" s="3" t="str">
        <f>[2]หน้าผ้า!C224</f>
        <v>ประมาณการ</v>
      </c>
      <c r="B215" s="14" t="str">
        <f>[2]หน้าผ้า!B224</f>
        <v>ประมาณการ</v>
      </c>
      <c r="C215" s="9" t="str">
        <f>[2]หน้าผ้า!E224</f>
        <v>พันธุ์ข้าว</v>
      </c>
      <c r="D215" s="13" t="str">
        <f>[2]หน้าผ้า!F224</f>
        <v>รอแบบ</v>
      </c>
      <c r="E215" s="9">
        <f>[2]หน้าผ้า!G224</f>
        <v>23</v>
      </c>
      <c r="F215" s="9">
        <f>[2]หน้าผ้า!H224</f>
        <v>34</v>
      </c>
      <c r="G215" s="9" t="str">
        <f>[2]หน้าผ้า!I224</f>
        <v>ขาว</v>
      </c>
      <c r="H215" s="9">
        <f>[2]หน้าผ้า!J224</f>
        <v>0</v>
      </c>
      <c r="I215" s="9">
        <f>[2]หน้าผ้า!L224</f>
        <v>68</v>
      </c>
      <c r="J215" s="9" t="str">
        <f>[2]หน้าผ้า!M224</f>
        <v>±</v>
      </c>
      <c r="K215" s="9">
        <f>[2]หน้าผ้า!N224</f>
        <v>5</v>
      </c>
      <c r="L215" s="9" t="str">
        <f>[2]หน้าผ้า!R224</f>
        <v>บิด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>500กระสอบ</v>
      </c>
      <c r="T215" s="12">
        <f>[2]หน้าผ้า!X224</f>
        <v>45777</v>
      </c>
      <c r="U215" s="11">
        <f>[2]หน้าผ้า!AA224</f>
        <v>7000</v>
      </c>
      <c r="V215" s="10">
        <f>[2]หน้าผ้า!AJ224</f>
        <v>0</v>
      </c>
      <c r="W215" s="10">
        <f>[2]หน้าผ้า!AL224</f>
        <v>7000</v>
      </c>
      <c r="X215" s="10">
        <f>[2]หน้าผ้า!AM224</f>
        <v>0</v>
      </c>
      <c r="Y215" s="10">
        <f>[2]หน้าผ้า!AN224</f>
        <v>7350</v>
      </c>
      <c r="Z215" s="9" t="str">
        <f>[2]หน้าผ้า!AO224</f>
        <v>WSWT2325650</v>
      </c>
      <c r="AA215" s="8">
        <f>[2]หน้าผ้า!AQ224</f>
        <v>6943.09</v>
      </c>
      <c r="AB215" s="8">
        <f>[2]หน้าผ้า!AR224</f>
        <v>2072</v>
      </c>
      <c r="AC215" s="8">
        <f>[2]หน้าผ้า!AS224</f>
        <v>4871.09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 t="str">
        <f>[3]หน้าผ้า!DC227</f>
        <v>พร้อมส่ง</v>
      </c>
      <c r="AH215" s="1" t="str">
        <f>[2]หน้าผ้า!DL224</f>
        <v>P7</v>
      </c>
      <c r="AI215" s="1">
        <f>[2]หน้าผ้า!DM224</f>
        <v>2</v>
      </c>
      <c r="AJ215" s="3">
        <f>[2]หน้าผ้า!DN224</f>
        <v>45777</v>
      </c>
      <c r="AK215" s="3">
        <f>[2]หน้าผ้า!DQ224</f>
        <v>0</v>
      </c>
      <c r="AL215" s="3">
        <f>[2]หน้าผ้า!DR224</f>
        <v>45768</v>
      </c>
      <c r="AM215" s="3">
        <f>[2]หน้าผ้า!DS224</f>
        <v>45775</v>
      </c>
      <c r="AN215" s="3">
        <f>[2]หน้าผ้า!DT224</f>
        <v>45776</v>
      </c>
      <c r="AO215" s="3">
        <f>[2]หน้าผ้า!DU224</f>
        <v>45776</v>
      </c>
      <c r="AP215" s="3">
        <f>[2]หน้าผ้า!DP224</f>
        <v>45772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งานพิมพ์</v>
      </c>
      <c r="AX215" s="2" t="str">
        <f>[2]หน้าผ้า!ED224</f>
        <v>รอART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WRWT25650/WRWT25650</v>
      </c>
      <c r="BD215" s="56">
        <f>[2]หน้าผ้า!CA224</f>
        <v>364.11397749999992</v>
      </c>
    </row>
    <row r="216" spans="1:56" ht="28.5" customHeight="1" x14ac:dyDescent="0.45">
      <c r="A216" s="3" t="str">
        <f>[2]หน้าผ้า!C225</f>
        <v>ประมาณการ</v>
      </c>
      <c r="B216" s="14" t="str">
        <f>[2]หน้าผ้า!B225</f>
        <v>ประมาณการ</v>
      </c>
      <c r="C216" s="9" t="str">
        <f>[2]หน้าผ้า!E225</f>
        <v>บจก.ซิเบลโก้(สบปราบ)</v>
      </c>
      <c r="D216" s="13" t="str">
        <f>[2]หน้าผ้า!F225</f>
        <v>รอแบบ</v>
      </c>
      <c r="E216" s="9">
        <f>[2]หน้าผ้า!G225</f>
        <v>23</v>
      </c>
      <c r="F216" s="9">
        <f>[2]หน้าผ้า!H225</f>
        <v>34</v>
      </c>
      <c r="G216" s="9" t="str">
        <f>[2]หน้าผ้า!I225</f>
        <v>ขาว</v>
      </c>
      <c r="H216" s="9" t="str">
        <f>[2]หน้าผ้า!J225</f>
        <v>ใส</v>
      </c>
      <c r="I216" s="9">
        <f>[2]หน้าผ้า!L225</f>
        <v>92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ไม่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>มัด100</v>
      </c>
      <c r="T216" s="12">
        <f>[2]หน้าผ้า!X225</f>
        <v>45777</v>
      </c>
      <c r="U216" s="11">
        <f>[2]หน้าผ้า!AA225</f>
        <v>5000</v>
      </c>
      <c r="V216" s="10">
        <f>[2]หน้าผ้า!AJ225</f>
        <v>0</v>
      </c>
      <c r="W216" s="10">
        <f>[2]หน้าผ้า!AL225</f>
        <v>5000</v>
      </c>
      <c r="X216" s="10">
        <f>[2]หน้าผ้า!AM225</f>
        <v>0</v>
      </c>
      <c r="Y216" s="10">
        <f>[2]หน้าผ้า!AN225</f>
        <v>5250</v>
      </c>
      <c r="Z216" s="9" t="str">
        <f>[2]หน้าผ้า!AO225</f>
        <v>WSWT2325650</v>
      </c>
      <c r="AA216" s="8">
        <f>[2]หน้าผ้า!AQ225</f>
        <v>4959.3500000000004</v>
      </c>
      <c r="AB216" s="8">
        <f>[2]หน้าผ้า!AR225</f>
        <v>0</v>
      </c>
      <c r="AC216" s="8">
        <f>[2]หน้าผ้า!AS225</f>
        <v>4959.3500000000004</v>
      </c>
      <c r="AD216" s="8">
        <f>[2]หน้าผ้า!AT225</f>
        <v>0</v>
      </c>
      <c r="AE216" s="8">
        <f>[2]หน้าผ้า!AU225</f>
        <v>4959.3500000000004</v>
      </c>
      <c r="AF216" s="8">
        <f>[2]หน้าผ้า!AI225</f>
        <v>0</v>
      </c>
      <c r="AG216" s="1" t="str">
        <f>[3]หน้าผ้า!DC228</f>
        <v>ยังไม่ได้พิมพ์</v>
      </c>
      <c r="AH216" s="1" t="str">
        <f>[2]หน้าผ้า!DL225</f>
        <v>P8</v>
      </c>
      <c r="AI216" s="1">
        <f>[2]หน้าผ้า!DM225</f>
        <v>4</v>
      </c>
      <c r="AJ216" s="3">
        <f>[2]หน้าผ้า!DN225</f>
        <v>45777</v>
      </c>
      <c r="AK216" s="3">
        <f>[2]หน้าผ้า!DQ225</f>
        <v>45773</v>
      </c>
      <c r="AL216" s="3">
        <f>[2]หน้าผ้า!DR225</f>
        <v>45767</v>
      </c>
      <c r="AM216" s="3">
        <f>[2]หน้าผ้า!DS225</f>
        <v>45774</v>
      </c>
      <c r="AN216" s="3">
        <f>[2]หน้าผ้า!DT225</f>
        <v>45775</v>
      </c>
      <c r="AO216" s="3">
        <f>[2]หน้าผ้า!DU225</f>
        <v>45775</v>
      </c>
      <c r="AP216" s="3">
        <f>[2]หน้าผ้า!DP225</f>
        <v>45772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งานเคลือบ+พิมพ์</v>
      </c>
      <c r="AX216" s="2" t="str">
        <f>[2]หน้าผ้า!ED225</f>
        <v xml:space="preserve"> /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WRWT25650/WRWT25650</v>
      </c>
      <c r="BD216" s="56">
        <f>[2]หน้าผ้า!CA225</f>
        <v>370.71141249999999</v>
      </c>
    </row>
    <row r="217" spans="1:56" ht="28.5" customHeight="1" x14ac:dyDescent="0.45">
      <c r="A217" s="3" t="str">
        <f>[2]หน้าผ้า!C226</f>
        <v>ประมาณการ</v>
      </c>
      <c r="B217" s="14" t="str">
        <f>[2]หน้าผ้า!B226</f>
        <v>ประมาณการ</v>
      </c>
      <c r="C217" s="9" t="str">
        <f>[2]หน้าผ้า!E226</f>
        <v>บจก.ซิเบลโก้</v>
      </c>
      <c r="D217" s="13" t="str">
        <f>[2]หน้าผ้า!F226</f>
        <v>รอแบบ</v>
      </c>
      <c r="E217" s="9">
        <f>[2]หน้าผ้า!G226</f>
        <v>23</v>
      </c>
      <c r="F217" s="9">
        <f>[2]หน้าผ้า!H226</f>
        <v>34</v>
      </c>
      <c r="G217" s="9" t="str">
        <f>[2]หน้าผ้า!I226</f>
        <v>ขาว</v>
      </c>
      <c r="H217" s="9">
        <f>[2]หน้าผ้า!J226</f>
        <v>0</v>
      </c>
      <c r="I217" s="9">
        <f>[2]หน้าผ้า!L226</f>
        <v>68</v>
      </c>
      <c r="J217" s="9" t="str">
        <f>[2]หน้าผ้า!M226</f>
        <v>±</v>
      </c>
      <c r="K217" s="9">
        <f>[2]หน้าผ้า!N226</f>
        <v>5</v>
      </c>
      <c r="L217" s="9" t="str">
        <f>[2]หน้าผ้า!R226</f>
        <v>ไม่</v>
      </c>
      <c r="M217" s="10">
        <f>[2]หน้าผ้า!T226</f>
        <v>24</v>
      </c>
      <c r="N217" s="9">
        <f>[2]หน้าผ้า!U226</f>
        <v>37</v>
      </c>
      <c r="O217" s="9">
        <f>[2]หน้าผ้า!V226</f>
        <v>50</v>
      </c>
      <c r="P217" s="10">
        <f>[2]หน้าผ้า!AB226</f>
        <v>547.69438847999993</v>
      </c>
      <c r="Q217" s="10">
        <f>[2]หน้าผ้า!AC226</f>
        <v>0</v>
      </c>
      <c r="R217" s="10">
        <f>[2]หน้าผ้า!AD226</f>
        <v>547.69438847999993</v>
      </c>
      <c r="S217" s="9" t="str">
        <f>[2]หน้าผ้า!Z226</f>
        <v>มัด100</v>
      </c>
      <c r="T217" s="12">
        <f>[2]หน้าผ้า!X226</f>
        <v>45777</v>
      </c>
      <c r="U217" s="11">
        <f>[2]หน้าผ้า!AA226</f>
        <v>20000</v>
      </c>
      <c r="V217" s="10">
        <f>[2]หน้าผ้า!AJ226</f>
        <v>0</v>
      </c>
      <c r="W217" s="10">
        <f>[2]หน้าผ้า!AL226</f>
        <v>20000</v>
      </c>
      <c r="X217" s="10">
        <f>[2]หน้าผ้า!AM226</f>
        <v>0</v>
      </c>
      <c r="Y217" s="10">
        <f>[2]หน้าผ้า!AN226</f>
        <v>21000</v>
      </c>
      <c r="Z217" s="9" t="str">
        <f>[2]หน้าผ้า!AO226</f>
        <v>WSWT2325650</v>
      </c>
      <c r="AA217" s="8">
        <f>[2]หน้าผ้า!AQ226</f>
        <v>19837.400000000001</v>
      </c>
      <c r="AB217" s="8">
        <f>[2]หน้าผ้า!AR226</f>
        <v>0</v>
      </c>
      <c r="AC217" s="8">
        <f>[2]หน้าผ้า!AS226</f>
        <v>19837.400000000001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พร้อมส่ง</v>
      </c>
      <c r="AH217" s="1" t="str">
        <f>[2]หน้าผ้า!DL226</f>
        <v>P9</v>
      </c>
      <c r="AI217" s="1">
        <f>[2]หน้าผ้า!DM226</f>
        <v>3</v>
      </c>
      <c r="AJ217" s="3">
        <f>[2]หน้าผ้า!DN226</f>
        <v>45777</v>
      </c>
      <c r="AK217" s="3">
        <f>[2]หน้าผ้า!DQ226</f>
        <v>0</v>
      </c>
      <c r="AL217" s="3">
        <f>[2]หน้าผ้า!DR226</f>
        <v>45767</v>
      </c>
      <c r="AM217" s="3">
        <f>[2]หน้าผ้า!DS226</f>
        <v>45774</v>
      </c>
      <c r="AN217" s="3">
        <f>[2]หน้าผ้า!DT226</f>
        <v>45775</v>
      </c>
      <c r="AO217" s="3">
        <f>[2]หน้าผ้า!DU226</f>
        <v>45775</v>
      </c>
      <c r="AP217" s="3">
        <f>[2]หน้าผ้า!DP226</f>
        <v>45772</v>
      </c>
      <c r="AQ217" s="3">
        <f>[2]หน้าผ้า!DW226</f>
        <v>45776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งานพิมพ์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WRWT25650/WRWT25650</v>
      </c>
      <c r="BD217" s="56">
        <f>[2]หน้าผ้า!CA226</f>
        <v>1482.84565</v>
      </c>
    </row>
    <row r="218" spans="1:56" ht="28.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23</v>
      </c>
      <c r="F218" s="9">
        <f>[2]หน้าผ้า!H227</f>
        <v>34</v>
      </c>
      <c r="G218" s="9" t="str">
        <f>[2]หน้าผ้า!I227</f>
        <v>ขาว</v>
      </c>
      <c r="H218" s="9">
        <f>[2]หน้าผ้า!J227</f>
        <v>0</v>
      </c>
      <c r="I218" s="9">
        <f>[2]หน้าผ้า!L227</f>
        <v>68</v>
      </c>
      <c r="J218" s="9" t="str">
        <f>[2]หน้าผ้า!M227</f>
        <v>±</v>
      </c>
      <c r="K218" s="9">
        <f>[2]หน้าผ้า!N227</f>
        <v>5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 t="str">
        <f>[2]หน้าผ้า!AO227</f>
        <v>WSWT2325650</v>
      </c>
      <c r="AA218" s="8">
        <f>[2]หน้าผ้า!AQ227</f>
        <v>41658.54</v>
      </c>
      <c r="AB218" s="8">
        <f>[2]หน้าผ้า!AR227</f>
        <v>11990.7</v>
      </c>
      <c r="AC218" s="8">
        <f>[2]หน้าผ้า!AS227</f>
        <v>29667.840000000004</v>
      </c>
      <c r="AD218" s="8">
        <f>[2]หน้าผ้า!AT227</f>
        <v>0</v>
      </c>
      <c r="AE218" s="8">
        <f>[2]หน้าผ้า!AU227</f>
        <v>4959.3500000000004</v>
      </c>
      <c r="AF218" s="8" t="str">
        <f>[2]หน้าผ้า!AI227</f>
        <v>ระบุในSD</v>
      </c>
      <c r="AG218" s="1" t="str">
        <f>[3]หน้าผ้า!DC230</f>
        <v>ยังไม่ได้พิมพ์</v>
      </c>
      <c r="AH218" s="1">
        <f>[2]หน้าผ้า!DL227</f>
        <v>0</v>
      </c>
      <c r="AI218" s="1" t="str">
        <f>[2]หน้าผ้า!DM227</f>
        <v>Lead time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WRWT25650/WRWT25650</v>
      </c>
      <c r="BD218" s="56">
        <f>[2]หน้าผ้า!CA227</f>
        <v>0</v>
      </c>
    </row>
    <row r="219" spans="1:56" ht="28.5" customHeight="1" x14ac:dyDescent="0.45">
      <c r="A219" s="3">
        <f>[2]หน้าผ้า!C228</f>
        <v>45749</v>
      </c>
      <c r="B219" s="14" t="str">
        <f>[2]หน้าผ้า!B228</f>
        <v>MK68-000489</v>
      </c>
      <c r="C219" s="9" t="str">
        <f>[2]หน้าผ้า!E228</f>
        <v>โรงสีรุ่งเรืองไพศาล</v>
      </c>
      <c r="D219" s="13" t="str">
        <f>[2]หน้าผ้า!F228</f>
        <v>ข้าวเปลือกไก่ชน</v>
      </c>
      <c r="E219" s="9">
        <f>[2]หน้าผ้า!G228</f>
        <v>23</v>
      </c>
      <c r="F219" s="9">
        <f>[2]หน้าผ้า!H228</f>
        <v>35</v>
      </c>
      <c r="G219" s="9" t="str">
        <f>[2]หน้าผ้า!I228</f>
        <v>ขาวแถบใส5</v>
      </c>
      <c r="H219" s="9">
        <f>[2]หน้าผ้า!J228</f>
        <v>0</v>
      </c>
      <c r="I219" s="9">
        <f>[2]หน้าผ้า!L228</f>
        <v>70</v>
      </c>
      <c r="J219" s="9" t="str">
        <f>[2]หน้าผ้า!M228</f>
        <v>±</v>
      </c>
      <c r="K219" s="9">
        <f>[2]หน้าผ้า!N228</f>
        <v>5</v>
      </c>
      <c r="L219" s="9" t="str">
        <f>[2]หน้าผ้า!R228</f>
        <v>บิด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>500กระสอบ</v>
      </c>
      <c r="T219" s="12">
        <f>[2]หน้าผ้า!X228</f>
        <v>45757</v>
      </c>
      <c r="U219" s="11">
        <f>[2]หน้าผ้า!AA228</f>
        <v>5000</v>
      </c>
      <c r="V219" s="10">
        <f>[2]หน้าผ้า!AJ228</f>
        <v>0</v>
      </c>
      <c r="W219" s="10">
        <f>[2]หน้าผ้า!AL228</f>
        <v>5000</v>
      </c>
      <c r="X219" s="10">
        <f>[2]หน้าผ้า!AM228</f>
        <v>0</v>
      </c>
      <c r="Y219" s="10">
        <f>[2]หน้าผ้า!AN228</f>
        <v>5250</v>
      </c>
      <c r="Z219" s="9" t="str">
        <f>[2]หน้าผ้า!AO228</f>
        <v>WSWTSCL052325650</v>
      </c>
      <c r="AA219" s="8">
        <f>[2]หน้าผ้า!AQ228</f>
        <v>5099.05</v>
      </c>
      <c r="AB219" s="8">
        <f>[2]หน้าผ้า!AR228</f>
        <v>5099.05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 t="str">
        <f>[2]หน้าผ้า!AI228</f>
        <v>ขาด-เกิน5%</v>
      </c>
      <c r="AG219" s="1" t="str">
        <f>[3]หน้าผ้า!DC231</f>
        <v>พร้อมส่ง</v>
      </c>
      <c r="AH219" s="1" t="str">
        <f>[2]หน้าผ้า!DL228</f>
        <v>P7</v>
      </c>
      <c r="AI219" s="1">
        <f>[2]หน้าผ้า!DM228</f>
        <v>2</v>
      </c>
      <c r="AJ219" s="3">
        <f>[2]หน้าผ้า!DN228</f>
        <v>45757</v>
      </c>
      <c r="AK219" s="3">
        <f>[2]หน้าผ้า!DQ228</f>
        <v>0</v>
      </c>
      <c r="AL219" s="3">
        <f>[2]หน้าผ้า!DR228</f>
        <v>45748</v>
      </c>
      <c r="AM219" s="3">
        <f>[2]หน้าผ้า!DS228</f>
        <v>45755</v>
      </c>
      <c r="AN219" s="3">
        <f>[2]หน้าผ้า!DT228</f>
        <v>45756</v>
      </c>
      <c r="AO219" s="3">
        <f>[2]หน้าผ้า!DU228</f>
        <v>45756</v>
      </c>
      <c r="AP219" s="3">
        <f>[2]หน้าผ้า!DP228</f>
        <v>45752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งานพิมพ์</v>
      </c>
      <c r="AX219" s="2" t="str">
        <f>[2]หน้าผ้า!ED228</f>
        <v xml:space="preserve"> /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WRWT25650/WRCL25680</v>
      </c>
      <c r="BD219" s="56">
        <f>[2]หน้าผ้า!CA228</f>
        <v>0</v>
      </c>
    </row>
    <row r="220" spans="1:56" ht="28.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23</v>
      </c>
      <c r="F220" s="9">
        <f>[2]หน้าผ้า!H229</f>
        <v>34</v>
      </c>
      <c r="G220" s="9" t="str">
        <f>[2]หน้าผ้า!I229</f>
        <v>ขาวแถบใส5</v>
      </c>
      <c r="H220" s="9">
        <f>[2]หน้าผ้า!J229</f>
        <v>0</v>
      </c>
      <c r="I220" s="9">
        <f>[2]หน้าผ้า!L229</f>
        <v>68</v>
      </c>
      <c r="J220" s="9" t="str">
        <f>[2]หน้าผ้า!M229</f>
        <v>±</v>
      </c>
      <c r="K220" s="9">
        <f>[2]หน้าผ้า!N229</f>
        <v>5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 t="str">
        <f>[2]หน้าผ้า!AO229</f>
        <v>WSWTSCL052325650</v>
      </c>
      <c r="AA220" s="8">
        <f>[2]หน้าผ้า!AQ229</f>
        <v>5099.05</v>
      </c>
      <c r="AB220" s="8">
        <f>[2]หน้าผ้า!AR229</f>
        <v>5099.05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 t="str">
        <f>[3]หน้าผ้า!DC232</f>
        <v>พร้อมส่ง</v>
      </c>
      <c r="AH220" s="1">
        <f>[2]หน้าผ้า!DL229</f>
        <v>0</v>
      </c>
      <c r="AI220" s="1" t="str">
        <f>[2]หน้าผ้า!DM229</f>
        <v>Lead time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WRWT25650/WRCL25680</v>
      </c>
      <c r="BD220" s="56">
        <f>[2]หน้าผ้า!CA229</f>
        <v>0</v>
      </c>
    </row>
    <row r="221" spans="1:56" ht="28.5" customHeight="1" x14ac:dyDescent="0.45">
      <c r="A221" s="3">
        <f>[2]หน้าผ้า!C230</f>
        <v>45748</v>
      </c>
      <c r="B221" s="14" t="str">
        <f>[2]หน้าผ้า!B230</f>
        <v>MK68-000490</v>
      </c>
      <c r="C221" s="9" t="str">
        <f>[2]หน้าผ้า!E230</f>
        <v>คุณปราสาท เจริญธรรมรักษา</v>
      </c>
      <c r="D221" s="13" t="str">
        <f>[2]หน้าผ้า!F230</f>
        <v>ถุงเขียว(คัดพิเศษ)</v>
      </c>
      <c r="E221" s="9">
        <f>[2]หน้าผ้า!G230</f>
        <v>23</v>
      </c>
      <c r="F221" s="9">
        <f>[2]หน้าผ้า!H230</f>
        <v>34</v>
      </c>
      <c r="G221" s="9" t="str">
        <f>[2]หน้าผ้า!I230</f>
        <v>ขาวแถบใส2</v>
      </c>
      <c r="H221" s="9">
        <f>[2]หน้าผ้า!J230</f>
        <v>0</v>
      </c>
      <c r="I221" s="9">
        <f>[2]หน้าผ้า!L230</f>
        <v>68</v>
      </c>
      <c r="J221" s="9" t="str">
        <f>[2]หน้าผ้า!M230</f>
        <v>±</v>
      </c>
      <c r="K221" s="9">
        <f>[2]หน้าผ้า!N230</f>
        <v>5</v>
      </c>
      <c r="L221" s="9" t="str">
        <f>[2]หน้าผ้า!R230</f>
        <v>บิด</v>
      </c>
      <c r="M221" s="10" t="str">
        <f>[2]หน้าผ้า!T230</f>
        <v>ไม่สวมถุงใน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 t="str">
        <f>[2]หน้าผ้า!Z230</f>
        <v>500กระสอบ</v>
      </c>
      <c r="T221" s="12">
        <f>[2]หน้าผ้า!X230</f>
        <v>45756</v>
      </c>
      <c r="U221" s="11">
        <f>[2]หน้าผ้า!AA230</f>
        <v>10000</v>
      </c>
      <c r="V221" s="10">
        <f>[2]หน้าผ้า!AJ230</f>
        <v>0</v>
      </c>
      <c r="W221" s="10">
        <f>[2]หน้าผ้า!AL230</f>
        <v>10000</v>
      </c>
      <c r="X221" s="10">
        <f>[2]หน้าผ้า!AM230</f>
        <v>0</v>
      </c>
      <c r="Y221" s="10">
        <f>[2]หน้าผ้า!AN230</f>
        <v>10500</v>
      </c>
      <c r="Z221" s="9" t="str">
        <f>[2]หน้าผ้า!AO230</f>
        <v>WSWTFCL022325650</v>
      </c>
      <c r="AA221" s="8">
        <f>[2]หน้าผ้า!AQ230</f>
        <v>9918.7000000000007</v>
      </c>
      <c r="AB221" s="8">
        <f>[2]หน้าผ้า!AR230</f>
        <v>8543</v>
      </c>
      <c r="AC221" s="8">
        <f>[2]หน้าผ้า!AS230</f>
        <v>1375.7000000000007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 t="str">
        <f>[3]หน้าผ้า!DC233</f>
        <v>ยังไม่ได้พิมพ์</v>
      </c>
      <c r="AH221" s="1" t="str">
        <f>[2]หน้าผ้า!DL230</f>
        <v>P7</v>
      </c>
      <c r="AI221" s="1">
        <f>[2]หน้าผ้า!DM230</f>
        <v>2</v>
      </c>
      <c r="AJ221" s="3">
        <f>[2]หน้าผ้า!DN230</f>
        <v>45756</v>
      </c>
      <c r="AK221" s="3">
        <f>[2]หน้าผ้า!DQ230</f>
        <v>0</v>
      </c>
      <c r="AL221" s="3">
        <f>[2]หน้าผ้า!DR230</f>
        <v>45747</v>
      </c>
      <c r="AM221" s="3">
        <f>[2]หน้าผ้า!DS230</f>
        <v>45754</v>
      </c>
      <c r="AN221" s="3">
        <f>[2]หน้าผ้า!DT230</f>
        <v>45755</v>
      </c>
      <c r="AO221" s="3">
        <f>[2]หน้าผ้า!DU230</f>
        <v>45755</v>
      </c>
      <c r="AP221" s="3">
        <f>[2]หน้าผ้า!DP230</f>
        <v>45751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งานพิมพ์</v>
      </c>
      <c r="AX221" s="2" t="str">
        <f>[2]หน้าผ้า!ED230</f>
        <v xml:space="preserve"> /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WRWT25650/WRCL25680</v>
      </c>
      <c r="BD221" s="56">
        <f>[2]หน้าผ้า!CA230</f>
        <v>111.01593288888893</v>
      </c>
    </row>
    <row r="222" spans="1:56" ht="28.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23</v>
      </c>
      <c r="F222" s="9">
        <f>[2]หน้าผ้า!H231</f>
        <v>34</v>
      </c>
      <c r="G222" s="9" t="str">
        <f>[2]หน้าผ้า!I231</f>
        <v>ขาวแถบใส2</v>
      </c>
      <c r="H222" s="9">
        <f>[2]หน้าผ้า!J231</f>
        <v>0</v>
      </c>
      <c r="I222" s="9">
        <f>[2]หน้าผ้า!L231</f>
        <v>68</v>
      </c>
      <c r="J222" s="9" t="str">
        <f>[2]หน้าผ้า!M231</f>
        <v>±</v>
      </c>
      <c r="K222" s="9">
        <f>[2]หน้าผ้า!N231</f>
        <v>5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 t="str">
        <f>[2]หน้าผ้า!AO231</f>
        <v>WSWTFCL022325650</v>
      </c>
      <c r="AA222" s="8">
        <f>[2]หน้าผ้า!AQ231</f>
        <v>9918.7000000000007</v>
      </c>
      <c r="AB222" s="8">
        <f>[2]หน้าผ้า!AR231</f>
        <v>8543</v>
      </c>
      <c r="AC222" s="8">
        <f>[2]หน้าผ้า!AS231</f>
        <v>1375.7000000000007</v>
      </c>
      <c r="AD222" s="8">
        <f>[2]หน้าผ้า!AT231</f>
        <v>0</v>
      </c>
      <c r="AE222" s="8">
        <f>[2]หน้าผ้า!AU231</f>
        <v>0</v>
      </c>
      <c r="AF222" s="8" t="str">
        <f>[2]หน้าผ้า!AI231</f>
        <v>ระบุในSD</v>
      </c>
      <c r="AG222" s="1" t="str">
        <f>[3]หน้าผ้า!DC234</f>
        <v>ยังไม่ได้พิมพ์</v>
      </c>
      <c r="AH222" s="1">
        <f>[2]หน้าผ้า!DL231</f>
        <v>0</v>
      </c>
      <c r="AI222" s="1" t="str">
        <f>[2]หน้าผ้า!DM231</f>
        <v>Lead time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WRWT25650/WRCL25680</v>
      </c>
      <c r="BD222" s="56">
        <f>[2]หน้าผ้า!CA231</f>
        <v>0</v>
      </c>
    </row>
    <row r="223" spans="1:56" ht="28.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23</v>
      </c>
      <c r="F223" s="9">
        <f>[2]หน้าผ้า!H232</f>
        <v>37</v>
      </c>
      <c r="G223" s="9" t="str">
        <f>[2]หน้าผ้า!I232</f>
        <v>ขาว</v>
      </c>
      <c r="H223" s="9">
        <f>[2]หน้าผ้า!J232</f>
        <v>0</v>
      </c>
      <c r="I223" s="9">
        <f>[2]หน้าผ้า!L232</f>
        <v>85</v>
      </c>
      <c r="J223" s="9" t="str">
        <f>[2]หน้าผ้า!M232</f>
        <v>±</v>
      </c>
      <c r="K223" s="9">
        <f>[2]หน้าผ้า!N232</f>
        <v>5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 t="str">
        <f>[2]หน้าผ้า!AO232</f>
        <v>WSWT2325800</v>
      </c>
      <c r="AA223" s="8" t="e">
        <f>[2]หน้าผ้า!AQ232</f>
        <v>#REF!</v>
      </c>
      <c r="AB223" s="8" t="e">
        <f>[2]หน้าผ้า!AR232</f>
        <v>#REF!</v>
      </c>
      <c r="AC223" s="8" t="e">
        <f>[2]หน้าผ้า!AS232</f>
        <v>#REF!</v>
      </c>
      <c r="AD223" s="8" t="e">
        <f>[2]หน้าผ้า!AT232</f>
        <v>#REF!</v>
      </c>
      <c r="AE223" s="8" t="e">
        <f>[2]หน้าผ้า!AU232</f>
        <v>#REF!</v>
      </c>
      <c r="AF223" s="8" t="str">
        <f>[2]หน้าผ้า!AI232</f>
        <v>ระบุในSD</v>
      </c>
      <c r="AG223" s="1" t="str">
        <f>[3]หน้าผ้า!DC235</f>
        <v>ผ้าขาว</v>
      </c>
      <c r="AH223" s="1">
        <f>[2]หน้าผ้า!DL232</f>
        <v>0</v>
      </c>
      <c r="AI223" s="1" t="str">
        <f>[2]หน้าผ้า!DM232</f>
        <v>Lead time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WRWT25800/WRWT28750</v>
      </c>
      <c r="BD223" s="56">
        <f>[2]หน้าผ้า!CA232</f>
        <v>0</v>
      </c>
    </row>
    <row r="224" spans="1:56" ht="28.5" customHeight="1" x14ac:dyDescent="0.45">
      <c r="A224" s="3">
        <f>[2]หน้าผ้า!C233</f>
        <v>45749</v>
      </c>
      <c r="B224" s="14" t="str">
        <f>[2]หน้าผ้า!B233</f>
        <v>MK68-000472</v>
      </c>
      <c r="C224" s="9" t="str">
        <f>[2]หน้าผ้า!E233</f>
        <v>บจก.ปริ้นซ์ อโกร ไซแอนส์</v>
      </c>
      <c r="D224" s="13" t="str">
        <f>[2]หน้าผ้า!F233</f>
        <v>อะมิโนก้า</v>
      </c>
      <c r="E224" s="9">
        <f>[2]หน้าผ้า!G233</f>
        <v>23</v>
      </c>
      <c r="F224" s="9">
        <f>[2]หน้าผ้า!H233</f>
        <v>37</v>
      </c>
      <c r="G224" s="9" t="str">
        <f>[2]หน้าผ้า!I233</f>
        <v>ขาว</v>
      </c>
      <c r="H224" s="9" t="str">
        <f>[2]หน้าผ้า!J233</f>
        <v>ใส</v>
      </c>
      <c r="I224" s="9">
        <f>[2]หน้าผ้า!L233</f>
        <v>115</v>
      </c>
      <c r="J224" s="9" t="str">
        <f>[2]หน้าผ้า!M233</f>
        <v>±</v>
      </c>
      <c r="K224" s="9">
        <f>[2]หน้าผ้า!N233</f>
        <v>5</v>
      </c>
      <c r="L224" s="9" t="str">
        <f>[2]หน้าผ้า!R233</f>
        <v>บิด</v>
      </c>
      <c r="M224" s="10">
        <f>[2]หน้าผ้า!T233</f>
        <v>24</v>
      </c>
      <c r="N224" s="9">
        <f>[2]หน้าผ้า!U233</f>
        <v>40</v>
      </c>
      <c r="O224" s="9">
        <f>[2]หน้าผ้า!V233</f>
        <v>80</v>
      </c>
      <c r="P224" s="10">
        <f>[2]หน้าผ้า!AB233</f>
        <v>378.94530662399995</v>
      </c>
      <c r="Q224" s="10">
        <f>[2]หน้าผ้า!AC233</f>
        <v>0</v>
      </c>
      <c r="R224" s="10">
        <f>[2]หน้าผ้า!AD233</f>
        <v>378.94530662399995</v>
      </c>
      <c r="S224" s="9" t="str">
        <f>[2]หน้าผ้า!Z233</f>
        <v>500กระสอบ</v>
      </c>
      <c r="T224" s="12">
        <f>[2]หน้าผ้า!X233</f>
        <v>45770</v>
      </c>
      <c r="U224" s="11">
        <f>[2]หน้าผ้า!AA233</f>
        <v>8000</v>
      </c>
      <c r="V224" s="10">
        <f>[2]หน้าผ้า!AJ233</f>
        <v>0</v>
      </c>
      <c r="W224" s="10">
        <f>[2]หน้าผ้า!AL233</f>
        <v>8000</v>
      </c>
      <c r="X224" s="10">
        <f>[2]หน้าผ้า!AM233</f>
        <v>0</v>
      </c>
      <c r="Y224" s="10">
        <f>[2]หน้าผ้า!AN233</f>
        <v>8400</v>
      </c>
      <c r="Z224" s="9" t="str">
        <f>[2]หน้าผ้า!AO233</f>
        <v>WSWT2321750</v>
      </c>
      <c r="AA224" s="8">
        <f>[2]หน้าผ้า!AQ233</f>
        <v>8605.52</v>
      </c>
      <c r="AB224" s="8">
        <f>[2]หน้าผ้า!AR233</f>
        <v>5037</v>
      </c>
      <c r="AC224" s="8">
        <f>[2]หน้าผ้า!AS233</f>
        <v>3568.5200000000004</v>
      </c>
      <c r="AD224" s="8">
        <f>[2]หน้าผ้า!AT233</f>
        <v>0</v>
      </c>
      <c r="AE224" s="8">
        <f>[2]หน้าผ้า!AU233</f>
        <v>8605.52</v>
      </c>
      <c r="AF224" s="8" t="str">
        <f>[2]หน้าผ้า!AI233</f>
        <v>ขาด-เกิน5%</v>
      </c>
      <c r="AG224" s="1" t="str">
        <f>[3]หน้าผ้า!DC236</f>
        <v>พร้อมส่ง</v>
      </c>
      <c r="AH224" s="1" t="str">
        <f>[2]หน้าผ้า!DL233</f>
        <v>P8</v>
      </c>
      <c r="AI224" s="1">
        <f>[2]หน้าผ้า!DM233</f>
        <v>4</v>
      </c>
      <c r="AJ224" s="3">
        <f>[2]หน้าผ้า!DN233</f>
        <v>45770</v>
      </c>
      <c r="AK224" s="3">
        <f>[2]หน้าผ้า!DQ233</f>
        <v>45766</v>
      </c>
      <c r="AL224" s="3">
        <f>[2]หน้าผ้า!DR233</f>
        <v>45760</v>
      </c>
      <c r="AM224" s="3">
        <f>[2]หน้าผ้า!DS233</f>
        <v>45767</v>
      </c>
      <c r="AN224" s="3">
        <f>[2]หน้าผ้า!DT233</f>
        <v>45768</v>
      </c>
      <c r="AO224" s="3">
        <f>[2]หน้าผ้า!DU233</f>
        <v>45768</v>
      </c>
      <c r="AP224" s="3">
        <f>[2]หน้าผ้า!DP233</f>
        <v>45765</v>
      </c>
      <c r="AQ224" s="3">
        <f>[2]หน้าผ้า!DW233</f>
        <v>45769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งานเคลือบ+พิมพ์</v>
      </c>
      <c r="AX224" s="2" t="str">
        <f>[2]หน้าผ้า!ED233</f>
        <v xml:space="preserve"> /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WRWT21750/WRWT21750</v>
      </c>
      <c r="BD224" s="56">
        <f>[2]หน้าผ้า!CA233</f>
        <v>314.62451333333331</v>
      </c>
    </row>
    <row r="225" spans="1:56" ht="28.5" customHeight="1" x14ac:dyDescent="0.45">
      <c r="A225" s="3">
        <f>[2]หน้าผ้า!C234</f>
        <v>45749</v>
      </c>
      <c r="B225" s="14" t="str">
        <f>[2]หน้าผ้า!B234</f>
        <v>MK68-000491</v>
      </c>
      <c r="C225" s="9" t="str">
        <f>[2]หน้าผ้า!E234</f>
        <v>บจก.รุ่งเรืองค้าเจริญ</v>
      </c>
      <c r="D225" s="13" t="str">
        <f>[2]หน้าผ้า!F234</f>
        <v>กล้วยหอม</v>
      </c>
      <c r="E225" s="9">
        <f>[2]หน้าผ้า!G234</f>
        <v>23</v>
      </c>
      <c r="F225" s="9">
        <f>[2]หน้าผ้า!H234</f>
        <v>35</v>
      </c>
      <c r="G225" s="9" t="str">
        <f>[2]หน้าผ้า!I234</f>
        <v>ขาว</v>
      </c>
      <c r="H225" s="9">
        <f>[2]หน้าผ้า!J234</f>
        <v>0</v>
      </c>
      <c r="I225" s="9">
        <f>[2]หน้าผ้า!L234</f>
        <v>80</v>
      </c>
      <c r="J225" s="9" t="str">
        <f>[2]หน้าผ้า!M234</f>
        <v>±</v>
      </c>
      <c r="K225" s="9">
        <f>[2]หน้าผ้า!N234</f>
        <v>5</v>
      </c>
      <c r="L225" s="9" t="str">
        <f>[2]หน้าผ้า!R234</f>
        <v>ไม่</v>
      </c>
      <c r="M225" s="10" t="str">
        <f>[2]หน้าผ้า!T234</f>
        <v>ไม่สวมถุงใน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>500กระสอบ</v>
      </c>
      <c r="T225" s="12">
        <f>[2]หน้าผ้า!X234</f>
        <v>45757</v>
      </c>
      <c r="U225" s="11">
        <f>[2]หน้าผ้า!AA234</f>
        <v>4000</v>
      </c>
      <c r="V225" s="10">
        <f>[2]หน้าผ้า!AJ234</f>
        <v>0</v>
      </c>
      <c r="W225" s="10">
        <f>[2]หน้าผ้า!AL234</f>
        <v>4000</v>
      </c>
      <c r="X225" s="10">
        <f>[2]หน้าผ้า!AM234</f>
        <v>0</v>
      </c>
      <c r="Y225" s="10">
        <f>[2]หน้าผ้า!AN234</f>
        <v>4200</v>
      </c>
      <c r="Z225" s="9" t="str">
        <f>[2]หน้าผ้า!AO234</f>
        <v>WSWT2321750</v>
      </c>
      <c r="AA225" s="8">
        <f>[2]หน้าผ้า!AQ234</f>
        <v>4079.24</v>
      </c>
      <c r="AB225" s="8">
        <f>[2]หน้าผ้า!AR234</f>
        <v>4079.24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 t="str">
        <f>[2]หน้าผ้า!AI234</f>
        <v>ขาด-เกิน5%</v>
      </c>
      <c r="AG225" s="1" t="str">
        <f>[3]หน้าผ้า!DC237</f>
        <v>พร้อมส่ง</v>
      </c>
      <c r="AH225" s="1" t="str">
        <f>[2]หน้าผ้า!DL234</f>
        <v>P7</v>
      </c>
      <c r="AI225" s="1">
        <f>[2]หน้าผ้า!DM234</f>
        <v>2</v>
      </c>
      <c r="AJ225" s="3">
        <f>[2]หน้าผ้า!DN234</f>
        <v>45757</v>
      </c>
      <c r="AK225" s="3">
        <f>[2]หน้าผ้า!DQ234</f>
        <v>0</v>
      </c>
      <c r="AL225" s="3">
        <f>[2]หน้าผ้า!DR234</f>
        <v>45748</v>
      </c>
      <c r="AM225" s="3">
        <f>[2]หน้าผ้า!DS234</f>
        <v>45755</v>
      </c>
      <c r="AN225" s="3">
        <f>[2]หน้าผ้า!DT234</f>
        <v>45756</v>
      </c>
      <c r="AO225" s="3">
        <f>[2]หน้าผ้า!DU234</f>
        <v>45756</v>
      </c>
      <c r="AP225" s="3">
        <f>[2]หน้าผ้า!DP234</f>
        <v>45752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งานพิมพ์</v>
      </c>
      <c r="AX225" s="2" t="str">
        <f>[2]หน้าผ้า!ED234</f>
        <v xml:space="preserve"> /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WRWT21750/WRWT21750</v>
      </c>
      <c r="BD225" s="56">
        <f>[2]หน้าผ้า!CA234</f>
        <v>0</v>
      </c>
    </row>
    <row r="226" spans="1:56" ht="28.5" customHeight="1" x14ac:dyDescent="0.45">
      <c r="A226" s="3">
        <f>[2]หน้าผ้า!C235</f>
        <v>45727</v>
      </c>
      <c r="B226" s="14" t="str">
        <f>[2]หน้าผ้า!B235</f>
        <v>MK68-000378</v>
      </c>
      <c r="C226" s="9" t="str">
        <f>[2]หน้าผ้า!E235</f>
        <v>บจก.แอมโก้เวท</v>
      </c>
      <c r="D226" s="13" t="str">
        <f>[2]หน้าผ้า!F235</f>
        <v>ไม่พิมพ์</v>
      </c>
      <c r="E226" s="9">
        <f>[2]หน้าผ้า!G235</f>
        <v>23</v>
      </c>
      <c r="F226" s="9">
        <f>[2]หน้าผ้า!H235</f>
        <v>40</v>
      </c>
      <c r="G226" s="9" t="str">
        <f>[2]หน้าผ้า!I235</f>
        <v>ขาว</v>
      </c>
      <c r="H226" s="9" t="str">
        <f>[2]หน้าผ้า!J235</f>
        <v>ใส</v>
      </c>
      <c r="I226" s="9">
        <f>[2]หน้าผ้า!L235</f>
        <v>125</v>
      </c>
      <c r="J226" s="9" t="str">
        <f>[2]หน้าผ้า!M235</f>
        <v>±</v>
      </c>
      <c r="K226" s="9">
        <f>[2]หน้าผ้า!N235</f>
        <v>5</v>
      </c>
      <c r="L226" s="9" t="str">
        <f>[2]หน้าผ้า!R235</f>
        <v>จับจีบ4"</v>
      </c>
      <c r="M226" s="10" t="str">
        <f>[2]หน้าผ้า!T235</f>
        <v>ไม่สวมถุงใน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 t="str">
        <f>[2]หน้าผ้า!Z235</f>
        <v>500กระสอบแบน</v>
      </c>
      <c r="T226" s="12" t="str">
        <f>[2]หน้าผ้า!X235</f>
        <v>รอแจ้ง</v>
      </c>
      <c r="U226" s="11">
        <f>[2]หน้าผ้า!AA235</f>
        <v>1000</v>
      </c>
      <c r="V226" s="10">
        <f>[2]หน้าผ้า!AJ235</f>
        <v>0</v>
      </c>
      <c r="W226" s="10">
        <f>[2]หน้าผ้า!AL235</f>
        <v>1000</v>
      </c>
      <c r="X226" s="10">
        <f>[2]หน้าผ้า!AM235</f>
        <v>0</v>
      </c>
      <c r="Y226" s="10">
        <f>[2]หน้าผ้า!AN235</f>
        <v>0</v>
      </c>
      <c r="Z226" s="9" t="str">
        <f>[2]หน้าผ้า!AO235</f>
        <v>WSWT2321750</v>
      </c>
      <c r="AA226" s="8">
        <f>[2]หน้าผ้า!AQ235</f>
        <v>1159.5100000000002</v>
      </c>
      <c r="AB226" s="8">
        <f>[2]หน้าผ้า!AR235</f>
        <v>0</v>
      </c>
      <c r="AC226" s="8">
        <f>[2]หน้าผ้า!AS235</f>
        <v>1159.5100000000002</v>
      </c>
      <c r="AD226" s="8">
        <f>[2]หน้าผ้า!AT235</f>
        <v>0</v>
      </c>
      <c r="AE226" s="8">
        <f>[2]หน้าผ้า!AU235</f>
        <v>1159.5100000000002</v>
      </c>
      <c r="AF226" s="8" t="str">
        <f>[2]หน้าผ้า!AI235</f>
        <v>ห้ามขาด-เกินได้5%</v>
      </c>
      <c r="AG226" s="1" t="str">
        <f>[3]หน้าผ้า!DC238</f>
        <v>พร้อมส่ง</v>
      </c>
      <c r="AH226" s="1" t="str">
        <f>[2]หน้าผ้า!DL235</f>
        <v>P11</v>
      </c>
      <c r="AI226" s="1">
        <f>[2]หน้าผ้า!DM235</f>
        <v>2</v>
      </c>
      <c r="AJ226" s="3" t="str">
        <f>[2]หน้าผ้า!DN235</f>
        <v>รอแจ้ง</v>
      </c>
      <c r="AK226" s="3" t="e">
        <f>[2]หน้าผ้า!DQ235</f>
        <v>#VALUE!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 t="e">
        <f>[2]หน้าผ้า!DU235</f>
        <v>#VALUE!</v>
      </c>
      <c r="AP226" s="3" t="e">
        <f>[2]หน้าผ้า!DP235</f>
        <v>#VALUE!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งานเคลือบ+ตัด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WRWT21750/WRWT21750</v>
      </c>
      <c r="BD226" s="56">
        <f>[2]หน้าผ้า!CA235</f>
        <v>102.23013166666668</v>
      </c>
    </row>
    <row r="227" spans="1:56" ht="28.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23</v>
      </c>
      <c r="F227" s="9">
        <f>[2]หน้าผ้า!H236</f>
        <v>37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85</v>
      </c>
      <c r="J227" s="9" t="str">
        <f>[2]หน้าผ้า!M236</f>
        <v>±</v>
      </c>
      <c r="K227" s="9">
        <f>[2]หน้าผ้า!N236</f>
        <v>5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 t="str">
        <f>[2]หน้าผ้า!AO236</f>
        <v>WSWT2321750</v>
      </c>
      <c r="AA227" s="8">
        <f>[2]หน้าผ้า!AQ236</f>
        <v>1159.5100000000002</v>
      </c>
      <c r="AB227" s="8">
        <f>[2]หน้าผ้า!AR236</f>
        <v>0</v>
      </c>
      <c r="AC227" s="8">
        <f>[2]หน้าผ้า!AS236</f>
        <v>1159.5100000000002</v>
      </c>
      <c r="AD227" s="8">
        <f>[2]หน้าผ้า!AT236</f>
        <v>0</v>
      </c>
      <c r="AE227" s="8">
        <f>[2]หน้าผ้า!AU236</f>
        <v>1159.5100000000002</v>
      </c>
      <c r="AF227" s="8" t="str">
        <f>[2]หน้าผ้า!AI236</f>
        <v>ระบุในSD</v>
      </c>
      <c r="AG227" s="1" t="str">
        <f>[3]หน้าผ้า!DC239</f>
        <v>พร้อมส่ง</v>
      </c>
      <c r="AH227" s="1">
        <f>[2]หน้าผ้า!DL236</f>
        <v>0</v>
      </c>
      <c r="AI227" s="1" t="str">
        <f>[2]หน้าผ้า!DM236</f>
        <v>Lead time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WRWT230750/WRWT21750</v>
      </c>
      <c r="BD227" s="56">
        <f>[2]หน้าผ้า!CA236</f>
        <v>0</v>
      </c>
    </row>
    <row r="228" spans="1:56" ht="28.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23</v>
      </c>
      <c r="F228" s="9">
        <f>[2]หน้าผ้า!H237</f>
        <v>34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68</v>
      </c>
      <c r="J228" s="9" t="str">
        <f>[2]หน้าผ้า!M237</f>
        <v>±</v>
      </c>
      <c r="K228" s="9">
        <f>[2]หน้าผ้า!N237</f>
        <v>5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 t="str">
        <f>[2]หน้าผ้า!AO237</f>
        <v>WSWTSCL1R042325650</v>
      </c>
      <c r="AA228" s="8" t="e">
        <f>[2]หน้าผ้า!AQ237</f>
        <v>#REF!</v>
      </c>
      <c r="AB228" s="8" t="e">
        <f>[2]หน้าผ้า!AR237</f>
        <v>#REF!</v>
      </c>
      <c r="AC228" s="8" t="e">
        <f>[2]หน้าผ้า!AS237</f>
        <v>#REF!</v>
      </c>
      <c r="AD228" s="8" t="e">
        <f>[2]หน้าผ้า!AT237</f>
        <v>#REF!</v>
      </c>
      <c r="AE228" s="8" t="e">
        <f>[2]หน้าผ้า!AU237</f>
        <v>#REF!</v>
      </c>
      <c r="AF228" s="8" t="str">
        <f>[2]หน้าผ้า!AI237</f>
        <v>ระบุในSD</v>
      </c>
      <c r="AG228" s="1" t="str">
        <f>[3]หน้าผ้า!DC240</f>
        <v>พร้อมส่ง</v>
      </c>
      <c r="AH228" s="1">
        <f>[2]หน้าผ้า!DL237</f>
        <v>0</v>
      </c>
      <c r="AI228" s="1" t="str">
        <f>[2]หน้าผ้า!DM237</f>
        <v>Lead time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WRWT230650/WRWT25680</v>
      </c>
      <c r="BD228" s="56">
        <f>[2]หน้าผ้า!CA237</f>
        <v>0</v>
      </c>
    </row>
    <row r="229" spans="1:56" ht="28.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23</v>
      </c>
      <c r="F229" s="9">
        <f>[2]หน้าผ้า!H238</f>
        <v>37</v>
      </c>
      <c r="G229" s="9" t="str">
        <f>[2]หน้าผ้า!I238</f>
        <v>ขาว</v>
      </c>
      <c r="H229" s="9">
        <f>[2]หน้าผ้า!J238</f>
        <v>0</v>
      </c>
      <c r="I229" s="9">
        <f>[2]หน้าผ้า!L238</f>
        <v>90</v>
      </c>
      <c r="J229" s="9" t="str">
        <f>[2]หน้าผ้า!M238</f>
        <v>±</v>
      </c>
      <c r="K229" s="9">
        <f>[2]หน้าผ้า!N238</f>
        <v>5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 t="str">
        <f>[2]หน้าผ้า!AO238</f>
        <v>WSWT2325800SM</v>
      </c>
      <c r="AA229" s="8" t="e">
        <f>[2]หน้าผ้า!AQ238</f>
        <v>#REF!</v>
      </c>
      <c r="AB229" s="8" t="e">
        <f>[2]หน้าผ้า!AR238</f>
        <v>#REF!</v>
      </c>
      <c r="AC229" s="8" t="e">
        <f>[2]หน้าผ้า!AS238</f>
        <v>#REF!</v>
      </c>
      <c r="AD229" s="8" t="e">
        <f>[2]หน้าผ้า!AT238</f>
        <v>#REF!</v>
      </c>
      <c r="AE229" s="8" t="e">
        <f>[2]หน้าผ้า!AU238</f>
        <v>#REF!</v>
      </c>
      <c r="AF229" s="8" t="str">
        <f>[2]หน้าผ้า!AI238</f>
        <v>ระบุในSD</v>
      </c>
      <c r="AG229" s="1" t="str">
        <f>[3]หน้าผ้า!DC241</f>
        <v>พร้อมส่ง</v>
      </c>
      <c r="AH229" s="1">
        <f>[2]หน้าผ้า!DL238</f>
        <v>0</v>
      </c>
      <c r="AI229" s="1" t="str">
        <f>[2]หน้าผ้า!DM238</f>
        <v>Lead time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WRWT21800/WRWT21800</v>
      </c>
      <c r="BD229" s="56">
        <f>[2]หน้าผ้า!CA238</f>
        <v>0</v>
      </c>
    </row>
    <row r="230" spans="1:56" ht="28.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23</v>
      </c>
      <c r="F230" s="9">
        <f>[2]หน้าผ้า!H239</f>
        <v>37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120</v>
      </c>
      <c r="J230" s="9" t="str">
        <f>[2]หน้าผ้า!M239</f>
        <v>+</v>
      </c>
      <c r="K230" s="9">
        <f>[2]หน้าผ้า!N239</f>
        <v>5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 t="str">
        <f>[2]หน้าผ้า!AO239</f>
        <v>WSWT23211125120SMFX</v>
      </c>
      <c r="AA230" s="8" t="e">
        <f>[2]หน้าผ้า!AQ239</f>
        <v>#REF!</v>
      </c>
      <c r="AB230" s="8" t="e">
        <f>[2]หน้าผ้า!AR239</f>
        <v>#REF!</v>
      </c>
      <c r="AC230" s="8" t="e">
        <f>[2]หน้าผ้า!AS239</f>
        <v>#REF!</v>
      </c>
      <c r="AD230" s="8" t="e">
        <f>[2]หน้าผ้า!AT239</f>
        <v>#REF!</v>
      </c>
      <c r="AE230" s="8" t="e">
        <f>[2]หน้าผ้า!AU239</f>
        <v>#REF!</v>
      </c>
      <c r="AF230" s="8" t="str">
        <f>[2]หน้าผ้า!AI239</f>
        <v>ระบุในSD</v>
      </c>
      <c r="AG230" s="1" t="str">
        <f>[3]หน้าผ้า!DC242</f>
        <v>ยังไม่ได้พิมพ์</v>
      </c>
      <c r="AH230" s="1">
        <f>[2]หน้าผ้า!DL239</f>
        <v>0</v>
      </c>
      <c r="AI230" s="1" t="str">
        <f>[2]หน้าผ้า!DM239</f>
        <v>Lead time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WROP2301125/WRBR21940</v>
      </c>
      <c r="BD230" s="56">
        <f>[2]หน้าผ้า!CA239</f>
        <v>0</v>
      </c>
    </row>
    <row r="231" spans="1:56" ht="28.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 t="str">
        <f>[2]หน้าผ้า!F240</f>
        <v xml:space="preserve">  </v>
      </c>
      <c r="E231" s="9">
        <f>[2]หน้าผ้า!G240</f>
        <v>23</v>
      </c>
      <c r="F231" s="9">
        <f>[2]หน้าผ้า!H240</f>
        <v>37</v>
      </c>
      <c r="G231" s="9" t="str">
        <f>[2]หน้าผ้า!I240</f>
        <v>ขาว</v>
      </c>
      <c r="H231" s="9">
        <f>[2]หน้าผ้า!J240</f>
        <v>0</v>
      </c>
      <c r="I231" s="9">
        <f>[2]หน้าผ้า!L240</f>
        <v>130</v>
      </c>
      <c r="J231" s="9" t="str">
        <f>[2]หน้าผ้า!M240</f>
        <v>+</v>
      </c>
      <c r="K231" s="9">
        <f>[2]หน้าผ้า!N240</f>
        <v>3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 t="str">
        <f>[2]หน้าผ้า!AO240</f>
        <v>WSWT23211125130</v>
      </c>
      <c r="AA231" s="8" t="e">
        <f>[2]หน้าผ้า!AQ240</f>
        <v>#REF!</v>
      </c>
      <c r="AB231" s="8" t="e">
        <f>[2]หน้าผ้า!AR240</f>
        <v>#REF!</v>
      </c>
      <c r="AC231" s="8" t="e">
        <f>[2]หน้าผ้า!AS240</f>
        <v>#REF!</v>
      </c>
      <c r="AD231" s="8" t="e">
        <f>[2]หน้าผ้า!AT240</f>
        <v>#REF!</v>
      </c>
      <c r="AE231" s="8" t="e">
        <f>[2]หน้าผ้า!AU240</f>
        <v>#REF!</v>
      </c>
      <c r="AF231" s="8" t="str">
        <f>[2]หน้าผ้า!AI240</f>
        <v>ระบุในSD</v>
      </c>
      <c r="AG231" s="1" t="str">
        <f>[3]หน้าผ้า!DC243</f>
        <v>ยังไม่ได้พิมพ์</v>
      </c>
      <c r="AH231" s="1">
        <f>[2]หน้าผ้า!DL240</f>
        <v>0</v>
      </c>
      <c r="AI231" s="1" t="str">
        <f>[2]หน้าผ้า!DM240</f>
        <v>Lead time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WRWT211125/WRWT251080</v>
      </c>
      <c r="BD231" s="56">
        <f>[2]หน้าผ้า!CA240</f>
        <v>0</v>
      </c>
    </row>
    <row r="232" spans="1:56" ht="28.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23</v>
      </c>
      <c r="F232" s="9">
        <f>[2]หน้าผ้า!H241</f>
        <v>37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120</v>
      </c>
      <c r="J232" s="9" t="str">
        <f>[2]หน้าผ้า!M241</f>
        <v>±</v>
      </c>
      <c r="K232" s="9">
        <f>[2]หน้าผ้า!N241</f>
        <v>3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 t="str">
        <f>[2]หน้าผ้า!AO241</f>
        <v>WSWT2321112512051</v>
      </c>
      <c r="AA232" s="8" t="e">
        <f>[2]หน้าผ้า!AQ241</f>
        <v>#REF!</v>
      </c>
      <c r="AB232" s="8" t="e">
        <f>[2]หน้าผ้า!AR241</f>
        <v>#REF!</v>
      </c>
      <c r="AC232" s="8" t="e">
        <f>[2]หน้าผ้า!AS241</f>
        <v>#REF!</v>
      </c>
      <c r="AD232" s="8" t="e">
        <f>[2]หน้าผ้า!AT241</f>
        <v>#REF!</v>
      </c>
      <c r="AE232" s="8" t="e">
        <f>[2]หน้าผ้า!AU241</f>
        <v>#REF!</v>
      </c>
      <c r="AF232" s="8" t="str">
        <f>[2]หน้าผ้า!AI241</f>
        <v>ระบุในSD</v>
      </c>
      <c r="AG232" s="1" t="str">
        <f>[3]หน้าผ้า!DC244</f>
        <v>ยังไม่ได้พิมพ์</v>
      </c>
      <c r="AH232" s="1">
        <f>[2]หน้าผ้า!DL241</f>
        <v>0</v>
      </c>
      <c r="AI232" s="1" t="str">
        <f>[2]หน้าผ้า!DM241</f>
        <v>Lead time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WRWT211125/WRWT21900</v>
      </c>
      <c r="BD232" s="56">
        <f>[2]หน้าผ้า!CA241</f>
        <v>0</v>
      </c>
    </row>
    <row r="233" spans="1:56" ht="28.5" customHeight="1" x14ac:dyDescent="0.45">
      <c r="A233" s="3">
        <f>[2]หน้าผ้า!C242</f>
        <v>45601</v>
      </c>
      <c r="B233" s="14" t="str">
        <f>[2]หน้าผ้า!B242</f>
        <v>MK67-001490</v>
      </c>
      <c r="C233" s="9" t="str">
        <f>[2]หน้าผ้า!E242</f>
        <v>บจก.น้ำตาลทิพย์สุโขทัย</v>
      </c>
      <c r="D233" s="13" t="str">
        <f>[2]หน้าผ้า!F242</f>
        <v>Green for white sugar</v>
      </c>
      <c r="E233" s="9">
        <f>[2]หน้าผ้า!G242</f>
        <v>23</v>
      </c>
      <c r="F233" s="9">
        <f>[2]หน้าผ้า!H242</f>
        <v>37</v>
      </c>
      <c r="G233" s="9" t="str">
        <f>[2]หน้าผ้า!I242</f>
        <v>ขาว</v>
      </c>
      <c r="H233" s="9">
        <f>[2]หน้าผ้า!J242</f>
        <v>0</v>
      </c>
      <c r="I233" s="9">
        <f>[2]หน้าผ้า!L242</f>
        <v>130</v>
      </c>
      <c r="J233" s="9" t="str">
        <f>[2]หน้าผ้า!M242</f>
        <v>±</v>
      </c>
      <c r="K233" s="9">
        <f>[2]หน้าผ้า!N242</f>
        <v>5</v>
      </c>
      <c r="L233" s="9" t="str">
        <f>[2]หน้าผ้า!R242</f>
        <v>บิด</v>
      </c>
      <c r="M233" s="10">
        <f>[2]หน้าผ้า!T242</f>
        <v>24</v>
      </c>
      <c r="N233" s="9">
        <f>[2]หน้าผ้า!U242</f>
        <v>40</v>
      </c>
      <c r="O233" s="9">
        <f>[2]หน้าผ้า!V242</f>
        <v>55</v>
      </c>
      <c r="P233" s="10">
        <f>[2]หน้าผ้า!AB242</f>
        <v>3256.5612287999998</v>
      </c>
      <c r="Q233" s="10">
        <f>[2]หน้าผ้า!AC242</f>
        <v>3256.5612287999998</v>
      </c>
      <c r="R233" s="10">
        <f>[2]หน้าผ้า!AD242</f>
        <v>0</v>
      </c>
      <c r="S233" s="9" t="str">
        <f>[2]หน้าผ้า!Z242</f>
        <v>400แบน</v>
      </c>
      <c r="T233" s="12">
        <f>[2]หน้าผ้า!X242</f>
        <v>45797</v>
      </c>
      <c r="U233" s="11">
        <f>[2]หน้าผ้า!AA242</f>
        <v>100000</v>
      </c>
      <c r="V233" s="10">
        <f>[2]หน้าผ้า!AJ242</f>
        <v>0</v>
      </c>
      <c r="W233" s="10">
        <f>[2]หน้าผ้า!AL242</f>
        <v>100000</v>
      </c>
      <c r="X233" s="10">
        <f>[2]หน้าผ้า!AM242</f>
        <v>0</v>
      </c>
      <c r="Y233" s="10">
        <f>[2]หน้าผ้า!AN242</f>
        <v>105000</v>
      </c>
      <c r="Z233" s="9" t="str">
        <f>[2]หน้าผ้า!AO242</f>
        <v>WSWT2321112512551VN</v>
      </c>
      <c r="AA233" s="8">
        <f>[2]หน้าผ้า!AQ242</f>
        <v>107569.00000000001</v>
      </c>
      <c r="AB233" s="8">
        <f>[2]หน้าผ้า!AR242</f>
        <v>0</v>
      </c>
      <c r="AC233" s="8">
        <f>[2]หน้าผ้า!AS242</f>
        <v>107569.00000000001</v>
      </c>
      <c r="AD233" s="8">
        <f>[2]หน้าผ้า!AT242</f>
        <v>0</v>
      </c>
      <c r="AE233" s="8">
        <f>[2]หน้าผ้า!AU242</f>
        <v>0</v>
      </c>
      <c r="AF233" s="8" t="str">
        <f>[2]หน้าผ้า!AI242</f>
        <v>สั่งเวียดนามสำเร็จรูปทั้งหมด</v>
      </c>
      <c r="AG233" s="1" t="str">
        <f>[3]หน้าผ้า!DC245</f>
        <v>ยังไม่ได้พิมพ์</v>
      </c>
      <c r="AH233" s="1" t="str">
        <f>[2]หน้าผ้า!DL242</f>
        <v>P9</v>
      </c>
      <c r="AI233" s="1">
        <f>[2]หน้าผ้า!DM242</f>
        <v>3</v>
      </c>
      <c r="AJ233" s="3">
        <f>[2]หน้าผ้า!DN242</f>
        <v>45797</v>
      </c>
      <c r="AK233" s="3">
        <f>[2]หน้าผ้า!DQ242</f>
        <v>0</v>
      </c>
      <c r="AL233" s="3">
        <f>[2]หน้าผ้า!DR242</f>
        <v>45787</v>
      </c>
      <c r="AM233" s="3">
        <f>[2]หน้าผ้า!DS242</f>
        <v>45794</v>
      </c>
      <c r="AN233" s="3">
        <f>[2]หน้าผ้า!DT242</f>
        <v>45795</v>
      </c>
      <c r="AO233" s="3">
        <f>[2]หน้าผ้า!DU242</f>
        <v>45795</v>
      </c>
      <c r="AP233" s="3">
        <f>[2]หน้าผ้า!DP242</f>
        <v>45792</v>
      </c>
      <c r="AQ233" s="3">
        <f>[2]หน้าผ้า!DW242</f>
        <v>45796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งานพิมพ์</v>
      </c>
      <c r="AX233" s="2" t="str">
        <f>[2]หน้าผ้า!ED242</f>
        <v xml:space="preserve"> /</v>
      </c>
      <c r="AY233" s="2" t="str">
        <f>[2]หน้าผ้า!AG242</f>
        <v>FG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WRWT211125/WRWT251030</v>
      </c>
      <c r="BD233" s="56">
        <f>[2]หน้าผ้า!CA242</f>
        <v>13779.977343611114</v>
      </c>
    </row>
    <row r="234" spans="1:56" ht="28.5" customHeight="1" x14ac:dyDescent="0.45">
      <c r="A234" s="3">
        <f>[2]หน้าผ้า!C243</f>
        <v>45601</v>
      </c>
      <c r="B234" s="14" t="str">
        <f>[2]หน้าผ้า!B243</f>
        <v>MK67-001490</v>
      </c>
      <c r="C234" s="9" t="str">
        <f>[2]หน้าผ้า!E243</f>
        <v>บจก.น้ำตาลทิพย์สุโขทัย</v>
      </c>
      <c r="D234" s="13" t="str">
        <f>[2]หน้าผ้า!F243</f>
        <v>Green for white sugar</v>
      </c>
      <c r="E234" s="9">
        <f>[2]หน้าผ้า!G243</f>
        <v>23</v>
      </c>
      <c r="F234" s="9">
        <f>[2]หน้าผ้า!H243</f>
        <v>37</v>
      </c>
      <c r="G234" s="9" t="str">
        <f>[2]หน้าผ้า!I243</f>
        <v>ขาว</v>
      </c>
      <c r="H234" s="9">
        <f>[2]หน้าผ้า!J243</f>
        <v>0</v>
      </c>
      <c r="I234" s="9">
        <f>[2]หน้าผ้า!L243</f>
        <v>130</v>
      </c>
      <c r="J234" s="9" t="str">
        <f>[2]หน้าผ้า!M243</f>
        <v>±</v>
      </c>
      <c r="K234" s="9">
        <f>[2]หน้าผ้า!N243</f>
        <v>5</v>
      </c>
      <c r="L234" s="9" t="str">
        <f>[2]หน้าผ้า!R243</f>
        <v>บิด</v>
      </c>
      <c r="M234" s="10">
        <f>[2]หน้าผ้า!T243</f>
        <v>24</v>
      </c>
      <c r="N234" s="9">
        <f>[2]หน้าผ้า!U243</f>
        <v>40</v>
      </c>
      <c r="O234" s="9">
        <f>[2]หน้าผ้า!V243</f>
        <v>55</v>
      </c>
      <c r="P234" s="10">
        <f>[2]หน้าผ้า!AB243</f>
        <v>6513.1224575999995</v>
      </c>
      <c r="Q234" s="10">
        <f>[2]หน้าผ้า!AC243</f>
        <v>264</v>
      </c>
      <c r="R234" s="10">
        <f>[2]หน้าผ้า!AD243</f>
        <v>6249.1224575999995</v>
      </c>
      <c r="S234" s="9" t="str">
        <f>[2]หน้าผ้า!Z243</f>
        <v>400แบน</v>
      </c>
      <c r="T234" s="12">
        <f>[2]หน้าผ้า!X243</f>
        <v>45828</v>
      </c>
      <c r="U234" s="11">
        <f>[2]หน้าผ้า!AA243</f>
        <v>200000</v>
      </c>
      <c r="V234" s="10">
        <f>[2]หน้าผ้า!AJ243</f>
        <v>0</v>
      </c>
      <c r="W234" s="10">
        <f>[2]หน้าผ้า!AL243</f>
        <v>200000</v>
      </c>
      <c r="X234" s="10">
        <f>[2]หน้าผ้า!AM243</f>
        <v>0</v>
      </c>
      <c r="Y234" s="10">
        <f>[2]หน้าผ้า!AN243</f>
        <v>210000</v>
      </c>
      <c r="Z234" s="9" t="str">
        <f>[2]หน้าผ้า!AO243</f>
        <v>WSWT2321112512551VN</v>
      </c>
      <c r="AA234" s="8">
        <f>[2]หน้าผ้า!AQ243</f>
        <v>215138.00000000003</v>
      </c>
      <c r="AB234" s="8">
        <f>[2]หน้าผ้า!AR243</f>
        <v>0</v>
      </c>
      <c r="AC234" s="8">
        <f>[2]หน้าผ้า!AS243</f>
        <v>215138.00000000003</v>
      </c>
      <c r="AD234" s="8">
        <f>[2]หน้าผ้า!AT243</f>
        <v>0</v>
      </c>
      <c r="AE234" s="8">
        <f>[2]หน้าผ้า!AU243</f>
        <v>0</v>
      </c>
      <c r="AF234" s="8" t="str">
        <f>[2]หน้าผ้า!AI243</f>
        <v>สั่งเวียดนามสำเร็จรูปทั้งหมด</v>
      </c>
      <c r="AG234" s="1" t="str">
        <f>[3]หน้าผ้า!DC246</f>
        <v>ยังไม่ได้พิมพ์</v>
      </c>
      <c r="AH234" s="1" t="str">
        <f>[2]หน้าผ้า!DL243</f>
        <v>P9</v>
      </c>
      <c r="AI234" s="1">
        <f>[2]หน้าผ้า!DM243</f>
        <v>3</v>
      </c>
      <c r="AJ234" s="3">
        <f>[2]หน้าผ้า!DN243</f>
        <v>45828</v>
      </c>
      <c r="AK234" s="3">
        <f>[2]หน้าผ้า!DQ243</f>
        <v>0</v>
      </c>
      <c r="AL234" s="3">
        <f>[2]หน้าผ้า!DR243</f>
        <v>45818</v>
      </c>
      <c r="AM234" s="3">
        <f>[2]หน้าผ้า!DS243</f>
        <v>45825</v>
      </c>
      <c r="AN234" s="3">
        <f>[2]หน้าผ้า!DT243</f>
        <v>45826</v>
      </c>
      <c r="AO234" s="3">
        <f>[2]หน้าผ้า!DU243</f>
        <v>45826</v>
      </c>
      <c r="AP234" s="3">
        <f>[2]หน้าผ้า!DP243</f>
        <v>45823</v>
      </c>
      <c r="AQ234" s="3">
        <f>[2]หน้าผ้า!DW243</f>
        <v>45827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งานพิมพ์</v>
      </c>
      <c r="AX234" s="2" t="str">
        <f>[2]หน้าผ้า!ED243</f>
        <v xml:space="preserve"> /</v>
      </c>
      <c r="AY234" s="2" t="str">
        <f>[2]หน้าผ้า!AG243</f>
        <v>FG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WRWT211125/WRWT251030</v>
      </c>
      <c r="BD234" s="56">
        <f>[2]หน้าผ้า!CA243</f>
        <v>27559.954687222227</v>
      </c>
    </row>
    <row r="235" spans="1:56" ht="28.5" customHeight="1" x14ac:dyDescent="0.45">
      <c r="A235" s="3">
        <f>[2]หน้าผ้า!C244</f>
        <v>45601</v>
      </c>
      <c r="B235" s="14" t="str">
        <f>[2]หน้าผ้า!B244</f>
        <v>MK67-001490</v>
      </c>
      <c r="C235" s="9" t="str">
        <f>[2]หน้าผ้า!E244</f>
        <v>บจก.น้ำตาลทิพย์สุโขทัย</v>
      </c>
      <c r="D235" s="13" t="str">
        <f>[2]หน้าผ้า!F244</f>
        <v>Green for white sugar</v>
      </c>
      <c r="E235" s="9">
        <f>[2]หน้าผ้า!G244</f>
        <v>23</v>
      </c>
      <c r="F235" s="9">
        <f>[2]หน้าผ้า!H244</f>
        <v>37</v>
      </c>
      <c r="G235" s="9" t="str">
        <f>[2]หน้าผ้า!I244</f>
        <v>ขาว</v>
      </c>
      <c r="H235" s="9">
        <f>[2]หน้าผ้า!J244</f>
        <v>0</v>
      </c>
      <c r="I235" s="9">
        <f>[2]หน้าผ้า!L244</f>
        <v>130</v>
      </c>
      <c r="J235" s="9" t="str">
        <f>[2]หน้าผ้า!M244</f>
        <v>±</v>
      </c>
      <c r="K235" s="9">
        <f>[2]หน้าผ้า!N244</f>
        <v>5</v>
      </c>
      <c r="L235" s="9" t="str">
        <f>[2]หน้าผ้า!R244</f>
        <v>บิด</v>
      </c>
      <c r="M235" s="10">
        <f>[2]หน้าผ้า!T244</f>
        <v>24</v>
      </c>
      <c r="N235" s="9">
        <f>[2]หน้าผ้า!U244</f>
        <v>40</v>
      </c>
      <c r="O235" s="9">
        <f>[2]หน้าผ้า!V244</f>
        <v>55</v>
      </c>
      <c r="P235" s="10">
        <f>[2]หน้าผ้า!AB244</f>
        <v>6513.1224575999995</v>
      </c>
      <c r="Q235" s="10">
        <f>[2]หน้าผ้า!AC244</f>
        <v>0</v>
      </c>
      <c r="R235" s="10">
        <f>[2]หน้าผ้า!AD244</f>
        <v>6513.1224575999995</v>
      </c>
      <c r="S235" s="9" t="str">
        <f>[2]หน้าผ้า!Z244</f>
        <v>400แบน</v>
      </c>
      <c r="T235" s="12">
        <f>[2]หน้าผ้า!X244</f>
        <v>45858</v>
      </c>
      <c r="U235" s="11">
        <f>[2]หน้าผ้า!AA244</f>
        <v>200000</v>
      </c>
      <c r="V235" s="10">
        <f>[2]หน้าผ้า!AJ244</f>
        <v>0</v>
      </c>
      <c r="W235" s="10">
        <f>[2]หน้าผ้า!AL244</f>
        <v>200000</v>
      </c>
      <c r="X235" s="10">
        <f>[2]หน้าผ้า!AM244</f>
        <v>0</v>
      </c>
      <c r="Y235" s="10">
        <f>[2]หน้าผ้า!AN244</f>
        <v>210000</v>
      </c>
      <c r="Z235" s="9" t="str">
        <f>[2]หน้าผ้า!AO244</f>
        <v>WSWT2321112512551</v>
      </c>
      <c r="AA235" s="8">
        <f>[2]หน้าผ้า!AQ244</f>
        <v>215138.00000000003</v>
      </c>
      <c r="AB235" s="8">
        <f>[2]หน้าผ้า!AR244</f>
        <v>0</v>
      </c>
      <c r="AC235" s="8">
        <f>[2]หน้าผ้า!AS244</f>
        <v>215138.00000000003</v>
      </c>
      <c r="AD235" s="8">
        <f>[2]หน้าผ้า!AT244</f>
        <v>0</v>
      </c>
      <c r="AE235" s="8">
        <f>[2]หน้าผ้า!AU244</f>
        <v>0</v>
      </c>
      <c r="AF235" s="8" t="str">
        <f>[2]หน้าผ้า!AI244</f>
        <v>สั่งเวียดนามสำเร็จรูปทั้งหมด</v>
      </c>
      <c r="AG235" s="1" t="str">
        <f>[3]หน้าผ้า!DC247</f>
        <v>ยังไม่ได้พิมพ์</v>
      </c>
      <c r="AH235" s="1" t="str">
        <f>[2]หน้าผ้า!DL244</f>
        <v>P9</v>
      </c>
      <c r="AI235" s="1">
        <f>[2]หน้าผ้า!DM244</f>
        <v>3</v>
      </c>
      <c r="AJ235" s="3">
        <f>[2]หน้าผ้า!DN244</f>
        <v>45858</v>
      </c>
      <c r="AK235" s="3">
        <f>[2]หน้าผ้า!DQ244</f>
        <v>0</v>
      </c>
      <c r="AL235" s="3">
        <f>[2]หน้าผ้า!DR244</f>
        <v>45848</v>
      </c>
      <c r="AM235" s="3">
        <f>[2]หน้าผ้า!DS244</f>
        <v>45855</v>
      </c>
      <c r="AN235" s="3">
        <f>[2]หน้าผ้า!DT244</f>
        <v>45856</v>
      </c>
      <c r="AO235" s="3">
        <f>[2]หน้าผ้า!DU244</f>
        <v>45856</v>
      </c>
      <c r="AP235" s="3">
        <f>[2]หน้าผ้า!DP244</f>
        <v>45853</v>
      </c>
      <c r="AQ235" s="3">
        <f>[2]หน้าผ้า!DW244</f>
        <v>45857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งานพิมพ์</v>
      </c>
      <c r="AX235" s="2" t="str">
        <f>[2]หน้าผ้า!ED244</f>
        <v xml:space="preserve"> /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WRWT211125/WRWT251030</v>
      </c>
      <c r="BD235" s="56">
        <f>[2]หน้าผ้า!CA244</f>
        <v>27559.954687222227</v>
      </c>
    </row>
    <row r="236" spans="1:56" ht="28.5" customHeight="1" x14ac:dyDescent="0.45">
      <c r="A236" s="3">
        <f>[2]หน้าผ้า!C245</f>
        <v>45601</v>
      </c>
      <c r="B236" s="14" t="str">
        <f>[2]หน้าผ้า!B245</f>
        <v>MK67-001490</v>
      </c>
      <c r="C236" s="9" t="str">
        <f>[2]หน้าผ้า!E245</f>
        <v>บจก.น้ำตาลทิพย์สุโขทัย</v>
      </c>
      <c r="D236" s="13" t="str">
        <f>[2]หน้าผ้า!F245</f>
        <v>Blue for Refine sugar</v>
      </c>
      <c r="E236" s="9">
        <f>[2]หน้าผ้า!G245</f>
        <v>23</v>
      </c>
      <c r="F236" s="9">
        <f>[2]หน้าผ้า!H245</f>
        <v>37</v>
      </c>
      <c r="G236" s="9" t="str">
        <f>[2]หน้าผ้า!I245</f>
        <v>ขาว</v>
      </c>
      <c r="H236" s="9">
        <f>[2]หน้าผ้า!J245</f>
        <v>0</v>
      </c>
      <c r="I236" s="9">
        <f>[2]หน้าผ้า!L245</f>
        <v>130</v>
      </c>
      <c r="J236" s="9" t="str">
        <f>[2]หน้าผ้า!M245</f>
        <v>±</v>
      </c>
      <c r="K236" s="9">
        <f>[2]หน้าผ้า!N245</f>
        <v>5</v>
      </c>
      <c r="L236" s="9" t="str">
        <f>[2]หน้าผ้า!R245</f>
        <v>บิด</v>
      </c>
      <c r="M236" s="10">
        <f>[2]หน้าผ้า!T245</f>
        <v>24</v>
      </c>
      <c r="N236" s="9">
        <f>[2]หน้าผ้า!U245</f>
        <v>40</v>
      </c>
      <c r="O236" s="9">
        <f>[2]หน้าผ้า!V245</f>
        <v>55</v>
      </c>
      <c r="P236" s="10">
        <f>[2]หน้าผ้า!AB245</f>
        <v>4884.8418431999999</v>
      </c>
      <c r="Q236" s="10">
        <f>[2]หน้าผ้า!AC245</f>
        <v>0</v>
      </c>
      <c r="R236" s="10">
        <f>[2]หน้าผ้า!AD245</f>
        <v>4884.8418431999999</v>
      </c>
      <c r="S236" s="9" t="str">
        <f>[2]หน้าผ้า!Z245</f>
        <v>400แบน</v>
      </c>
      <c r="T236" s="12">
        <f>[2]หน้าผ้า!X245</f>
        <v>45858</v>
      </c>
      <c r="U236" s="11">
        <f>[2]หน้าผ้า!AA245</f>
        <v>150000</v>
      </c>
      <c r="V236" s="10">
        <f>[2]หน้าผ้า!AJ245</f>
        <v>0</v>
      </c>
      <c r="W236" s="10">
        <f>[2]หน้าผ้า!AL245</f>
        <v>150000</v>
      </c>
      <c r="X236" s="10">
        <f>[2]หน้าผ้า!AM245</f>
        <v>0</v>
      </c>
      <c r="Y236" s="10">
        <f>[2]หน้าผ้า!AN245</f>
        <v>157500</v>
      </c>
      <c r="Z236" s="9" t="str">
        <f>[2]หน้าผ้า!AO245</f>
        <v>WSWT2321112512551VN</v>
      </c>
      <c r="AA236" s="8">
        <f>[2]หน้าผ้า!AQ245</f>
        <v>161353.5</v>
      </c>
      <c r="AB236" s="8">
        <f>[2]หน้าผ้า!AR245</f>
        <v>0</v>
      </c>
      <c r="AC236" s="8">
        <f>[2]หน้าผ้า!AS245</f>
        <v>161353.5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 t="str">
        <f>[3]หน้าผ้า!DC248</f>
        <v>พร้อมส่ง</v>
      </c>
      <c r="AH236" s="1" t="str">
        <f>[2]หน้าผ้า!DL245</f>
        <v>P9</v>
      </c>
      <c r="AI236" s="1">
        <f>[2]หน้าผ้า!DM245</f>
        <v>3</v>
      </c>
      <c r="AJ236" s="3">
        <f>[2]หน้าผ้า!DN245</f>
        <v>45858</v>
      </c>
      <c r="AK236" s="3">
        <f>[2]หน้าผ้า!DQ245</f>
        <v>0</v>
      </c>
      <c r="AL236" s="3">
        <f>[2]หน้าผ้า!DR245</f>
        <v>45848</v>
      </c>
      <c r="AM236" s="3">
        <f>[2]หน้าผ้า!DS245</f>
        <v>45855</v>
      </c>
      <c r="AN236" s="3">
        <f>[2]หน้าผ้า!DT245</f>
        <v>45856</v>
      </c>
      <c r="AO236" s="3">
        <f>[2]หน้าผ้า!DU245</f>
        <v>45856</v>
      </c>
      <c r="AP236" s="3">
        <f>[2]หน้าผ้า!DP245</f>
        <v>45853</v>
      </c>
      <c r="AQ236" s="3">
        <f>[2]หน้าผ้า!DW245</f>
        <v>45857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งานพิมพ์</v>
      </c>
      <c r="AX236" s="2" t="str">
        <f>[2]หน้าผ้า!ED245</f>
        <v xml:space="preserve"> /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WRWT211125/WRWT251030</v>
      </c>
      <c r="BD236" s="56">
        <f>[2]หน้าผ้า!CA245</f>
        <v>20669.966015416667</v>
      </c>
    </row>
    <row r="237" spans="1:56" ht="28.5" customHeight="1" x14ac:dyDescent="0.45">
      <c r="A237" s="3">
        <f>[2]หน้าผ้า!C246</f>
        <v>45601</v>
      </c>
      <c r="B237" s="14" t="str">
        <f>[2]หน้าผ้า!B246</f>
        <v>MK67-001490</v>
      </c>
      <c r="C237" s="9" t="str">
        <f>[2]หน้าผ้า!E246</f>
        <v>บจก.น้ำตาลทิพย์สุโขทัย</v>
      </c>
      <c r="D237" s="13" t="str">
        <f>[2]หน้าผ้า!F246</f>
        <v>Green for white sugar</v>
      </c>
      <c r="E237" s="9">
        <f>[2]หน้าผ้า!G246</f>
        <v>23</v>
      </c>
      <c r="F237" s="9">
        <f>[2]หน้าผ้า!H246</f>
        <v>37</v>
      </c>
      <c r="G237" s="9" t="str">
        <f>[2]หน้าผ้า!I246</f>
        <v>ขาว</v>
      </c>
      <c r="H237" s="9">
        <f>[2]หน้าผ้า!J246</f>
        <v>0</v>
      </c>
      <c r="I237" s="9">
        <f>[2]หน้าผ้า!L246</f>
        <v>130</v>
      </c>
      <c r="J237" s="9" t="str">
        <f>[2]หน้าผ้า!M246</f>
        <v>±</v>
      </c>
      <c r="K237" s="9">
        <f>[2]หน้าผ้า!N246</f>
        <v>5</v>
      </c>
      <c r="L237" s="9" t="str">
        <f>[2]หน้าผ้า!R246</f>
        <v>บิด</v>
      </c>
      <c r="M237" s="10">
        <f>[2]หน้าผ้า!T246</f>
        <v>24</v>
      </c>
      <c r="N237" s="9">
        <f>[2]หน้าผ้า!U246</f>
        <v>40</v>
      </c>
      <c r="O237" s="9">
        <f>[2]หน้าผ้า!V246</f>
        <v>55</v>
      </c>
      <c r="P237" s="10">
        <f>[2]หน้าผ้า!AB246</f>
        <v>6513.1224575999995</v>
      </c>
      <c r="Q237" s="10">
        <f>[2]หน้าผ้า!AC246</f>
        <v>0</v>
      </c>
      <c r="R237" s="10">
        <f>[2]หน้าผ้า!AD246</f>
        <v>6513.1224575999995</v>
      </c>
      <c r="S237" s="9" t="str">
        <f>[2]หน้าผ้า!Z246</f>
        <v>400แบน</v>
      </c>
      <c r="T237" s="12">
        <f>[2]หน้าผ้า!X246</f>
        <v>45889</v>
      </c>
      <c r="U237" s="11">
        <f>[2]หน้าผ้า!AA246</f>
        <v>200000</v>
      </c>
      <c r="V237" s="10">
        <f>[2]หน้าผ้า!AJ246</f>
        <v>0</v>
      </c>
      <c r="W237" s="10">
        <f>[2]หน้าผ้า!AL246</f>
        <v>200000</v>
      </c>
      <c r="X237" s="10">
        <f>[2]หน้าผ้า!AM246</f>
        <v>0</v>
      </c>
      <c r="Y237" s="10">
        <f>[2]หน้าผ้า!AN246</f>
        <v>210000</v>
      </c>
      <c r="Z237" s="9" t="str">
        <f>[2]หน้าผ้า!AO246</f>
        <v>WSWT2321112512551</v>
      </c>
      <c r="AA237" s="8">
        <f>[2]หน้าผ้า!AQ246</f>
        <v>215138.00000000003</v>
      </c>
      <c r="AB237" s="8">
        <f>[2]หน้าผ้า!AR246</f>
        <v>0</v>
      </c>
      <c r="AC237" s="8">
        <f>[2]หน้าผ้า!AS246</f>
        <v>215138.00000000003</v>
      </c>
      <c r="AD237" s="8">
        <f>[2]หน้าผ้า!AT246</f>
        <v>0</v>
      </c>
      <c r="AE237" s="8">
        <f>[2]หน้าผ้า!AU246</f>
        <v>0</v>
      </c>
      <c r="AF237" s="8" t="str">
        <f>[2]หน้าผ้า!AI246</f>
        <v>สั่งเวียดนามสำเร็จรูปทั้งหมด</v>
      </c>
      <c r="AG237" s="1" t="str">
        <f>[3]หน้าผ้า!DC249</f>
        <v>พร้อมส่ง</v>
      </c>
      <c r="AH237" s="1" t="str">
        <f>[2]หน้าผ้า!DL246</f>
        <v>P9</v>
      </c>
      <c r="AI237" s="1">
        <f>[2]หน้าผ้า!DM246</f>
        <v>3</v>
      </c>
      <c r="AJ237" s="3">
        <f>[2]หน้าผ้า!DN246</f>
        <v>45889</v>
      </c>
      <c r="AK237" s="3">
        <f>[2]หน้าผ้า!DQ246</f>
        <v>0</v>
      </c>
      <c r="AL237" s="3">
        <f>[2]หน้าผ้า!DR246</f>
        <v>45879</v>
      </c>
      <c r="AM237" s="3">
        <f>[2]หน้าผ้า!DS246</f>
        <v>45886</v>
      </c>
      <c r="AN237" s="3">
        <f>[2]หน้าผ้า!DT246</f>
        <v>45887</v>
      </c>
      <c r="AO237" s="3">
        <f>[2]หน้าผ้า!DU246</f>
        <v>45887</v>
      </c>
      <c r="AP237" s="3">
        <f>[2]หน้าผ้า!DP246</f>
        <v>45884</v>
      </c>
      <c r="AQ237" s="3">
        <f>[2]หน้าผ้า!DW246</f>
        <v>45888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งานพิมพ์</v>
      </c>
      <c r="AX237" s="2" t="str">
        <f>[2]หน้าผ้า!ED246</f>
        <v xml:space="preserve"> /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WRWT211125/WRWT251030</v>
      </c>
      <c r="BD237" s="56">
        <f>[2]หน้าผ้า!CA246</f>
        <v>27559.954687222227</v>
      </c>
    </row>
    <row r="238" spans="1:56" ht="28.5" customHeight="1" x14ac:dyDescent="0.45">
      <c r="A238" s="3">
        <f>[2]หน้าผ้า!C247</f>
        <v>45601</v>
      </c>
      <c r="B238" s="14" t="str">
        <f>[2]หน้าผ้า!B247</f>
        <v>MK67-001490</v>
      </c>
      <c r="C238" s="9" t="str">
        <f>[2]หน้าผ้า!E247</f>
        <v>บจก.น้ำตาลทิพย์สุโขทัย</v>
      </c>
      <c r="D238" s="13" t="str">
        <f>[2]หน้าผ้า!F247</f>
        <v>Green for white sugar</v>
      </c>
      <c r="E238" s="9">
        <f>[2]หน้าผ้า!G247</f>
        <v>23</v>
      </c>
      <c r="F238" s="9">
        <f>[2]หน้าผ้า!H247</f>
        <v>37</v>
      </c>
      <c r="G238" s="9" t="str">
        <f>[2]หน้าผ้า!I247</f>
        <v>ขาว</v>
      </c>
      <c r="H238" s="9">
        <f>[2]หน้าผ้า!J247</f>
        <v>0</v>
      </c>
      <c r="I238" s="9">
        <f>[2]หน้าผ้า!L247</f>
        <v>130</v>
      </c>
      <c r="J238" s="9" t="str">
        <f>[2]หน้าผ้า!M247</f>
        <v>±</v>
      </c>
      <c r="K238" s="9">
        <f>[2]หน้าผ้า!N247</f>
        <v>5</v>
      </c>
      <c r="L238" s="9" t="str">
        <f>[2]หน้าผ้า!R247</f>
        <v>บิด</v>
      </c>
      <c r="M238" s="10">
        <f>[2]หน้าผ้า!T247</f>
        <v>24</v>
      </c>
      <c r="N238" s="9">
        <f>[2]หน้าผ้า!U247</f>
        <v>40</v>
      </c>
      <c r="O238" s="9">
        <f>[2]หน้าผ้า!V247</f>
        <v>55</v>
      </c>
      <c r="P238" s="10">
        <f>[2]หน้าผ้า!AB247</f>
        <v>3461.0081427440637</v>
      </c>
      <c r="Q238" s="10">
        <f>[2]หน้าผ้า!AC247</f>
        <v>0</v>
      </c>
      <c r="R238" s="10">
        <f>[2]หน้าผ้า!AD247</f>
        <v>3461.0081427440637</v>
      </c>
      <c r="S238" s="9" t="str">
        <f>[2]หน้าผ้า!Z247</f>
        <v>400แบน</v>
      </c>
      <c r="T238" s="12" t="str">
        <f>[2]หน้าผ้า!X247</f>
        <v>รอแจ้ง</v>
      </c>
      <c r="U238" s="11">
        <f>[2]หน้าผ้า!AA247</f>
        <v>106278</v>
      </c>
      <c r="V238" s="10">
        <f>[2]หน้าผ้า!AJ247</f>
        <v>0</v>
      </c>
      <c r="W238" s="10">
        <f>[2]หน้าผ้า!AL247</f>
        <v>106278</v>
      </c>
      <c r="X238" s="10">
        <f>[2]หน้าผ้า!AM247</f>
        <v>0</v>
      </c>
      <c r="Y238" s="10">
        <f>[2]หน้าผ้า!AN247</f>
        <v>111591.90000000001</v>
      </c>
      <c r="Z238" s="9" t="str">
        <f>[2]หน้าผ้า!AO247</f>
        <v>WSWT2321112512551</v>
      </c>
      <c r="AA238" s="8">
        <f>[2]หน้าผ้า!AQ247</f>
        <v>114322.18182000001</v>
      </c>
      <c r="AB238" s="8">
        <f>[2]หน้าผ้า!AR247</f>
        <v>0</v>
      </c>
      <c r="AC238" s="8">
        <f>[2]หน้าผ้า!AS247</f>
        <v>114322.18182000001</v>
      </c>
      <c r="AD238" s="8">
        <f>[2]หน้าผ้า!AT247</f>
        <v>0</v>
      </c>
      <c r="AE238" s="8">
        <f>[2]หน้าผ้า!AU247</f>
        <v>0</v>
      </c>
      <c r="AF238" s="8" t="str">
        <f>[2]หน้าผ้า!AI247</f>
        <v>สั่งเวียดนามสำเร็จรูปทั้งหมด</v>
      </c>
      <c r="AG238" s="1" t="str">
        <f>[3]หน้าผ้า!DC250</f>
        <v>พร้อมส่ง</v>
      </c>
      <c r="AH238" s="1" t="str">
        <f>[2]หน้าผ้า!DL247</f>
        <v>P9</v>
      </c>
      <c r="AI238" s="1">
        <f>[2]หน้าผ้า!DM247</f>
        <v>3</v>
      </c>
      <c r="AJ238" s="3" t="str">
        <f>[2]หน้าผ้า!DN247</f>
        <v>รอแจ้ง</v>
      </c>
      <c r="AK238" s="3">
        <f>[2]หน้าผ้า!DQ247</f>
        <v>0</v>
      </c>
      <c r="AL238" s="3" t="e">
        <f>[2]หน้าผ้า!DR247</f>
        <v>#VALUE!</v>
      </c>
      <c r="AM238" s="3" t="e">
        <f>[2]หน้าผ้า!DS247</f>
        <v>#VALUE!</v>
      </c>
      <c r="AN238" s="3" t="e">
        <f>[2]หน้าผ้า!DT247</f>
        <v>#VALUE!</v>
      </c>
      <c r="AO238" s="3" t="e">
        <f>[2]หน้าผ้า!DU247</f>
        <v>#VALUE!</v>
      </c>
      <c r="AP238" s="3" t="e">
        <f>[2]หน้าผ้า!DP247</f>
        <v>#VALUE!</v>
      </c>
      <c r="AQ238" s="3" t="e">
        <f>[2]หน้าผ้า!DW247</f>
        <v>#VALUE!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งานพิมพ์</v>
      </c>
      <c r="AX238" s="2" t="str">
        <f>[2]หน้าผ้า!ED247</f>
        <v xml:space="preserve"> /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WRWT211125/WRWT251030</v>
      </c>
      <c r="BD238" s="56">
        <f>[2]หน้าผ้า!CA247</f>
        <v>14645.084321243019</v>
      </c>
    </row>
    <row r="239" spans="1:56" ht="28.5" customHeight="1" x14ac:dyDescent="0.45">
      <c r="A239" s="3">
        <f>[2]หน้าผ้า!C248</f>
        <v>45601</v>
      </c>
      <c r="B239" s="14" t="str">
        <f>[2]หน้าผ้า!B248</f>
        <v>MK67-001490</v>
      </c>
      <c r="C239" s="9" t="str">
        <f>[2]หน้าผ้า!E248</f>
        <v>บจก.น้ำตาลทิพย์สุโขทัย</v>
      </c>
      <c r="D239" s="13" t="str">
        <f>[2]หน้าผ้า!F248</f>
        <v>Green for white sugar</v>
      </c>
      <c r="E239" s="9">
        <f>[2]หน้าผ้า!G248</f>
        <v>23</v>
      </c>
      <c r="F239" s="9">
        <f>[2]หน้าผ้า!H248</f>
        <v>37</v>
      </c>
      <c r="G239" s="9" t="str">
        <f>[2]หน้าผ้า!I248</f>
        <v>ขาว</v>
      </c>
      <c r="H239" s="9">
        <f>[2]หน้าผ้า!J248</f>
        <v>0</v>
      </c>
      <c r="I239" s="9">
        <f>[2]หน้าผ้า!L248</f>
        <v>130</v>
      </c>
      <c r="J239" s="9" t="str">
        <f>[2]หน้าผ้า!M248</f>
        <v>±</v>
      </c>
      <c r="K239" s="9">
        <f>[2]หน้าผ้า!N248</f>
        <v>5</v>
      </c>
      <c r="L239" s="9" t="str">
        <f>[2]หน้าผ้า!R248</f>
        <v>บิด</v>
      </c>
      <c r="M239" s="10">
        <f>[2]หน้าผ้า!T248</f>
        <v>24</v>
      </c>
      <c r="N239" s="9">
        <f>[2]หน้าผ้า!U248</f>
        <v>40</v>
      </c>
      <c r="O239" s="9">
        <f>[2]หน้าผ้า!V248</f>
        <v>55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 t="str">
        <f>[2]หน้าผ้า!Z248</f>
        <v>400แบน</v>
      </c>
      <c r="T239" s="12" t="str">
        <f>[2]หน้าผ้า!X248</f>
        <v>รอส่ง</v>
      </c>
      <c r="U239" s="11">
        <f>[2]หน้าผ้า!AA248</f>
        <v>10000</v>
      </c>
      <c r="V239" s="10">
        <f>[2]หน้าผ้า!AJ248</f>
        <v>12607</v>
      </c>
      <c r="W239" s="10">
        <f>[2]หน้าผ้า!AL248</f>
        <v>0</v>
      </c>
      <c r="X239" s="10">
        <f>[2]หน้าผ้า!AM248</f>
        <v>56730</v>
      </c>
      <c r="Y239" s="10">
        <f>[2]หน้าผ้า!AN248</f>
        <v>0</v>
      </c>
      <c r="Z239" s="9" t="str">
        <f>[2]หน้าผ้า!AO248</f>
        <v>WSWT2321112512551VN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 t="str">
        <f>[3]หน้าผ้า!DC251</f>
        <v>พร้อมส่ง</v>
      </c>
      <c r="AH239" s="1" t="str">
        <f>[2]หน้าผ้า!DL248</f>
        <v>P9</v>
      </c>
      <c r="AI239" s="1">
        <f>[2]หน้าผ้า!DM248</f>
        <v>3</v>
      </c>
      <c r="AJ239" s="3" t="str">
        <f>[2]หน้าผ้า!DN248</f>
        <v>รอส่ง</v>
      </c>
      <c r="AK239" s="3">
        <f>[2]หน้าผ้า!DQ248</f>
        <v>0</v>
      </c>
      <c r="AL239" s="3" t="e">
        <f>[2]หน้าผ้า!DR248</f>
        <v>#VALUE!</v>
      </c>
      <c r="AM239" s="3" t="e">
        <f>[2]หน้าผ้า!DS248</f>
        <v>#VALUE!</v>
      </c>
      <c r="AN239" s="3" t="e">
        <f>[2]หน้าผ้า!DT248</f>
        <v>#VALUE!</v>
      </c>
      <c r="AO239" s="3" t="e">
        <f>[2]หน้าผ้า!DU248</f>
        <v>#VALUE!</v>
      </c>
      <c r="AP239" s="3" t="e">
        <f>[2]หน้าผ้า!DP248</f>
        <v>#VALUE!</v>
      </c>
      <c r="AQ239" s="3" t="e">
        <f>[2]หน้าผ้า!DW248</f>
        <v>#VALUE!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งานพิมพ์</v>
      </c>
      <c r="AX239" s="2" t="str">
        <f>[2]หน้าผ้า!ED248</f>
        <v xml:space="preserve"> /</v>
      </c>
      <c r="AY239" s="2" t="str">
        <f>[2]หน้าผ้า!AG248</f>
        <v>ผ้าเข้า 25-26/2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WRWT211125/WRWT251030</v>
      </c>
      <c r="BD239" s="56">
        <f>[2]หน้าผ้า!CA248</f>
        <v>0</v>
      </c>
    </row>
    <row r="240" spans="1:56" ht="28.5" customHeight="1" x14ac:dyDescent="0.45">
      <c r="A240" s="3">
        <f>[2]หน้าผ้า!C249</f>
        <v>45601</v>
      </c>
      <c r="B240" s="14" t="str">
        <f>[2]หน้าผ้า!B249</f>
        <v>MK67-001490</v>
      </c>
      <c r="C240" s="9" t="str">
        <f>[2]หน้าผ้า!E249</f>
        <v>บจก.น้ำตาลทิพย์สุโขทัย</v>
      </c>
      <c r="D240" s="13" t="str">
        <f>[2]หน้าผ้า!F249</f>
        <v>Blue for Refine sugar</v>
      </c>
      <c r="E240" s="9">
        <f>[2]หน้าผ้า!G249</f>
        <v>23</v>
      </c>
      <c r="F240" s="9">
        <f>[2]หน้าผ้า!H249</f>
        <v>37</v>
      </c>
      <c r="G240" s="9" t="str">
        <f>[2]หน้าผ้า!I249</f>
        <v>ขาว</v>
      </c>
      <c r="H240" s="9">
        <f>[2]หน้าผ้า!J249</f>
        <v>0</v>
      </c>
      <c r="I240" s="9">
        <f>[2]หน้าผ้า!L249</f>
        <v>130</v>
      </c>
      <c r="J240" s="9" t="str">
        <f>[2]หน้าผ้า!M249</f>
        <v>±</v>
      </c>
      <c r="K240" s="9">
        <f>[2]หน้าผ้า!N249</f>
        <v>5</v>
      </c>
      <c r="L240" s="9" t="str">
        <f>[2]หน้าผ้า!R249</f>
        <v>บิด</v>
      </c>
      <c r="M240" s="10">
        <f>[2]หน้าผ้า!T249</f>
        <v>24</v>
      </c>
      <c r="N240" s="9">
        <f>[2]หน้าผ้า!U249</f>
        <v>40</v>
      </c>
      <c r="O240" s="9">
        <f>[2]หน้าผ้า!V249</f>
        <v>55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 t="str">
        <f>[2]หน้าผ้า!Z249</f>
        <v>400แบน</v>
      </c>
      <c r="T240" s="12" t="str">
        <f>[2]หน้าผ้า!X249</f>
        <v>รอส่ง</v>
      </c>
      <c r="U240" s="11">
        <f>[2]หน้าผ้า!AA249</f>
        <v>7920</v>
      </c>
      <c r="V240" s="10">
        <f>[2]หน้าผ้า!AJ249</f>
        <v>7920</v>
      </c>
      <c r="W240" s="10">
        <f>[2]หน้าผ้า!AL249</f>
        <v>0</v>
      </c>
      <c r="X240" s="10">
        <f>[2]หน้าผ้า!AM249</f>
        <v>12600</v>
      </c>
      <c r="Y240" s="10">
        <f>[2]หน้าผ้า!AN249</f>
        <v>0</v>
      </c>
      <c r="Z240" s="9" t="str">
        <f>[2]หน้าผ้า!AO249</f>
        <v>WSWT2321112512551VN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 t="str">
        <f>[3]หน้าผ้า!DC252</f>
        <v>พร้อมส่ง</v>
      </c>
      <c r="AH240" s="1" t="str">
        <f>[2]หน้าผ้า!DL249</f>
        <v>P9</v>
      </c>
      <c r="AI240" s="1">
        <f>[2]หน้าผ้า!DM249</f>
        <v>3</v>
      </c>
      <c r="AJ240" s="3" t="str">
        <f>[2]หน้าผ้า!DN249</f>
        <v>รอส่ง</v>
      </c>
      <c r="AK240" s="3">
        <f>[2]หน้าผ้า!DQ249</f>
        <v>0</v>
      </c>
      <c r="AL240" s="3" t="e">
        <f>[2]หน้าผ้า!DR249</f>
        <v>#VALUE!</v>
      </c>
      <c r="AM240" s="3" t="e">
        <f>[2]หน้าผ้า!DS249</f>
        <v>#VALUE!</v>
      </c>
      <c r="AN240" s="3" t="e">
        <f>[2]หน้าผ้า!DT249</f>
        <v>#VALUE!</v>
      </c>
      <c r="AO240" s="3" t="e">
        <f>[2]หน้าผ้า!DU249</f>
        <v>#VALUE!</v>
      </c>
      <c r="AP240" s="3" t="e">
        <f>[2]หน้าผ้า!DP249</f>
        <v>#VALUE!</v>
      </c>
      <c r="AQ240" s="3" t="e">
        <f>[2]หน้าผ้า!DW249</f>
        <v>#VALUE!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งานพิมพ์</v>
      </c>
      <c r="AX240" s="2" t="str">
        <f>[2]หน้าผ้า!ED249</f>
        <v xml:space="preserve"> /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WRWT211125/WRWT251030</v>
      </c>
      <c r="BD240" s="56">
        <f>[2]หน้าผ้า!CA249</f>
        <v>0</v>
      </c>
    </row>
    <row r="241" spans="1:56" ht="28.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23</v>
      </c>
      <c r="F241" s="9">
        <f>[2]หน้าผ้า!H250</f>
        <v>37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128</v>
      </c>
      <c r="J241" s="9" t="str">
        <f>[2]หน้าผ้า!M250</f>
        <v>±</v>
      </c>
      <c r="K241" s="9">
        <f>[2]หน้าผ้า!N250</f>
        <v>5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 t="str">
        <f>[2]หน้าผ้า!AO250</f>
        <v>WSWT2321112512551</v>
      </c>
      <c r="AA241" s="8">
        <f>[2]หน้าผ้า!AQ250</f>
        <v>1028658.6818200002</v>
      </c>
      <c r="AB241" s="8">
        <f>[2]หน้าผ้า!AR250</f>
        <v>0</v>
      </c>
      <c r="AC241" s="8">
        <f>[2]หน้าผ้า!AS250</f>
        <v>1028658.6818200002</v>
      </c>
      <c r="AD241" s="8">
        <f>[2]หน้าผ้า!AT250</f>
        <v>0</v>
      </c>
      <c r="AE241" s="8">
        <f>[2]หน้าผ้า!AU250</f>
        <v>0</v>
      </c>
      <c r="AF241" s="8" t="str">
        <f>[2]หน้าผ้า!AI250</f>
        <v>ระบุในSD</v>
      </c>
      <c r="AG241" s="1" t="str">
        <f>[3]หน้าผ้า!DC253</f>
        <v>พร้อมส่ง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WRWT2301125/WRWT251030</v>
      </c>
      <c r="BD241" s="56">
        <f>[2]หน้าผ้า!CA250</f>
        <v>0</v>
      </c>
    </row>
    <row r="242" spans="1:56" ht="28.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24</v>
      </c>
      <c r="F242" s="9">
        <f>[2]หน้าผ้า!H251</f>
        <v>37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120</v>
      </c>
      <c r="J242" s="9" t="str">
        <f>[2]หน้าผ้า!M251</f>
        <v>+</v>
      </c>
      <c r="K242" s="9">
        <f>[2]หน้าผ้า!N251</f>
        <v>3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 t="str">
        <f>[2]หน้าผ้า!AO251</f>
        <v>WSWT24211125120</v>
      </c>
      <c r="AA242" s="8" t="e">
        <f>[2]หน้าผ้า!AQ251</f>
        <v>#REF!</v>
      </c>
      <c r="AB242" s="8" t="e">
        <f>[2]หน้าผ้า!AR251</f>
        <v>#REF!</v>
      </c>
      <c r="AC242" s="8" t="e">
        <f>[2]หน้าผ้า!AS251</f>
        <v>#REF!</v>
      </c>
      <c r="AD242" s="8" t="e">
        <f>[2]หน้าผ้า!AT251</f>
        <v>#REF!</v>
      </c>
      <c r="AE242" s="8" t="e">
        <f>[2]หน้าผ้า!AU251</f>
        <v>#REF!</v>
      </c>
      <c r="AF242" s="8" t="str">
        <f>[2]หน้าผ้า!AI251</f>
        <v>ระบุในSD</v>
      </c>
      <c r="AG242" s="1" t="str">
        <f>[3]หน้าผ้า!DC254</f>
        <v>ผ้าขาว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WRWT2401125/WRWT25850</v>
      </c>
      <c r="BD242" s="56">
        <f>[2]หน้าผ้า!CA251</f>
        <v>0</v>
      </c>
    </row>
    <row r="243" spans="1:56" ht="28.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 t="str">
        <f>[2]หน้าผ้า!F252</f>
        <v xml:space="preserve"> </v>
      </c>
      <c r="E243" s="9">
        <f>[2]หน้าผ้า!G252</f>
        <v>24</v>
      </c>
      <c r="F243" s="9">
        <f>[2]หน้าผ้า!H252</f>
        <v>37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125</v>
      </c>
      <c r="J243" s="9" t="str">
        <f>[2]หน้าผ้า!M252</f>
        <v>+</v>
      </c>
      <c r="K243" s="9">
        <f>[2]หน้าผ้า!N252</f>
        <v>3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 t="str">
        <f>[2]หน้าผ้า!AO252</f>
        <v>WSWT2421112512551</v>
      </c>
      <c r="AA243" s="8" t="e">
        <f>[2]หน้าผ้า!AQ252</f>
        <v>#REF!</v>
      </c>
      <c r="AB243" s="8" t="e">
        <f>[2]หน้าผ้า!AR252</f>
        <v>#REF!</v>
      </c>
      <c r="AC243" s="8" t="e">
        <f>[2]หน้าผ้า!AS252</f>
        <v>#REF!</v>
      </c>
      <c r="AD243" s="8" t="e">
        <f>[2]หน้าผ้า!AT252</f>
        <v>#REF!</v>
      </c>
      <c r="AE243" s="8" t="e">
        <f>[2]หน้าผ้า!AU252</f>
        <v>#REF!</v>
      </c>
      <c r="AF243" s="8" t="str">
        <f>[2]หน้าผ้า!AI252</f>
        <v>ระบุในSD</v>
      </c>
      <c r="AG243" s="1" t="str">
        <f>[3]หน้าผ้า!DC255</f>
        <v>รอตัด</v>
      </c>
      <c r="AH243" s="1">
        <f>[2]หน้าผ้า!DL252</f>
        <v>0</v>
      </c>
      <c r="AI243" s="1" t="str">
        <f>[2]หน้าผ้า!DM252</f>
        <v>Lead time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WRWT2401125/WRWT25960</v>
      </c>
      <c r="BD243" s="56">
        <f>[2]หน้าผ้า!CA252</f>
        <v>0</v>
      </c>
    </row>
    <row r="244" spans="1:56" ht="28.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26</v>
      </c>
      <c r="F244" s="9">
        <f>[2]หน้าผ้า!H253</f>
        <v>38</v>
      </c>
      <c r="G244" s="9" t="str">
        <f>[2]หน้าผ้า!I253</f>
        <v>เหลือง</v>
      </c>
      <c r="H244" s="9">
        <f>[2]หน้าผ้า!J253</f>
        <v>0</v>
      </c>
      <c r="I244" s="9">
        <f>[2]หน้าผ้า!L253</f>
        <v>105</v>
      </c>
      <c r="J244" s="9" t="str">
        <f>[2]หน้าผ้า!M253</f>
        <v>±</v>
      </c>
      <c r="K244" s="9">
        <f>[2]หน้าผ้า!N253</f>
        <v>5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 t="str">
        <f>[2]หน้าผ้า!AO253</f>
        <v>WSYL2625850</v>
      </c>
      <c r="AA244" s="8" t="e">
        <f>[2]หน้าผ้า!AQ253</f>
        <v>#REF!</v>
      </c>
      <c r="AB244" s="8" t="e">
        <f>[2]หน้าผ้า!AR253</f>
        <v>#REF!</v>
      </c>
      <c r="AC244" s="8" t="e">
        <f>[2]หน้าผ้า!AS253</f>
        <v>#REF!</v>
      </c>
      <c r="AD244" s="8" t="e">
        <f>[2]หน้าผ้า!AT253</f>
        <v>#REF!</v>
      </c>
      <c r="AE244" s="8" t="e">
        <f>[2]หน้าผ้า!AU253</f>
        <v>#REF!</v>
      </c>
      <c r="AF244" s="8" t="str">
        <f>[2]หน้าผ้า!AI253</f>
        <v>ระบุในSD</v>
      </c>
      <c r="AG244" s="1" t="str">
        <f>[3]หน้าผ้า!DC256</f>
        <v>ยังไม่ได้พิมพ์</v>
      </c>
      <c r="AH244" s="1">
        <f>[2]หน้าผ้า!DL253</f>
        <v>0</v>
      </c>
      <c r="AI244" s="1" t="str">
        <f>[2]หน้าผ้า!DM253</f>
        <v>Lead time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WRYL25850/WRYL25850</v>
      </c>
      <c r="BD244" s="56">
        <f>[2]หน้าผ้า!CA253</f>
        <v>0</v>
      </c>
    </row>
    <row r="245" spans="1:56" ht="28.5" customHeight="1" x14ac:dyDescent="0.45">
      <c r="A245" s="3">
        <f>[2]หน้าผ้า!C254</f>
        <v>45738</v>
      </c>
      <c r="B245" s="14" t="str">
        <f>[2]หน้าผ้า!B254</f>
        <v>MK68-000446</v>
      </c>
      <c r="C245" s="9" t="str">
        <f>[2]หน้าผ้า!E254</f>
        <v>คุณธนนท์ อุทัยไพศาลวงศ์</v>
      </c>
      <c r="D245" s="13" t="str">
        <f>[2]หน้าผ้า!F254</f>
        <v>ไม่พิมพ์</v>
      </c>
      <c r="E245" s="9">
        <f>[2]หน้าผ้า!G254</f>
        <v>26</v>
      </c>
      <c r="F245" s="9">
        <f>[2]หน้าผ้า!H254</f>
        <v>39</v>
      </c>
      <c r="G245" s="9" t="str">
        <f>[2]หน้าผ้า!I254</f>
        <v>ขาว</v>
      </c>
      <c r="H245" s="9">
        <f>[2]หน้าผ้า!J254</f>
        <v>0</v>
      </c>
      <c r="I245" s="9">
        <f>[2]หน้าผ้า!L254</f>
        <v>93</v>
      </c>
      <c r="J245" s="9" t="str">
        <f>[2]หน้าผ้า!M254</f>
        <v>±</v>
      </c>
      <c r="K245" s="9">
        <f>[2]หน้าผ้า!N254</f>
        <v>5</v>
      </c>
      <c r="L245" s="9" t="str">
        <f>[2]หน้าผ้า!R254</f>
        <v>ไม่</v>
      </c>
      <c r="M245" s="10" t="str">
        <f>[2]หน้าผ้า!T254</f>
        <v>ไม่สวมถุงใน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 t="str">
        <f>[2]หน้าผ้า!Z254</f>
        <v>มัด100</v>
      </c>
      <c r="T245" s="12">
        <f>[2]หน้าผ้า!X254</f>
        <v>45757</v>
      </c>
      <c r="U245" s="11">
        <f>[2]หน้าผ้า!AA254</f>
        <v>4563</v>
      </c>
      <c r="V245" s="10">
        <f>[2]หน้าผ้า!AJ254</f>
        <v>0</v>
      </c>
      <c r="W245" s="10">
        <f>[2]หน้าผ้า!AL254</f>
        <v>4563</v>
      </c>
      <c r="X245" s="10">
        <f>[2]หน้าผ้า!AM254</f>
        <v>0</v>
      </c>
      <c r="Y245" s="10">
        <f>[2]หน้าผ้า!AN254</f>
        <v>0</v>
      </c>
      <c r="Z245" s="9" t="str">
        <f>[2]หน้าผ้า!AO254</f>
        <v>WSWT2625650</v>
      </c>
      <c r="AA245" s="8">
        <f>[2]หน้าผ้า!AQ254</f>
        <v>5163.3539099999998</v>
      </c>
      <c r="AB245" s="8">
        <f>[2]หน้าผ้า!AR254</f>
        <v>0</v>
      </c>
      <c r="AC245" s="8">
        <f>[2]หน้าผ้า!AS254</f>
        <v>5163.3539099999998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 t="str">
        <f>[3]หน้าผ้า!DC257</f>
        <v>ผ้าขาว</v>
      </c>
      <c r="AH245" s="1" t="str">
        <f>[2]หน้าผ้า!DL254</f>
        <v>P3</v>
      </c>
      <c r="AI245" s="1">
        <f>[2]หน้าผ้า!DM254</f>
        <v>1</v>
      </c>
      <c r="AJ245" s="3">
        <f>[2]หน้าผ้า!DN254</f>
        <v>45757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45756</v>
      </c>
      <c r="AP245" s="3">
        <f>[2]หน้าผ้า!DP254</f>
        <v>45752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ตัด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WRWT25650/WRWT25650</v>
      </c>
      <c r="BD245" s="56">
        <f>[2]หน้าผ้า!CA254</f>
        <v>416.91214293299993</v>
      </c>
    </row>
    <row r="246" spans="1:56" ht="28.5" customHeight="1" x14ac:dyDescent="0.45">
      <c r="A246" s="3">
        <f>[2]หน้าผ้า!C255</f>
        <v>45747</v>
      </c>
      <c r="B246" s="14" t="str">
        <f>[2]หน้าผ้า!B255</f>
        <v>MK68-000470</v>
      </c>
      <c r="C246" s="9" t="str">
        <f>[2]หน้าผ้า!E255</f>
        <v>บจก.กบินทร์อินทรีย์</v>
      </c>
      <c r="D246" s="13" t="str">
        <f>[2]หน้าผ้า!F255</f>
        <v>ไก่ชน</v>
      </c>
      <c r="E246" s="9">
        <f>[2]หน้าผ้า!G255</f>
        <v>26</v>
      </c>
      <c r="F246" s="9">
        <f>[2]หน้าผ้า!H255</f>
        <v>41</v>
      </c>
      <c r="G246" s="9" t="str">
        <f>[2]หน้าผ้า!I255</f>
        <v>ขาว</v>
      </c>
      <c r="H246" s="9">
        <f>[2]หน้าผ้า!J255</f>
        <v>0</v>
      </c>
      <c r="I246" s="9">
        <f>[2]หน้าผ้า!L255</f>
        <v>97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ไม่</v>
      </c>
      <c r="M246" s="10">
        <f>[2]หน้าผ้า!T255</f>
        <v>27</v>
      </c>
      <c r="N246" s="9">
        <f>[2]หน้าผ้า!U255</f>
        <v>43</v>
      </c>
      <c r="O246" s="9">
        <f>[2]หน้าผ้า!V255</f>
        <v>40</v>
      </c>
      <c r="P246" s="10">
        <f>[2]หน้าผ้า!AB255</f>
        <v>114.57174504959998</v>
      </c>
      <c r="Q246" s="10">
        <f>[2]หน้าผ้า!AC255</f>
        <v>0</v>
      </c>
      <c r="R246" s="10">
        <f>[2]หน้าผ้า!AD255</f>
        <v>114.57174504959998</v>
      </c>
      <c r="S246" s="9" t="str">
        <f>[2]หน้าผ้า!Z255</f>
        <v>300กระสอบ</v>
      </c>
      <c r="T246" s="12">
        <f>[2]หน้าผ้า!X255</f>
        <v>45755</v>
      </c>
      <c r="U246" s="11">
        <f>[2]หน้าผ้า!AA255</f>
        <v>4000</v>
      </c>
      <c r="V246" s="10">
        <f>[2]หน้าผ้า!AJ255</f>
        <v>0</v>
      </c>
      <c r="W246" s="10">
        <f>[2]หน้าผ้า!AL255</f>
        <v>4000</v>
      </c>
      <c r="X246" s="10">
        <f>[2]หน้าผ้า!AM255</f>
        <v>4300</v>
      </c>
      <c r="Y246" s="10">
        <f>[2]หน้าผ้า!AN255</f>
        <v>0</v>
      </c>
      <c r="Z246" s="9" t="str">
        <f>[2]หน้าผ้า!AO255</f>
        <v>WSWT2625650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 t="str">
        <f>[3]หน้าผ้า!DC258</f>
        <v>รอแบบ</v>
      </c>
      <c r="AH246" s="1" t="str">
        <f>[2]หน้าผ้า!DL255</f>
        <v>P9</v>
      </c>
      <c r="AI246" s="1">
        <f>[2]หน้าผ้า!DM255</f>
        <v>3</v>
      </c>
      <c r="AJ246" s="3">
        <f>[2]หน้าผ้า!DN255</f>
        <v>45755</v>
      </c>
      <c r="AK246" s="3">
        <f>[2]หน้าผ้า!DQ255</f>
        <v>0</v>
      </c>
      <c r="AL246" s="3">
        <f>[2]หน้าผ้า!DR255</f>
        <v>45745</v>
      </c>
      <c r="AM246" s="3">
        <f>[2]หน้าผ้า!DS255</f>
        <v>45752</v>
      </c>
      <c r="AN246" s="3">
        <f>[2]หน้าผ้า!DT255</f>
        <v>45753</v>
      </c>
      <c r="AO246" s="3">
        <f>[2]หน้าผ้า!DU255</f>
        <v>45753</v>
      </c>
      <c r="AP246" s="3">
        <f>[2]หน้าผ้า!DP255</f>
        <v>45750</v>
      </c>
      <c r="AQ246" s="3">
        <f>[2]หน้าผ้า!DW255</f>
        <v>45754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งานพิมพ์</v>
      </c>
      <c r="AX246" s="2" t="str">
        <f>[2]หน้าผ้า!ED255</f>
        <v xml:space="preserve"> /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WRWT25650/WRWT25650</v>
      </c>
      <c r="BD246" s="56">
        <f>[2]หน้าผ้า!CA255</f>
        <v>0</v>
      </c>
    </row>
    <row r="247" spans="1:56" ht="28.5" customHeight="1" x14ac:dyDescent="0.45">
      <c r="A247" s="3">
        <f>[2]หน้าผ้า!C256</f>
        <v>45743</v>
      </c>
      <c r="B247" s="14" t="str">
        <f>[2]หน้าผ้า!B256</f>
        <v>MK68-000461</v>
      </c>
      <c r="C247" s="9" t="str">
        <f>[2]หน้าผ้า!E256</f>
        <v>บจก.กบินทร์อินทรีย์</v>
      </c>
      <c r="D247" s="13" t="str">
        <f>[2]หน้าผ้า!F256</f>
        <v>ไก่ดาว</v>
      </c>
      <c r="E247" s="9">
        <f>[2]หน้าผ้า!G256</f>
        <v>26</v>
      </c>
      <c r="F247" s="9">
        <f>[2]หน้าผ้า!H256</f>
        <v>41</v>
      </c>
      <c r="G247" s="9" t="str">
        <f>[2]หน้าผ้า!I256</f>
        <v>ขาว</v>
      </c>
      <c r="H247" s="9">
        <f>[2]หน้าผ้า!J256</f>
        <v>0</v>
      </c>
      <c r="I247" s="9">
        <f>[2]หน้าผ้า!L256</f>
        <v>97</v>
      </c>
      <c r="J247" s="9" t="str">
        <f>[2]หน้าผ้า!M256</f>
        <v>±</v>
      </c>
      <c r="K247" s="9">
        <f>[2]หน้าผ้า!N256</f>
        <v>5</v>
      </c>
      <c r="L247" s="9" t="str">
        <f>[2]หน้าผ้า!R256</f>
        <v>บิด</v>
      </c>
      <c r="M247" s="10">
        <f>[2]หน้าผ้า!T256</f>
        <v>27</v>
      </c>
      <c r="N247" s="9">
        <f>[2]หน้าผ้า!U256</f>
        <v>43</v>
      </c>
      <c r="O247" s="9">
        <f>[2]หน้าผ้า!V256</f>
        <v>40</v>
      </c>
      <c r="P247" s="10">
        <f>[2]หน้าผ้า!AB256</f>
        <v>114.57174504959998</v>
      </c>
      <c r="Q247" s="10">
        <f>[2]หน้าผ้า!AC256</f>
        <v>0</v>
      </c>
      <c r="R247" s="10">
        <f>[2]หน้าผ้า!AD256</f>
        <v>114.57174504959998</v>
      </c>
      <c r="S247" s="9" t="str">
        <f>[2]หน้าผ้า!Z256</f>
        <v>300กระสอบ</v>
      </c>
      <c r="T247" s="12" t="str">
        <f>[2]หน้าผ้า!X256</f>
        <v>รอแจ้ง</v>
      </c>
      <c r="U247" s="11">
        <f>[2]หน้าผ้า!AA256</f>
        <v>4000</v>
      </c>
      <c r="V247" s="10">
        <f>[2]หน้าผ้า!AJ256</f>
        <v>0</v>
      </c>
      <c r="W247" s="10">
        <f>[2]หน้าผ้า!AL256</f>
        <v>4000</v>
      </c>
      <c r="X247" s="10">
        <f>[2]หน้าผ้า!AM256</f>
        <v>0</v>
      </c>
      <c r="Y247" s="10">
        <f>[2]หน้าผ้า!AN256</f>
        <v>4200</v>
      </c>
      <c r="Z247" s="9" t="str">
        <f>[2]หน้าผ้า!AO256</f>
        <v>WSWT2625650</v>
      </c>
      <c r="AA247" s="8">
        <f>[2]หน้าผ้า!AQ256</f>
        <v>4749.8</v>
      </c>
      <c r="AB247" s="8">
        <f>[2]หน้าผ้า!AR256</f>
        <v>0</v>
      </c>
      <c r="AC247" s="8">
        <f>[2]หน้าผ้า!AS256</f>
        <v>4749.8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 t="str">
        <f>[3]หน้าผ้า!DC259</f>
        <v>พร้อมส่ง</v>
      </c>
      <c r="AH247" s="1" t="str">
        <f>[2]หน้าผ้า!DL256</f>
        <v>P9</v>
      </c>
      <c r="AI247" s="1">
        <f>[2]หน้าผ้า!DM256</f>
        <v>3</v>
      </c>
      <c r="AJ247" s="3" t="str">
        <f>[2]หน้าผ้า!DN256</f>
        <v>รอแจ้ง</v>
      </c>
      <c r="AK247" s="3">
        <f>[2]หน้าผ้า!DQ256</f>
        <v>0</v>
      </c>
      <c r="AL247" s="3" t="e">
        <f>[2]หน้าผ้า!DR256</f>
        <v>#VALUE!</v>
      </c>
      <c r="AM247" s="3" t="e">
        <f>[2]หน้าผ้า!DS256</f>
        <v>#VALUE!</v>
      </c>
      <c r="AN247" s="3" t="e">
        <f>[2]หน้าผ้า!DT256</f>
        <v>#VALUE!</v>
      </c>
      <c r="AO247" s="3" t="e">
        <f>[2]หน้าผ้า!DU256</f>
        <v>#VALUE!</v>
      </c>
      <c r="AP247" s="3" t="e">
        <f>[2]หน้าผ้า!DP256</f>
        <v>#VALUE!</v>
      </c>
      <c r="AQ247" s="3" t="e">
        <f>[2]หน้าผ้า!DW256</f>
        <v>#VALUE!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งานพิมพ์</v>
      </c>
      <c r="AX247" s="2" t="str">
        <f>[2]หน้าผ้า!ED256</f>
        <v xml:space="preserve"> /</v>
      </c>
      <c r="AY247" s="2" t="str">
        <f>[2]หน้าผ้า!AG256</f>
        <v>ถุงในมีสต๊อกในคลังและหน้างานรวมได้ 4300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WRWT25650/WRWT25650</v>
      </c>
      <c r="BD247" s="56">
        <f>[2]หน้าผ้า!CA256</f>
        <v>383.51996222222226</v>
      </c>
    </row>
    <row r="248" spans="1:56" ht="28.5" customHeight="1" x14ac:dyDescent="0.45">
      <c r="A248" s="3" t="str">
        <f>[2]หน้าผ้า!C257</f>
        <v>ประมาณการ</v>
      </c>
      <c r="B248" s="14" t="str">
        <f>[2]หน้าผ้า!B257</f>
        <v>ประมาณการ</v>
      </c>
      <c r="C248" s="9" t="str">
        <f>[2]หน้าผ้า!E257</f>
        <v>บจก.โอเชี่ยนฟีด</v>
      </c>
      <c r="D248" s="13" t="str">
        <f>[2]หน้าผ้า!F257</f>
        <v>ไม่พิมพ์</v>
      </c>
      <c r="E248" s="9">
        <f>[2]หน้าผ้า!G257</f>
        <v>26</v>
      </c>
      <c r="F248" s="9">
        <f>[2]หน้าผ้า!H257</f>
        <v>42</v>
      </c>
      <c r="G248" s="9" t="str">
        <f>[2]หน้าผ้า!I257</f>
        <v>ขาว</v>
      </c>
      <c r="H248" s="9">
        <f>[2]หน้าผ้า!J257</f>
        <v>0</v>
      </c>
      <c r="I248" s="9">
        <f>[2]หน้าผ้า!L257</f>
        <v>100</v>
      </c>
      <c r="J248" s="9" t="str">
        <f>[2]หน้าผ้า!M257</f>
        <v>±</v>
      </c>
      <c r="K248" s="9">
        <f>[2]หน้าผ้า!N257</f>
        <v>5</v>
      </c>
      <c r="L248" s="9" t="str">
        <f>[2]หน้าผ้า!R257</f>
        <v>ไม่</v>
      </c>
      <c r="M248" s="10" t="str">
        <f>[2]หน้าผ้า!T257</f>
        <v>ไม่สวมถุงใน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 t="str">
        <f>[2]หน้าผ้า!Z257</f>
        <v>500กระสอบ</v>
      </c>
      <c r="T248" s="12" t="str">
        <f>[2]หน้าผ้า!X257</f>
        <v>รอแจ้ง</v>
      </c>
      <c r="U248" s="11">
        <f>[2]หน้าผ้า!AA257</f>
        <v>40000</v>
      </c>
      <c r="V248" s="10">
        <f>[2]หน้าผ้า!AJ257</f>
        <v>0</v>
      </c>
      <c r="W248" s="10">
        <f>[2]หน้าผ้า!AL257</f>
        <v>40000</v>
      </c>
      <c r="X248" s="10">
        <f>[2]หน้าผ้า!AM257</f>
        <v>0</v>
      </c>
      <c r="Y248" s="10">
        <f>[2]หน้าผ้า!AN257</f>
        <v>0</v>
      </c>
      <c r="Z248" s="9" t="str">
        <f>[2]หน้าผ้า!AO257</f>
        <v>WSWT2625650</v>
      </c>
      <c r="AA248" s="8">
        <f>[2]หน้าผ้า!AQ257</f>
        <v>48615.600000000006</v>
      </c>
      <c r="AB248" s="8">
        <f>[2]หน้าผ้า!AR257</f>
        <v>0</v>
      </c>
      <c r="AC248" s="8">
        <f>[2]หน้าผ้า!AS257</f>
        <v>48615.600000000006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 t="str">
        <f>[3]หน้าผ้า!DC260</f>
        <v>ยังไม่ได้พิมพ์</v>
      </c>
      <c r="AH248" s="1" t="str">
        <f>[2]หน้าผ้า!DL257</f>
        <v>P3</v>
      </c>
      <c r="AI248" s="1">
        <f>[2]หน้าผ้า!DM257</f>
        <v>1</v>
      </c>
      <c r="AJ248" s="3" t="str">
        <f>[2]หน้าผ้า!DN257</f>
        <v>รอแจ้ง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 t="e">
        <f>[2]หน้าผ้า!DU257</f>
        <v>#VALUE!</v>
      </c>
      <c r="AP248" s="3" t="e">
        <f>[2]หน้าผ้า!DP257</f>
        <v>#VALUE!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 t="str">
        <f>[2]หน้าผ้า!EC257</f>
        <v>ตัด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WRWT25650/WRWT25650</v>
      </c>
      <c r="BD248" s="56">
        <f>[2]หน้าผ้า!CA257</f>
        <v>3925.4396133333335</v>
      </c>
    </row>
    <row r="249" spans="1:56" ht="28.5" customHeight="1" x14ac:dyDescent="0.45">
      <c r="A249" s="3" t="str">
        <f>[2]หน้าผ้า!C258</f>
        <v>ประมาณการ</v>
      </c>
      <c r="B249" s="14" t="str">
        <f>[2]หน้าผ้า!B258</f>
        <v>ประมาณการ</v>
      </c>
      <c r="C249" s="9" t="str">
        <f>[2]หน้าผ้า!E258</f>
        <v>บจก.กบินทร์อินทรีย์</v>
      </c>
      <c r="D249" s="13" t="str">
        <f>[2]หน้าผ้า!F258</f>
        <v>รอแบบ</v>
      </c>
      <c r="E249" s="9">
        <f>[2]หน้าผ้า!G258</f>
        <v>26</v>
      </c>
      <c r="F249" s="9">
        <f>[2]หน้าผ้า!H258</f>
        <v>41</v>
      </c>
      <c r="G249" s="9" t="str">
        <f>[2]หน้าผ้า!I258</f>
        <v>ขาว</v>
      </c>
      <c r="H249" s="9">
        <f>[2]หน้าผ้า!J258</f>
        <v>0</v>
      </c>
      <c r="I249" s="9">
        <f>[2]หน้าผ้า!L258</f>
        <v>97</v>
      </c>
      <c r="J249" s="9" t="str">
        <f>[2]หน้าผ้า!M258</f>
        <v>±</v>
      </c>
      <c r="K249" s="9">
        <f>[2]หน้าผ้า!N258</f>
        <v>5</v>
      </c>
      <c r="L249" s="9" t="str">
        <f>[2]หน้าผ้า!R258</f>
        <v>บิด</v>
      </c>
      <c r="M249" s="10">
        <f>[2]หน้าผ้า!T258</f>
        <v>27</v>
      </c>
      <c r="N249" s="9">
        <f>[2]หน้าผ้า!U258</f>
        <v>43</v>
      </c>
      <c r="O249" s="9">
        <f>[2]หน้าผ้า!V258</f>
        <v>40</v>
      </c>
      <c r="P249" s="10">
        <f>[2]หน้าผ้า!AB258</f>
        <v>286.42936262399996</v>
      </c>
      <c r="Q249" s="10">
        <f>[2]หน้าผ้า!AC258</f>
        <v>0</v>
      </c>
      <c r="R249" s="10">
        <f>[2]หน้าผ้า!AD258</f>
        <v>286.42936262399996</v>
      </c>
      <c r="S249" s="9" t="str">
        <f>[2]หน้าผ้า!Z258</f>
        <v>300กระสอบ</v>
      </c>
      <c r="T249" s="12" t="str">
        <f>[2]หน้าผ้า!X258</f>
        <v>รอแจ้ง</v>
      </c>
      <c r="U249" s="11">
        <f>[2]หน้าผ้า!AA258</f>
        <v>10000</v>
      </c>
      <c r="V249" s="10">
        <f>[2]หน้าผ้า!AJ258</f>
        <v>0</v>
      </c>
      <c r="W249" s="10">
        <f>[2]หน้าผ้า!AL258</f>
        <v>10000</v>
      </c>
      <c r="X249" s="10">
        <f>[2]หน้าผ้า!AM258</f>
        <v>0</v>
      </c>
      <c r="Y249" s="10">
        <f>[2]หน้าผ้า!AN258</f>
        <v>10500</v>
      </c>
      <c r="Z249" s="9" t="str">
        <f>[2]หน้าผ้า!AO258</f>
        <v>WSWT2625650</v>
      </c>
      <c r="AA249" s="8">
        <f>[2]หน้าผ้า!AQ258</f>
        <v>11874.499999999998</v>
      </c>
      <c r="AB249" s="8">
        <f>[2]หน้าผ้า!AR258</f>
        <v>0</v>
      </c>
      <c r="AC249" s="8">
        <f>[2]หน้าผ้า!AS258</f>
        <v>11874.499999999998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 t="str">
        <f>[3]หน้าผ้า!DC261</f>
        <v>พร้อมส่ง</v>
      </c>
      <c r="AH249" s="1" t="str">
        <f>[2]หน้าผ้า!DL258</f>
        <v>P9</v>
      </c>
      <c r="AI249" s="1">
        <f>[2]หน้าผ้า!DM258</f>
        <v>3</v>
      </c>
      <c r="AJ249" s="3" t="str">
        <f>[2]หน้าผ้า!DN258</f>
        <v>รอแจ้ง</v>
      </c>
      <c r="AK249" s="3">
        <f>[2]หน้าผ้า!DQ258</f>
        <v>0</v>
      </c>
      <c r="AL249" s="3" t="e">
        <f>[2]หน้าผ้า!DR258</f>
        <v>#VALUE!</v>
      </c>
      <c r="AM249" s="3" t="e">
        <f>[2]หน้าผ้า!DS258</f>
        <v>#VALUE!</v>
      </c>
      <c r="AN249" s="3" t="e">
        <f>[2]หน้าผ้า!DT258</f>
        <v>#VALUE!</v>
      </c>
      <c r="AO249" s="3" t="e">
        <f>[2]หน้าผ้า!DU258</f>
        <v>#VALUE!</v>
      </c>
      <c r="AP249" s="3" t="e">
        <f>[2]หน้าผ้า!DP258</f>
        <v>#VALUE!</v>
      </c>
      <c r="AQ249" s="3" t="e">
        <f>[2]หน้าผ้า!DW258</f>
        <v>#VALUE!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 t="str">
        <f>[2]หน้าผ้า!EC258</f>
        <v>งานพิมพ์</v>
      </c>
      <c r="AX249" s="2" t="str">
        <f>[2]หน้าผ้า!ED258</f>
        <v>รอART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WRWT25650/WRWT25650</v>
      </c>
      <c r="BD249" s="56">
        <f>[2]หน้าผ้า!CA258</f>
        <v>958.79990555555537</v>
      </c>
    </row>
    <row r="250" spans="1:56" ht="28.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26</v>
      </c>
      <c r="F250" s="9">
        <f>[2]หน้าผ้า!H259</f>
        <v>43</v>
      </c>
      <c r="G250" s="9" t="str">
        <f>[2]หน้าผ้า!I259</f>
        <v>ขาว</v>
      </c>
      <c r="H250" s="9">
        <f>[2]หน้าผ้า!J259</f>
        <v>0</v>
      </c>
      <c r="I250" s="9">
        <f>[2]หน้าผ้า!L259</f>
        <v>102</v>
      </c>
      <c r="J250" s="9" t="str">
        <f>[2]หน้าผ้า!M259</f>
        <v>±</v>
      </c>
      <c r="K250" s="9">
        <f>[2]หน้าผ้า!N259</f>
        <v>5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 t="str">
        <f>[2]หน้าผ้า!AO259</f>
        <v>WSWT2625650</v>
      </c>
      <c r="AA250" s="8">
        <f>[2]หน้าผ้า!AQ259</f>
        <v>70403.253909999999</v>
      </c>
      <c r="AB250" s="8">
        <f>[2]หน้าผ้า!AR259</f>
        <v>0</v>
      </c>
      <c r="AC250" s="8">
        <f>[2]หน้าผ้า!AS259</f>
        <v>70403.253909999999</v>
      </c>
      <c r="AD250" s="8">
        <f>[2]หน้าผ้า!AT259</f>
        <v>0</v>
      </c>
      <c r="AE250" s="8">
        <f>[2]หน้าผ้า!AU259</f>
        <v>0</v>
      </c>
      <c r="AF250" s="8" t="str">
        <f>[2]หน้าผ้า!AI259</f>
        <v>ระบุในSD</v>
      </c>
      <c r="AG250" s="1" t="str">
        <f>[3]หน้าผ้า!DC262</f>
        <v>พร้อมส่ง</v>
      </c>
      <c r="AH250" s="1">
        <f>[2]หน้าผ้า!DL259</f>
        <v>0</v>
      </c>
      <c r="AI250" s="1" t="str">
        <f>[2]หน้าผ้า!DM259</f>
        <v>Lead time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WRWT25650/WRWT25650</v>
      </c>
      <c r="BD250" s="56">
        <f>[2]หน้าผ้า!CA259</f>
        <v>0</v>
      </c>
    </row>
    <row r="251" spans="1:56" ht="28.5" customHeight="1" x14ac:dyDescent="0.45">
      <c r="A251" s="3">
        <f>[2]หน้าผ้า!C260</f>
        <v>45750</v>
      </c>
      <c r="B251" s="14" t="str">
        <f>[2]หน้าผ้า!B260</f>
        <v>MK68-000512</v>
      </c>
      <c r="C251" s="9" t="str">
        <f>[2]หน้าผ้า!E260</f>
        <v>บจก.ทีพีเค แอ็ดวานซ์ สตาร์ซ</v>
      </c>
      <c r="D251" s="13" t="str">
        <f>[2]หน้าผ้า!F260</f>
        <v>MASTER CHEF</v>
      </c>
      <c r="E251" s="9">
        <f>[2]หน้าผ้า!G260</f>
        <v>26</v>
      </c>
      <c r="F251" s="9">
        <f>[2]หน้าผ้า!H260</f>
        <v>43</v>
      </c>
      <c r="G251" s="9" t="str">
        <f>[2]หน้าผ้า!I260</f>
        <v>ขาว</v>
      </c>
      <c r="H251" s="9" t="str">
        <f>[2]หน้าผ้า!J260</f>
        <v>ใส</v>
      </c>
      <c r="I251" s="9">
        <f>[2]หน้าผ้า!L260</f>
        <v>140</v>
      </c>
      <c r="J251" s="9" t="str">
        <f>[2]หน้าผ้า!M260</f>
        <v>±</v>
      </c>
      <c r="K251" s="9">
        <f>[2]หน้าผ้า!N260</f>
        <v>5</v>
      </c>
      <c r="L251" s="9" t="str">
        <f>[2]หน้าผ้า!R260</f>
        <v>ไม่</v>
      </c>
      <c r="M251" s="10" t="str">
        <f>[2]หน้าผ้า!T260</f>
        <v>ไม่สวมถุงใน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 t="str">
        <f>[2]หน้าผ้า!Z260</f>
        <v xml:space="preserve">300กระสอบแบน  </v>
      </c>
      <c r="T251" s="12">
        <f>[2]หน้าผ้า!X260</f>
        <v>45768</v>
      </c>
      <c r="U251" s="11">
        <f>[2]หน้าผ้า!AA260</f>
        <v>10000</v>
      </c>
      <c r="V251" s="10">
        <f>[2]หน้าผ้า!AJ260</f>
        <v>3000</v>
      </c>
      <c r="W251" s="10">
        <f>[2]หน้าผ้า!AL260</f>
        <v>7000</v>
      </c>
      <c r="X251" s="10">
        <f>[2]หน้าผ้า!AM260</f>
        <v>0</v>
      </c>
      <c r="Y251" s="10">
        <f>[2]หน้าผ้า!AN260</f>
        <v>7350</v>
      </c>
      <c r="Z251" s="9" t="str">
        <f>[2]หน้าผ้า!AO260</f>
        <v>WSWT262575051</v>
      </c>
      <c r="AA251" s="8">
        <f>[2]หน้าผ้า!AQ260</f>
        <v>8703.31</v>
      </c>
      <c r="AB251" s="8">
        <f>[2]หน้าผ้า!AR260</f>
        <v>2000</v>
      </c>
      <c r="AC251" s="8">
        <f>[2]หน้าผ้า!AS260</f>
        <v>6703.3099999999995</v>
      </c>
      <c r="AD251" s="8">
        <f>[2]หน้าผ้า!AT260</f>
        <v>0</v>
      </c>
      <c r="AE251" s="8">
        <f>[2]หน้าผ้า!AU260</f>
        <v>8703.31</v>
      </c>
      <c r="AF251" s="8">
        <f>[2]หน้าผ้า!AI260</f>
        <v>0</v>
      </c>
      <c r="AG251" s="1" t="str">
        <f>[3]หน้าผ้า!DC263</f>
        <v>พร้อมส่ง</v>
      </c>
      <c r="AH251" s="1" t="str">
        <f>[2]หน้าผ้า!DL260</f>
        <v>P8</v>
      </c>
      <c r="AI251" s="1">
        <f>[2]หน้าผ้า!DM260</f>
        <v>4</v>
      </c>
      <c r="AJ251" s="3">
        <f>[2]หน้าผ้า!DN260</f>
        <v>45768</v>
      </c>
      <c r="AK251" s="3">
        <f>[2]หน้าผ้า!DQ260</f>
        <v>45764</v>
      </c>
      <c r="AL251" s="3">
        <f>[2]หน้าผ้า!DR260</f>
        <v>45758</v>
      </c>
      <c r="AM251" s="3">
        <f>[2]หน้าผ้า!DS260</f>
        <v>45765</v>
      </c>
      <c r="AN251" s="3">
        <f>[2]หน้าผ้า!DT260</f>
        <v>45766</v>
      </c>
      <c r="AO251" s="3">
        <f>[2]หน้าผ้า!DU260</f>
        <v>45766</v>
      </c>
      <c r="AP251" s="3">
        <f>[2]หน้าผ้า!DP260</f>
        <v>45763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งานเคลือบ+พิมพ์</v>
      </c>
      <c r="AX251" s="2" t="str">
        <f>[2]หน้าผ้า!ED260</f>
        <v xml:space="preserve"> /</v>
      </c>
      <c r="AY251" s="2" t="str">
        <f>[2]หน้าผ้า!AG260</f>
        <v xml:space="preserve">เย็น21/4    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WRWT25800/WRWT25650</v>
      </c>
      <c r="BD251" s="56">
        <f>[2]หน้าผ้า!CA260</f>
        <v>602.25516288888889</v>
      </c>
    </row>
    <row r="252" spans="1:56" ht="28.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26</v>
      </c>
      <c r="F252" s="9">
        <f>[2]หน้าผ้า!H261</f>
        <v>43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100</v>
      </c>
      <c r="J252" s="9" t="str">
        <f>[2]หน้าผ้า!M261</f>
        <v>±</v>
      </c>
      <c r="K252" s="9">
        <f>[2]หน้าผ้า!N261</f>
        <v>5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 t="str">
        <f>[2]หน้าผ้า!AO261</f>
        <v>WSWT262575051</v>
      </c>
      <c r="AA252" s="8">
        <f>[2]หน้าผ้า!AQ261</f>
        <v>8703.31</v>
      </c>
      <c r="AB252" s="8">
        <f>[2]หน้าผ้า!AR261</f>
        <v>2000</v>
      </c>
      <c r="AC252" s="8">
        <f>[2]หน้าผ้า!AS261</f>
        <v>6703.3099999999995</v>
      </c>
      <c r="AD252" s="8">
        <f>[2]หน้าผ้า!AT261</f>
        <v>0</v>
      </c>
      <c r="AE252" s="8">
        <f>[2]หน้าผ้า!AU261</f>
        <v>8703.31</v>
      </c>
      <c r="AF252" s="8" t="str">
        <f>[2]หน้าผ้า!AI261</f>
        <v>ระบุในSD</v>
      </c>
      <c r="AG252" s="1" t="str">
        <f>[3]หน้าผ้า!DC264</f>
        <v>ผ้าขาว</v>
      </c>
      <c r="AH252" s="1">
        <f>[2]หน้าผ้า!DL261</f>
        <v>0</v>
      </c>
      <c r="AI252" s="1" t="str">
        <f>[2]หน้าผ้า!DM261</f>
        <v>Lead time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WRWT25800/WRWT25650</v>
      </c>
      <c r="BD252" s="56">
        <f>[2]หน้าผ้า!CA261</f>
        <v>0</v>
      </c>
    </row>
    <row r="253" spans="1:56" ht="28.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26</v>
      </c>
      <c r="F253" s="9">
        <f>[2]หน้าผ้า!H262</f>
        <v>43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113</v>
      </c>
      <c r="J253" s="9" t="str">
        <f>[2]หน้าผ้า!M262</f>
        <v>±</v>
      </c>
      <c r="K253" s="9">
        <f>[2]หน้าผ้า!N262</f>
        <v>5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 t="str">
        <f>[2]หน้าผ้า!AO262</f>
        <v>WSWT2625700</v>
      </c>
      <c r="AA253" s="8" t="e">
        <f>[2]หน้าผ้า!AQ262</f>
        <v>#REF!</v>
      </c>
      <c r="AB253" s="8" t="e">
        <f>[2]หน้าผ้า!AR262</f>
        <v>#REF!</v>
      </c>
      <c r="AC253" s="8" t="e">
        <f>[2]หน้าผ้า!AS262</f>
        <v>#REF!</v>
      </c>
      <c r="AD253" s="8" t="e">
        <f>[2]หน้าผ้า!AT262</f>
        <v>#REF!</v>
      </c>
      <c r="AE253" s="8" t="e">
        <f>[2]หน้าผ้า!AU262</f>
        <v>#REF!</v>
      </c>
      <c r="AF253" s="8" t="str">
        <f>[2]หน้าผ้า!AI262</f>
        <v>ระบุในSD</v>
      </c>
      <c r="AG253" s="1" t="str">
        <f>[3]หน้าผ้า!DC265</f>
        <v>ผ้าขาว</v>
      </c>
      <c r="AH253" s="1">
        <f>[2]หน้าผ้า!DL262</f>
        <v>0</v>
      </c>
      <c r="AI253" s="1" t="str">
        <f>[2]หน้าผ้า!DM262</f>
        <v>Lead time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WRWT260800/WRWT25650</v>
      </c>
      <c r="BD253" s="56">
        <f>[2]หน้าผ้า!CA262</f>
        <v>0</v>
      </c>
    </row>
    <row r="254" spans="1:56" ht="28.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26</v>
      </c>
      <c r="F254" s="9">
        <f>[2]หน้าผ้า!H263</f>
        <v>41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90</v>
      </c>
      <c r="J254" s="9" t="str">
        <f>[2]หน้าผ้า!M263</f>
        <v>±</v>
      </c>
      <c r="K254" s="9">
        <f>[2]หน้าผ้า!N263</f>
        <v>5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 t="str">
        <f>[2]หน้าผ้า!AO263</f>
        <v>WSWT2625800SM</v>
      </c>
      <c r="AA254" s="8" t="e">
        <f>[2]หน้าผ้า!AQ263</f>
        <v>#REF!</v>
      </c>
      <c r="AB254" s="8" t="e">
        <f>[2]หน้าผ้า!AR263</f>
        <v>#REF!</v>
      </c>
      <c r="AC254" s="8" t="e">
        <f>[2]หน้าผ้า!AS263</f>
        <v>#REF!</v>
      </c>
      <c r="AD254" s="8" t="e">
        <f>[2]หน้าผ้า!AT263</f>
        <v>#REF!</v>
      </c>
      <c r="AE254" s="8" t="e">
        <f>[2]หน้าผ้า!AU263</f>
        <v>#REF!</v>
      </c>
      <c r="AF254" s="8" t="str">
        <f>[2]หน้าผ้า!AI263</f>
        <v>ระบุในSD</v>
      </c>
      <c r="AG254" s="1" t="str">
        <f>[3]หน้าผ้า!DC266</f>
        <v>พร้อมส่ง</v>
      </c>
      <c r="AH254" s="1">
        <f>[2]หน้าผ้า!DL263</f>
        <v>0</v>
      </c>
      <c r="AI254" s="1" t="str">
        <f>[2]หน้าผ้า!DM263</f>
        <v>Lead time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WRWT260800/WRWT25650</v>
      </c>
      <c r="BD254" s="56">
        <f>[2]หน้าผ้า!CA263</f>
        <v>0</v>
      </c>
    </row>
    <row r="255" spans="1:56" ht="28.5" customHeight="1" x14ac:dyDescent="0.45">
      <c r="A255" s="3" t="str">
        <f>[2]หน้าผ้า!C264</f>
        <v>ประมาณการ</v>
      </c>
      <c r="B255" s="14" t="str">
        <f>[2]หน้าผ้า!B264</f>
        <v>ใบรับคำสั่งซื้อ</v>
      </c>
      <c r="C255" s="9" t="str">
        <f>[2]หน้าผ้า!E264</f>
        <v>บจก.ที.ซี.ยูเนี่ยน อโกรเทค</v>
      </c>
      <c r="D255" s="13" t="str">
        <f>[2]หน้าผ้า!F264</f>
        <v>ไม่พิมพ์</v>
      </c>
      <c r="E255" s="9">
        <f>[2]หน้าผ้า!G264</f>
        <v>26</v>
      </c>
      <c r="F255" s="9">
        <f>[2]หน้าผ้า!H264</f>
        <v>43</v>
      </c>
      <c r="G255" s="9" t="str">
        <f>[2]หน้าผ้า!I264</f>
        <v>ขาว</v>
      </c>
      <c r="H255" s="9">
        <f>[2]หน้าผ้า!J264</f>
        <v>0</v>
      </c>
      <c r="I255" s="9">
        <f>[2]หน้าผ้า!L264</f>
        <v>116</v>
      </c>
      <c r="J255" s="9" t="str">
        <f>[2]หน้าผ้า!M264</f>
        <v>±</v>
      </c>
      <c r="K255" s="9">
        <f>[2]หน้าผ้า!N264</f>
        <v>5</v>
      </c>
      <c r="L255" s="9" t="str">
        <f>[2]หน้าผ้า!R264</f>
        <v>ไม่</v>
      </c>
      <c r="M255" s="10" t="str">
        <f>[2]หน้าผ้า!T264</f>
        <v>ไม่สวมถุงใน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 t="str">
        <f>[2]หน้าผ้า!Z264</f>
        <v xml:space="preserve">300กระสอบแบนเต็มใบ </v>
      </c>
      <c r="T255" s="12" t="str">
        <f>[2]หน้าผ้า!X264</f>
        <v>รอแจ้ง</v>
      </c>
      <c r="U255" s="11">
        <f>[2]หน้าผ้า!AA264</f>
        <v>10000</v>
      </c>
      <c r="V255" s="10">
        <f>[2]หน้าผ้า!AJ264</f>
        <v>0</v>
      </c>
      <c r="W255" s="10">
        <f>[2]หน้าผ้า!AL264</f>
        <v>10000</v>
      </c>
      <c r="X255" s="10">
        <f>[2]หน้าผ้า!AM264</f>
        <v>0</v>
      </c>
      <c r="Y255" s="10">
        <f>[2]หน้าผ้า!AN264</f>
        <v>0</v>
      </c>
      <c r="Z255" s="9" t="str">
        <f>[2]หน้าผ้า!AO264</f>
        <v xml:space="preserve">WSWT2625800 </v>
      </c>
      <c r="AA255" s="8">
        <f>[2]หน้าผ้า!AQ264</f>
        <v>12433.3</v>
      </c>
      <c r="AB255" s="8">
        <f>[2]หน้าผ้า!AR264</f>
        <v>6278</v>
      </c>
      <c r="AC255" s="8">
        <f>[2]หน้าผ้า!AS264</f>
        <v>6155.2999999999993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 t="str">
        <f>[3]หน้าผ้า!DC267</f>
        <v>ผ้าขาว</v>
      </c>
      <c r="AH255" s="1" t="str">
        <f>[2]หน้าผ้า!DL264</f>
        <v>P3</v>
      </c>
      <c r="AI255" s="1">
        <f>[2]หน้าผ้า!DM264</f>
        <v>1</v>
      </c>
      <c r="AJ255" s="3" t="str">
        <f>[2]หน้าผ้า!DN264</f>
        <v>รอแจ้ง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 t="e">
        <f>[2]หน้าผ้า!DU264</f>
        <v>#VALUE!</v>
      </c>
      <c r="AP255" s="3" t="e">
        <f>[2]หน้าผ้า!DP264</f>
        <v>#VALUE!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 t="str">
        <f>[2]หน้าผ้า!EC264</f>
        <v>ตัด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WRWT25800/WRWT25800</v>
      </c>
      <c r="BD255" s="56">
        <f>[2]หน้าผ้า!CA264</f>
        <v>611.70003555555559</v>
      </c>
    </row>
    <row r="256" spans="1:56" ht="28.5" customHeight="1" x14ac:dyDescent="0.45">
      <c r="A256" s="3" t="str">
        <f>[2]หน้าผ้า!C265</f>
        <v>ประมาณการ</v>
      </c>
      <c r="B256" s="14" t="str">
        <f>[2]หน้าผ้า!B265</f>
        <v>ประมาณการ</v>
      </c>
      <c r="C256" s="9" t="str">
        <f>[2]หน้าผ้า!E265</f>
        <v>บจก.ที.ซี.ยูเนี่ยน อโกรเทค</v>
      </c>
      <c r="D256" s="13" t="str">
        <f>[2]หน้าผ้า!F265</f>
        <v>ไม่พิมพ์</v>
      </c>
      <c r="E256" s="9">
        <f>[2]หน้าผ้า!G265</f>
        <v>26</v>
      </c>
      <c r="F256" s="9">
        <f>[2]หน้าผ้า!H265</f>
        <v>43</v>
      </c>
      <c r="G256" s="9" t="str">
        <f>[2]หน้าผ้า!I265</f>
        <v>ขาว</v>
      </c>
      <c r="H256" s="9">
        <f>[2]หน้าผ้า!J265</f>
        <v>0</v>
      </c>
      <c r="I256" s="9">
        <f>[2]หน้าผ้า!L265</f>
        <v>116</v>
      </c>
      <c r="J256" s="9" t="str">
        <f>[2]หน้าผ้า!M265</f>
        <v>±</v>
      </c>
      <c r="K256" s="9">
        <f>[2]หน้าผ้า!N265</f>
        <v>5</v>
      </c>
      <c r="L256" s="9" t="str">
        <f>[2]หน้าผ้า!R265</f>
        <v>ไม่</v>
      </c>
      <c r="M256" s="10" t="str">
        <f>[2]หน้าผ้า!T265</f>
        <v>ไม่สวมถุงใน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 t="str">
        <f>[2]หน้าผ้า!Z265</f>
        <v xml:space="preserve">300กระสอบแบนเต็มใบ </v>
      </c>
      <c r="T256" s="12" t="str">
        <f>[2]หน้าผ้า!X265</f>
        <v>รอแจ้ง</v>
      </c>
      <c r="U256" s="11">
        <f>[2]หน้าผ้า!AA265</f>
        <v>20000</v>
      </c>
      <c r="V256" s="10">
        <f>[2]หน้าผ้า!AJ265</f>
        <v>0</v>
      </c>
      <c r="W256" s="10">
        <f>[2]หน้าผ้า!AL265</f>
        <v>20000</v>
      </c>
      <c r="X256" s="10">
        <f>[2]หน้าผ้า!AM265</f>
        <v>0</v>
      </c>
      <c r="Y256" s="10">
        <f>[2]หน้าผ้า!AN265</f>
        <v>0</v>
      </c>
      <c r="Z256" s="9" t="str">
        <f>[2]หน้าผ้า!AO265</f>
        <v xml:space="preserve">WSWT2625800 </v>
      </c>
      <c r="AA256" s="8">
        <f>[2]หน้าผ้า!AQ265</f>
        <v>24866.6</v>
      </c>
      <c r="AB256" s="8">
        <f>[2]หน้าผ้า!AR265</f>
        <v>0</v>
      </c>
      <c r="AC256" s="8">
        <f>[2]หน้าผ้า!AS265</f>
        <v>24866.6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 t="str">
        <f>[3]หน้าผ้า!DC268</f>
        <v>ยังไม่ได้พิมพ์</v>
      </c>
      <c r="AH256" s="1" t="str">
        <f>[2]หน้าผ้า!DL265</f>
        <v>P3</v>
      </c>
      <c r="AI256" s="1">
        <f>[2]หน้าผ้า!DM265</f>
        <v>1</v>
      </c>
      <c r="AJ256" s="3" t="str">
        <f>[2]หน้าผ้า!DN265</f>
        <v>รอแจ้ง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 t="e">
        <f>[2]หน้าผ้า!DU265</f>
        <v>#VALUE!</v>
      </c>
      <c r="AP256" s="3" t="e">
        <f>[2]หน้าผ้า!DP265</f>
        <v>#VALUE!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 t="str">
        <f>[2]หน้าผ้า!EC265</f>
        <v>ตัด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WRWT25800/WRWT25800</v>
      </c>
      <c r="BD256" s="56">
        <f>[2]หน้าผ้า!CA265</f>
        <v>2471.1874488888889</v>
      </c>
    </row>
    <row r="257" spans="1:56" ht="28.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26</v>
      </c>
      <c r="F257" s="9">
        <f>[2]หน้าผ้า!H266</f>
        <v>43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116</v>
      </c>
      <c r="J257" s="9" t="str">
        <f>[2]หน้าผ้า!M266</f>
        <v>±</v>
      </c>
      <c r="K257" s="9">
        <f>[2]หน้าผ้า!N266</f>
        <v>5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 t="str">
        <f>[2]หน้าผ้า!AO266</f>
        <v xml:space="preserve">WSWT2625800 </v>
      </c>
      <c r="AA257" s="8">
        <f>[2]หน้าผ้า!AQ266</f>
        <v>37299.899999999994</v>
      </c>
      <c r="AB257" s="8">
        <f>[2]หน้าผ้า!AR266</f>
        <v>6278</v>
      </c>
      <c r="AC257" s="8">
        <f>[2]หน้าผ้า!AS266</f>
        <v>31021.899999999998</v>
      </c>
      <c r="AD257" s="8">
        <f>[2]หน้าผ้า!AT266</f>
        <v>0</v>
      </c>
      <c r="AE257" s="8">
        <f>[2]หน้าผ้า!AU266</f>
        <v>0</v>
      </c>
      <c r="AF257" s="8" t="str">
        <f>[2]หน้าผ้า!AI266</f>
        <v>ระบุในSD</v>
      </c>
      <c r="AG257" s="1" t="str">
        <f>[3]หน้าผ้า!DC269</f>
        <v>ยังไม่ได้พิมพ์</v>
      </c>
      <c r="AH257" s="1">
        <f>[2]หน้าผ้า!DL266</f>
        <v>0</v>
      </c>
      <c r="AI257" s="1" t="str">
        <f>[2]หน้าผ้า!DM266</f>
        <v>Lead time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WRWT260800/WRWT25800</v>
      </c>
      <c r="BD257" s="56">
        <f>[2]หน้าผ้า!CA266</f>
        <v>0</v>
      </c>
    </row>
    <row r="258" spans="1:56" ht="28.5" customHeight="1" x14ac:dyDescent="0.45">
      <c r="A258" s="3">
        <f>[2]หน้าผ้า!C267</f>
        <v>45744</v>
      </c>
      <c r="B258" s="14" t="str">
        <f>[2]หน้าผ้า!B267</f>
        <v>MK68-000467</v>
      </c>
      <c r="C258" s="9" t="str">
        <f>[2]หน้าผ้า!E267</f>
        <v>บจก.ที.ซี.ยูเนี่ยน อโกรเทค</v>
      </c>
      <c r="D258" s="13" t="str">
        <f>[2]หน้าผ้า!F267</f>
        <v>ไม่พิมพ์</v>
      </c>
      <c r="E258" s="9">
        <f>[2]หน้าผ้า!G267</f>
        <v>26</v>
      </c>
      <c r="F258" s="9">
        <f>[2]หน้าผ้า!H267</f>
        <v>43</v>
      </c>
      <c r="G258" s="9" t="str">
        <f>[2]หน้าผ้า!I267</f>
        <v>ขาว</v>
      </c>
      <c r="H258" s="9" t="str">
        <f>[2]หน้าผ้า!J267</f>
        <v>ใส</v>
      </c>
      <c r="I258" s="9">
        <f>[2]หน้าผ้า!L267</f>
        <v>150</v>
      </c>
      <c r="J258" s="9" t="str">
        <f>[2]หน้าผ้า!M267</f>
        <v>±</v>
      </c>
      <c r="K258" s="9">
        <f>[2]หน้าผ้า!N267</f>
        <v>5</v>
      </c>
      <c r="L258" s="9" t="str">
        <f>[2]หน้าผ้า!R267</f>
        <v>ไม่</v>
      </c>
      <c r="M258" s="10" t="str">
        <f>[2]หน้าผ้า!T267</f>
        <v>ไม่สวมถุงใน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 t="str">
        <f>[2]หน้าผ้า!Z267</f>
        <v xml:space="preserve">300กระสอบแบนเต็มใบ </v>
      </c>
      <c r="T258" s="12">
        <f>[2]หน้าผ้า!X267</f>
        <v>45765</v>
      </c>
      <c r="U258" s="11">
        <f>[2]หน้าผ้า!AA267</f>
        <v>11000</v>
      </c>
      <c r="V258" s="10">
        <f>[2]หน้าผ้า!AJ267</f>
        <v>0</v>
      </c>
      <c r="W258" s="10">
        <f>[2]หน้าผ้า!AL267</f>
        <v>11000</v>
      </c>
      <c r="X258" s="10">
        <f>[2]หน้าผ้า!AM267</f>
        <v>0</v>
      </c>
      <c r="Y258" s="10">
        <f>[2]หน้าผ้า!AN267</f>
        <v>0</v>
      </c>
      <c r="Z258" s="9" t="str">
        <f>[2]หน้าผ้า!AO267</f>
        <v>WSWT2625850SM</v>
      </c>
      <c r="AA258" s="8">
        <f>[2]หน้าผ้า!AQ267</f>
        <v>13676.630000000001</v>
      </c>
      <c r="AB258" s="8">
        <f>[2]หน้าผ้า!AR267</f>
        <v>13676.630000000001</v>
      </c>
      <c r="AC258" s="8">
        <f>[2]หน้าผ้า!AS267</f>
        <v>0</v>
      </c>
      <c r="AD258" s="8">
        <f>[2]หน้าผ้า!AT267</f>
        <v>13676.630000000001</v>
      </c>
      <c r="AE258" s="8">
        <f>[2]หน้าผ้า!AU267</f>
        <v>0</v>
      </c>
      <c r="AF258" s="8" t="str">
        <f>[2]หน้าผ้า!AI267</f>
        <v>ห้ามขาด-เกินได้5%</v>
      </c>
      <c r="AG258" s="1" t="str">
        <f>[3]หน้าผ้า!DC270</f>
        <v>ยังไม่ได้พิมพ์</v>
      </c>
      <c r="AH258" s="1" t="str">
        <f>[2]หน้าผ้า!DL267</f>
        <v>P11</v>
      </c>
      <c r="AI258" s="1">
        <f>[2]หน้าผ้า!DM267</f>
        <v>2</v>
      </c>
      <c r="AJ258" s="3">
        <f>[2]หน้าผ้า!DN267</f>
        <v>45765</v>
      </c>
      <c r="AK258" s="3">
        <f>[2]หน้าผ้า!DQ267</f>
        <v>45763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45764</v>
      </c>
      <c r="AP258" s="3">
        <f>[2]หน้าผ้า!DP267</f>
        <v>45760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งานเคลือบ+คัด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WRWT25850/WRWT25850</v>
      </c>
      <c r="BD258" s="56">
        <f>[2]หน้าผ้า!CA267</f>
        <v>0</v>
      </c>
    </row>
    <row r="259" spans="1:56" ht="28.5" customHeight="1" x14ac:dyDescent="0.45">
      <c r="A259" s="3">
        <f>[2]หน้าผ้า!C268</f>
        <v>45723</v>
      </c>
      <c r="B259" s="14" t="str">
        <f>[2]หน้าผ้า!B268</f>
        <v>MK68-000353</v>
      </c>
      <c r="C259" s="9" t="str">
        <f>[2]หน้าผ้า!E268</f>
        <v>บจก.ที.ซี.ยูเนี่ยน อโกรเทค</v>
      </c>
      <c r="D259" s="13" t="str">
        <f>[2]หน้าผ้า!F268</f>
        <v>Zhejiang UN</v>
      </c>
      <c r="E259" s="9">
        <f>[2]หน้าผ้า!G268</f>
        <v>26</v>
      </c>
      <c r="F259" s="9">
        <f>[2]หน้าผ้า!H268</f>
        <v>43</v>
      </c>
      <c r="G259" s="9" t="str">
        <f>[2]หน้าผ้า!I268</f>
        <v>ขาว</v>
      </c>
      <c r="H259" s="9" t="str">
        <f>[2]หน้าผ้า!J268</f>
        <v>ใส</v>
      </c>
      <c r="I259" s="9">
        <f>[2]หน้าผ้า!L268</f>
        <v>150</v>
      </c>
      <c r="J259" s="9" t="str">
        <f>[2]หน้าผ้า!M268</f>
        <v>±</v>
      </c>
      <c r="K259" s="9">
        <f>[2]หน้าผ้า!N268</f>
        <v>5</v>
      </c>
      <c r="L259" s="9" t="str">
        <f>[2]หน้าผ้า!R268</f>
        <v>บิด</v>
      </c>
      <c r="M259" s="10" t="str">
        <f>[2]หน้าผ้า!T268</f>
        <v>ไม่สวมถุงใน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 t="str">
        <f>[2]หน้าผ้า!Z268</f>
        <v xml:space="preserve">300กระสอบแบนเต็มใบ </v>
      </c>
      <c r="T259" s="12">
        <f>[2]หน้าผ้า!X268</f>
        <v>45772</v>
      </c>
      <c r="U259" s="11">
        <f>[2]หน้าผ้า!AA268</f>
        <v>30000</v>
      </c>
      <c r="V259" s="10">
        <f>[2]หน้าผ้า!AJ268</f>
        <v>3848</v>
      </c>
      <c r="W259" s="10">
        <f>[2]หน้าผ้า!AL268</f>
        <v>26152</v>
      </c>
      <c r="X259" s="10">
        <f>[2]หน้าผ้า!AM268</f>
        <v>0</v>
      </c>
      <c r="Y259" s="10">
        <f>[2]หน้าผ้า!AN268</f>
        <v>27459.600000000002</v>
      </c>
      <c r="Z259" s="9" t="str">
        <f>[2]หน้าผ้า!AO268</f>
        <v>WSWT2625850SM</v>
      </c>
      <c r="AA259" s="8">
        <f>[2]หน้าผ้า!AQ268</f>
        <v>32515.566159999998</v>
      </c>
      <c r="AB259" s="8">
        <f>[2]หน้าผ้า!AR268</f>
        <v>32515.566159999998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32515.566159999998</v>
      </c>
      <c r="AF259" s="8" t="str">
        <f>[2]หน้าผ้า!AI268</f>
        <v>ห้ามขาด-เกินได้5%</v>
      </c>
      <c r="AG259" s="1" t="str">
        <f>[3]หน้าผ้า!DC271</f>
        <v>รอแบบ</v>
      </c>
      <c r="AH259" s="1" t="str">
        <f>[2]หน้าผ้า!DL268</f>
        <v>P8</v>
      </c>
      <c r="AI259" s="1">
        <f>[2]หน้าผ้า!DM268</f>
        <v>4</v>
      </c>
      <c r="AJ259" s="3">
        <f>[2]หน้าผ้า!DN268</f>
        <v>45772</v>
      </c>
      <c r="AK259" s="3">
        <f>[2]หน้าผ้า!DQ268</f>
        <v>45768</v>
      </c>
      <c r="AL259" s="3">
        <f>[2]หน้าผ้า!DR268</f>
        <v>45762</v>
      </c>
      <c r="AM259" s="3">
        <f>[2]หน้าผ้า!DS268</f>
        <v>45769</v>
      </c>
      <c r="AN259" s="3">
        <f>[2]หน้าผ้า!DT268</f>
        <v>45770</v>
      </c>
      <c r="AO259" s="3">
        <f>[2]หน้าผ้า!DU268</f>
        <v>45770</v>
      </c>
      <c r="AP259" s="3">
        <f>[2]หน้าผ้า!DP268</f>
        <v>45767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 t="str">
        <f>[2]หน้าผ้า!EC268</f>
        <v>งานเคลือบ+พิมพ์</v>
      </c>
      <c r="AX259" s="2" t="str">
        <f>[2]หน้าผ้า!ED268</f>
        <v xml:space="preserve"> /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WRWT25850/WRWT25850</v>
      </c>
      <c r="BD259" s="56">
        <f>[2]หน้าผ้า!CA268</f>
        <v>0</v>
      </c>
    </row>
    <row r="260" spans="1:56" ht="28.5" customHeight="1" x14ac:dyDescent="0.45">
      <c r="A260" s="3">
        <f>[2]หน้าผ้า!C269</f>
        <v>45723</v>
      </c>
      <c r="B260" s="14" t="str">
        <f>[2]หน้าผ้า!B269</f>
        <v>MK68-000354</v>
      </c>
      <c r="C260" s="9" t="str">
        <f>[2]หน้าผ้า!E269</f>
        <v>บจก.ที.ซี.ยูเนี่ยน อโกรเทค</v>
      </c>
      <c r="D260" s="13" t="str">
        <f>[2]หน้าผ้า!F269</f>
        <v>Zhejiang UN</v>
      </c>
      <c r="E260" s="9">
        <f>[2]หน้าผ้า!G269</f>
        <v>26</v>
      </c>
      <c r="F260" s="9">
        <f>[2]หน้าผ้า!H269</f>
        <v>43</v>
      </c>
      <c r="G260" s="9" t="str">
        <f>[2]หน้าผ้า!I269</f>
        <v>ขาว</v>
      </c>
      <c r="H260" s="9" t="str">
        <f>[2]หน้าผ้า!J269</f>
        <v>ใส</v>
      </c>
      <c r="I260" s="9">
        <f>[2]หน้าผ้า!L269</f>
        <v>150</v>
      </c>
      <c r="J260" s="9" t="str">
        <f>[2]หน้าผ้า!M269</f>
        <v>±</v>
      </c>
      <c r="K260" s="9">
        <f>[2]หน้าผ้า!N269</f>
        <v>5</v>
      </c>
      <c r="L260" s="9" t="str">
        <f>[2]หน้าผ้า!R269</f>
        <v>บิด</v>
      </c>
      <c r="M260" s="10" t="str">
        <f>[2]หน้าผ้า!T269</f>
        <v>ไม่สวมถุงใน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 t="str">
        <f>[2]หน้าผ้า!Z269</f>
        <v xml:space="preserve">300กระสอบแบนเต็มใบ </v>
      </c>
      <c r="T260" s="12">
        <f>[2]หน้าผ้า!X269</f>
        <v>45775</v>
      </c>
      <c r="U260" s="11">
        <f>[2]หน้าผ้า!AA269</f>
        <v>30000</v>
      </c>
      <c r="V260" s="10">
        <f>[2]หน้าผ้า!AJ269</f>
        <v>0</v>
      </c>
      <c r="W260" s="10">
        <f>[2]หน้าผ้า!AL269</f>
        <v>30000</v>
      </c>
      <c r="X260" s="10">
        <f>[2]หน้าผ้า!AM269</f>
        <v>0</v>
      </c>
      <c r="Y260" s="10">
        <f>[2]หน้าผ้า!AN269</f>
        <v>31500</v>
      </c>
      <c r="Z260" s="9" t="str">
        <f>[2]หน้าผ้า!AO269</f>
        <v>WSWT2625850SM</v>
      </c>
      <c r="AA260" s="8">
        <f>[2]หน้าผ้า!AQ269</f>
        <v>37299.899999999994</v>
      </c>
      <c r="AB260" s="8">
        <f>[2]หน้าผ้า!AR269</f>
        <v>27334</v>
      </c>
      <c r="AC260" s="8">
        <f>[2]หน้าผ้า!AS269</f>
        <v>9965.8999999999942</v>
      </c>
      <c r="AD260" s="8">
        <f>[2]หน้าผ้า!AT269</f>
        <v>0</v>
      </c>
      <c r="AE260" s="8">
        <f>[2]หน้าผ้า!AU269</f>
        <v>37299.899999999994</v>
      </c>
      <c r="AF260" s="8" t="str">
        <f>[2]หน้าผ้า!AI269</f>
        <v>ห้ามขาด-เกินได้5%</v>
      </c>
      <c r="AG260" s="1" t="str">
        <f>[3]หน้าผ้า!DC272</f>
        <v>พร้อมส่ง</v>
      </c>
      <c r="AH260" s="1" t="str">
        <f>[2]หน้าผ้า!DL269</f>
        <v>P8</v>
      </c>
      <c r="AI260" s="1">
        <f>[2]หน้าผ้า!DM269</f>
        <v>4</v>
      </c>
      <c r="AJ260" s="3">
        <f>[2]หน้าผ้า!DN269</f>
        <v>45775</v>
      </c>
      <c r="AK260" s="3">
        <f>[2]หน้าผ้า!DQ269</f>
        <v>45771</v>
      </c>
      <c r="AL260" s="3">
        <f>[2]หน้าผ้า!DR269</f>
        <v>45765</v>
      </c>
      <c r="AM260" s="3">
        <f>[2]หน้าผ้า!DS269</f>
        <v>45772</v>
      </c>
      <c r="AN260" s="3">
        <f>[2]หน้าผ้า!DT269</f>
        <v>45773</v>
      </c>
      <c r="AO260" s="3">
        <f>[2]หน้าผ้า!DU269</f>
        <v>45773</v>
      </c>
      <c r="AP260" s="3">
        <f>[2]หน้าผ้า!DP269</f>
        <v>45770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 t="str">
        <f>[2]หน้าผ้า!EC269</f>
        <v>งานเคลือบ+พิมพ์</v>
      </c>
      <c r="AX260" s="2" t="str">
        <f>[2]หน้าผ้า!ED269</f>
        <v xml:space="preserve"> /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WRWT25850/WRWT25850</v>
      </c>
      <c r="BD260" s="56">
        <f>[2]หน้าผ้า!CA269</f>
        <v>1027.8164866666662</v>
      </c>
    </row>
    <row r="261" spans="1:56" ht="28.5" customHeight="1" x14ac:dyDescent="0.45">
      <c r="A261" s="3">
        <f>[2]หน้าผ้า!C270</f>
        <v>45723</v>
      </c>
      <c r="B261" s="14" t="str">
        <f>[2]หน้าผ้า!B270</f>
        <v>MK68-000355</v>
      </c>
      <c r="C261" s="9" t="str">
        <f>[2]หน้าผ้า!E270</f>
        <v>บจก.ที.ซี.ยูเนี่ยน อโกรเทค</v>
      </c>
      <c r="D261" s="13" t="str">
        <f>[2]หน้าผ้า!F270</f>
        <v>Zhejiang UN</v>
      </c>
      <c r="E261" s="9">
        <f>[2]หน้าผ้า!G270</f>
        <v>26</v>
      </c>
      <c r="F261" s="9">
        <f>[2]หน้าผ้า!H270</f>
        <v>43</v>
      </c>
      <c r="G261" s="9" t="str">
        <f>[2]หน้าผ้า!I270</f>
        <v>ขาว</v>
      </c>
      <c r="H261" s="9" t="str">
        <f>[2]หน้าผ้า!J270</f>
        <v>ใส</v>
      </c>
      <c r="I261" s="9">
        <f>[2]หน้าผ้า!L270</f>
        <v>150</v>
      </c>
      <c r="J261" s="9" t="str">
        <f>[2]หน้าผ้า!M270</f>
        <v>±</v>
      </c>
      <c r="K261" s="9">
        <f>[2]หน้าผ้า!N270</f>
        <v>5</v>
      </c>
      <c r="L261" s="9" t="str">
        <f>[2]หน้าผ้า!R270</f>
        <v>ไม่</v>
      </c>
      <c r="M261" s="10" t="str">
        <f>[2]หน้าผ้า!T270</f>
        <v>ไม่สวมถุงใน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 t="str">
        <f>[2]หน้าผ้า!Z270</f>
        <v xml:space="preserve">300กระสอบแบนเต็มใบ </v>
      </c>
      <c r="T261" s="12">
        <f>[2]หน้าผ้า!X270</f>
        <v>45777</v>
      </c>
      <c r="U261" s="11">
        <f>[2]หน้าผ้า!AA270</f>
        <v>30000</v>
      </c>
      <c r="V261" s="10">
        <f>[2]หน้าผ้า!AJ270</f>
        <v>0</v>
      </c>
      <c r="W261" s="10">
        <f>[2]หน้าผ้า!AL270</f>
        <v>30000</v>
      </c>
      <c r="X261" s="10">
        <f>[2]หน้าผ้า!AM270</f>
        <v>0</v>
      </c>
      <c r="Y261" s="10">
        <f>[2]หน้าผ้า!AN270</f>
        <v>31500</v>
      </c>
      <c r="Z261" s="9" t="str">
        <f>[2]หน้าผ้า!AO270</f>
        <v>WSWT2625850SM</v>
      </c>
      <c r="AA261" s="8">
        <f>[2]หน้าผ้า!AQ270</f>
        <v>37299.899999999994</v>
      </c>
      <c r="AB261" s="8">
        <f>[2]หน้าผ้า!AR270</f>
        <v>0</v>
      </c>
      <c r="AC261" s="8">
        <f>[2]หน้าผ้า!AS270</f>
        <v>37299.899999999994</v>
      </c>
      <c r="AD261" s="8">
        <f>[2]หน้าผ้า!AT270</f>
        <v>0</v>
      </c>
      <c r="AE261" s="8">
        <f>[2]หน้าผ้า!AU270</f>
        <v>37299.899999999994</v>
      </c>
      <c r="AF261" s="8" t="str">
        <f>[2]หน้าผ้า!AI270</f>
        <v>ห้ามขาด-เกินได้5%</v>
      </c>
      <c r="AG261" s="1" t="str">
        <f>[3]หน้าผ้า!DC273</f>
        <v>พร้อมส่ง</v>
      </c>
      <c r="AH261" s="1" t="str">
        <f>[2]หน้าผ้า!DL270</f>
        <v>P8</v>
      </c>
      <c r="AI261" s="1">
        <f>[2]หน้าผ้า!DM270</f>
        <v>4</v>
      </c>
      <c r="AJ261" s="3">
        <f>[2]หน้าผ้า!DN270</f>
        <v>45777</v>
      </c>
      <c r="AK261" s="3">
        <f>[2]หน้าผ้า!DQ270</f>
        <v>45773</v>
      </c>
      <c r="AL261" s="3">
        <f>[2]หน้าผ้า!DR270</f>
        <v>45767</v>
      </c>
      <c r="AM261" s="3">
        <f>[2]หน้าผ้า!DS270</f>
        <v>45774</v>
      </c>
      <c r="AN261" s="3">
        <f>[2]หน้าผ้า!DT270</f>
        <v>45775</v>
      </c>
      <c r="AO261" s="3">
        <f>[2]หน้าผ้า!DU270</f>
        <v>45775</v>
      </c>
      <c r="AP261" s="3">
        <f>[2]หน้าผ้า!DP270</f>
        <v>45772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 t="str">
        <f>[2]หน้าผ้า!EC270</f>
        <v>งานเคลือบ+พิมพ์</v>
      </c>
      <c r="AX261" s="2" t="str">
        <f>[2]หน้าผ้า!ED270</f>
        <v xml:space="preserve"> /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WRWT25850/WRWT25850</v>
      </c>
      <c r="BD261" s="56">
        <f>[2]หน้าผ้า!CA270</f>
        <v>3846.8630200000002</v>
      </c>
    </row>
    <row r="262" spans="1:56" ht="28.5" customHeight="1" x14ac:dyDescent="0.45">
      <c r="A262" s="3" t="str">
        <f>[2]หน้าผ้า!C271</f>
        <v>ประมาณการ</v>
      </c>
      <c r="B262" s="14" t="str">
        <f>[2]หน้าผ้า!B271</f>
        <v>ประมาณการ</v>
      </c>
      <c r="C262" s="9" t="str">
        <f>[2]หน้าผ้า!E271</f>
        <v>บจก.ที.ซี.ยูเนี่ยน อโกรเทค</v>
      </c>
      <c r="D262" s="13" t="str">
        <f>[2]หน้าผ้า!F271</f>
        <v>รอแบบ</v>
      </c>
      <c r="E262" s="9">
        <f>[2]หน้าผ้า!G271</f>
        <v>26</v>
      </c>
      <c r="F262" s="9">
        <f>[2]หน้าผ้า!H271</f>
        <v>43</v>
      </c>
      <c r="G262" s="9" t="str">
        <f>[2]หน้าผ้า!I271</f>
        <v>ขาว</v>
      </c>
      <c r="H262" s="9" t="str">
        <f>[2]หน้าผ้า!J271</f>
        <v>ใส</v>
      </c>
      <c r="I262" s="9">
        <f>[2]หน้าผ้า!L271</f>
        <v>150</v>
      </c>
      <c r="J262" s="9" t="str">
        <f>[2]หน้าผ้า!M271</f>
        <v>±</v>
      </c>
      <c r="K262" s="9">
        <f>[2]หน้าผ้า!N271</f>
        <v>5</v>
      </c>
      <c r="L262" s="9" t="str">
        <f>[2]หน้าผ้า!R271</f>
        <v>บิด</v>
      </c>
      <c r="M262" s="10" t="str">
        <f>[2]หน้าผ้า!T271</f>
        <v>ไม่สวมถุงใน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 t="str">
        <f>[2]หน้าผ้า!Z271</f>
        <v xml:space="preserve">300กระสอบแบนเต็มใบ </v>
      </c>
      <c r="T262" s="12" t="str">
        <f>[2]หน้าผ้า!X271</f>
        <v>รอแจ้ง</v>
      </c>
      <c r="U262" s="11">
        <f>[2]หน้าผ้า!AA271</f>
        <v>20000</v>
      </c>
      <c r="V262" s="10">
        <f>[2]หน้าผ้า!AJ271</f>
        <v>0</v>
      </c>
      <c r="W262" s="10">
        <f>[2]หน้าผ้า!AL271</f>
        <v>20000</v>
      </c>
      <c r="X262" s="10">
        <f>[2]หน้าผ้า!AM271</f>
        <v>0</v>
      </c>
      <c r="Y262" s="10">
        <f>[2]หน้าผ้า!AN271</f>
        <v>21000</v>
      </c>
      <c r="Z262" s="9" t="str">
        <f>[2]หน้าผ้า!AO271</f>
        <v>WSWT2625850SM</v>
      </c>
      <c r="AA262" s="8">
        <f>[2]หน้าผ้า!AQ271</f>
        <v>24866.6</v>
      </c>
      <c r="AB262" s="8">
        <f>[2]หน้าผ้า!AR271</f>
        <v>0</v>
      </c>
      <c r="AC262" s="8">
        <f>[2]หน้าผ้า!AS271</f>
        <v>24866.6</v>
      </c>
      <c r="AD262" s="8">
        <f>[2]หน้าผ้า!AT271</f>
        <v>0</v>
      </c>
      <c r="AE262" s="8">
        <f>[2]หน้าผ้า!AU271</f>
        <v>24866.6</v>
      </c>
      <c r="AF262" s="8" t="str">
        <f>[2]หน้าผ้า!AI271</f>
        <v>ห้ามขาด-เกินได้5%</v>
      </c>
      <c r="AG262" s="1" t="str">
        <f>[3]หน้าผ้า!DC274</f>
        <v>ยังไม่ได้พิมพ์</v>
      </c>
      <c r="AH262" s="1" t="str">
        <f>[2]หน้าผ้า!DL271</f>
        <v>P8</v>
      </c>
      <c r="AI262" s="1">
        <f>[2]หน้าผ้า!DM271</f>
        <v>4</v>
      </c>
      <c r="AJ262" s="3" t="str">
        <f>[2]หน้าผ้า!DN271</f>
        <v>รอแจ้ง</v>
      </c>
      <c r="AK262" s="3" t="e">
        <f>[2]หน้าผ้า!DQ271</f>
        <v>#VALUE!</v>
      </c>
      <c r="AL262" s="3" t="e">
        <f>[2]หน้าผ้า!DR271</f>
        <v>#VALUE!</v>
      </c>
      <c r="AM262" s="3" t="e">
        <f>[2]หน้าผ้า!DS271</f>
        <v>#VALUE!</v>
      </c>
      <c r="AN262" s="3" t="e">
        <f>[2]หน้าผ้า!DT271</f>
        <v>#VALUE!</v>
      </c>
      <c r="AO262" s="3" t="e">
        <f>[2]หน้าผ้า!DU271</f>
        <v>#VALUE!</v>
      </c>
      <c r="AP262" s="3" t="e">
        <f>[2]หน้าผ้า!DP271</f>
        <v>#VALUE!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งานเคลือบ+พิมพ์</v>
      </c>
      <c r="AX262" s="2" t="str">
        <f>[2]หน้าผ้า!ED271</f>
        <v xml:space="preserve"> /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WRWT25850/WRWT25850</v>
      </c>
      <c r="BD262" s="56">
        <f>[2]หน้าผ้า!CA271</f>
        <v>2564.5753466666665</v>
      </c>
    </row>
    <row r="263" spans="1:56" ht="28.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26</v>
      </c>
      <c r="F263" s="9">
        <f>[2]หน้าผ้า!H272</f>
        <v>43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120</v>
      </c>
      <c r="J263" s="9" t="str">
        <f>[2]หน้าผ้า!M272</f>
        <v>±</v>
      </c>
      <c r="K263" s="9">
        <f>[2]หน้าผ้า!N272</f>
        <v>5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 t="str">
        <f>[2]หน้าผ้า!AO272</f>
        <v>WSWT2625850SM</v>
      </c>
      <c r="AA263" s="8">
        <f>[2]หน้าผ้า!AQ272</f>
        <v>145658.59615999999</v>
      </c>
      <c r="AB263" s="8">
        <f>[2]หน้าผ้า!AR272</f>
        <v>73526.196159999992</v>
      </c>
      <c r="AC263" s="8">
        <f>[2]หน้าผ้า!AS272</f>
        <v>72132.399999999994</v>
      </c>
      <c r="AD263" s="8">
        <f>[2]หน้าผ้า!AT272</f>
        <v>13676.630000000001</v>
      </c>
      <c r="AE263" s="8">
        <f>[2]หน้าผ้า!AU272</f>
        <v>131981.96615999998</v>
      </c>
      <c r="AF263" s="8" t="str">
        <f>[2]หน้าผ้า!AI272</f>
        <v>ระบุในSD</v>
      </c>
      <c r="AG263" s="1" t="str">
        <f>[3]หน้าผ้า!DC275</f>
        <v>ผ้าขาว</v>
      </c>
      <c r="AH263" s="1">
        <f>[2]หน้าผ้า!DL272</f>
        <v>0</v>
      </c>
      <c r="AI263" s="1" t="str">
        <f>[2]หน้าผ้า!DM272</f>
        <v>Lead time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WRWT260850/WRWT25850</v>
      </c>
      <c r="BD263" s="56">
        <f>[2]หน้าผ้า!CA272</f>
        <v>0</v>
      </c>
    </row>
    <row r="264" spans="1:56" ht="28.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28</v>
      </c>
      <c r="F264" s="9">
        <f>[2]หน้าผ้า!H273</f>
        <v>41</v>
      </c>
      <c r="G264" s="9" t="str">
        <f>[2]หน้าผ้า!I273</f>
        <v>ขาว</v>
      </c>
      <c r="H264" s="9">
        <f>[2]หน้าผ้า!J273</f>
        <v>0</v>
      </c>
      <c r="I264" s="9">
        <f>[2]หน้าผ้า!L273</f>
        <v>122</v>
      </c>
      <c r="J264" s="9" t="str">
        <f>[2]หน้าผ้า!M273</f>
        <v>+</v>
      </c>
      <c r="K264" s="9">
        <f>[2]หน้าผ้า!N273</f>
        <v>3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 t="str">
        <f>[2]หน้าผ้า!AO273</f>
        <v>WSWT2825800</v>
      </c>
      <c r="AA264" s="8" t="e">
        <f>[2]หน้าผ้า!AQ273</f>
        <v>#REF!</v>
      </c>
      <c r="AB264" s="8" t="e">
        <f>[2]หน้าผ้า!AR273</f>
        <v>#REF!</v>
      </c>
      <c r="AC264" s="8" t="e">
        <f>[2]หน้าผ้า!AS273</f>
        <v>#REF!</v>
      </c>
      <c r="AD264" s="8" t="e">
        <f>[2]หน้าผ้า!AT273</f>
        <v>#REF!</v>
      </c>
      <c r="AE264" s="8" t="e">
        <f>[2]หน้าผ้า!AU273</f>
        <v>#REF!</v>
      </c>
      <c r="AF264" s="8" t="str">
        <f>[2]หน้าผ้า!AI273</f>
        <v>ระบุในSD</v>
      </c>
      <c r="AG264" s="1" t="str">
        <f>[3]หน้าผ้า!DC276</f>
        <v>พร้อมส่ง</v>
      </c>
      <c r="AH264" s="1">
        <f>[2]หน้าผ้า!DL273</f>
        <v>0</v>
      </c>
      <c r="AI264" s="1" t="str">
        <f>[2]หน้าผ้า!DM273</f>
        <v>Lead time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WRWT25850/WRWT25800</v>
      </c>
      <c r="BD264" s="56">
        <f>[2]หน้าผ้า!CA273</f>
        <v>0</v>
      </c>
    </row>
    <row r="265" spans="1:56" ht="28.5" customHeight="1" x14ac:dyDescent="0.45">
      <c r="A265" s="3">
        <f>[2]หน้าผ้า!C274</f>
        <v>45749</v>
      </c>
      <c r="B265" s="14" t="str">
        <f>[2]หน้าผ้า!B274</f>
        <v>MK68-000492</v>
      </c>
      <c r="C265" s="9" t="str">
        <f>[2]หน้าผ้า!E274</f>
        <v>บจก.ไทยร่วมใจน้ำมันพืช</v>
      </c>
      <c r="D265" s="13" t="str">
        <f>[2]หน้าผ้า!F274</f>
        <v>TRJ</v>
      </c>
      <c r="E265" s="9">
        <f>[2]หน้าผ้า!G274</f>
        <v>28</v>
      </c>
      <c r="F265" s="9">
        <f>[2]หน้าผ้า!H274</f>
        <v>41</v>
      </c>
      <c r="G265" s="9" t="str">
        <f>[2]หน้าผ้า!I274</f>
        <v>ขาว</v>
      </c>
      <c r="H265" s="9">
        <f>[2]หน้าผ้า!J274</f>
        <v>0</v>
      </c>
      <c r="I265" s="9">
        <f>[2]หน้าผ้า!L274</f>
        <v>120</v>
      </c>
      <c r="J265" s="9" t="str">
        <f>[2]หน้าผ้า!M274</f>
        <v>+</v>
      </c>
      <c r="K265" s="9">
        <f>[2]หน้าผ้า!N274</f>
        <v>3</v>
      </c>
      <c r="L265" s="9" t="str">
        <f>[2]หน้าผ้า!R274</f>
        <v>ไม่</v>
      </c>
      <c r="M265" s="10" t="str">
        <f>[2]หน้าผ้า!T274</f>
        <v>ไม่สวมถุงใน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 t="str">
        <f>[2]หน้าผ้า!Z274</f>
        <v>500กระสอบ</v>
      </c>
      <c r="T265" s="12">
        <f>[2]หน้าผ้า!X274</f>
        <v>45769</v>
      </c>
      <c r="U265" s="11">
        <f>[2]หน้าผ้า!AA274</f>
        <v>50000</v>
      </c>
      <c r="V265" s="10">
        <f>[2]หน้าผ้า!AJ274</f>
        <v>0</v>
      </c>
      <c r="W265" s="10">
        <f>[2]หน้าผ้า!AL274</f>
        <v>50000</v>
      </c>
      <c r="X265" s="10">
        <f>[2]หน้าผ้า!AM274</f>
        <v>0</v>
      </c>
      <c r="Y265" s="10">
        <f>[2]หน้าผ้า!AN274</f>
        <v>52500</v>
      </c>
      <c r="Z265" s="9" t="str">
        <f>[2]หน้าผ้า!AO274</f>
        <v>WSWT2825850</v>
      </c>
      <c r="AA265" s="8">
        <f>[2]หน้าผ้า!AQ274</f>
        <v>59372.5</v>
      </c>
      <c r="AB265" s="8">
        <f>[2]หน้าผ้า!AR274</f>
        <v>12979</v>
      </c>
      <c r="AC265" s="8">
        <f>[2]หน้าผ้า!AS274</f>
        <v>46393.5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 t="str">
        <f>[3]หน้าผ้า!DC277</f>
        <v>พร้อมส่ง</v>
      </c>
      <c r="AH265" s="1" t="str">
        <f>[2]หน้าผ้า!DL274</f>
        <v>P1</v>
      </c>
      <c r="AI265" s="1">
        <f>[2]หน้าผ้า!DM274</f>
        <v>2</v>
      </c>
      <c r="AJ265" s="3">
        <f>[2]หน้าผ้า!DN274</f>
        <v>45769</v>
      </c>
      <c r="AK265" s="3">
        <f>[2]หน้าผ้า!DQ274</f>
        <v>0</v>
      </c>
      <c r="AL265" s="3">
        <f>[2]หน้าผ้า!DR274</f>
        <v>45760</v>
      </c>
      <c r="AM265" s="3">
        <f>[2]หน้าผ้า!DS274</f>
        <v>45767</v>
      </c>
      <c r="AN265" s="3">
        <f>[2]หน้าผ้า!DT274</f>
        <v>0</v>
      </c>
      <c r="AO265" s="3">
        <f>[2]หน้าผ้า!DU274</f>
        <v>45768</v>
      </c>
      <c r="AP265" s="3">
        <f>[2]หน้าผ้า!DP274</f>
        <v>45764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 t="str">
        <f>[2]หน้าผ้า!EC274</f>
        <v>งานพิมพ์</v>
      </c>
      <c r="AX265" s="2" t="str">
        <f>[2]หน้าผ้า!ED274</f>
        <v xml:space="preserve"> /</v>
      </c>
      <c r="AY265" s="2" t="str">
        <f>[2]หน้าผ้า!AG274</f>
        <v>เย็น21/4  ขอส่ง  28/4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WRWT25850/WRWT25850</v>
      </c>
      <c r="BD265" s="56">
        <f>[2]หน้าผ้า!CA274</f>
        <v>5214.1139166666671</v>
      </c>
    </row>
    <row r="266" spans="1:56" ht="28.5" customHeight="1" x14ac:dyDescent="0.45">
      <c r="A266" s="3" t="str">
        <f>[2]หน้าผ้า!C275</f>
        <v>ประมาณการ</v>
      </c>
      <c r="B266" s="14" t="str">
        <f>[2]หน้าผ้า!B275</f>
        <v>ประมาณการ</v>
      </c>
      <c r="C266" s="9" t="str">
        <f>[2]หน้าผ้า!E275</f>
        <v>บจก.ที.ซี.ยูเนี่ยน อโกรเทค</v>
      </c>
      <c r="D266" s="13" t="str">
        <f>[2]หน้าผ้า!F275</f>
        <v>ไม่พิมพ์</v>
      </c>
      <c r="E266" s="9">
        <f>[2]หน้าผ้า!G275</f>
        <v>28</v>
      </c>
      <c r="F266" s="9">
        <f>[2]หน้าผ้า!H275</f>
        <v>47</v>
      </c>
      <c r="G266" s="9" t="str">
        <f>[2]หน้าผ้า!I275</f>
        <v>ขาว</v>
      </c>
      <c r="H266" s="9" t="str">
        <f>[2]หน้าผ้า!J275</f>
        <v>ใส</v>
      </c>
      <c r="I266" s="9">
        <f>[2]หน้าผ้า!L275</f>
        <v>180</v>
      </c>
      <c r="J266" s="9" t="str">
        <f>[2]หน้าผ้า!M275</f>
        <v>±</v>
      </c>
      <c r="K266" s="9">
        <f>[2]หน้าผ้า!N275</f>
        <v>5</v>
      </c>
      <c r="L266" s="9" t="str">
        <f>[2]หน้าผ้า!R275</f>
        <v>ไม่</v>
      </c>
      <c r="M266" s="10" t="str">
        <f>[2]หน้าผ้า!T275</f>
        <v>ไม่สวมถุงใน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 t="str">
        <f>[2]หน้าผ้า!Z275</f>
        <v xml:space="preserve">300กระสอบแบนเต็มใบ </v>
      </c>
      <c r="T266" s="12">
        <f>[2]หน้าผ้า!X275</f>
        <v>45777</v>
      </c>
      <c r="U266" s="11">
        <f>[2]หน้าผ้า!AA275</f>
        <v>20000</v>
      </c>
      <c r="V266" s="10">
        <f>[2]หน้าผ้า!AJ275</f>
        <v>0</v>
      </c>
      <c r="W266" s="10">
        <f>[2]หน้าผ้า!AL275</f>
        <v>20000</v>
      </c>
      <c r="X266" s="10">
        <f>[2]หน้าผ้า!AM275</f>
        <v>0</v>
      </c>
      <c r="Y266" s="10">
        <f>[2]หน้าผ้า!AN275</f>
        <v>0</v>
      </c>
      <c r="Z266" s="9" t="str">
        <f>[2]หน้าผ้า!AO275</f>
        <v>WSWT2825850</v>
      </c>
      <c r="AA266" s="8">
        <f>[2]หน้าผ้า!AQ275</f>
        <v>27101.800000000003</v>
      </c>
      <c r="AB266" s="8">
        <f>[2]หน้าผ้า!AR275</f>
        <v>0</v>
      </c>
      <c r="AC266" s="8">
        <f>[2]หน้าผ้า!AS275</f>
        <v>27101.800000000003</v>
      </c>
      <c r="AD266" s="8">
        <f>[2]หน้าผ้า!AT275</f>
        <v>0</v>
      </c>
      <c r="AE266" s="8">
        <f>[2]หน้าผ้า!AU275</f>
        <v>27101.800000000003</v>
      </c>
      <c r="AF266" s="8">
        <f>[2]หน้าผ้า!AI275</f>
        <v>0</v>
      </c>
      <c r="AG266" s="1">
        <f>[3]หน้าผ้า!DC278</f>
        <v>0</v>
      </c>
      <c r="AH266" s="1" t="str">
        <f>[2]หน้าผ้า!DL275</f>
        <v>P3</v>
      </c>
      <c r="AI266" s="1">
        <f>[2]หน้าผ้า!DM275</f>
        <v>1</v>
      </c>
      <c r="AJ266" s="3">
        <f>[2]หน้าผ้า!DN275</f>
        <v>45777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45776</v>
      </c>
      <c r="AP266" s="3">
        <f>[2]หน้าผ้า!DP275</f>
        <v>45772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 t="str">
        <f>[2]หน้าผ้า!EC275</f>
        <v>ตัด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WRWT25850/WRWT25850</v>
      </c>
      <c r="BD266" s="56">
        <f>[2]หน้าผ้า!CA275</f>
        <v>3045.9411888888894</v>
      </c>
    </row>
    <row r="267" spans="1:56" ht="28.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28</v>
      </c>
      <c r="F267" s="9">
        <f>[2]หน้าผ้า!H276</f>
        <v>43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130</v>
      </c>
      <c r="J267" s="9" t="str">
        <f>[2]หน้าผ้า!M276</f>
        <v>±</v>
      </c>
      <c r="K267" s="9">
        <f>[2]หน้าผ้า!N276</f>
        <v>3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 t="str">
        <f>[2]หน้าผ้า!AO276</f>
        <v>WSWT2825850</v>
      </c>
      <c r="AA267" s="8">
        <f>[2]หน้าผ้า!AQ276</f>
        <v>86474.3</v>
      </c>
      <c r="AB267" s="8">
        <f>[2]หน้าผ้า!AR276</f>
        <v>12979</v>
      </c>
      <c r="AC267" s="8">
        <f>[2]หน้าผ้า!AS276</f>
        <v>73495.3</v>
      </c>
      <c r="AD267" s="8">
        <f>[2]หน้าผ้า!AT276</f>
        <v>0</v>
      </c>
      <c r="AE267" s="8">
        <f>[2]หน้าผ้า!AU276</f>
        <v>27101.800000000003</v>
      </c>
      <c r="AF267" s="8" t="str">
        <f>[2]หน้าผ้า!AI276</f>
        <v>ระบุในSD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WRWT280850/WRWT25850</v>
      </c>
      <c r="BD267" s="56">
        <f>[2]หน้าผ้า!CA276</f>
        <v>0</v>
      </c>
    </row>
    <row r="268" spans="1:56" ht="28.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30</v>
      </c>
      <c r="F268" s="9">
        <f>[2]หน้าผ้า!H277</f>
        <v>41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122</v>
      </c>
      <c r="J268" s="9" t="str">
        <f>[2]หน้าผ้า!M277</f>
        <v>±</v>
      </c>
      <c r="K268" s="9">
        <f>[2]หน้าผ้า!N277</f>
        <v>5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 t="str">
        <f>[2]หน้าผ้า!AO277</f>
        <v>WSWT3025800</v>
      </c>
      <c r="AA268" s="8" t="e">
        <f>[2]หน้าผ้า!AQ277</f>
        <v>#REF!</v>
      </c>
      <c r="AB268" s="8" t="e">
        <f>[2]หน้าผ้า!AR277</f>
        <v>#REF!</v>
      </c>
      <c r="AC268" s="8" t="e">
        <f>[2]หน้าผ้า!AS277</f>
        <v>#REF!</v>
      </c>
      <c r="AD268" s="8" t="e">
        <f>[2]หน้าผ้า!AT277</f>
        <v>#REF!</v>
      </c>
      <c r="AE268" s="8" t="e">
        <f>[2]หน้าผ้า!AU277</f>
        <v>#REF!</v>
      </c>
      <c r="AF268" s="8" t="str">
        <f>[2]หน้าผ้า!AI277</f>
        <v>ระบุในSD</v>
      </c>
      <c r="AG268" s="1">
        <f>[3]หน้าผ้า!DC280</f>
        <v>0</v>
      </c>
      <c r="AH268" s="1">
        <f>[2]หน้าผ้า!DL277</f>
        <v>0</v>
      </c>
      <c r="AI268" s="1" t="str">
        <f>[2]หน้าผ้า!DM277</f>
        <v>Lead time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WRWT25800/WRWT28750</v>
      </c>
      <c r="BD268" s="56">
        <f>[2]หน้าผ้า!CA277</f>
        <v>0</v>
      </c>
    </row>
    <row r="269" spans="1:56" ht="28.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 t="str">
        <f>[2]หน้าผ้า!X278</f>
        <v>ค้างส่งทั้งหมด</v>
      </c>
      <c r="U269" s="11">
        <f>[2]หน้าผ้า!AA278</f>
        <v>7598606</v>
      </c>
      <c r="V269" s="10">
        <f>[2]หน้าผ้า!AJ278</f>
        <v>462832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 t="e">
        <f>[2]หน้าผ้า!AQ278</f>
        <v>#REF!</v>
      </c>
      <c r="AB269" s="8" t="e">
        <f>[2]หน้าผ้า!AR278</f>
        <v>#REF!</v>
      </c>
      <c r="AC269" s="8" t="e">
        <f>[2]หน้าผ้า!AS278</f>
        <v>#REF!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 t="str">
        <f>[3]หน้าผ้า!DC281</f>
        <v xml:space="preserve"> </v>
      </c>
      <c r="AH269" s="1">
        <f>[2]หน้าผ้า!DL278</f>
        <v>0</v>
      </c>
      <c r="AI269" s="1" t="str">
        <f>[2]หน้าผ้า!DM278</f>
        <v>Lead time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-5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661196.08438964118</v>
      </c>
    </row>
    <row r="270" spans="1:56" ht="28.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140000</v>
      </c>
      <c r="T270" s="12">
        <f>[2]หน้าผ้า!X279</f>
        <v>0</v>
      </c>
      <c r="U270" s="11">
        <f>[2]หน้าผ้า!AA279</f>
        <v>54.275757142857145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 t="e">
        <f>[2]หน้าผ้า!AQ279</f>
        <v>#REF!</v>
      </c>
      <c r="AB270" s="8">
        <f>[2]หน้าผ้า!AR279</f>
        <v>0</v>
      </c>
      <c r="AC270" s="8" t="e">
        <f>[2]หน้าผ้า!AS279</f>
        <v>#REF!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 t="str">
        <f>[2]หน้าผ้า!DL279</f>
        <v>P1</v>
      </c>
      <c r="AI270" s="1">
        <f>[2]หน้าผ้า!DM279</f>
        <v>2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-9</v>
      </c>
      <c r="AM270" s="3">
        <f>[2]หน้าผ้า!DS279</f>
        <v>-2</v>
      </c>
      <c r="AN270" s="3">
        <f>[2]หน้าผ้า!DT279</f>
        <v>0</v>
      </c>
      <c r="AO270" s="3">
        <f>[2]หน้าผ้า!DU279</f>
        <v>-1</v>
      </c>
      <c r="AP270" s="3">
        <f>[2]หน้าผ้า!DP279</f>
        <v>-5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งานพิมพ์</v>
      </c>
      <c r="AX270" s="2" t="str">
        <f>[2]หน้าผ้า!ED279</f>
        <v>รอART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 t="str">
        <f>[2]หน้าผ้า!CA279</f>
        <v>ห้ามลบ</v>
      </c>
    </row>
    <row r="271" spans="1:56" ht="28.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 t="str">
        <f>[2]หน้าผ้า!X280</f>
        <v>ประมาณการ</v>
      </c>
      <c r="U271" s="11">
        <f>[2]หน้าผ้า!AA280</f>
        <v>1112000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 t="str">
        <f>[2]หน้าผ้า!DL280</f>
        <v>P3</v>
      </c>
      <c r="AI271" s="1">
        <f>[2]หน้าผ้า!DM280</f>
        <v>1</v>
      </c>
      <c r="AJ271" s="3" t="str">
        <f>[2]หน้าผ้า!DN280</f>
        <v>ประมาณการ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 t="e">
        <f>[2]หน้าผ้า!DU280</f>
        <v>#VALUE!</v>
      </c>
      <c r="AP271" s="3" t="e">
        <f>[2]หน้าผ้า!DP280</f>
        <v>#VALUE!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 t="str">
        <f>[2]หน้าผ้า!EC280</f>
        <v>ตัด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8.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 t="str">
        <f>[2]หน้าผ้า!X281</f>
        <v>รอแจ้ง</v>
      </c>
      <c r="U272" s="11">
        <f>[2]หน้าผ้า!AA281</f>
        <v>571613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539817.07182000007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 t="str">
        <f>[2]หน้าผ้า!DL281</f>
        <v>P2</v>
      </c>
      <c r="AI272" s="1">
        <f>[2]หน้าผ้า!DM281</f>
        <v>3</v>
      </c>
      <c r="AJ272" s="3" t="str">
        <f>[2]หน้าผ้า!DN281</f>
        <v>รอแจ้ง</v>
      </c>
      <c r="AK272" s="3" t="e">
        <f>[2]หน้าผ้า!DQ281</f>
        <v>#VALUE!</v>
      </c>
      <c r="AL272" s="3" t="e">
        <f>[2]หน้าผ้า!DR281</f>
        <v>#VALUE!</v>
      </c>
      <c r="AM272" s="3" t="e">
        <f>[2]หน้าผ้า!DS281</f>
        <v>#VALUE!</v>
      </c>
      <c r="AN272" s="3">
        <f>[2]หน้าผ้า!DT281</f>
        <v>0</v>
      </c>
      <c r="AO272" s="3" t="e">
        <f>[2]หน้าผ้า!DU281</f>
        <v>#VALUE!</v>
      </c>
      <c r="AP272" s="3" t="e">
        <f>[2]หน้าผ้า!DP281</f>
        <v>#VALUE!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 t="str">
        <f>[2]หน้าผ้า!EC281</f>
        <v>งานเคลือบ+พิมพ์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8.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 t="str">
        <f>[2]หน้าผ้า!X282</f>
        <v>รอส่ง</v>
      </c>
      <c r="U273" s="11">
        <f>[2]หน้าผ้า!AA282</f>
        <v>382984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 t="str">
        <f>[2]หน้าผ้า!DL282</f>
        <v>P6</v>
      </c>
      <c r="AI273" s="1">
        <f>[2]หน้าผ้า!DM282</f>
        <v>4</v>
      </c>
      <c r="AJ273" s="3" t="str">
        <f>[2]หน้าผ้า!DN282</f>
        <v>รอส่ง</v>
      </c>
      <c r="AK273" s="3" t="e">
        <f>[2]หน้าผ้า!DQ282</f>
        <v>#VALUE!</v>
      </c>
      <c r="AL273" s="3" t="e">
        <f>[2]หน้าผ้า!DR282</f>
        <v>#VALUE!</v>
      </c>
      <c r="AM273" s="3" t="e">
        <f>[2]หน้าผ้า!DS282</f>
        <v>#VALUE!</v>
      </c>
      <c r="AN273" s="3" t="e">
        <f>[2]หน้าผ้า!DT282</f>
        <v>#VALUE!</v>
      </c>
      <c r="AO273" s="3" t="e">
        <f>[2]หน้าผ้า!DU282</f>
        <v>#VALUE!</v>
      </c>
      <c r="AP273" s="3" t="e">
        <f>[2]หน้าผ้า!DP282</f>
        <v>#VALUE!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 t="str">
        <f>[2]หน้าผ้า!EC282</f>
        <v>งานเคลือบ+พิมพ์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8.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 t="str">
        <f>[2]หน้าผ้า!X283</f>
        <v>มีกำหนดส่ง</v>
      </c>
      <c r="U274" s="11">
        <f>[2]หน้าผ้า!AA283</f>
        <v>5532009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 t="e">
        <f>[2]หน้าผ้า!AS283</f>
        <v>#REF!</v>
      </c>
      <c r="AD274" s="8" t="e">
        <f>[2]หน้าผ้า!AT283</f>
        <v>#REF!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 t="str">
        <f>[2]หน้าผ้า!DL283</f>
        <v>P11</v>
      </c>
      <c r="AI274" s="1">
        <f>[2]หน้าผ้า!DM283</f>
        <v>2</v>
      </c>
      <c r="AJ274" s="3" t="str">
        <f>[2]หน้าผ้า!DN283</f>
        <v>มีกำหนดส่ง</v>
      </c>
      <c r="AK274" s="3" t="e">
        <f>[2]หน้าผ้า!DQ283</f>
        <v>#VALUE!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 t="e">
        <f>[2]หน้าผ้า!DU283</f>
        <v>#VALUE!</v>
      </c>
      <c r="AP274" s="3" t="e">
        <f>[2]หน้าผ้า!DP283</f>
        <v>#VALUE!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 t="str">
        <f>[2]หน้าผ้า!EC283</f>
        <v>งานเคลือบ+ตัด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8.5" customHeight="1" x14ac:dyDescent="0.45">
      <c r="A275" s="3">
        <f>[2]หน้าผ้า!C284</f>
        <v>0</v>
      </c>
      <c r="B275" s="14">
        <f>[2]หน้าผ้า!B284</f>
        <v>0</v>
      </c>
      <c r="C275" s="9" t="str">
        <f>[2]หน้าผ้า!E284</f>
        <v>ผู้สั่งผลิต..................................................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 t="str">
        <f>[2]หน้าผ้า!I284</f>
        <v xml:space="preserve"> </v>
      </c>
      <c r="H275" s="9">
        <f>[2]หน้าผ้า!J284</f>
        <v>0</v>
      </c>
      <c r="I275" s="9">
        <f>[2]หน้าผ้า!L284</f>
        <v>0</v>
      </c>
      <c r="J275" s="9" t="str">
        <f>[2]หน้าผ้า!M284</f>
        <v xml:space="preserve"> 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 t="str">
        <f>[2]หน้าผ้า!DL284</f>
        <v>P9</v>
      </c>
      <c r="AI275" s="1">
        <f>[2]หน้าผ้า!DM284</f>
        <v>3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-10</v>
      </c>
      <c r="AM275" s="3">
        <f>[2]หน้าผ้า!DS284</f>
        <v>-3</v>
      </c>
      <c r="AN275" s="3">
        <f>[2]หน้าผ้า!DT284</f>
        <v>-2</v>
      </c>
      <c r="AO275" s="3">
        <f>[2]หน้าผ้า!DU284</f>
        <v>-1</v>
      </c>
      <c r="AP275" s="3">
        <f>[2]หน้าผ้า!DP284</f>
        <v>-5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 t="str">
        <f>[2]หน้าผ้า!EC284</f>
        <v>งานพิมพ์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8.5" customHeight="1" x14ac:dyDescent="0.45">
      <c r="A276" s="3">
        <f>[2]หน้าผ้า!C285</f>
        <v>0</v>
      </c>
      <c r="B276" s="14">
        <f>[2]หน้าผ้า!B285</f>
        <v>0</v>
      </c>
      <c r="C276" s="9" t="str">
        <f>[2]หน้าผ้า!E285</f>
        <v>เจ้าหน้าที่วางแผนการผลิต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 t="str">
        <f>[2]หน้าผ้า!M285</f>
        <v>ผู้อนุมัติ..................................................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 t="str">
        <f>[2]หน้าผ้า!AT285</f>
        <v xml:space="preserve"> 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 t="str">
        <f>[2]หน้าผ้า!DL285</f>
        <v>P4</v>
      </c>
      <c r="AI276" s="1">
        <f>[2]หน้าผ้า!DM285</f>
        <v>3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-10</v>
      </c>
      <c r="AM276" s="3">
        <f>[2]หน้าผ้า!DS285</f>
        <v>-3</v>
      </c>
      <c r="AN276" s="3">
        <f>[2]หน้าผ้า!DT285</f>
        <v>0</v>
      </c>
      <c r="AO276" s="3">
        <f>[2]หน้าผ้า!DU285</f>
        <v>-2</v>
      </c>
      <c r="AP276" s="3">
        <f>[2]หน้าผ้า!DP285</f>
        <v>-5</v>
      </c>
      <c r="AQ276" s="3">
        <f>[2]หน้าผ้า!DW285</f>
        <v>-1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 t="str">
        <f>[2]หน้าผ้า!EC285</f>
        <v>งานพิมพ์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8.5" customHeight="1" x14ac:dyDescent="0.45">
      <c r="A277" s="3">
        <f>[2]หน้าผ้า!C286</f>
        <v>0</v>
      </c>
      <c r="B277" s="14">
        <f>[2]หน้าผ้า!B286</f>
        <v>0</v>
      </c>
      <c r="C277" s="9" t="str">
        <f>[2]หน้าผ้า!E286</f>
        <v xml:space="preserve">        /         /        .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 t="str">
        <f>[2]หน้าผ้า!M286</f>
        <v>ผู้จัดการฝ่ายผลิต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 t="str">
        <f>[2]หน้าผ้า!V286</f>
        <v xml:space="preserve"> 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 t="str">
        <f>[2]หน้าผ้า!DL286</f>
        <v>P7</v>
      </c>
      <c r="AI277" s="1">
        <f>[2]หน้าผ้า!DM286</f>
        <v>2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-9</v>
      </c>
      <c r="AM277" s="3">
        <f>[2]หน้าผ้า!DS286</f>
        <v>-2</v>
      </c>
      <c r="AN277" s="3">
        <f>[2]หน้าผ้า!DT286</f>
        <v>-1</v>
      </c>
      <c r="AO277" s="3">
        <f>[2]หน้าผ้า!DU286</f>
        <v>-1</v>
      </c>
      <c r="AP277" s="3">
        <f>[2]หน้าผ้า!DP286</f>
        <v>-5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 t="str">
        <f>[2]หน้าผ้า!EC286</f>
        <v>งานพิมพ์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8.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 t="str">
        <f>[2]หน้าผ้า!M287</f>
        <v xml:space="preserve">        /         /        .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 t="str">
        <f>[2]หน้าผ้า!DL287</f>
        <v>P8</v>
      </c>
      <c r="AI278" s="1">
        <f>[2]หน้าผ้า!DM287</f>
        <v>4</v>
      </c>
      <c r="AJ278" s="3">
        <f>[2]หน้าผ้า!DN287</f>
        <v>0</v>
      </c>
      <c r="AK278" s="3">
        <f>[2]หน้าผ้า!DQ287</f>
        <v>-4</v>
      </c>
      <c r="AL278" s="3">
        <f>[2]หน้าผ้า!DR287</f>
        <v>-10</v>
      </c>
      <c r="AM278" s="3">
        <f>[2]หน้าผ้า!DS287</f>
        <v>-3</v>
      </c>
      <c r="AN278" s="3">
        <f>[2]หน้าผ้า!DT287</f>
        <v>-2</v>
      </c>
      <c r="AO278" s="3">
        <f>[2]หน้าผ้า!DU287</f>
        <v>-2</v>
      </c>
      <c r="AP278" s="3">
        <f>[2]หน้าผ้า!DP287</f>
        <v>-5</v>
      </c>
      <c r="AQ278" s="3">
        <f>[2]หน้าผ้า!DW287</f>
        <v>-1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 t="str">
        <f>[2]หน้าผ้า!EC287</f>
        <v>งานเคลือบ+พิมพ์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8.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 t="str">
        <f>[2]หน้าผ้า!F288</f>
        <v xml:space="preserve"> </v>
      </c>
      <c r="E279" s="9" t="str">
        <f>[2]หน้าผ้า!G288</f>
        <v xml:space="preserve"> 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 t="str">
        <f>[2]หน้าผ้า!DL288</f>
        <v>P13</v>
      </c>
      <c r="AI279" s="1">
        <f>[2]หน้าผ้า!DM288</f>
        <v>2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-2</v>
      </c>
      <c r="AP279" s="3">
        <f>[2]หน้าผ้า!DP288</f>
        <v>-5</v>
      </c>
      <c r="AQ279" s="3">
        <f>[2]หน้าผ้า!DW288</f>
        <v>-1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 t="str">
        <f>[2]หน้าผ้า!EC288</f>
        <v>ตัด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8.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 t="str">
        <f>[2]หน้าผ้า!V289</f>
        <v xml:space="preserve"> 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 t="str">
        <f>[2]หน้าผ้า!DL289</f>
        <v>P10</v>
      </c>
      <c r="AI280" s="1">
        <f>[2]หน้าผ้า!DM289</f>
        <v>3</v>
      </c>
      <c r="AJ280" s="3">
        <f>[2]หน้าผ้า!DN289</f>
        <v>0</v>
      </c>
      <c r="AK280" s="3">
        <f>[2]หน้าผ้า!DQ289</f>
        <v>-3</v>
      </c>
      <c r="AL280" s="3">
        <f>[2]หน้าผ้า!DR289</f>
        <v>-9</v>
      </c>
      <c r="AM280" s="3">
        <f>[2]หน้าผ้า!DS289</f>
        <v>-2</v>
      </c>
      <c r="AN280" s="3">
        <f>[2]หน้าผ้า!DT289</f>
        <v>0</v>
      </c>
      <c r="AO280" s="3">
        <f>[2]หน้าผ้า!DU289</f>
        <v>-1</v>
      </c>
      <c r="AP280" s="3">
        <f>[2]หน้าผ้า!DP289</f>
        <v>-5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 t="str">
        <f>[2]หน้าผ้า!EC289</f>
        <v>งานเคลือบ+พิมพ์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8.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 t="str">
        <f>[2]หน้าผ้า!AA290</f>
        <v xml:space="preserve"> </v>
      </c>
      <c r="V281" s="10" t="str">
        <f>[2]หน้าผ้า!AJ290</f>
        <v>.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 t="str">
        <f>[2]หน้าผ้า!DM290</f>
        <v>Lead time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-5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8.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 t="str">
        <f>[2]หน้าผ้า!DL291</f>
        <v>P5.2</v>
      </c>
      <c r="AI282" s="1">
        <f>[2]หน้าผ้า!DM291</f>
        <v>4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-11</v>
      </c>
      <c r="AM282" s="3">
        <f>[2]หน้าผ้า!DS291</f>
        <v>-4</v>
      </c>
      <c r="AN282" s="3">
        <f>[2]หน้าผ้า!DT291</f>
        <v>-3</v>
      </c>
      <c r="AO282" s="3">
        <f>[2]หน้าผ้า!DU291</f>
        <v>-3</v>
      </c>
      <c r="AP282" s="3">
        <f>[2]หน้าผ้า!DP291</f>
        <v>-15</v>
      </c>
      <c r="AQ282" s="3">
        <f>[2]หน้าผ้า!DW291</f>
        <v>-2</v>
      </c>
      <c r="AR282" s="3">
        <f>[2]หน้าผ้า!DX291</f>
        <v>-1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8.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 t="str">
        <f>[2]หน้าผ้า!DL292</f>
        <v>P5.3</v>
      </c>
      <c r="AI283" s="1">
        <f>[2]หน้าผ้า!DM292</f>
        <v>6</v>
      </c>
      <c r="AJ283" s="3">
        <f>[2]หน้าผ้า!DN292</f>
        <v>0</v>
      </c>
      <c r="AK283" s="3">
        <f>[2]หน้าผ้า!DQ292</f>
        <v>-6</v>
      </c>
      <c r="AL283" s="3">
        <f>[2]หน้าผ้า!DR292</f>
        <v>-12</v>
      </c>
      <c r="AM283" s="3">
        <f>[2]หน้าผ้า!DS292</f>
        <v>-5</v>
      </c>
      <c r="AN283" s="3">
        <f>[2]หน้าผ้า!DT292</f>
        <v>-4</v>
      </c>
      <c r="AO283" s="3">
        <f>[2]หน้าผ้า!DU292</f>
        <v>-3</v>
      </c>
      <c r="AP283" s="3">
        <f>[2]หน้าผ้า!DP292</f>
        <v>-15</v>
      </c>
      <c r="AQ283" s="3">
        <f>[2]หน้าผ้า!DW292</f>
        <v>-2</v>
      </c>
      <c r="AR283" s="3">
        <f>[2]หน้าผ้า!DX292</f>
        <v>-1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8.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8.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8.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8.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8.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8.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8.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8.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8.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8.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8.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8.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8.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8.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8.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8.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8.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 t="str">
        <f>[2]หน้าผ้า!H309</f>
        <v xml:space="preserve"> 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8.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8.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8.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8.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8.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8.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8.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8.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8.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8.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8.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8.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8.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8.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8.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8.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8.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8.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8.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8.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8.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8.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8.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8.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8.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8.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8.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8.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8.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8.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8.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8.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8.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8.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8.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8.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8.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8.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8.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8.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8.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8.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8.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8.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8.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8.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8.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8.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8.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8.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8.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8.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8.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8.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8.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8.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8.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8.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8.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8.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8.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8.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8.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8.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8.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8.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8.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8.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8.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8.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8.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8.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8.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8.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8.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8.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8.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8.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8.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8.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8.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8.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8.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8.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8.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8.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8.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8.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8.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8.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8.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8.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8.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8.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8.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8.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8.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8.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8.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8.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8.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8.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8.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8.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8.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8.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8.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8.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8.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8.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8.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8.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8.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8.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8.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8.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8.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8.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8.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8.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8.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8.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8.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8.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8.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8.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8.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8.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8.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8.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8.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8.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8.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8.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8.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8.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8.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8.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8.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8.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8.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8.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8.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8.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8.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8.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8.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8.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8.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8.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8.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8.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8.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8.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8.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8.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8.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8.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8.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8.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8.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8.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8.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8.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8.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8.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8.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8.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8.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8.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8.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8.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8.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8.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8.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8.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8.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8.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8.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8.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8.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8.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8.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8.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8.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8.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8.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8.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8.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8.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8.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 t="e">
        <f>[2]หน้าผ้า!EA500</f>
        <v>#REF!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8.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8.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8.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8.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 t="e">
        <f>[2]หน้าผ้า!EA504</f>
        <v>#REF!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8.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8.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8.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8.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8.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 t="e">
        <f>[2]หน้าผ้า!EA509</f>
        <v>#REF!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8.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 t="e">
        <f>[2]หน้าผ้า!EA510</f>
        <v>#REF!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8.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 t="e">
        <f>[2]หน้าผ้า!EA511</f>
        <v>#REF!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8.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8.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8.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 t="e">
        <f>[2]หน้าผ้า!EA514</f>
        <v>#REF!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8.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8.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8.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 t="e">
        <f>[2]หน้าผ้า!DW517</f>
        <v>#REF!</v>
      </c>
      <c r="AR508" s="3" t="e">
        <f>[2]หน้าผ้า!DX517</f>
        <v>#REF!</v>
      </c>
      <c r="AS508" s="3" t="e">
        <f>[2]หน้าผ้า!DY517</f>
        <v>#REF!</v>
      </c>
      <c r="AT508" s="3" t="e">
        <f>[2]หน้าผ้า!DZ517</f>
        <v>#REF!</v>
      </c>
      <c r="AU508" s="3" t="e">
        <f>[2]หน้าผ้า!EA517</f>
        <v>#REF!</v>
      </c>
      <c r="AV508" s="1" t="e">
        <f>[2]หน้าผ้า!EB517</f>
        <v>#REF!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 t="e">
        <f>[2]หน้าผ้า!EG517</f>
        <v>#REF!</v>
      </c>
      <c r="BA508" s="2" t="e">
        <f>[2]หน้าผ้า!EH517</f>
        <v>#REF!</v>
      </c>
      <c r="BB508" s="2" t="e">
        <f>[2]หน้าผ้า!EI517</f>
        <v>#REF!</v>
      </c>
      <c r="BC508" s="1">
        <f>[2]หน้าผ้า!BZ517</f>
        <v>0</v>
      </c>
      <c r="BD508" s="56">
        <f>[2]หน้าผ้า!CA517</f>
        <v>0</v>
      </c>
    </row>
    <row r="509" spans="1:56" ht="28.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8.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8.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8.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8.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8.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8.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 t="e">
        <f>[2]หน้าผ้า!ED524</f>
        <v>#REF!</v>
      </c>
      <c r="AY515" s="2">
        <f>[2]หน้าผ้า!AG524</f>
        <v>0</v>
      </c>
      <c r="AZ515" s="2" t="e">
        <f>[2]หน้าผ้า!EG524</f>
        <v>#REF!</v>
      </c>
      <c r="BA515" s="2" t="e">
        <f>[2]หน้าผ้า!EH524</f>
        <v>#REF!</v>
      </c>
      <c r="BB515" s="2" t="e">
        <f>[2]หน้าผ้า!EI524</f>
        <v>#REF!</v>
      </c>
      <c r="BC515" s="1">
        <f>[2]หน้าผ้า!BZ524</f>
        <v>0</v>
      </c>
      <c r="BD515" s="56">
        <f>[2]หน้าผ้า!CA524</f>
        <v>0</v>
      </c>
    </row>
    <row r="516" spans="1:56" ht="28.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8.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8.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8.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8.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8.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8.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8.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8.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8.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8.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8.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8.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8.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8.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8.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8.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8.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8.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8.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8.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8.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8.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8.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8.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8.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8.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8.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8.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8.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8.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8.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8.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8.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8.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8.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8.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8.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8.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8.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8.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8.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8.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8.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8.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8.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8.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8.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8.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8.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8.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8.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8.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8.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8.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8.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8.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8.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8.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4">
    <cfRule type="expression" dxfId="2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19" zoomScale="85" zoomScaleNormal="85" workbookViewId="0">
      <selection activeCell="D29" sqref="D29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172</v>
      </c>
    </row>
    <row r="2" spans="1:17" x14ac:dyDescent="0.2">
      <c r="A2" s="57" t="s">
        <v>29</v>
      </c>
      <c r="B2" t="s">
        <v>63</v>
      </c>
      <c r="D2">
        <v>12</v>
      </c>
      <c r="I2" t="s">
        <v>283</v>
      </c>
      <c r="J2" t="s">
        <v>308</v>
      </c>
      <c r="K2" t="s">
        <v>282</v>
      </c>
      <c r="P2" t="s">
        <v>284</v>
      </c>
    </row>
    <row r="4" spans="1:17" x14ac:dyDescent="0.2">
      <c r="A4" s="57" t="s">
        <v>23</v>
      </c>
      <c r="B4" s="57" t="s">
        <v>42</v>
      </c>
      <c r="C4" t="s">
        <v>170</v>
      </c>
      <c r="D4" t="s">
        <v>180</v>
      </c>
      <c r="E4" t="s">
        <v>173</v>
      </c>
      <c r="F4" t="s">
        <v>175</v>
      </c>
      <c r="G4" t="s">
        <v>191</v>
      </c>
      <c r="H4" t="s">
        <v>154</v>
      </c>
    </row>
    <row r="5" spans="1:17" ht="20.25" customHeight="1" x14ac:dyDescent="0.2">
      <c r="A5" t="s">
        <v>421</v>
      </c>
      <c r="B5" t="s">
        <v>419</v>
      </c>
      <c r="C5" s="59">
        <v>5000</v>
      </c>
      <c r="D5" s="59">
        <v>5250</v>
      </c>
      <c r="E5" s="59">
        <v>5000</v>
      </c>
      <c r="F5" s="59">
        <v>3372</v>
      </c>
      <c r="G5" s="59">
        <v>3702.0499999999997</v>
      </c>
      <c r="H5" s="59">
        <v>330.04999999999973</v>
      </c>
      <c r="I5" s="59">
        <f>H5</f>
        <v>330.04999999999973</v>
      </c>
    </row>
    <row r="6" spans="1:17" ht="20.25" customHeight="1" x14ac:dyDescent="0.2">
      <c r="A6" s="61" t="s">
        <v>431</v>
      </c>
      <c r="B6" s="61"/>
      <c r="C6" s="62">
        <v>5000</v>
      </c>
      <c r="D6" s="62">
        <v>5250</v>
      </c>
      <c r="E6" s="62">
        <v>5000</v>
      </c>
      <c r="F6" s="62">
        <v>3372</v>
      </c>
      <c r="G6" s="62">
        <v>3702.0499999999997</v>
      </c>
      <c r="H6" s="62">
        <v>330.04999999999973</v>
      </c>
      <c r="I6" s="59"/>
    </row>
    <row r="7" spans="1:17" ht="20.25" customHeight="1" x14ac:dyDescent="0.2">
      <c r="A7" t="s">
        <v>148</v>
      </c>
      <c r="B7" t="s">
        <v>194</v>
      </c>
      <c r="C7" s="59">
        <v>10000</v>
      </c>
      <c r="D7" s="59">
        <v>10500</v>
      </c>
      <c r="E7" s="59">
        <v>10000</v>
      </c>
      <c r="F7" s="59">
        <v>0</v>
      </c>
      <c r="G7" s="59">
        <v>8801.1</v>
      </c>
      <c r="H7" s="59">
        <v>8801.1</v>
      </c>
      <c r="I7" s="59">
        <f t="shared" ref="I7:I68" si="0">H7</f>
        <v>8801.1</v>
      </c>
      <c r="J7" s="59"/>
    </row>
    <row r="8" spans="1:17" ht="20.25" customHeight="1" x14ac:dyDescent="0.2">
      <c r="A8" s="61" t="s">
        <v>388</v>
      </c>
      <c r="B8" s="61"/>
      <c r="C8" s="62">
        <v>10000</v>
      </c>
      <c r="D8" s="62">
        <v>10500</v>
      </c>
      <c r="E8" s="62">
        <v>10000</v>
      </c>
      <c r="F8" s="62">
        <v>0</v>
      </c>
      <c r="G8" s="62">
        <v>8801.1</v>
      </c>
      <c r="H8" s="62">
        <v>8801.1</v>
      </c>
      <c r="I8" s="59">
        <f t="shared" si="0"/>
        <v>8801.1</v>
      </c>
      <c r="J8" s="59"/>
    </row>
    <row r="9" spans="1:17" ht="20.25" customHeight="1" x14ac:dyDescent="0.2">
      <c r="A9" t="s">
        <v>189</v>
      </c>
      <c r="B9" t="s">
        <v>273</v>
      </c>
      <c r="C9" s="59">
        <v>10000</v>
      </c>
      <c r="D9" s="59">
        <v>10500</v>
      </c>
      <c r="E9" s="59">
        <v>10000</v>
      </c>
      <c r="F9" s="59">
        <v>0</v>
      </c>
      <c r="G9" s="59">
        <v>9359.9000000000015</v>
      </c>
      <c r="H9" s="59">
        <v>9359.9000000000015</v>
      </c>
      <c r="I9" s="59">
        <f t="shared" si="0"/>
        <v>9359.9000000000015</v>
      </c>
    </row>
    <row r="10" spans="1:17" ht="20.25" customHeight="1" x14ac:dyDescent="0.2">
      <c r="A10" s="61" t="s">
        <v>383</v>
      </c>
      <c r="B10" s="61"/>
      <c r="C10" s="62">
        <v>10000</v>
      </c>
      <c r="D10" s="62">
        <v>10500</v>
      </c>
      <c r="E10" s="62">
        <v>10000</v>
      </c>
      <c r="F10" s="62">
        <v>0</v>
      </c>
      <c r="G10" s="62">
        <v>9359.9000000000015</v>
      </c>
      <c r="H10" s="62">
        <v>9359.9000000000015</v>
      </c>
      <c r="I10" s="59">
        <f t="shared" si="0"/>
        <v>9359.9000000000015</v>
      </c>
    </row>
    <row r="11" spans="1:17" ht="20.25" customHeight="1" x14ac:dyDescent="0.2">
      <c r="A11" t="s">
        <v>79</v>
      </c>
      <c r="B11" t="s">
        <v>86</v>
      </c>
      <c r="C11" s="59">
        <v>50000</v>
      </c>
      <c r="D11" s="59">
        <v>0</v>
      </c>
      <c r="E11" s="59">
        <v>50000</v>
      </c>
      <c r="F11" s="59">
        <v>14387</v>
      </c>
      <c r="G11" s="59">
        <v>55181.5</v>
      </c>
      <c r="H11" s="59">
        <v>40794.5</v>
      </c>
      <c r="I11" s="59"/>
    </row>
    <row r="12" spans="1:17" ht="20.25" customHeight="1" x14ac:dyDescent="0.2">
      <c r="A12" s="61" t="s">
        <v>838</v>
      </c>
      <c r="B12" s="61"/>
      <c r="C12" s="62">
        <v>50000</v>
      </c>
      <c r="D12" s="62">
        <v>0</v>
      </c>
      <c r="E12" s="62">
        <v>50000</v>
      </c>
      <c r="F12" s="62">
        <v>14387</v>
      </c>
      <c r="G12" s="62">
        <v>55181.5</v>
      </c>
      <c r="H12" s="62">
        <v>40794.5</v>
      </c>
      <c r="I12" s="59">
        <f t="shared" si="0"/>
        <v>40794.5</v>
      </c>
    </row>
    <row r="13" spans="1:17" ht="20.25" customHeight="1" x14ac:dyDescent="0.2">
      <c r="A13" t="s">
        <v>82</v>
      </c>
      <c r="B13" t="s">
        <v>152</v>
      </c>
      <c r="C13" s="59">
        <v>110000</v>
      </c>
      <c r="D13" s="59">
        <v>115500</v>
      </c>
      <c r="E13" s="59">
        <v>110000</v>
      </c>
      <c r="F13" s="59">
        <v>0</v>
      </c>
      <c r="G13" s="59">
        <v>115252.50000000001</v>
      </c>
      <c r="H13" s="59">
        <v>115252.50000000001</v>
      </c>
      <c r="I13" s="59"/>
    </row>
    <row r="14" spans="1:17" ht="20.25" customHeight="1" x14ac:dyDescent="0.2">
      <c r="A14" s="61" t="s">
        <v>385</v>
      </c>
      <c r="B14" s="61"/>
      <c r="C14" s="62">
        <v>110000</v>
      </c>
      <c r="D14" s="62">
        <v>115500</v>
      </c>
      <c r="E14" s="62">
        <v>110000</v>
      </c>
      <c r="F14" s="62">
        <v>0</v>
      </c>
      <c r="G14" s="62">
        <v>115252.50000000001</v>
      </c>
      <c r="H14" s="62">
        <v>115252.50000000001</v>
      </c>
      <c r="I14" s="59">
        <f t="shared" si="0"/>
        <v>115252.50000000001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t="s">
        <v>81</v>
      </c>
      <c r="B15" t="s">
        <v>98</v>
      </c>
      <c r="C15" s="59">
        <v>40000</v>
      </c>
      <c r="D15" s="59">
        <v>42000</v>
      </c>
      <c r="E15" s="59">
        <v>40000</v>
      </c>
      <c r="F15" s="59">
        <v>0</v>
      </c>
      <c r="G15" s="59">
        <v>43027.600000000006</v>
      </c>
      <c r="H15" s="59">
        <v>43027.600000000006</v>
      </c>
      <c r="I15" s="59"/>
    </row>
    <row r="16" spans="1:17" ht="20.25" customHeight="1" x14ac:dyDescent="0.2">
      <c r="B16" t="s">
        <v>152</v>
      </c>
      <c r="C16" s="59">
        <v>7227</v>
      </c>
      <c r="D16" s="59">
        <v>0</v>
      </c>
      <c r="E16" s="59">
        <v>7160</v>
      </c>
      <c r="F16" s="59">
        <v>0</v>
      </c>
      <c r="G16" s="59">
        <v>0</v>
      </c>
      <c r="H16" s="59">
        <v>0</v>
      </c>
      <c r="I16" s="59">
        <f t="shared" si="0"/>
        <v>0</v>
      </c>
    </row>
    <row r="17" spans="1:17" ht="20.25" customHeight="1" x14ac:dyDescent="0.2">
      <c r="B17" t="s">
        <v>111</v>
      </c>
      <c r="C17" s="59">
        <v>5000</v>
      </c>
      <c r="D17" s="59">
        <v>5250</v>
      </c>
      <c r="E17" s="59">
        <v>5000</v>
      </c>
      <c r="F17" s="59">
        <v>0</v>
      </c>
      <c r="G17" s="59">
        <v>5518.15</v>
      </c>
      <c r="H17" s="59">
        <v>5518.15</v>
      </c>
      <c r="I17" s="59">
        <f t="shared" si="0"/>
        <v>5518.15</v>
      </c>
    </row>
    <row r="18" spans="1:17" ht="20.25" customHeight="1" x14ac:dyDescent="0.2">
      <c r="B18" t="s">
        <v>80</v>
      </c>
      <c r="C18" s="59">
        <v>23000</v>
      </c>
      <c r="D18" s="59">
        <v>24150</v>
      </c>
      <c r="E18" s="59">
        <v>23000</v>
      </c>
      <c r="F18" s="59">
        <v>0</v>
      </c>
      <c r="G18" s="59">
        <v>25551.129999999997</v>
      </c>
      <c r="H18" s="59">
        <v>25551.129999999997</v>
      </c>
      <c r="I18" s="59">
        <f t="shared" si="0"/>
        <v>25551.129999999997</v>
      </c>
      <c r="K18" s="59"/>
      <c r="L18" s="59"/>
      <c r="M18" s="59"/>
    </row>
    <row r="19" spans="1:17" ht="20.25" customHeight="1" x14ac:dyDescent="0.2">
      <c r="A19" s="61" t="s">
        <v>174</v>
      </c>
      <c r="B19" s="61"/>
      <c r="C19" s="62">
        <v>75227</v>
      </c>
      <c r="D19" s="62">
        <v>71400</v>
      </c>
      <c r="E19" s="62">
        <v>75160</v>
      </c>
      <c r="F19" s="62">
        <v>0</v>
      </c>
      <c r="G19" s="62">
        <v>74096.88</v>
      </c>
      <c r="H19" s="62">
        <v>74096.88</v>
      </c>
      <c r="I19" s="59">
        <f t="shared" si="0"/>
        <v>74096.88</v>
      </c>
      <c r="K19" s="59"/>
      <c r="L19" s="59"/>
      <c r="M19" s="59"/>
    </row>
    <row r="20" spans="1:17" ht="20.25" customHeight="1" x14ac:dyDescent="0.2">
      <c r="A20" t="s">
        <v>128</v>
      </c>
      <c r="B20" t="s">
        <v>113</v>
      </c>
      <c r="C20" s="59">
        <v>42000</v>
      </c>
      <c r="D20" s="59">
        <v>44100</v>
      </c>
      <c r="E20" s="59">
        <v>42000</v>
      </c>
      <c r="F20" s="59">
        <v>34422.080000000002</v>
      </c>
      <c r="G20" s="59">
        <v>45178.98</v>
      </c>
      <c r="H20" s="59">
        <v>10756.900000000001</v>
      </c>
      <c r="I20" s="59">
        <f t="shared" si="0"/>
        <v>10756.900000000001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B21" t="s">
        <v>111</v>
      </c>
      <c r="C21" s="59">
        <v>32000</v>
      </c>
      <c r="D21" s="59">
        <v>33600</v>
      </c>
      <c r="E21" s="59">
        <v>32000</v>
      </c>
      <c r="F21" s="59">
        <v>20703.54</v>
      </c>
      <c r="G21" s="59">
        <v>36154.36</v>
      </c>
      <c r="H21" s="59">
        <v>15450.82</v>
      </c>
      <c r="I21" s="59"/>
      <c r="K21" s="59"/>
      <c r="L21" s="59"/>
      <c r="M21" s="59"/>
      <c r="Q21" s="60"/>
    </row>
    <row r="22" spans="1:17" ht="20.25" customHeight="1" x14ac:dyDescent="0.2">
      <c r="B22" t="s">
        <v>80</v>
      </c>
      <c r="C22" s="59">
        <v>5000</v>
      </c>
      <c r="D22" s="59">
        <v>5250</v>
      </c>
      <c r="E22" s="59">
        <v>5000</v>
      </c>
      <c r="F22" s="59">
        <v>0</v>
      </c>
      <c r="G22" s="59">
        <v>5518.15</v>
      </c>
      <c r="H22" s="59">
        <v>5518.15</v>
      </c>
      <c r="I22" s="59">
        <f t="shared" si="0"/>
        <v>5518.15</v>
      </c>
      <c r="K22" s="59"/>
      <c r="L22" s="59"/>
      <c r="M22" s="59"/>
    </row>
    <row r="23" spans="1:17" ht="20.25" customHeight="1" x14ac:dyDescent="0.2">
      <c r="A23" s="61" t="s">
        <v>219</v>
      </c>
      <c r="B23" s="61"/>
      <c r="C23" s="62">
        <v>79000</v>
      </c>
      <c r="D23" s="62">
        <v>82950</v>
      </c>
      <c r="E23" s="62">
        <v>79000</v>
      </c>
      <c r="F23" s="62">
        <v>55125.62</v>
      </c>
      <c r="G23" s="62">
        <v>86851.489999999991</v>
      </c>
      <c r="H23" s="62">
        <v>31725.870000000003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t="s">
        <v>101</v>
      </c>
      <c r="B24" t="s">
        <v>94</v>
      </c>
      <c r="C24" s="59">
        <v>106278</v>
      </c>
      <c r="D24" s="59">
        <v>111591.90000000001</v>
      </c>
      <c r="E24" s="59">
        <v>106278</v>
      </c>
      <c r="F24" s="59">
        <v>0</v>
      </c>
      <c r="G24" s="59">
        <v>114322.18182000001</v>
      </c>
      <c r="H24" s="59">
        <v>114322.18182000001</v>
      </c>
      <c r="I24" s="59">
        <f t="shared" si="0"/>
        <v>114322.18182000001</v>
      </c>
    </row>
    <row r="25" spans="1:17" ht="20.25" customHeight="1" x14ac:dyDescent="0.2">
      <c r="A25" s="61" t="s">
        <v>837</v>
      </c>
      <c r="B25" s="61"/>
      <c r="C25" s="62">
        <v>106278</v>
      </c>
      <c r="D25" s="62">
        <v>111591.90000000001</v>
      </c>
      <c r="E25" s="62">
        <v>106278</v>
      </c>
      <c r="F25" s="62">
        <v>0</v>
      </c>
      <c r="G25" s="62">
        <v>114322.18182000001</v>
      </c>
      <c r="H25" s="62">
        <v>114322.18182000001</v>
      </c>
      <c r="I25" s="59"/>
    </row>
    <row r="26" spans="1:17" ht="20.25" customHeight="1" x14ac:dyDescent="0.2">
      <c r="A26" t="s">
        <v>85</v>
      </c>
      <c r="B26" t="s">
        <v>153</v>
      </c>
      <c r="C26" s="59">
        <v>40000</v>
      </c>
      <c r="D26" s="59">
        <v>0</v>
      </c>
      <c r="E26" s="59">
        <v>40000</v>
      </c>
      <c r="F26" s="59">
        <v>0</v>
      </c>
      <c r="G26" s="59">
        <v>48615.600000000006</v>
      </c>
      <c r="H26" s="59">
        <v>48615.600000000006</v>
      </c>
      <c r="I26" s="59">
        <f t="shared" si="0"/>
        <v>48615.600000000006</v>
      </c>
    </row>
    <row r="27" spans="1:17" ht="20.25" customHeight="1" x14ac:dyDescent="0.2">
      <c r="B27" t="s">
        <v>206</v>
      </c>
      <c r="C27" s="59">
        <v>10000</v>
      </c>
      <c r="D27" s="59">
        <v>10500</v>
      </c>
      <c r="E27" s="59">
        <v>10000</v>
      </c>
      <c r="F27" s="59">
        <v>0</v>
      </c>
      <c r="G27" s="59">
        <v>11874.499999999998</v>
      </c>
      <c r="H27" s="59">
        <v>11874.499999999998</v>
      </c>
      <c r="I27" s="59"/>
    </row>
    <row r="28" spans="1:17" ht="20.25" customHeight="1" x14ac:dyDescent="0.2">
      <c r="A28" s="61" t="s">
        <v>233</v>
      </c>
      <c r="B28" s="61"/>
      <c r="C28" s="62">
        <v>50000</v>
      </c>
      <c r="D28" s="62">
        <v>10500</v>
      </c>
      <c r="E28" s="62">
        <v>50000</v>
      </c>
      <c r="F28" s="62">
        <v>0</v>
      </c>
      <c r="G28" s="62">
        <v>60490.100000000006</v>
      </c>
      <c r="H28" s="62">
        <v>60490.100000000006</v>
      </c>
      <c r="I28" s="59">
        <f t="shared" si="0"/>
        <v>60490.100000000006</v>
      </c>
    </row>
    <row r="29" spans="1:17" ht="20.25" customHeight="1" x14ac:dyDescent="0.2">
      <c r="A29" t="s">
        <v>255</v>
      </c>
      <c r="B29" t="s">
        <v>113</v>
      </c>
      <c r="C29" s="59">
        <v>30000</v>
      </c>
      <c r="D29" s="59">
        <v>0</v>
      </c>
      <c r="E29" s="59">
        <v>30000</v>
      </c>
      <c r="F29" s="59">
        <v>6278</v>
      </c>
      <c r="G29" s="59">
        <v>37299.899999999994</v>
      </c>
      <c r="H29" s="59">
        <v>31021.899999999998</v>
      </c>
      <c r="I29" s="59">
        <f t="shared" si="0"/>
        <v>31021.899999999998</v>
      </c>
    </row>
    <row r="30" spans="1:17" ht="20.25" customHeight="1" x14ac:dyDescent="0.2">
      <c r="A30" s="61" t="s">
        <v>265</v>
      </c>
      <c r="B30" s="61"/>
      <c r="C30" s="62">
        <v>30000</v>
      </c>
      <c r="D30" s="62">
        <v>0</v>
      </c>
      <c r="E30" s="62">
        <v>30000</v>
      </c>
      <c r="F30" s="62">
        <v>6278</v>
      </c>
      <c r="G30" s="62">
        <v>37299.899999999994</v>
      </c>
      <c r="H30" s="62">
        <v>31021.899999999998</v>
      </c>
      <c r="I30" s="59">
        <f t="shared" si="0"/>
        <v>31021.899999999998</v>
      </c>
    </row>
    <row r="31" spans="1:17" ht="20.25" customHeight="1" x14ac:dyDescent="0.2">
      <c r="A31" t="s">
        <v>89</v>
      </c>
      <c r="B31" t="s">
        <v>113</v>
      </c>
      <c r="C31" s="59">
        <v>20000</v>
      </c>
      <c r="D31" s="59">
        <v>21000</v>
      </c>
      <c r="E31" s="59">
        <v>20000</v>
      </c>
      <c r="F31" s="59">
        <v>0</v>
      </c>
      <c r="G31" s="59">
        <v>24866.6</v>
      </c>
      <c r="H31" s="59">
        <v>24866.6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A32" s="61" t="s">
        <v>220</v>
      </c>
      <c r="B32" s="61"/>
      <c r="C32" s="62">
        <v>20000</v>
      </c>
      <c r="D32" s="62">
        <v>21000</v>
      </c>
      <c r="E32" s="62">
        <v>20000</v>
      </c>
      <c r="F32" s="62">
        <v>0</v>
      </c>
      <c r="G32" s="62">
        <v>24866.6</v>
      </c>
      <c r="H32" s="62">
        <v>24866.6</v>
      </c>
      <c r="I32" s="59">
        <f t="shared" si="0"/>
        <v>24866.6</v>
      </c>
      <c r="K32" s="68"/>
      <c r="L32" s="68"/>
      <c r="M32" s="68"/>
    </row>
    <row r="33" spans="1:16" ht="20.25" customHeight="1" x14ac:dyDescent="0.2">
      <c r="A33" t="s">
        <v>97</v>
      </c>
      <c r="C33" s="59">
        <v>545505</v>
      </c>
      <c r="D33" s="59">
        <v>439191.9</v>
      </c>
      <c r="E33" s="59">
        <v>545438</v>
      </c>
      <c r="F33" s="59">
        <v>79162.62</v>
      </c>
      <c r="G33" s="59">
        <v>590224.20181999996</v>
      </c>
      <c r="H33" s="59">
        <v>511061.58182000008</v>
      </c>
      <c r="I33" s="59">
        <f t="shared" si="0"/>
        <v>511061.58182000008</v>
      </c>
      <c r="K33" s="68"/>
      <c r="L33" s="68"/>
      <c r="M33" s="68"/>
    </row>
    <row r="34" spans="1:16" ht="20.25" customHeight="1" x14ac:dyDescent="0.2">
      <c r="C34"/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C35"/>
      <c r="I35" s="59">
        <f t="shared" si="0"/>
        <v>0</v>
      </c>
    </row>
    <row r="36" spans="1:16" ht="20.25" customHeight="1" x14ac:dyDescent="0.2">
      <c r="C36"/>
      <c r="I36" s="59">
        <f t="shared" si="0"/>
        <v>0</v>
      </c>
    </row>
    <row r="37" spans="1:16" ht="20.25" customHeight="1" x14ac:dyDescent="0.2">
      <c r="C37"/>
      <c r="I37" s="59">
        <f t="shared" si="0"/>
        <v>0</v>
      </c>
    </row>
    <row r="38" spans="1:16" ht="20.25" customHeight="1" x14ac:dyDescent="0.2">
      <c r="C38"/>
      <c r="I38" s="59">
        <f t="shared" si="0"/>
        <v>0</v>
      </c>
    </row>
    <row r="39" spans="1:16" ht="20.25" customHeight="1" x14ac:dyDescent="0.2">
      <c r="C39"/>
      <c r="I39" s="59">
        <f t="shared" si="0"/>
        <v>0</v>
      </c>
      <c r="J39" s="59"/>
    </row>
    <row r="40" spans="1:16" ht="20.25" customHeight="1" x14ac:dyDescent="0.2">
      <c r="C40"/>
      <c r="I40" s="59">
        <f t="shared" si="0"/>
        <v>0</v>
      </c>
    </row>
    <row r="41" spans="1:16" ht="20.25" customHeight="1" x14ac:dyDescent="0.2">
      <c r="C41"/>
      <c r="I41" s="59"/>
    </row>
    <row r="42" spans="1:16" ht="20.25" customHeight="1" x14ac:dyDescent="0.2">
      <c r="C42"/>
      <c r="I42" s="59">
        <f t="shared" si="0"/>
        <v>0</v>
      </c>
    </row>
    <row r="43" spans="1:16" ht="20.25" customHeight="1" x14ac:dyDescent="0.2">
      <c r="C43"/>
      <c r="I43" s="59"/>
    </row>
    <row r="44" spans="1:16" ht="20.25" customHeight="1" x14ac:dyDescent="0.2">
      <c r="C44"/>
      <c r="I44" s="59">
        <f t="shared" si="0"/>
        <v>0</v>
      </c>
    </row>
    <row r="45" spans="1:16" ht="20.25" customHeight="1" x14ac:dyDescent="0.2">
      <c r="C45"/>
      <c r="I45" s="59">
        <f t="shared" si="0"/>
        <v>0</v>
      </c>
    </row>
    <row r="46" spans="1:16" ht="20.25" customHeight="1" x14ac:dyDescent="0.2">
      <c r="C46"/>
      <c r="I46" s="69"/>
      <c r="J46" s="69">
        <v>74000</v>
      </c>
    </row>
    <row r="47" spans="1:16" ht="20.25" customHeight="1" x14ac:dyDescent="0.2">
      <c r="C47"/>
      <c r="I47" s="59">
        <f t="shared" si="0"/>
        <v>0</v>
      </c>
    </row>
    <row r="48" spans="1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</row>
    <row r="52" spans="3:16" ht="20.25" customHeight="1" x14ac:dyDescent="0.2">
      <c r="C52"/>
      <c r="I52" s="59">
        <f t="shared" si="0"/>
        <v>0</v>
      </c>
    </row>
    <row r="53" spans="3:16" ht="20.25" customHeight="1" x14ac:dyDescent="0.2">
      <c r="C53"/>
      <c r="I53" s="59"/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/>
    </row>
    <row r="56" spans="3:16" ht="20.25" customHeight="1" x14ac:dyDescent="0.2">
      <c r="C56"/>
      <c r="I56" s="69">
        <f>H56-J56</f>
        <v>-166000</v>
      </c>
      <c r="J56" s="69">
        <v>166000</v>
      </c>
    </row>
    <row r="57" spans="3:16" ht="20.25" customHeight="1" x14ac:dyDescent="0.2">
      <c r="C57"/>
      <c r="I57" s="59"/>
      <c r="J57" s="59"/>
      <c r="K57" s="68"/>
      <c r="L57" s="68"/>
      <c r="M57" s="68"/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969540.12364000012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969540.12364000012</v>
      </c>
      <c r="J79">
        <v>16</v>
      </c>
      <c r="K79" s="58">
        <f>+I79*0.9779</f>
        <v>948113.28690755612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60596.257727500008</v>
      </c>
      <c r="K81" s="58">
        <f>+K79*85</f>
        <v>80589629.387142271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80589.629387142268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181</v>
      </c>
      <c r="E119" t="s">
        <v>182</v>
      </c>
      <c r="F119" t="s">
        <v>178</v>
      </c>
      <c r="G119" t="s">
        <v>183</v>
      </c>
      <c r="I119" t="s">
        <v>187</v>
      </c>
    </row>
    <row r="120" spans="1:9" x14ac:dyDescent="0.2">
      <c r="B120" s="64" t="s">
        <v>177</v>
      </c>
      <c r="C120" t="s">
        <v>176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185</v>
      </c>
      <c r="B122">
        <v>20700</v>
      </c>
      <c r="C122" s="58">
        <v>424374</v>
      </c>
    </row>
    <row r="123" spans="1:9" x14ac:dyDescent="0.2">
      <c r="A123" s="64" t="s">
        <v>185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184</v>
      </c>
      <c r="D126" t="s">
        <v>188</v>
      </c>
      <c r="E126" t="s">
        <v>188</v>
      </c>
      <c r="F126" t="s">
        <v>186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179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J177"/>
  <sheetViews>
    <sheetView zoomScale="80" zoomScaleNormal="80" workbookViewId="0">
      <selection activeCell="E8" sqref="E8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7.375" bestFit="1" customWidth="1"/>
    <col min="6" max="6" width="14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57" t="s">
        <v>43</v>
      </c>
      <c r="B2" t="s">
        <v>172</v>
      </c>
    </row>
    <row r="3" spans="1:7" x14ac:dyDescent="0.2">
      <c r="A3" s="57" t="s">
        <v>29</v>
      </c>
      <c r="B3" t="s">
        <v>63</v>
      </c>
    </row>
    <row r="4" spans="1:7" x14ac:dyDescent="0.2">
      <c r="A4" s="57" t="s">
        <v>42</v>
      </c>
      <c r="B4" t="s">
        <v>190</v>
      </c>
      <c r="C4"/>
    </row>
    <row r="5" spans="1:7" ht="20.25" customHeight="1" x14ac:dyDescent="0.2">
      <c r="C5"/>
    </row>
    <row r="6" spans="1:7" ht="20.25" customHeight="1" x14ac:dyDescent="0.2">
      <c r="A6" s="57" t="s">
        <v>23</v>
      </c>
      <c r="B6" t="s">
        <v>170</v>
      </c>
      <c r="C6" t="s">
        <v>180</v>
      </c>
      <c r="D6" t="s">
        <v>173</v>
      </c>
      <c r="E6" t="s">
        <v>175</v>
      </c>
      <c r="F6" t="s">
        <v>191</v>
      </c>
      <c r="G6" t="s">
        <v>154</v>
      </c>
    </row>
    <row r="7" spans="1:7" ht="20.25" customHeight="1" x14ac:dyDescent="0.2">
      <c r="A7" t="s">
        <v>116</v>
      </c>
      <c r="B7" s="59">
        <v>400</v>
      </c>
      <c r="C7" s="59">
        <v>0</v>
      </c>
      <c r="D7" s="59">
        <v>400</v>
      </c>
      <c r="E7" s="59">
        <v>0</v>
      </c>
      <c r="F7" s="59">
        <v>0</v>
      </c>
      <c r="G7" s="59">
        <v>0</v>
      </c>
    </row>
    <row r="8" spans="1:7" ht="20.25" customHeight="1" x14ac:dyDescent="0.2">
      <c r="A8" t="s">
        <v>81</v>
      </c>
      <c r="B8" s="59">
        <v>35935</v>
      </c>
      <c r="C8" s="59">
        <v>25200</v>
      </c>
      <c r="D8" s="59">
        <v>35868</v>
      </c>
      <c r="E8" s="59">
        <v>0</v>
      </c>
      <c r="F8" s="59">
        <v>26654.76</v>
      </c>
      <c r="G8" s="59">
        <v>26654.76</v>
      </c>
    </row>
    <row r="9" spans="1:7" ht="20.25" customHeight="1" x14ac:dyDescent="0.2">
      <c r="A9" t="s">
        <v>128</v>
      </c>
      <c r="B9" s="59">
        <v>59000</v>
      </c>
      <c r="C9" s="59">
        <v>61950</v>
      </c>
      <c r="D9" s="59">
        <v>59000</v>
      </c>
      <c r="E9" s="59">
        <v>43530.520000000004</v>
      </c>
      <c r="F9" s="59">
        <v>64499.49</v>
      </c>
      <c r="G9" s="59">
        <v>20968.969999999998</v>
      </c>
    </row>
    <row r="10" spans="1:7" ht="20.25" customHeight="1" x14ac:dyDescent="0.2">
      <c r="A10" t="s">
        <v>101</v>
      </c>
      <c r="B10" s="59">
        <v>106278</v>
      </c>
      <c r="C10" s="59">
        <v>111591.90000000001</v>
      </c>
      <c r="D10" s="59">
        <v>106278</v>
      </c>
      <c r="E10" s="59">
        <v>0</v>
      </c>
      <c r="F10" s="59">
        <v>114322.18182000001</v>
      </c>
      <c r="G10" s="59">
        <v>114322.18182000001</v>
      </c>
    </row>
    <row r="11" spans="1:7" ht="20.25" customHeight="1" x14ac:dyDescent="0.2">
      <c r="A11" t="s">
        <v>309</v>
      </c>
      <c r="B11" s="59">
        <v>1000</v>
      </c>
      <c r="C11" s="59">
        <v>0</v>
      </c>
      <c r="D11" s="59">
        <v>1000</v>
      </c>
      <c r="E11" s="59">
        <v>0</v>
      </c>
      <c r="F11" s="59">
        <v>1159.5100000000002</v>
      </c>
      <c r="G11" s="59">
        <v>1159.5100000000002</v>
      </c>
    </row>
    <row r="12" spans="1:7" ht="20.25" customHeight="1" x14ac:dyDescent="0.2">
      <c r="A12" t="s">
        <v>85</v>
      </c>
      <c r="B12" s="59">
        <v>4000</v>
      </c>
      <c r="C12" s="59">
        <v>4200</v>
      </c>
      <c r="D12" s="59">
        <v>4000</v>
      </c>
      <c r="E12" s="59">
        <v>0</v>
      </c>
      <c r="F12" s="59">
        <v>4749.8</v>
      </c>
      <c r="G12" s="59">
        <v>4749.8</v>
      </c>
    </row>
    <row r="13" spans="1:7" ht="20.25" customHeight="1" x14ac:dyDescent="0.2">
      <c r="A13" t="s">
        <v>255</v>
      </c>
      <c r="B13" s="59">
        <v>10000</v>
      </c>
      <c r="C13" s="59">
        <v>0</v>
      </c>
      <c r="D13" s="59">
        <v>10000</v>
      </c>
      <c r="E13" s="59">
        <v>6278</v>
      </c>
      <c r="F13" s="59">
        <v>12433.3</v>
      </c>
      <c r="G13" s="59">
        <v>6155.2999999999993</v>
      </c>
    </row>
    <row r="14" spans="1:7" ht="20.25" customHeight="1" x14ac:dyDescent="0.2">
      <c r="A14" t="s">
        <v>97</v>
      </c>
      <c r="B14" s="59">
        <v>216613</v>
      </c>
      <c r="C14" s="59">
        <v>202941.90000000002</v>
      </c>
      <c r="D14" s="59">
        <v>216546</v>
      </c>
      <c r="E14" s="59">
        <v>49808.520000000004</v>
      </c>
      <c r="F14" s="59">
        <v>223819.04181999998</v>
      </c>
      <c r="G14" s="59">
        <v>174010.52181999999</v>
      </c>
    </row>
    <row r="15" spans="1:7" ht="20.25" customHeight="1" x14ac:dyDescent="0.2">
      <c r="C15"/>
    </row>
    <row r="16" spans="1:7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15.75" customHeight="1" x14ac:dyDescent="0.2">
      <c r="C22"/>
    </row>
    <row r="23" spans="3:3" ht="15.75" customHeight="1" x14ac:dyDescent="0.2">
      <c r="C23"/>
    </row>
    <row r="24" spans="3:3" ht="15.75" customHeight="1" x14ac:dyDescent="0.2">
      <c r="C24"/>
    </row>
    <row r="25" spans="3:3" ht="15.75" customHeight="1" x14ac:dyDescent="0.2">
      <c r="C25"/>
    </row>
    <row r="26" spans="3:3" ht="15.75" customHeight="1" x14ac:dyDescent="0.2">
      <c r="C26"/>
    </row>
    <row r="27" spans="3:3" ht="15.75" customHeight="1" x14ac:dyDescent="0.2">
      <c r="C27"/>
    </row>
    <row r="28" spans="3:3" ht="15.7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B34" s="59"/>
      <c r="C34" s="59"/>
      <c r="D34" s="59"/>
      <c r="E34" s="59"/>
      <c r="F34" s="59"/>
      <c r="G34" s="59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355</v>
      </c>
      <c r="B37" s="58">
        <v>1287052</v>
      </c>
      <c r="C37"/>
      <c r="G37" s="59"/>
    </row>
    <row r="38" spans="1:9" ht="20.25" customHeight="1" x14ac:dyDescent="0.2">
      <c r="A38" t="s">
        <v>202</v>
      </c>
      <c r="B38" s="65">
        <f>++B22+B37</f>
        <v>1287052</v>
      </c>
      <c r="C38"/>
      <c r="G38" s="59"/>
    </row>
    <row r="39" spans="1:9" ht="20.25" customHeight="1" x14ac:dyDescent="0.2">
      <c r="A39" t="s">
        <v>146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208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6" zoomScale="85" zoomScaleNormal="85" workbookViewId="0">
      <selection activeCell="D18" sqref="D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172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170</v>
      </c>
      <c r="D4" t="s">
        <v>180</v>
      </c>
      <c r="E4" t="s">
        <v>173</v>
      </c>
      <c r="F4" t="s">
        <v>175</v>
      </c>
      <c r="G4" t="s">
        <v>154</v>
      </c>
      <c r="I4" t="s">
        <v>308</v>
      </c>
    </row>
    <row r="5" spans="1:11" ht="20.25" customHeight="1" x14ac:dyDescent="0.2">
      <c r="A5" t="s">
        <v>81</v>
      </c>
      <c r="B5" t="s">
        <v>152</v>
      </c>
      <c r="C5" s="59">
        <v>6250</v>
      </c>
      <c r="D5" s="59">
        <v>0</v>
      </c>
      <c r="E5" s="59">
        <v>6183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174</v>
      </c>
      <c r="B6" s="61"/>
      <c r="C6" s="62">
        <v>6250</v>
      </c>
      <c r="D6" s="62">
        <v>0</v>
      </c>
      <c r="E6" s="62">
        <v>6183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128</v>
      </c>
      <c r="B7" t="s">
        <v>113</v>
      </c>
      <c r="C7" s="59">
        <v>32000</v>
      </c>
      <c r="D7" s="59">
        <v>33600</v>
      </c>
      <c r="E7" s="59">
        <v>32000</v>
      </c>
      <c r="F7" s="59">
        <v>34422.080000000002</v>
      </c>
      <c r="G7" s="59">
        <v>0</v>
      </c>
      <c r="H7" s="59">
        <f t="shared" si="0"/>
        <v>0</v>
      </c>
    </row>
    <row r="8" spans="1:11" ht="20.25" customHeight="1" x14ac:dyDescent="0.2">
      <c r="B8" t="s">
        <v>111</v>
      </c>
      <c r="C8" s="59">
        <v>14000</v>
      </c>
      <c r="D8" s="59">
        <v>14700</v>
      </c>
      <c r="E8" s="59">
        <v>14000</v>
      </c>
      <c r="F8" s="59">
        <v>0</v>
      </c>
      <c r="G8" s="59">
        <v>15450.82</v>
      </c>
      <c r="H8" s="59"/>
    </row>
    <row r="9" spans="1:11" ht="20.25" customHeight="1" x14ac:dyDescent="0.2">
      <c r="B9" t="s">
        <v>80</v>
      </c>
      <c r="C9" s="59">
        <v>5000</v>
      </c>
      <c r="D9" s="59">
        <v>5250</v>
      </c>
      <c r="E9" s="59">
        <v>5000</v>
      </c>
      <c r="F9" s="59">
        <v>0</v>
      </c>
      <c r="G9" s="59">
        <v>5518.15</v>
      </c>
      <c r="H9" s="59">
        <f t="shared" si="0"/>
        <v>5518.15</v>
      </c>
    </row>
    <row r="10" spans="1:11" ht="20.25" customHeight="1" x14ac:dyDescent="0.2">
      <c r="A10" s="61" t="s">
        <v>219</v>
      </c>
      <c r="B10" s="61"/>
      <c r="C10" s="62">
        <v>51000</v>
      </c>
      <c r="D10" s="62">
        <v>53550</v>
      </c>
      <c r="E10" s="62">
        <v>51000</v>
      </c>
      <c r="F10" s="62">
        <v>34422.080000000002</v>
      </c>
      <c r="G10" s="62">
        <v>20968.97</v>
      </c>
      <c r="H10" s="59">
        <f t="shared" si="0"/>
        <v>20968.97</v>
      </c>
    </row>
    <row r="11" spans="1:11" ht="20.25" customHeight="1" x14ac:dyDescent="0.2">
      <c r="A11" t="s">
        <v>101</v>
      </c>
      <c r="B11" t="s">
        <v>94</v>
      </c>
      <c r="C11" s="59">
        <v>106278</v>
      </c>
      <c r="D11" s="59">
        <v>111591.90000000001</v>
      </c>
      <c r="E11" s="59">
        <v>106278</v>
      </c>
      <c r="F11" s="59">
        <v>0</v>
      </c>
      <c r="G11" s="59">
        <v>114322.18182000001</v>
      </c>
      <c r="H11" s="59"/>
    </row>
    <row r="12" spans="1:11" ht="20.25" customHeight="1" x14ac:dyDescent="0.2">
      <c r="A12" s="61" t="s">
        <v>837</v>
      </c>
      <c r="B12" s="61"/>
      <c r="C12" s="62">
        <v>106278</v>
      </c>
      <c r="D12" s="62">
        <v>111591.90000000001</v>
      </c>
      <c r="E12" s="62">
        <v>106278</v>
      </c>
      <c r="F12" s="62">
        <v>0</v>
      </c>
      <c r="G12" s="62">
        <v>114322.18182000001</v>
      </c>
      <c r="H12" s="59">
        <f t="shared" si="0"/>
        <v>114322.18182000001</v>
      </c>
      <c r="I12" s="66"/>
    </row>
    <row r="13" spans="1:11" ht="20.25" customHeight="1" x14ac:dyDescent="0.2">
      <c r="A13" t="s">
        <v>255</v>
      </c>
      <c r="B13" t="s">
        <v>113</v>
      </c>
      <c r="C13" s="59">
        <v>10000</v>
      </c>
      <c r="D13" s="59">
        <v>0</v>
      </c>
      <c r="E13" s="59">
        <v>10000</v>
      </c>
      <c r="F13" s="59">
        <v>6278</v>
      </c>
      <c r="G13" s="59">
        <v>6155.2999999999993</v>
      </c>
      <c r="H13" s="59">
        <f t="shared" si="0"/>
        <v>6155.2999999999993</v>
      </c>
    </row>
    <row r="14" spans="1:11" ht="20.25" customHeight="1" x14ac:dyDescent="0.2">
      <c r="A14" s="61" t="s">
        <v>265</v>
      </c>
      <c r="B14" s="61"/>
      <c r="C14" s="62">
        <v>10000</v>
      </c>
      <c r="D14" s="62">
        <v>0</v>
      </c>
      <c r="E14" s="62">
        <v>10000</v>
      </c>
      <c r="F14" s="62">
        <v>6278</v>
      </c>
      <c r="G14" s="62">
        <v>6155.2999999999993</v>
      </c>
      <c r="H14" s="59">
        <f t="shared" si="0"/>
        <v>6155.2999999999993</v>
      </c>
    </row>
    <row r="15" spans="1:11" ht="20.25" customHeight="1" x14ac:dyDescent="0.2">
      <c r="A15" t="s">
        <v>97</v>
      </c>
      <c r="C15" s="59">
        <v>173528</v>
      </c>
      <c r="D15" s="59">
        <v>165141.90000000002</v>
      </c>
      <c r="E15" s="59">
        <v>173461</v>
      </c>
      <c r="F15" s="59">
        <v>40700.080000000002</v>
      </c>
      <c r="G15" s="59">
        <v>141446.45182000002</v>
      </c>
      <c r="H15" s="59"/>
      <c r="I15" s="63"/>
      <c r="J15" s="63"/>
      <c r="K15" s="60"/>
    </row>
    <row r="16" spans="1:11" ht="20.25" customHeight="1" x14ac:dyDescent="0.2">
      <c r="C16"/>
      <c r="H16" s="59">
        <f t="shared" si="0"/>
        <v>0</v>
      </c>
    </row>
    <row r="17" spans="3:8" ht="20.25" customHeight="1" x14ac:dyDescent="0.2">
      <c r="C17"/>
      <c r="H17" s="59"/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/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/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/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/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153119.90182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181</v>
      </c>
      <c r="E119" t="s">
        <v>182</v>
      </c>
      <c r="F119" t="s">
        <v>178</v>
      </c>
      <c r="G119" t="s">
        <v>183</v>
      </c>
      <c r="I119" t="s">
        <v>187</v>
      </c>
    </row>
    <row r="120" spans="1:10" x14ac:dyDescent="0.2">
      <c r="B120" s="64" t="s">
        <v>177</v>
      </c>
      <c r="C120" t="s">
        <v>176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185</v>
      </c>
      <c r="B122">
        <v>20700</v>
      </c>
      <c r="C122" s="58">
        <v>424374</v>
      </c>
    </row>
    <row r="123" spans="1:10" x14ac:dyDescent="0.2">
      <c r="A123" s="64" t="s">
        <v>185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184</v>
      </c>
      <c r="D126" t="s">
        <v>188</v>
      </c>
      <c r="E126" t="s">
        <v>188</v>
      </c>
      <c r="F126" t="s">
        <v>186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179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topLeftCell="A7" zoomScale="85" zoomScaleNormal="85" workbookViewId="0">
      <selection activeCell="D16" sqref="D16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146</v>
      </c>
    </row>
    <row r="2" spans="1:11" x14ac:dyDescent="0.2">
      <c r="A2" s="57" t="s">
        <v>29</v>
      </c>
      <c r="B2" t="s">
        <v>63</v>
      </c>
      <c r="D2">
        <v>12</v>
      </c>
    </row>
    <row r="4" spans="1:11" x14ac:dyDescent="0.2">
      <c r="A4" s="57" t="s">
        <v>23</v>
      </c>
      <c r="B4" s="57" t="s">
        <v>42</v>
      </c>
      <c r="C4" t="s">
        <v>170</v>
      </c>
      <c r="D4" t="s">
        <v>180</v>
      </c>
      <c r="E4" t="s">
        <v>173</v>
      </c>
      <c r="F4" t="s">
        <v>175</v>
      </c>
      <c r="G4" t="s">
        <v>191</v>
      </c>
      <c r="H4" t="s">
        <v>154</v>
      </c>
    </row>
    <row r="5" spans="1:11" ht="20.25" customHeight="1" x14ac:dyDescent="0.2">
      <c r="A5" t="s">
        <v>421</v>
      </c>
      <c r="B5" t="s">
        <v>419</v>
      </c>
      <c r="C5" s="59">
        <v>5000</v>
      </c>
      <c r="D5" s="59">
        <v>5250</v>
      </c>
      <c r="E5" s="59">
        <v>5000</v>
      </c>
      <c r="F5" s="59">
        <v>3372</v>
      </c>
      <c r="G5" s="59">
        <v>3702.0499999999997</v>
      </c>
      <c r="H5" s="59">
        <v>330.04999999999973</v>
      </c>
      <c r="I5" s="59"/>
    </row>
    <row r="6" spans="1:11" ht="20.25" customHeight="1" x14ac:dyDescent="0.2">
      <c r="A6" s="61" t="s">
        <v>431</v>
      </c>
      <c r="B6" s="61"/>
      <c r="C6" s="62">
        <v>5000</v>
      </c>
      <c r="D6" s="62">
        <v>5250</v>
      </c>
      <c r="E6" s="62">
        <v>5000</v>
      </c>
      <c r="F6" s="62">
        <v>3372</v>
      </c>
      <c r="G6" s="62">
        <v>3702.0499999999997</v>
      </c>
      <c r="H6" s="62">
        <v>330.04999999999973</v>
      </c>
    </row>
    <row r="7" spans="1:11" ht="20.25" customHeight="1" x14ac:dyDescent="0.2">
      <c r="A7" t="s">
        <v>148</v>
      </c>
      <c r="B7" t="s">
        <v>194</v>
      </c>
      <c r="C7" s="59">
        <v>10000</v>
      </c>
      <c r="D7" s="59">
        <v>10500</v>
      </c>
      <c r="E7" s="59">
        <v>10000</v>
      </c>
      <c r="F7" s="59">
        <v>0</v>
      </c>
      <c r="G7" s="59">
        <v>8801.1</v>
      </c>
      <c r="H7" s="59">
        <v>8801.1</v>
      </c>
      <c r="I7" s="59"/>
      <c r="J7" s="59"/>
      <c r="K7" s="59"/>
    </row>
    <row r="8" spans="1:11" ht="20.25" customHeight="1" x14ac:dyDescent="0.2">
      <c r="A8" s="61" t="s">
        <v>388</v>
      </c>
      <c r="B8" s="61"/>
      <c r="C8" s="62">
        <v>10000</v>
      </c>
      <c r="D8" s="62">
        <v>10500</v>
      </c>
      <c r="E8" s="62">
        <v>10000</v>
      </c>
      <c r="F8" s="62">
        <v>0</v>
      </c>
      <c r="G8" s="62">
        <v>8801.1</v>
      </c>
      <c r="H8" s="62">
        <v>8801.1</v>
      </c>
      <c r="J8" s="59"/>
      <c r="K8" s="59"/>
    </row>
    <row r="9" spans="1:11" ht="20.25" customHeight="1" x14ac:dyDescent="0.2">
      <c r="A9" t="s">
        <v>189</v>
      </c>
      <c r="B9" t="s">
        <v>273</v>
      </c>
      <c r="C9" s="59">
        <v>10000</v>
      </c>
      <c r="D9" s="59">
        <v>10500</v>
      </c>
      <c r="E9" s="59">
        <v>10000</v>
      </c>
      <c r="F9" s="59">
        <v>0</v>
      </c>
      <c r="G9" s="59">
        <v>9359.9000000000015</v>
      </c>
      <c r="H9" s="59">
        <v>9359.9000000000015</v>
      </c>
      <c r="I9" s="59"/>
    </row>
    <row r="10" spans="1:11" ht="20.25" customHeight="1" x14ac:dyDescent="0.2">
      <c r="A10" s="61" t="s">
        <v>383</v>
      </c>
      <c r="B10" s="61"/>
      <c r="C10" s="62">
        <v>10000</v>
      </c>
      <c r="D10" s="62">
        <v>10500</v>
      </c>
      <c r="E10" s="62">
        <v>10000</v>
      </c>
      <c r="F10" s="62">
        <v>0</v>
      </c>
      <c r="G10" s="62">
        <v>9359.9000000000015</v>
      </c>
      <c r="H10" s="62">
        <v>9359.9000000000015</v>
      </c>
    </row>
    <row r="11" spans="1:11" ht="20.25" customHeight="1" x14ac:dyDescent="0.2">
      <c r="A11" t="s">
        <v>79</v>
      </c>
      <c r="B11" t="s">
        <v>86</v>
      </c>
      <c r="C11" s="59">
        <v>50000</v>
      </c>
      <c r="D11" s="59">
        <v>0</v>
      </c>
      <c r="E11" s="59">
        <v>50000</v>
      </c>
      <c r="F11" s="59">
        <v>14387</v>
      </c>
      <c r="G11" s="59">
        <v>55181.5</v>
      </c>
      <c r="H11" s="59">
        <v>40794.5</v>
      </c>
      <c r="I11" s="59"/>
    </row>
    <row r="12" spans="1:11" ht="20.25" customHeight="1" x14ac:dyDescent="0.2">
      <c r="A12" s="61" t="s">
        <v>838</v>
      </c>
      <c r="B12" s="61"/>
      <c r="C12" s="62">
        <v>50000</v>
      </c>
      <c r="D12" s="62">
        <v>0</v>
      </c>
      <c r="E12" s="62">
        <v>50000</v>
      </c>
      <c r="F12" s="62">
        <v>14387</v>
      </c>
      <c r="G12" s="62">
        <v>55181.5</v>
      </c>
      <c r="H12" s="62">
        <v>40794.5</v>
      </c>
      <c r="I12" s="59"/>
    </row>
    <row r="13" spans="1:11" ht="20.25" customHeight="1" x14ac:dyDescent="0.2">
      <c r="A13" t="s">
        <v>82</v>
      </c>
      <c r="B13" t="s">
        <v>152</v>
      </c>
      <c r="C13" s="59">
        <v>110000</v>
      </c>
      <c r="D13" s="59">
        <v>115500</v>
      </c>
      <c r="E13" s="59">
        <v>110000</v>
      </c>
      <c r="F13" s="59">
        <v>0</v>
      </c>
      <c r="G13" s="59">
        <v>115252.50000000001</v>
      </c>
      <c r="H13" s="59">
        <v>115252.50000000001</v>
      </c>
    </row>
    <row r="14" spans="1:11" ht="20.25" customHeight="1" x14ac:dyDescent="0.2">
      <c r="A14" s="61" t="s">
        <v>385</v>
      </c>
      <c r="B14" s="61"/>
      <c r="C14" s="62">
        <v>110000</v>
      </c>
      <c r="D14" s="62">
        <v>115500</v>
      </c>
      <c r="E14" s="62">
        <v>110000</v>
      </c>
      <c r="F14" s="62">
        <v>0</v>
      </c>
      <c r="G14" s="62">
        <v>115252.50000000001</v>
      </c>
      <c r="H14" s="62">
        <v>115252.50000000001</v>
      </c>
      <c r="I14" s="59"/>
    </row>
    <row r="15" spans="1:11" ht="20.25" customHeight="1" x14ac:dyDescent="0.2">
      <c r="A15" t="s">
        <v>81</v>
      </c>
      <c r="B15" t="s">
        <v>98</v>
      </c>
      <c r="C15" s="59">
        <v>40000</v>
      </c>
      <c r="D15" s="59">
        <v>42000</v>
      </c>
      <c r="E15" s="59">
        <v>40000</v>
      </c>
      <c r="F15" s="59">
        <v>0</v>
      </c>
      <c r="G15" s="59">
        <v>43027.600000000006</v>
      </c>
      <c r="H15" s="59">
        <v>43027.600000000006</v>
      </c>
    </row>
    <row r="16" spans="1:11" ht="20.25" customHeight="1" x14ac:dyDescent="0.2">
      <c r="B16" t="s">
        <v>80</v>
      </c>
      <c r="C16" s="59">
        <v>20000</v>
      </c>
      <c r="D16" s="59">
        <v>21000</v>
      </c>
      <c r="E16" s="59">
        <v>20000</v>
      </c>
      <c r="F16" s="59">
        <v>0</v>
      </c>
      <c r="G16" s="59">
        <v>22072.6</v>
      </c>
      <c r="H16" s="59">
        <v>22072.6</v>
      </c>
      <c r="I16" s="59"/>
    </row>
    <row r="17" spans="1:9" ht="20.25" customHeight="1" x14ac:dyDescent="0.2">
      <c r="A17" s="61" t="s">
        <v>174</v>
      </c>
      <c r="B17" s="61"/>
      <c r="C17" s="62">
        <v>60000</v>
      </c>
      <c r="D17" s="62">
        <v>63000</v>
      </c>
      <c r="E17" s="62">
        <v>60000</v>
      </c>
      <c r="F17" s="62">
        <v>0</v>
      </c>
      <c r="G17" s="62">
        <v>65100.200000000004</v>
      </c>
      <c r="H17" s="62">
        <v>65100.200000000004</v>
      </c>
      <c r="I17" s="59"/>
    </row>
    <row r="18" spans="1:9" ht="20.25" customHeight="1" x14ac:dyDescent="0.2">
      <c r="A18" t="s">
        <v>128</v>
      </c>
      <c r="B18" t="s">
        <v>113</v>
      </c>
      <c r="C18" s="59">
        <v>10000</v>
      </c>
      <c r="D18" s="59">
        <v>10500</v>
      </c>
      <c r="E18" s="59">
        <v>10000</v>
      </c>
      <c r="F18" s="59">
        <v>0</v>
      </c>
      <c r="G18" s="59">
        <v>10756.900000000001</v>
      </c>
      <c r="H18" s="59">
        <v>10756.900000000001</v>
      </c>
      <c r="I18" s="59"/>
    </row>
    <row r="19" spans="1:9" ht="20.25" customHeight="1" x14ac:dyDescent="0.2">
      <c r="B19" t="s">
        <v>111</v>
      </c>
      <c r="C19" s="59">
        <v>10000</v>
      </c>
      <c r="D19" s="59">
        <v>10500</v>
      </c>
      <c r="E19" s="59">
        <v>10000</v>
      </c>
      <c r="F19" s="59">
        <v>11595.1</v>
      </c>
      <c r="G19" s="59">
        <v>11595.1</v>
      </c>
      <c r="H19" s="59">
        <v>0</v>
      </c>
    </row>
    <row r="20" spans="1:9" ht="20.25" customHeight="1" x14ac:dyDescent="0.2">
      <c r="A20" s="61" t="s">
        <v>219</v>
      </c>
      <c r="B20" s="61"/>
      <c r="C20" s="62">
        <v>20000</v>
      </c>
      <c r="D20" s="62">
        <v>21000</v>
      </c>
      <c r="E20" s="62">
        <v>20000</v>
      </c>
      <c r="F20" s="62">
        <v>11595.1</v>
      </c>
      <c r="G20" s="62">
        <v>22352</v>
      </c>
      <c r="H20" s="62">
        <v>10756.900000000001</v>
      </c>
      <c r="I20" s="59"/>
    </row>
    <row r="21" spans="1:9" ht="20.25" customHeight="1" x14ac:dyDescent="0.2">
      <c r="A21" t="s">
        <v>85</v>
      </c>
      <c r="B21" t="s">
        <v>153</v>
      </c>
      <c r="C21" s="59">
        <v>40000</v>
      </c>
      <c r="D21" s="59">
        <v>0</v>
      </c>
      <c r="E21" s="59">
        <v>40000</v>
      </c>
      <c r="F21" s="59">
        <v>0</v>
      </c>
      <c r="G21" s="59">
        <v>48615.600000000006</v>
      </c>
      <c r="H21" s="59">
        <v>48615.600000000006</v>
      </c>
    </row>
    <row r="22" spans="1:9" ht="20.25" customHeight="1" x14ac:dyDescent="0.2">
      <c r="B22" t="s">
        <v>206</v>
      </c>
      <c r="C22" s="59">
        <v>10000</v>
      </c>
      <c r="D22" s="59">
        <v>10500</v>
      </c>
      <c r="E22" s="59">
        <v>10000</v>
      </c>
      <c r="F22" s="59">
        <v>0</v>
      </c>
      <c r="G22" s="59">
        <v>11874.499999999998</v>
      </c>
      <c r="H22" s="59">
        <v>11874.499999999998</v>
      </c>
      <c r="I22" s="59"/>
    </row>
    <row r="23" spans="1:9" ht="20.25" customHeight="1" x14ac:dyDescent="0.2">
      <c r="A23" s="61" t="s">
        <v>233</v>
      </c>
      <c r="B23" s="61"/>
      <c r="C23" s="62">
        <v>50000</v>
      </c>
      <c r="D23" s="62">
        <v>10500</v>
      </c>
      <c r="E23" s="62">
        <v>50000</v>
      </c>
      <c r="F23" s="62">
        <v>0</v>
      </c>
      <c r="G23" s="62">
        <v>60490.100000000006</v>
      </c>
      <c r="H23" s="62">
        <v>60490.100000000006</v>
      </c>
      <c r="I23" s="59"/>
    </row>
    <row r="24" spans="1:9" ht="20.25" customHeight="1" x14ac:dyDescent="0.2">
      <c r="A24" t="s">
        <v>255</v>
      </c>
      <c r="B24" t="s">
        <v>113</v>
      </c>
      <c r="C24" s="59">
        <v>20000</v>
      </c>
      <c r="D24" s="59">
        <v>0</v>
      </c>
      <c r="E24" s="59">
        <v>20000</v>
      </c>
      <c r="F24" s="59">
        <v>0</v>
      </c>
      <c r="G24" s="59">
        <v>24866.6</v>
      </c>
      <c r="H24" s="59">
        <v>24866.6</v>
      </c>
      <c r="I24" s="59"/>
    </row>
    <row r="25" spans="1:9" ht="20.25" customHeight="1" x14ac:dyDescent="0.2">
      <c r="A25" s="61" t="s">
        <v>265</v>
      </c>
      <c r="B25" s="61"/>
      <c r="C25" s="62">
        <v>20000</v>
      </c>
      <c r="D25" s="62">
        <v>0</v>
      </c>
      <c r="E25" s="62">
        <v>20000</v>
      </c>
      <c r="F25" s="62">
        <v>0</v>
      </c>
      <c r="G25" s="62">
        <v>24866.6</v>
      </c>
      <c r="H25" s="62">
        <v>24866.6</v>
      </c>
    </row>
    <row r="26" spans="1:9" ht="20.25" customHeight="1" x14ac:dyDescent="0.2">
      <c r="A26" t="s">
        <v>89</v>
      </c>
      <c r="B26" t="s">
        <v>113</v>
      </c>
      <c r="C26" s="59">
        <v>20000</v>
      </c>
      <c r="D26" s="59">
        <v>21000</v>
      </c>
      <c r="E26" s="59">
        <v>20000</v>
      </c>
      <c r="F26" s="59">
        <v>0</v>
      </c>
      <c r="G26" s="59">
        <v>24866.6</v>
      </c>
      <c r="H26" s="59">
        <v>24866.6</v>
      </c>
      <c r="I26" s="59"/>
    </row>
    <row r="27" spans="1:9" ht="20.25" customHeight="1" x14ac:dyDescent="0.2">
      <c r="A27" s="61" t="s">
        <v>220</v>
      </c>
      <c r="B27" s="61"/>
      <c r="C27" s="62">
        <v>20000</v>
      </c>
      <c r="D27" s="62">
        <v>21000</v>
      </c>
      <c r="E27" s="62">
        <v>20000</v>
      </c>
      <c r="F27" s="62">
        <v>0</v>
      </c>
      <c r="G27" s="62">
        <v>24866.6</v>
      </c>
      <c r="H27" s="62">
        <v>24866.6</v>
      </c>
    </row>
    <row r="28" spans="1:9" ht="20.25" customHeight="1" x14ac:dyDescent="0.2">
      <c r="A28" t="s">
        <v>97</v>
      </c>
      <c r="C28" s="59">
        <v>355000</v>
      </c>
      <c r="D28" s="59">
        <v>257250</v>
      </c>
      <c r="E28" s="59">
        <v>355000</v>
      </c>
      <c r="F28" s="59">
        <v>29354.1</v>
      </c>
      <c r="G28" s="59">
        <v>389972.54999999993</v>
      </c>
      <c r="H28" s="59">
        <v>360618.44999999995</v>
      </c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181</v>
      </c>
      <c r="E119" t="s">
        <v>182</v>
      </c>
      <c r="F119" t="s">
        <v>178</v>
      </c>
      <c r="G119" t="s">
        <v>183</v>
      </c>
      <c r="I119" t="s">
        <v>187</v>
      </c>
    </row>
    <row r="120" spans="1:10" x14ac:dyDescent="0.2">
      <c r="B120" s="64" t="s">
        <v>177</v>
      </c>
      <c r="C120" t="s">
        <v>176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185</v>
      </c>
      <c r="B122">
        <v>20700</v>
      </c>
      <c r="C122" s="58">
        <v>424374</v>
      </c>
    </row>
    <row r="123" spans="1:10" x14ac:dyDescent="0.2">
      <c r="A123" s="64" t="s">
        <v>185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184</v>
      </c>
      <c r="D126" t="s">
        <v>188</v>
      </c>
      <c r="E126" t="s">
        <v>188</v>
      </c>
      <c r="F126" t="s">
        <v>186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179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F0AA-2232-4C2D-B113-DC09C7EF9228}">
  <sheetPr>
    <tabColor rgb="FFFFC000"/>
  </sheetPr>
  <dimension ref="A2:N135"/>
  <sheetViews>
    <sheetView zoomScale="80" zoomScaleNormal="80" workbookViewId="0">
      <selection activeCell="E12" sqref="E12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7.375" bestFit="1" customWidth="1"/>
    <col min="6" max="6" width="14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0" x14ac:dyDescent="0.2">
      <c r="A2" s="57" t="s">
        <v>43</v>
      </c>
      <c r="B2" t="s">
        <v>172</v>
      </c>
    </row>
    <row r="3" spans="1:10" x14ac:dyDescent="0.2">
      <c r="A3" s="57" t="s">
        <v>29</v>
      </c>
      <c r="B3" t="s">
        <v>63</v>
      </c>
    </row>
    <row r="4" spans="1:10" x14ac:dyDescent="0.2">
      <c r="A4" s="57" t="s">
        <v>42</v>
      </c>
      <c r="B4" t="s">
        <v>190</v>
      </c>
      <c r="C4"/>
    </row>
    <row r="5" spans="1:10" ht="20.25" customHeight="1" x14ac:dyDescent="0.2">
      <c r="C5"/>
    </row>
    <row r="6" spans="1:10" ht="20.25" customHeight="1" x14ac:dyDescent="0.2">
      <c r="A6" s="57" t="s">
        <v>23</v>
      </c>
      <c r="B6" t="s">
        <v>170</v>
      </c>
      <c r="C6" t="s">
        <v>180</v>
      </c>
      <c r="D6" t="s">
        <v>173</v>
      </c>
      <c r="E6" t="s">
        <v>175</v>
      </c>
      <c r="F6" t="s">
        <v>191</v>
      </c>
      <c r="G6" t="s">
        <v>154</v>
      </c>
    </row>
    <row r="7" spans="1:10" ht="20.25" customHeight="1" x14ac:dyDescent="0.2">
      <c r="A7" t="s">
        <v>421</v>
      </c>
      <c r="B7" s="59">
        <v>5000</v>
      </c>
      <c r="C7" s="59">
        <v>5250</v>
      </c>
      <c r="D7" s="59">
        <v>5000</v>
      </c>
      <c r="E7" s="59">
        <v>3372</v>
      </c>
      <c r="F7" s="59">
        <v>3702.0499999999997</v>
      </c>
      <c r="G7" s="59">
        <v>330.04999999999973</v>
      </c>
      <c r="H7" s="59">
        <f>+J7-I7</f>
        <v>330.04999999999973</v>
      </c>
      <c r="J7" s="59">
        <f>G7</f>
        <v>330.04999999999973</v>
      </c>
    </row>
    <row r="8" spans="1:10" ht="20.25" customHeight="1" x14ac:dyDescent="0.2">
      <c r="A8" t="s">
        <v>148</v>
      </c>
      <c r="B8" s="59">
        <v>10000</v>
      </c>
      <c r="C8" s="59">
        <v>10500</v>
      </c>
      <c r="D8" s="59">
        <v>10000</v>
      </c>
      <c r="E8" s="59">
        <v>0</v>
      </c>
      <c r="F8" s="59">
        <v>8801.1</v>
      </c>
      <c r="G8" s="59">
        <v>8801.1</v>
      </c>
      <c r="H8" s="59">
        <f t="shared" ref="H8:H25" si="0">+J8-I8</f>
        <v>8801.1</v>
      </c>
      <c r="J8" s="59">
        <f t="shared" ref="J8:J25" si="1">G8</f>
        <v>8801.1</v>
      </c>
    </row>
    <row r="9" spans="1:10" ht="20.25" customHeight="1" x14ac:dyDescent="0.2">
      <c r="A9" t="s">
        <v>189</v>
      </c>
      <c r="B9" s="59">
        <v>10000</v>
      </c>
      <c r="C9" s="59">
        <v>10500</v>
      </c>
      <c r="D9" s="59">
        <v>10000</v>
      </c>
      <c r="E9" s="59">
        <v>0</v>
      </c>
      <c r="F9" s="59">
        <v>9359.9000000000015</v>
      </c>
      <c r="G9" s="59">
        <v>9359.9000000000015</v>
      </c>
      <c r="H9" s="59">
        <f t="shared" si="0"/>
        <v>9359.9000000000015</v>
      </c>
      <c r="J9" s="59">
        <f t="shared" si="1"/>
        <v>9359.9000000000015</v>
      </c>
    </row>
    <row r="10" spans="1:10" ht="20.25" customHeight="1" x14ac:dyDescent="0.2">
      <c r="A10" t="s">
        <v>79</v>
      </c>
      <c r="B10" s="59">
        <v>50000</v>
      </c>
      <c r="C10" s="59">
        <v>0</v>
      </c>
      <c r="D10" s="59">
        <v>50000</v>
      </c>
      <c r="E10" s="59">
        <v>14387</v>
      </c>
      <c r="F10" s="59">
        <v>55181.5</v>
      </c>
      <c r="G10" s="59">
        <v>40794.5</v>
      </c>
      <c r="H10" s="59">
        <f t="shared" si="0"/>
        <v>40794.5</v>
      </c>
      <c r="J10" s="59">
        <f t="shared" si="1"/>
        <v>40794.5</v>
      </c>
    </row>
    <row r="11" spans="1:10" ht="20.25" customHeight="1" x14ac:dyDescent="0.2">
      <c r="A11" t="s">
        <v>82</v>
      </c>
      <c r="B11" s="59">
        <v>110000</v>
      </c>
      <c r="C11" s="59">
        <v>115500</v>
      </c>
      <c r="D11" s="59">
        <v>110000</v>
      </c>
      <c r="E11" s="59">
        <v>0</v>
      </c>
      <c r="F11" s="59">
        <v>115252.50000000001</v>
      </c>
      <c r="G11" s="59">
        <v>115252.50000000001</v>
      </c>
      <c r="H11" s="59">
        <f t="shared" si="0"/>
        <v>115252.50000000001</v>
      </c>
      <c r="J11" s="59">
        <f t="shared" si="1"/>
        <v>115252.50000000001</v>
      </c>
    </row>
    <row r="12" spans="1:10" ht="20.25" customHeight="1" x14ac:dyDescent="0.2">
      <c r="A12" t="s">
        <v>81</v>
      </c>
      <c r="B12" s="59">
        <v>69250</v>
      </c>
      <c r="C12" s="59">
        <v>66150</v>
      </c>
      <c r="D12" s="59">
        <v>69183</v>
      </c>
      <c r="E12" s="59">
        <v>0</v>
      </c>
      <c r="F12" s="59">
        <v>68578.73000000001</v>
      </c>
      <c r="G12" s="59">
        <v>68578.73000000001</v>
      </c>
      <c r="H12" s="59">
        <f t="shared" si="0"/>
        <v>68578.73000000001</v>
      </c>
      <c r="J12" s="59">
        <f t="shared" si="1"/>
        <v>68578.73000000001</v>
      </c>
    </row>
    <row r="13" spans="1:10" ht="20.25" customHeight="1" x14ac:dyDescent="0.2">
      <c r="A13" t="s">
        <v>128</v>
      </c>
      <c r="B13" s="59">
        <v>71000</v>
      </c>
      <c r="C13" s="59">
        <v>74550</v>
      </c>
      <c r="D13" s="59">
        <v>71000</v>
      </c>
      <c r="E13" s="59">
        <v>46017.18</v>
      </c>
      <c r="F13" s="59">
        <v>77743.050000000017</v>
      </c>
      <c r="G13" s="59">
        <v>31725.87</v>
      </c>
      <c r="H13" s="59">
        <f t="shared" si="0"/>
        <v>31725.87</v>
      </c>
      <c r="J13" s="59">
        <f t="shared" si="1"/>
        <v>31725.87</v>
      </c>
    </row>
    <row r="14" spans="1:10" ht="20.25" customHeight="1" x14ac:dyDescent="0.2">
      <c r="A14" t="s">
        <v>101</v>
      </c>
      <c r="B14" s="59">
        <v>106278</v>
      </c>
      <c r="C14" s="59">
        <v>111591.90000000001</v>
      </c>
      <c r="D14" s="59">
        <v>106278</v>
      </c>
      <c r="E14" s="59">
        <v>0</v>
      </c>
      <c r="F14" s="59">
        <v>114322.18182000001</v>
      </c>
      <c r="G14" s="59">
        <v>114322.18182000001</v>
      </c>
      <c r="H14" s="59">
        <f t="shared" si="0"/>
        <v>114322.18182000001</v>
      </c>
      <c r="J14" s="59">
        <f t="shared" si="1"/>
        <v>114322.18182000001</v>
      </c>
    </row>
    <row r="15" spans="1:10" ht="20.25" customHeight="1" x14ac:dyDescent="0.2">
      <c r="A15" t="s">
        <v>85</v>
      </c>
      <c r="B15" s="59">
        <v>50000</v>
      </c>
      <c r="C15" s="59">
        <v>10500</v>
      </c>
      <c r="D15" s="59">
        <v>50000</v>
      </c>
      <c r="E15" s="59">
        <v>0</v>
      </c>
      <c r="F15" s="59">
        <v>60490.100000000006</v>
      </c>
      <c r="G15" s="59">
        <v>60490.100000000006</v>
      </c>
      <c r="H15" s="59">
        <f t="shared" si="0"/>
        <v>60490.100000000006</v>
      </c>
      <c r="I15" s="59"/>
      <c r="J15" s="59">
        <f t="shared" si="1"/>
        <v>60490.100000000006</v>
      </c>
    </row>
    <row r="16" spans="1:10" ht="20.25" customHeight="1" x14ac:dyDescent="0.2">
      <c r="A16" t="s">
        <v>255</v>
      </c>
      <c r="B16" s="59">
        <v>30000</v>
      </c>
      <c r="C16" s="59">
        <v>0</v>
      </c>
      <c r="D16" s="59">
        <v>30000</v>
      </c>
      <c r="E16" s="59">
        <v>6278</v>
      </c>
      <c r="F16" s="59">
        <v>37299.899999999994</v>
      </c>
      <c r="G16" s="59">
        <v>31021.899999999998</v>
      </c>
      <c r="H16" s="59">
        <f t="shared" si="0"/>
        <v>31021.899999999998</v>
      </c>
      <c r="J16" s="59">
        <f t="shared" si="1"/>
        <v>31021.899999999998</v>
      </c>
    </row>
    <row r="17" spans="1:13" ht="20.25" customHeight="1" x14ac:dyDescent="0.2">
      <c r="A17" t="s">
        <v>89</v>
      </c>
      <c r="B17" s="59">
        <v>20000</v>
      </c>
      <c r="C17" s="59">
        <v>21000</v>
      </c>
      <c r="D17" s="59">
        <v>20000</v>
      </c>
      <c r="E17" s="59">
        <v>0</v>
      </c>
      <c r="F17" s="59">
        <v>24866.6</v>
      </c>
      <c r="G17" s="59">
        <v>24866.6</v>
      </c>
      <c r="H17" s="59">
        <v>0</v>
      </c>
      <c r="I17" s="59">
        <v>160000</v>
      </c>
      <c r="J17" s="59">
        <f>G17</f>
        <v>24866.6</v>
      </c>
    </row>
    <row r="18" spans="1:13" ht="20.25" customHeight="1" x14ac:dyDescent="0.2">
      <c r="A18" t="s">
        <v>97</v>
      </c>
      <c r="B18" s="59">
        <v>531528</v>
      </c>
      <c r="C18" s="59">
        <v>425541.9</v>
      </c>
      <c r="D18" s="59">
        <v>531461</v>
      </c>
      <c r="E18" s="59">
        <v>70054.179999999993</v>
      </c>
      <c r="F18" s="59">
        <v>575597.61182000011</v>
      </c>
      <c r="G18" s="59">
        <v>505543.43182000006</v>
      </c>
      <c r="H18" s="59">
        <f t="shared" si="0"/>
        <v>505543.43182000006</v>
      </c>
      <c r="J18" s="59">
        <f t="shared" si="1"/>
        <v>505543.43182000006</v>
      </c>
    </row>
    <row r="19" spans="1:13" ht="20.25" customHeight="1" x14ac:dyDescent="0.2">
      <c r="C19"/>
      <c r="H19" s="59">
        <f t="shared" si="0"/>
        <v>0</v>
      </c>
      <c r="J19" s="59">
        <f t="shared" si="1"/>
        <v>0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/>
      <c r="I26" s="59"/>
      <c r="J26" s="59"/>
    </row>
    <row r="27" spans="1:13" ht="20.25" customHeight="1" x14ac:dyDescent="0.2">
      <c r="C27"/>
      <c r="H27" s="59">
        <f>SUM(H8:H25)</f>
        <v>985890.21364000009</v>
      </c>
      <c r="J27" s="59">
        <f>SUM(J8:J25)</f>
        <v>1010756.8136400001</v>
      </c>
    </row>
    <row r="28" spans="1:13" ht="20.25" customHeight="1" x14ac:dyDescent="0.2">
      <c r="C28"/>
      <c r="H28" s="59"/>
      <c r="I28" s="59"/>
      <c r="M28" s="59">
        <f>+GETPIVOTDATA("ผลรวม ของ ใช้",$A$6)+H29+H31</f>
        <v>665597.61182000011</v>
      </c>
    </row>
    <row r="29" spans="1:13" ht="20.25" customHeight="1" x14ac:dyDescent="0.2">
      <c r="C29"/>
      <c r="H29" s="58"/>
      <c r="J29" s="59"/>
    </row>
    <row r="30" spans="1:13" ht="20.25" customHeight="1" x14ac:dyDescent="0.2">
      <c r="C30"/>
      <c r="H30" s="59">
        <f>+H27</f>
        <v>985890.21364000009</v>
      </c>
    </row>
    <row r="31" spans="1:13" ht="20.25" customHeight="1" x14ac:dyDescent="0.2">
      <c r="A31" t="s">
        <v>390</v>
      </c>
      <c r="B31" s="58">
        <v>70000</v>
      </c>
      <c r="C31" s="58">
        <v>70000</v>
      </c>
      <c r="D31" s="58">
        <v>70000</v>
      </c>
      <c r="G31" s="58">
        <v>90000</v>
      </c>
      <c r="H31" s="58">
        <v>90000</v>
      </c>
      <c r="I31" s="58">
        <v>95</v>
      </c>
      <c r="J31" s="58">
        <f>+H31*I31</f>
        <v>8550000</v>
      </c>
      <c r="K31" s="58">
        <f>+J31/1000</f>
        <v>8550</v>
      </c>
    </row>
    <row r="32" spans="1:13" ht="20.25" customHeight="1" x14ac:dyDescent="0.2">
      <c r="C32"/>
    </row>
    <row r="33" spans="1:14" ht="20.25" customHeight="1" x14ac:dyDescent="0.2">
      <c r="C33"/>
      <c r="G33">
        <v>160000</v>
      </c>
      <c r="H33" s="59">
        <f>+H29+H30</f>
        <v>985890.21364000009</v>
      </c>
      <c r="I33">
        <v>85</v>
      </c>
      <c r="J33" s="58">
        <f>+H33*I33</f>
        <v>83800668.159400001</v>
      </c>
      <c r="K33" s="58">
        <f>+J33/1000</f>
        <v>83800.668159399997</v>
      </c>
    </row>
    <row r="34" spans="1:14" ht="20.25" customHeight="1" x14ac:dyDescent="0.2">
      <c r="B34" s="59"/>
      <c r="C34" s="59"/>
      <c r="D34" s="59"/>
      <c r="E34" s="59"/>
      <c r="F34" s="59"/>
      <c r="G34" s="59"/>
      <c r="H34" s="59">
        <f>+H30+H31+H29</f>
        <v>1075890.2136400002</v>
      </c>
    </row>
    <row r="35" spans="1:14" ht="20.25" customHeight="1" x14ac:dyDescent="0.2">
      <c r="B35" s="59"/>
      <c r="C35" s="59"/>
      <c r="D35" s="59"/>
      <c r="E35" s="59"/>
      <c r="F35" s="59"/>
      <c r="G35" s="59"/>
      <c r="H35">
        <v>15</v>
      </c>
      <c r="I35" s="58">
        <f>+H34/H35</f>
        <v>71726.014242666686</v>
      </c>
      <c r="K35" s="59">
        <f>+K33+K31</f>
        <v>92350.668159399997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398</v>
      </c>
      <c r="B37" s="58">
        <v>817879</v>
      </c>
      <c r="C37"/>
      <c r="D37" s="59"/>
      <c r="I37" s="58">
        <f>+H35*100000</f>
        <v>1500000</v>
      </c>
    </row>
    <row r="38" spans="1:14" ht="20.25" customHeight="1" x14ac:dyDescent="0.2">
      <c r="C38"/>
      <c r="N38" s="59">
        <f>+H34+N36</f>
        <v>1781112.2136400002</v>
      </c>
    </row>
    <row r="39" spans="1:14" ht="20.25" customHeight="1" x14ac:dyDescent="0.2">
      <c r="B39" s="58"/>
      <c r="C39" s="63"/>
      <c r="D39" s="63"/>
      <c r="E39" s="63"/>
      <c r="F39" s="63"/>
      <c r="G39" s="58"/>
      <c r="H39">
        <v>16</v>
      </c>
      <c r="I39">
        <f>+H39*90000</f>
        <v>1440000</v>
      </c>
    </row>
    <row r="40" spans="1:14" ht="20.25" customHeight="1" x14ac:dyDescent="0.2">
      <c r="C40"/>
    </row>
    <row r="41" spans="1:14" ht="20.25" customHeight="1" x14ac:dyDescent="0.2">
      <c r="B41" s="59">
        <f>+B26+B37+B31</f>
        <v>887879</v>
      </c>
      <c r="C41" s="59">
        <f>+C26+C37+C31</f>
        <v>70000</v>
      </c>
      <c r="D41" s="59">
        <f>+D26+D37+D31</f>
        <v>70000</v>
      </c>
      <c r="E41" s="59">
        <f t="shared" ref="E41:F41" si="2">+E26+E37+E31</f>
        <v>0</v>
      </c>
      <c r="F41" s="59">
        <f t="shared" si="2"/>
        <v>0</v>
      </c>
      <c r="G41" s="59"/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63">
        <v>2992955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2105076</v>
      </c>
      <c r="C45" s="58">
        <f>+C32+($B$45*1)</f>
        <v>2105076</v>
      </c>
      <c r="D45" s="58">
        <f>+D32+($B$45*1)</f>
        <v>2105076</v>
      </c>
      <c r="E45" s="58">
        <f t="shared" ref="E45" si="3">+E31+($B$45*1)</f>
        <v>2105076</v>
      </c>
      <c r="F45" s="58">
        <f>+F30+($B$45*1)</f>
        <v>2105076</v>
      </c>
      <c r="G45" s="58">
        <f>+G30+($B$45*1)</f>
        <v>2105076</v>
      </c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+C41/13</f>
        <v>5384.6153846153848</v>
      </c>
      <c r="D47" s="59">
        <f>+D41/15</f>
        <v>4666.666666666667</v>
      </c>
      <c r="F47" s="59"/>
      <c r="I47" s="60"/>
      <c r="J47" s="58"/>
      <c r="K47" s="67"/>
    </row>
    <row r="48" spans="1:14" ht="20.25" customHeight="1" x14ac:dyDescent="0.2">
      <c r="C48"/>
    </row>
    <row r="49" spans="2:6" ht="20.25" customHeight="1" x14ac:dyDescent="0.2">
      <c r="B49">
        <v>16</v>
      </c>
      <c r="C49" s="58">
        <v>135000</v>
      </c>
      <c r="D49" s="58">
        <v>135000</v>
      </c>
    </row>
    <row r="50" spans="2:6" ht="20.25" customHeight="1" x14ac:dyDescent="0.2">
      <c r="C50" s="59">
        <f>+B49*C49</f>
        <v>2160000</v>
      </c>
      <c r="D50" s="63">
        <f>+B49*D49</f>
        <v>2160000</v>
      </c>
      <c r="F50" s="63"/>
    </row>
    <row r="51" spans="2:6" ht="20.25" customHeight="1" x14ac:dyDescent="0.2">
      <c r="C51"/>
    </row>
    <row r="52" spans="2:6" ht="20.25" customHeight="1" x14ac:dyDescent="0.2">
      <c r="C52" s="59">
        <f>+C50-C41</f>
        <v>2090000</v>
      </c>
      <c r="D52" s="59">
        <f>+D50-D41</f>
        <v>2090000</v>
      </c>
    </row>
    <row r="53" spans="2:6" ht="20.25" customHeight="1" x14ac:dyDescent="0.2">
      <c r="C53"/>
    </row>
    <row r="54" spans="2:6" ht="20.25" customHeight="1" x14ac:dyDescent="0.2">
      <c r="C54"/>
    </row>
    <row r="55" spans="2:6" ht="20.25" customHeight="1" x14ac:dyDescent="0.2">
      <c r="C55">
        <v>1681138.9</v>
      </c>
    </row>
    <row r="56" spans="2:6" ht="20.25" customHeight="1" x14ac:dyDescent="0.2">
      <c r="C56"/>
    </row>
    <row r="57" spans="2:6" ht="20.25" customHeight="1" x14ac:dyDescent="0.2">
      <c r="C57" s="59">
        <f>+C41-C55</f>
        <v>-1611138.9</v>
      </c>
    </row>
    <row r="58" spans="2:6" ht="20.25" customHeight="1" x14ac:dyDescent="0.2">
      <c r="C58"/>
    </row>
    <row r="59" spans="2:6" ht="20.25" customHeight="1" x14ac:dyDescent="0.2">
      <c r="C59" s="59">
        <f>+C50-C41</f>
        <v>2090000</v>
      </c>
    </row>
    <row r="60" spans="2:6" ht="20.25" customHeight="1" x14ac:dyDescent="0.2">
      <c r="C60"/>
    </row>
    <row r="61" spans="2:6" ht="20.25" customHeight="1" x14ac:dyDescent="0.2">
      <c r="C61"/>
    </row>
    <row r="62" spans="2:6" ht="20.25" customHeight="1" x14ac:dyDescent="0.2">
      <c r="C62"/>
    </row>
    <row r="63" spans="2:6" ht="20.25" customHeight="1" x14ac:dyDescent="0.2">
      <c r="C63"/>
    </row>
    <row r="64" spans="2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topLeftCell="A4" zoomScale="80" zoomScaleNormal="80" workbookViewId="0">
      <selection activeCell="L24" sqref="L24"/>
    </sheetView>
  </sheetViews>
  <sheetFormatPr defaultRowHeight="14.25" x14ac:dyDescent="0.2"/>
  <cols>
    <col min="1" max="1" width="20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172</v>
      </c>
    </row>
    <row r="3" spans="1:13" x14ac:dyDescent="0.2">
      <c r="A3" s="57" t="s">
        <v>29</v>
      </c>
      <c r="B3" t="s">
        <v>172</v>
      </c>
    </row>
    <row r="4" spans="1:13" x14ac:dyDescent="0.2">
      <c r="A4" s="57" t="s">
        <v>42</v>
      </c>
      <c r="B4" t="s">
        <v>190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170</v>
      </c>
      <c r="C6" t="s">
        <v>180</v>
      </c>
      <c r="D6" t="s">
        <v>173</v>
      </c>
      <c r="E6" t="s">
        <v>191</v>
      </c>
      <c r="F6" t="s">
        <v>175</v>
      </c>
      <c r="G6" t="s">
        <v>154</v>
      </c>
    </row>
    <row r="7" spans="1:13" ht="20.25" customHeight="1" x14ac:dyDescent="0.2">
      <c r="A7" t="s">
        <v>164</v>
      </c>
      <c r="B7" s="59">
        <v>10000</v>
      </c>
      <c r="C7" s="59">
        <v>10500</v>
      </c>
      <c r="D7" s="59">
        <v>10000</v>
      </c>
      <c r="E7" s="59">
        <v>6565.9000000000005</v>
      </c>
      <c r="F7" s="59">
        <v>6565.9000000000005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144</v>
      </c>
      <c r="B8" s="59">
        <v>20000</v>
      </c>
      <c r="C8" s="59">
        <v>21000</v>
      </c>
      <c r="D8" s="59">
        <v>20000</v>
      </c>
      <c r="E8" s="59">
        <v>17322.8</v>
      </c>
      <c r="F8" s="59">
        <v>12070.150000000001</v>
      </c>
      <c r="G8" s="59">
        <v>5252.65</v>
      </c>
      <c r="H8" s="59">
        <f t="shared" ref="H8:H28" si="0">+J8-I8</f>
        <v>5252.65</v>
      </c>
      <c r="J8" s="59">
        <f t="shared" ref="J8:J28" si="1">G8</f>
        <v>5252.65</v>
      </c>
    </row>
    <row r="9" spans="1:13" ht="20.25" customHeight="1" x14ac:dyDescent="0.2">
      <c r="A9" t="s">
        <v>148</v>
      </c>
      <c r="B9" s="59">
        <v>10000</v>
      </c>
      <c r="C9" s="59">
        <v>10500</v>
      </c>
      <c r="D9" s="59">
        <v>10000</v>
      </c>
      <c r="E9" s="59">
        <v>8801.1</v>
      </c>
      <c r="F9" s="59">
        <v>0</v>
      </c>
      <c r="G9" s="59">
        <v>8801.1</v>
      </c>
      <c r="H9" s="59">
        <f t="shared" si="0"/>
        <v>8801.1</v>
      </c>
      <c r="J9" s="59">
        <f t="shared" si="1"/>
        <v>8801.1</v>
      </c>
    </row>
    <row r="10" spans="1:13" ht="20.25" customHeight="1" x14ac:dyDescent="0.2">
      <c r="A10" t="s">
        <v>196</v>
      </c>
      <c r="B10" s="59">
        <v>370000</v>
      </c>
      <c r="C10" s="59">
        <v>341250</v>
      </c>
      <c r="D10" s="59">
        <v>365000</v>
      </c>
      <c r="E10" s="59">
        <v>321240.15000000002</v>
      </c>
      <c r="F10" s="59">
        <v>0</v>
      </c>
      <c r="G10" s="59">
        <v>321240.15000000002</v>
      </c>
      <c r="H10" s="59">
        <f t="shared" si="0"/>
        <v>321240.15000000002</v>
      </c>
      <c r="J10" s="59">
        <f t="shared" si="1"/>
        <v>321240.15000000002</v>
      </c>
    </row>
    <row r="11" spans="1:13" ht="20.25" customHeight="1" x14ac:dyDescent="0.2">
      <c r="A11" t="s">
        <v>116</v>
      </c>
      <c r="B11" s="59">
        <v>10080</v>
      </c>
      <c r="C11" s="59">
        <v>10584</v>
      </c>
      <c r="D11" s="59">
        <v>10080</v>
      </c>
      <c r="E11" s="59">
        <v>9998.0495999999985</v>
      </c>
      <c r="F11" s="59">
        <v>8000.0247999999992</v>
      </c>
      <c r="G11" s="59">
        <v>1998.0247999999992</v>
      </c>
      <c r="H11" s="59">
        <f t="shared" si="0"/>
        <v>1998.0247999999992</v>
      </c>
      <c r="J11" s="59">
        <f t="shared" si="1"/>
        <v>1998.0247999999992</v>
      </c>
    </row>
    <row r="12" spans="1:13" ht="20.25" customHeight="1" x14ac:dyDescent="0.2">
      <c r="A12" t="s">
        <v>189</v>
      </c>
      <c r="B12" s="59">
        <v>210000</v>
      </c>
      <c r="C12" s="59">
        <v>178500</v>
      </c>
      <c r="D12" s="59">
        <v>210000</v>
      </c>
      <c r="E12" s="59">
        <v>148501.1</v>
      </c>
      <c r="F12" s="59">
        <v>5000</v>
      </c>
      <c r="G12" s="59">
        <v>143501.1</v>
      </c>
      <c r="H12" s="59">
        <f t="shared" si="0"/>
        <v>143501.1</v>
      </c>
      <c r="J12" s="59">
        <f t="shared" si="1"/>
        <v>143501.1</v>
      </c>
      <c r="K12" s="58">
        <v>40000</v>
      </c>
      <c r="L12" s="58">
        <f>+K5*K12</f>
        <v>360000</v>
      </c>
      <c r="M12" s="59">
        <f>+L12-J12</f>
        <v>216498.9</v>
      </c>
    </row>
    <row r="13" spans="1:13" ht="20.25" customHeight="1" x14ac:dyDescent="0.2">
      <c r="A13" t="s">
        <v>318</v>
      </c>
      <c r="B13" s="59">
        <v>10000</v>
      </c>
      <c r="C13" s="59">
        <v>10500</v>
      </c>
      <c r="D13" s="59">
        <v>10000</v>
      </c>
      <c r="E13" s="59">
        <v>7683.5000000000009</v>
      </c>
      <c r="F13" s="59">
        <v>7683.5000000000009</v>
      </c>
      <c r="G13" s="59">
        <v>0</v>
      </c>
      <c r="H13" s="59">
        <f t="shared" si="0"/>
        <v>0</v>
      </c>
      <c r="J13" s="59">
        <f t="shared" si="1"/>
        <v>0</v>
      </c>
      <c r="K13" s="58">
        <v>14000</v>
      </c>
      <c r="L13" s="58">
        <f>+K13*K5</f>
        <v>126000</v>
      </c>
      <c r="M13" s="59">
        <f>+L13-J13</f>
        <v>126000</v>
      </c>
    </row>
    <row r="14" spans="1:13" ht="20.25" customHeight="1" x14ac:dyDescent="0.2">
      <c r="A14" t="s">
        <v>151</v>
      </c>
      <c r="B14" s="59">
        <v>5000</v>
      </c>
      <c r="C14" s="59">
        <v>0</v>
      </c>
      <c r="D14" s="59">
        <v>5000</v>
      </c>
      <c r="E14" s="59">
        <v>4400.55</v>
      </c>
      <c r="F14" s="59">
        <v>0</v>
      </c>
      <c r="G14" s="59">
        <v>4400.55</v>
      </c>
      <c r="H14" s="59">
        <f t="shared" si="0"/>
        <v>4400.55</v>
      </c>
      <c r="J14" s="59">
        <f t="shared" si="1"/>
        <v>4400.55</v>
      </c>
      <c r="K14" s="58"/>
      <c r="L14" s="58"/>
    </row>
    <row r="15" spans="1:13" ht="20.25" customHeight="1" x14ac:dyDescent="0.2">
      <c r="A15" t="s">
        <v>82</v>
      </c>
      <c r="B15" s="59">
        <v>481998</v>
      </c>
      <c r="C15" s="59">
        <v>436483.94999999995</v>
      </c>
      <c r="D15" s="59">
        <v>472141</v>
      </c>
      <c r="E15" s="59">
        <v>448313.83978149999</v>
      </c>
      <c r="F15" s="59">
        <v>0</v>
      </c>
      <c r="G15" s="59">
        <v>448313.83978149999</v>
      </c>
      <c r="H15" s="59">
        <f t="shared" si="0"/>
        <v>448313.83978149999</v>
      </c>
      <c r="J15" s="59">
        <f t="shared" si="1"/>
        <v>448313.83978149999</v>
      </c>
      <c r="K15" s="58">
        <v>20000</v>
      </c>
      <c r="L15" s="58">
        <f>+K15*K5</f>
        <v>180000</v>
      </c>
      <c r="M15" s="59">
        <f>+L15-J15</f>
        <v>-268313.83978149999</v>
      </c>
    </row>
    <row r="16" spans="1:13" ht="20.25" customHeight="1" x14ac:dyDescent="0.2">
      <c r="A16" t="s">
        <v>81</v>
      </c>
      <c r="B16" s="59">
        <v>226000</v>
      </c>
      <c r="C16" s="59">
        <v>226800</v>
      </c>
      <c r="D16" s="59">
        <v>226000</v>
      </c>
      <c r="E16" s="59">
        <v>229080.06</v>
      </c>
      <c r="F16" s="59">
        <v>18538.190000000002</v>
      </c>
      <c r="G16" s="59">
        <v>210541.87</v>
      </c>
      <c r="H16" s="59">
        <f t="shared" si="0"/>
        <v>210541.87</v>
      </c>
      <c r="J16" s="59">
        <f t="shared" si="1"/>
        <v>210541.87</v>
      </c>
    </row>
    <row r="17" spans="1:13" ht="20.25" customHeight="1" x14ac:dyDescent="0.2">
      <c r="A17" t="s">
        <v>128</v>
      </c>
      <c r="B17" s="59">
        <v>103000</v>
      </c>
      <c r="C17" s="59">
        <v>85050</v>
      </c>
      <c r="D17" s="59">
        <v>103000</v>
      </c>
      <c r="E17" s="59">
        <v>87130.890000000014</v>
      </c>
      <c r="F17" s="59">
        <v>17211.04</v>
      </c>
      <c r="G17" s="59">
        <v>69919.850000000006</v>
      </c>
      <c r="H17" s="59">
        <f t="shared" si="0"/>
        <v>69919.850000000006</v>
      </c>
      <c r="J17" s="59">
        <f t="shared" si="1"/>
        <v>69919.850000000006</v>
      </c>
    </row>
    <row r="18" spans="1:13" ht="20.25" customHeight="1" x14ac:dyDescent="0.2">
      <c r="A18" t="s">
        <v>140</v>
      </c>
      <c r="B18" s="59">
        <v>35000</v>
      </c>
      <c r="C18" s="59">
        <v>10500</v>
      </c>
      <c r="D18" s="59">
        <v>35000</v>
      </c>
      <c r="E18" s="59">
        <v>37509.449999999997</v>
      </c>
      <c r="F18" s="59">
        <v>0</v>
      </c>
      <c r="G18" s="59">
        <v>37509.449999999997</v>
      </c>
      <c r="H18" s="59">
        <f t="shared" si="0"/>
        <v>37509.449999999997</v>
      </c>
      <c r="J18" s="59">
        <f t="shared" si="1"/>
        <v>37509.449999999997</v>
      </c>
    </row>
    <row r="19" spans="1:13" ht="20.25" customHeight="1" x14ac:dyDescent="0.2">
      <c r="A19" t="s">
        <v>309</v>
      </c>
      <c r="B19" s="59">
        <v>12000</v>
      </c>
      <c r="C19" s="59">
        <v>12600</v>
      </c>
      <c r="D19" s="59">
        <v>12000</v>
      </c>
      <c r="E19" s="59">
        <v>12684.76</v>
      </c>
      <c r="F19" s="59">
        <v>5116.24</v>
      </c>
      <c r="G19" s="59">
        <v>7568.52</v>
      </c>
      <c r="H19" s="59">
        <v>0</v>
      </c>
      <c r="I19" s="59">
        <v>54000</v>
      </c>
      <c r="J19" s="59">
        <f t="shared" si="1"/>
        <v>7568.52</v>
      </c>
    </row>
    <row r="20" spans="1:13" ht="20.25" customHeight="1" x14ac:dyDescent="0.2">
      <c r="A20" t="s">
        <v>84</v>
      </c>
      <c r="B20" s="59">
        <v>52000</v>
      </c>
      <c r="C20" s="59">
        <v>49350</v>
      </c>
      <c r="D20" s="59">
        <v>52000</v>
      </c>
      <c r="E20" s="59">
        <v>46338.490000000005</v>
      </c>
      <c r="F20" s="59">
        <v>10232.950000000001</v>
      </c>
      <c r="G20" s="59">
        <v>36105.54</v>
      </c>
      <c r="H20" s="59">
        <f t="shared" si="0"/>
        <v>36105.54</v>
      </c>
      <c r="J20" s="59">
        <f t="shared" si="1"/>
        <v>36105.54</v>
      </c>
    </row>
    <row r="21" spans="1:13" ht="20.25" customHeight="1" x14ac:dyDescent="0.2">
      <c r="A21" t="s">
        <v>85</v>
      </c>
      <c r="B21" s="59">
        <v>8563</v>
      </c>
      <c r="C21" s="59">
        <v>4200</v>
      </c>
      <c r="D21" s="59">
        <v>8563</v>
      </c>
      <c r="E21" s="59">
        <v>9913.1539100000009</v>
      </c>
      <c r="F21" s="59">
        <v>2306</v>
      </c>
      <c r="G21" s="59">
        <v>7607.15391</v>
      </c>
      <c r="H21" s="59">
        <f t="shared" si="0"/>
        <v>7607.15391</v>
      </c>
      <c r="J21" s="59">
        <f t="shared" si="1"/>
        <v>7607.15391</v>
      </c>
    </row>
    <row r="22" spans="1:13" ht="20.25" customHeight="1" x14ac:dyDescent="0.2">
      <c r="A22" t="s">
        <v>165</v>
      </c>
      <c r="B22" s="59">
        <v>10000</v>
      </c>
      <c r="C22" s="59">
        <v>7350</v>
      </c>
      <c r="D22" s="59">
        <v>7000</v>
      </c>
      <c r="E22" s="59">
        <v>8703.31</v>
      </c>
      <c r="F22" s="59">
        <v>0</v>
      </c>
      <c r="G22" s="59">
        <v>8703.31</v>
      </c>
      <c r="H22" s="59">
        <f t="shared" si="0"/>
        <v>8703.31</v>
      </c>
      <c r="J22" s="59">
        <f t="shared" si="1"/>
        <v>8703.31</v>
      </c>
    </row>
    <row r="23" spans="1:13" ht="20.25" customHeight="1" x14ac:dyDescent="0.2">
      <c r="A23" t="s">
        <v>89</v>
      </c>
      <c r="B23" s="59">
        <v>101000</v>
      </c>
      <c r="C23" s="59">
        <v>90459.6</v>
      </c>
      <c r="D23" s="59">
        <v>97152</v>
      </c>
      <c r="E23" s="59">
        <v>120791.99616</v>
      </c>
      <c r="F23" s="59">
        <v>51818.196160000007</v>
      </c>
      <c r="G23" s="59">
        <v>68973.799999999988</v>
      </c>
      <c r="H23" s="59">
        <f t="shared" si="0"/>
        <v>68973.799999999988</v>
      </c>
      <c r="J23" s="59">
        <f t="shared" si="1"/>
        <v>68973.799999999988</v>
      </c>
    </row>
    <row r="24" spans="1:13" ht="20.25" customHeight="1" x14ac:dyDescent="0.2">
      <c r="A24" t="s">
        <v>137</v>
      </c>
      <c r="B24" s="59">
        <v>70000</v>
      </c>
      <c r="C24" s="59">
        <v>52500</v>
      </c>
      <c r="D24" s="59">
        <v>70000</v>
      </c>
      <c r="E24" s="59">
        <v>86474.3</v>
      </c>
      <c r="F24" s="59">
        <v>7016</v>
      </c>
      <c r="G24" s="59">
        <v>79458.3</v>
      </c>
      <c r="H24" s="59">
        <f t="shared" si="0"/>
        <v>79458.3</v>
      </c>
      <c r="J24" s="59">
        <f t="shared" si="1"/>
        <v>79458.3</v>
      </c>
    </row>
    <row r="25" spans="1:13" ht="20.25" customHeight="1" x14ac:dyDescent="0.2">
      <c r="A25" t="s">
        <v>575</v>
      </c>
      <c r="B25" s="59">
        <v>10000</v>
      </c>
      <c r="C25" s="59">
        <v>10500</v>
      </c>
      <c r="D25" s="59">
        <v>10000</v>
      </c>
      <c r="E25" s="59">
        <v>9918.7000000000007</v>
      </c>
      <c r="F25" s="59">
        <v>6043</v>
      </c>
      <c r="G25" s="59">
        <v>3875.7000000000007</v>
      </c>
      <c r="H25" s="59">
        <f t="shared" si="0"/>
        <v>3875.7000000000007</v>
      </c>
      <c r="J25" s="59">
        <f t="shared" si="1"/>
        <v>3875.7000000000007</v>
      </c>
    </row>
    <row r="26" spans="1:13" ht="20.25" customHeight="1" x14ac:dyDescent="0.2">
      <c r="A26" t="s">
        <v>201</v>
      </c>
      <c r="B26" s="59">
        <v>5000</v>
      </c>
      <c r="C26" s="59">
        <v>5250</v>
      </c>
      <c r="D26" s="59">
        <v>5000</v>
      </c>
      <c r="E26" s="59">
        <v>5099.05</v>
      </c>
      <c r="F26" s="59">
        <v>5099.05</v>
      </c>
      <c r="G26" s="59">
        <v>0</v>
      </c>
      <c r="H26" s="59">
        <f t="shared" si="0"/>
        <v>0</v>
      </c>
      <c r="J26" s="59">
        <f t="shared" si="1"/>
        <v>0</v>
      </c>
    </row>
    <row r="27" spans="1:13" ht="20.25" customHeight="1" x14ac:dyDescent="0.2">
      <c r="A27" t="s">
        <v>97</v>
      </c>
      <c r="B27" s="59">
        <v>1759641</v>
      </c>
      <c r="C27" s="59">
        <v>1573877.55</v>
      </c>
      <c r="D27" s="59">
        <v>1737936</v>
      </c>
      <c r="E27" s="59">
        <v>1626471.1494515005</v>
      </c>
      <c r="F27" s="59">
        <v>162700.24096000002</v>
      </c>
      <c r="G27" s="59">
        <v>1463770.9084915004</v>
      </c>
      <c r="H27" s="59">
        <f t="shared" si="0"/>
        <v>1463770.9084915004</v>
      </c>
      <c r="J27" s="59">
        <f t="shared" si="1"/>
        <v>1463770.9084915004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4636444.4464345016</v>
      </c>
    </row>
    <row r="29" spans="1:13" ht="20.25" customHeight="1" x14ac:dyDescent="0.2">
      <c r="C29"/>
      <c r="H29" s="59">
        <f>SUM(H7:H28)</f>
        <v>2919973.2969830008</v>
      </c>
      <c r="I29" s="59">
        <f t="shared" ref="I29:J29" si="2">SUM(I7:I28)</f>
        <v>54000</v>
      </c>
      <c r="J29" s="59">
        <f t="shared" si="2"/>
        <v>2927541.8169830008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248197730.24355507</v>
      </c>
      <c r="K32" s="58">
        <f>+J32/1000</f>
        <v>248197.73024355507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3009973.2969830008</v>
      </c>
      <c r="J35" s="59"/>
      <c r="K35" s="59">
        <f>+K32+K33</f>
        <v>256747.73024355507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417</v>
      </c>
      <c r="B37" s="58">
        <v>1565717</v>
      </c>
      <c r="C37"/>
      <c r="D37" s="59"/>
      <c r="H37">
        <v>15</v>
      </c>
      <c r="I37" s="58">
        <f>+H35/H37</f>
        <v>200664.88646553337</v>
      </c>
    </row>
    <row r="38" spans="1:14" ht="20.25" customHeight="1" x14ac:dyDescent="0.2">
      <c r="C38"/>
      <c r="N38" s="59">
        <f>+H35+N36</f>
        <v>3715195.2969830008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topLeftCell="A4" zoomScale="80" zoomScaleNormal="80" workbookViewId="0">
      <selection activeCell="G8" sqref="G8"/>
    </sheetView>
  </sheetViews>
  <sheetFormatPr defaultRowHeight="14.25" x14ac:dyDescent="0.2"/>
  <cols>
    <col min="1" max="1" width="20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172</v>
      </c>
    </row>
    <row r="3" spans="1:11" x14ac:dyDescent="0.2">
      <c r="A3" s="57" t="s">
        <v>29</v>
      </c>
      <c r="B3" t="s">
        <v>172</v>
      </c>
    </row>
    <row r="4" spans="1:11" x14ac:dyDescent="0.2">
      <c r="A4" s="57" t="s">
        <v>42</v>
      </c>
      <c r="B4" t="s">
        <v>190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170</v>
      </c>
      <c r="C6" t="s">
        <v>180</v>
      </c>
      <c r="D6" t="s">
        <v>173</v>
      </c>
      <c r="E6" t="s">
        <v>191</v>
      </c>
      <c r="F6" t="s">
        <v>175</v>
      </c>
      <c r="G6" t="s">
        <v>154</v>
      </c>
    </row>
    <row r="7" spans="1:11" ht="16.5" customHeight="1" x14ac:dyDescent="0.2">
      <c r="A7" t="s">
        <v>164</v>
      </c>
      <c r="B7" s="59">
        <v>10000</v>
      </c>
      <c r="C7" s="59">
        <v>10500</v>
      </c>
      <c r="D7" s="59">
        <v>10000</v>
      </c>
      <c r="E7" s="59">
        <v>6565.9000000000005</v>
      </c>
      <c r="F7" s="59">
        <v>6565.9000000000005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748</v>
      </c>
      <c r="B8" s="59">
        <v>10000</v>
      </c>
      <c r="C8" s="59">
        <v>10500</v>
      </c>
      <c r="D8" s="59">
        <v>10000</v>
      </c>
      <c r="E8" s="59">
        <v>7404.0999999999995</v>
      </c>
      <c r="F8" s="59">
        <v>3572</v>
      </c>
      <c r="G8" s="59">
        <v>3832.0999999999995</v>
      </c>
      <c r="I8" s="59">
        <f t="shared" ref="I8:I25" si="0">+K8-J8</f>
        <v>3832.0999999999995</v>
      </c>
      <c r="K8" s="59">
        <f t="shared" ref="K8:K25" si="1">G8</f>
        <v>3832.0999999999995</v>
      </c>
    </row>
    <row r="9" spans="1:11" ht="16.5" customHeight="1" x14ac:dyDescent="0.2">
      <c r="A9" t="s">
        <v>143</v>
      </c>
      <c r="B9" s="59">
        <v>10000</v>
      </c>
      <c r="C9" s="59">
        <v>10500</v>
      </c>
      <c r="D9" s="59">
        <v>10000</v>
      </c>
      <c r="E9" s="59">
        <v>7404.0999999999995</v>
      </c>
      <c r="F9" s="59">
        <v>7404.0999999999995</v>
      </c>
      <c r="G9" s="59">
        <v>0</v>
      </c>
      <c r="I9" s="59">
        <f t="shared" si="0"/>
        <v>0</v>
      </c>
      <c r="K9" s="59">
        <f t="shared" si="1"/>
        <v>0</v>
      </c>
    </row>
    <row r="10" spans="1:11" ht="16.5" customHeight="1" x14ac:dyDescent="0.2">
      <c r="A10" t="s">
        <v>144</v>
      </c>
      <c r="B10" s="59">
        <v>5000</v>
      </c>
      <c r="C10" s="59">
        <v>5250</v>
      </c>
      <c r="D10" s="59">
        <v>5000</v>
      </c>
      <c r="E10" s="59">
        <v>4121.1500000000005</v>
      </c>
      <c r="F10" s="59">
        <v>4121.1500000000005</v>
      </c>
      <c r="G10" s="59">
        <v>0</v>
      </c>
      <c r="I10" s="59">
        <f t="shared" si="0"/>
        <v>0</v>
      </c>
      <c r="K10" s="59">
        <f t="shared" si="1"/>
        <v>0</v>
      </c>
    </row>
    <row r="11" spans="1:11" ht="16.5" customHeight="1" x14ac:dyDescent="0.2">
      <c r="A11" t="s">
        <v>148</v>
      </c>
      <c r="B11" s="59">
        <v>10000</v>
      </c>
      <c r="C11" s="59">
        <v>10500</v>
      </c>
      <c r="D11" s="59">
        <v>10000</v>
      </c>
      <c r="E11" s="59">
        <v>8801.1</v>
      </c>
      <c r="F11" s="59">
        <v>0</v>
      </c>
      <c r="G11" s="59">
        <v>8801.1</v>
      </c>
      <c r="I11" s="59">
        <f t="shared" si="0"/>
        <v>8801.1</v>
      </c>
      <c r="K11" s="59">
        <f t="shared" si="1"/>
        <v>8801.1</v>
      </c>
    </row>
    <row r="12" spans="1:11" ht="16.5" customHeight="1" x14ac:dyDescent="0.2">
      <c r="A12" t="s">
        <v>196</v>
      </c>
      <c r="B12" s="59">
        <v>190000</v>
      </c>
      <c r="C12" s="59">
        <v>141750</v>
      </c>
      <c r="D12" s="59">
        <v>185000</v>
      </c>
      <c r="E12" s="59">
        <v>165055.54999999996</v>
      </c>
      <c r="F12" s="59">
        <v>7603.9500000000007</v>
      </c>
      <c r="G12" s="59">
        <v>157451.6</v>
      </c>
      <c r="I12" s="59">
        <f t="shared" si="0"/>
        <v>157451.6</v>
      </c>
      <c r="K12" s="59">
        <f t="shared" si="1"/>
        <v>157451.6</v>
      </c>
    </row>
    <row r="13" spans="1:11" ht="16.5" customHeight="1" x14ac:dyDescent="0.2">
      <c r="A13" t="s">
        <v>116</v>
      </c>
      <c r="B13" s="59">
        <v>10080</v>
      </c>
      <c r="C13" s="59">
        <v>10584</v>
      </c>
      <c r="D13" s="59">
        <v>10080</v>
      </c>
      <c r="E13" s="59">
        <v>9998.0495999999985</v>
      </c>
      <c r="F13" s="59">
        <v>8000.0247999999992</v>
      </c>
      <c r="G13" s="59">
        <v>1998.0247999999992</v>
      </c>
      <c r="I13" s="59">
        <f t="shared" si="0"/>
        <v>1998.0247999999992</v>
      </c>
      <c r="K13" s="59">
        <f t="shared" si="1"/>
        <v>1998.0247999999992</v>
      </c>
    </row>
    <row r="14" spans="1:11" ht="16.5" customHeight="1" x14ac:dyDescent="0.2">
      <c r="A14" t="s">
        <v>189</v>
      </c>
      <c r="B14" s="59">
        <v>60000</v>
      </c>
      <c r="C14" s="59">
        <v>21000</v>
      </c>
      <c r="D14" s="59">
        <v>60000</v>
      </c>
      <c r="E14" s="59">
        <v>16484.600000000002</v>
      </c>
      <c r="F14" s="59">
        <v>5000</v>
      </c>
      <c r="G14" s="59">
        <v>11484.600000000002</v>
      </c>
      <c r="I14" s="59">
        <f t="shared" si="0"/>
        <v>11484.600000000002</v>
      </c>
      <c r="K14" s="59">
        <f t="shared" si="1"/>
        <v>11484.600000000002</v>
      </c>
    </row>
    <row r="15" spans="1:11" ht="16.5" customHeight="1" x14ac:dyDescent="0.2">
      <c r="A15" t="s">
        <v>318</v>
      </c>
      <c r="B15" s="59">
        <v>10000</v>
      </c>
      <c r="C15" s="59">
        <v>10500</v>
      </c>
      <c r="D15" s="59">
        <v>10000</v>
      </c>
      <c r="E15" s="59">
        <v>7683.5000000000009</v>
      </c>
      <c r="F15" s="59">
        <v>7683.5000000000009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82</v>
      </c>
      <c r="B16" s="59">
        <v>546998</v>
      </c>
      <c r="C16" s="59">
        <v>504733.94999999995</v>
      </c>
      <c r="D16" s="59">
        <v>537141</v>
      </c>
      <c r="E16" s="59">
        <v>517535.18978149997</v>
      </c>
      <c r="F16" s="59">
        <v>0</v>
      </c>
      <c r="G16" s="59">
        <v>517535.18978149997</v>
      </c>
      <c r="I16" s="59">
        <f t="shared" si="0"/>
        <v>517535.18978149997</v>
      </c>
      <c r="K16" s="59">
        <f t="shared" si="1"/>
        <v>517535.18978149997</v>
      </c>
    </row>
    <row r="17" spans="1:11" ht="16.5" customHeight="1" x14ac:dyDescent="0.2">
      <c r="A17" t="s">
        <v>81</v>
      </c>
      <c r="B17" s="59">
        <v>106000</v>
      </c>
      <c r="C17" s="59">
        <v>100800</v>
      </c>
      <c r="D17" s="59">
        <v>106000</v>
      </c>
      <c r="E17" s="59">
        <v>103350.05999999997</v>
      </c>
      <c r="F17" s="59">
        <v>18538.190000000002</v>
      </c>
      <c r="G17" s="59">
        <v>84811.87</v>
      </c>
      <c r="I17" s="59">
        <v>0</v>
      </c>
      <c r="J17" s="59">
        <v>54000</v>
      </c>
      <c r="K17" s="59">
        <f t="shared" si="1"/>
        <v>84811.87</v>
      </c>
    </row>
    <row r="18" spans="1:11" ht="16.5" customHeight="1" x14ac:dyDescent="0.2">
      <c r="A18" t="s">
        <v>128</v>
      </c>
      <c r="B18" s="59">
        <v>38000</v>
      </c>
      <c r="C18" s="59">
        <v>16800</v>
      </c>
      <c r="D18" s="59">
        <v>38000</v>
      </c>
      <c r="E18" s="59">
        <v>17211.04</v>
      </c>
      <c r="F18" s="59">
        <v>17211.04</v>
      </c>
      <c r="G18" s="59">
        <v>0</v>
      </c>
      <c r="I18" s="59">
        <f t="shared" si="0"/>
        <v>0</v>
      </c>
      <c r="K18" s="59">
        <f t="shared" si="1"/>
        <v>0</v>
      </c>
    </row>
    <row r="19" spans="1:11" ht="16.5" customHeight="1" x14ac:dyDescent="0.2">
      <c r="A19" t="s">
        <v>140</v>
      </c>
      <c r="B19" s="59">
        <v>47000</v>
      </c>
      <c r="C19" s="59">
        <v>10500</v>
      </c>
      <c r="D19" s="59">
        <v>47000</v>
      </c>
      <c r="E19" s="59">
        <v>50361.850000000006</v>
      </c>
      <c r="F19" s="59">
        <v>5900</v>
      </c>
      <c r="G19" s="59">
        <v>44461.850000000006</v>
      </c>
      <c r="I19" s="59">
        <f t="shared" si="0"/>
        <v>44461.850000000006</v>
      </c>
      <c r="K19" s="59">
        <f t="shared" si="1"/>
        <v>44461.850000000006</v>
      </c>
    </row>
    <row r="20" spans="1:11" ht="16.5" customHeight="1" x14ac:dyDescent="0.2">
      <c r="A20" t="s">
        <v>309</v>
      </c>
      <c r="B20" s="59">
        <v>12000</v>
      </c>
      <c r="C20" s="59">
        <v>12600</v>
      </c>
      <c r="D20" s="59">
        <v>12000</v>
      </c>
      <c r="E20" s="59">
        <v>12684.76</v>
      </c>
      <c r="F20" s="59">
        <v>5116.24</v>
      </c>
      <c r="G20" s="59">
        <v>7568.52</v>
      </c>
      <c r="I20" s="59">
        <f t="shared" si="0"/>
        <v>7568.52</v>
      </c>
      <c r="K20" s="59">
        <f t="shared" si="1"/>
        <v>7568.52</v>
      </c>
    </row>
    <row r="21" spans="1:11" ht="16.5" customHeight="1" x14ac:dyDescent="0.2">
      <c r="A21" t="s">
        <v>84</v>
      </c>
      <c r="B21" s="59">
        <v>20000</v>
      </c>
      <c r="C21" s="59">
        <v>15750</v>
      </c>
      <c r="D21" s="59">
        <v>20000</v>
      </c>
      <c r="E21" s="59">
        <v>14598.650000000001</v>
      </c>
      <c r="F21" s="59">
        <v>10232.950000000001</v>
      </c>
      <c r="G21" s="59">
        <v>4365.7000000000007</v>
      </c>
      <c r="I21" s="59">
        <f t="shared" si="0"/>
        <v>4365.7000000000007</v>
      </c>
      <c r="K21" s="59">
        <f t="shared" si="1"/>
        <v>4365.7000000000007</v>
      </c>
    </row>
    <row r="22" spans="1:11" ht="16.5" customHeight="1" x14ac:dyDescent="0.2">
      <c r="A22" t="s">
        <v>85</v>
      </c>
      <c r="B22" s="59">
        <v>8563</v>
      </c>
      <c r="C22" s="59">
        <v>4200</v>
      </c>
      <c r="D22" s="59">
        <v>8563</v>
      </c>
      <c r="E22" s="59">
        <v>9913.1539100000009</v>
      </c>
      <c r="F22" s="59">
        <v>2306</v>
      </c>
      <c r="G22" s="59">
        <v>7607.15391</v>
      </c>
      <c r="I22" s="59">
        <f t="shared" si="0"/>
        <v>7607.15391</v>
      </c>
      <c r="K22" s="59">
        <f t="shared" si="1"/>
        <v>7607.15391</v>
      </c>
    </row>
    <row r="23" spans="1:11" ht="16.5" customHeight="1" x14ac:dyDescent="0.2">
      <c r="A23" t="s">
        <v>165</v>
      </c>
      <c r="B23" s="59">
        <v>10000</v>
      </c>
      <c r="C23" s="59">
        <v>7350</v>
      </c>
      <c r="D23" s="59">
        <v>7000</v>
      </c>
      <c r="E23" s="59">
        <v>8703.31</v>
      </c>
      <c r="F23" s="59">
        <v>0</v>
      </c>
      <c r="G23" s="59">
        <v>8703.31</v>
      </c>
      <c r="I23" s="59">
        <f t="shared" si="0"/>
        <v>8703.31</v>
      </c>
      <c r="K23" s="59">
        <f t="shared" si="1"/>
        <v>8703.31</v>
      </c>
    </row>
    <row r="24" spans="1:11" ht="16.5" customHeight="1" x14ac:dyDescent="0.2">
      <c r="A24" t="s">
        <v>89</v>
      </c>
      <c r="B24" s="59">
        <v>101000</v>
      </c>
      <c r="C24" s="59">
        <v>90459.6</v>
      </c>
      <c r="D24" s="59">
        <v>97152</v>
      </c>
      <c r="E24" s="59">
        <v>120791.99616</v>
      </c>
      <c r="F24" s="59">
        <v>51818.196160000007</v>
      </c>
      <c r="G24" s="59">
        <v>68973.799999999988</v>
      </c>
      <c r="I24" s="59">
        <f t="shared" si="0"/>
        <v>68973.799999999988</v>
      </c>
      <c r="K24" s="59">
        <f t="shared" si="1"/>
        <v>68973.799999999988</v>
      </c>
    </row>
    <row r="25" spans="1:11" ht="16.5" customHeight="1" x14ac:dyDescent="0.2">
      <c r="A25" t="s">
        <v>137</v>
      </c>
      <c r="B25" s="59">
        <v>50000</v>
      </c>
      <c r="C25" s="59">
        <v>52500</v>
      </c>
      <c r="D25" s="59">
        <v>50000</v>
      </c>
      <c r="E25" s="59">
        <v>59372.5</v>
      </c>
      <c r="F25" s="59">
        <v>7016</v>
      </c>
      <c r="G25" s="59">
        <v>52356.5</v>
      </c>
      <c r="I25" s="59">
        <f t="shared" si="0"/>
        <v>52356.5</v>
      </c>
      <c r="K25" s="59">
        <f t="shared" si="1"/>
        <v>52356.5</v>
      </c>
    </row>
    <row r="26" spans="1:11" ht="16.5" customHeight="1" x14ac:dyDescent="0.2">
      <c r="A26" t="s">
        <v>575</v>
      </c>
      <c r="B26" s="59">
        <v>10000</v>
      </c>
      <c r="C26" s="59">
        <v>10500</v>
      </c>
      <c r="D26" s="59">
        <v>10000</v>
      </c>
      <c r="E26" s="59">
        <v>9918.7000000000007</v>
      </c>
      <c r="F26" s="59">
        <v>6043</v>
      </c>
      <c r="G26" s="59">
        <v>3875.7000000000007</v>
      </c>
      <c r="I26" s="59">
        <f>SUM(I7:I25)</f>
        <v>895139.44849149999</v>
      </c>
      <c r="J26" s="59">
        <f t="shared" ref="J26:K26" si="2">SUM(J7:J25)</f>
        <v>54000</v>
      </c>
      <c r="K26" s="59">
        <f t="shared" si="2"/>
        <v>979951.31849149987</v>
      </c>
    </row>
    <row r="27" spans="1:11" ht="16.5" customHeight="1" x14ac:dyDescent="0.2">
      <c r="A27" t="s">
        <v>201</v>
      </c>
      <c r="B27" s="59">
        <v>5000</v>
      </c>
      <c r="C27" s="59">
        <v>5250</v>
      </c>
      <c r="D27" s="59">
        <v>5000</v>
      </c>
      <c r="E27" s="59">
        <v>5099.05</v>
      </c>
      <c r="F27" s="59">
        <v>5099.05</v>
      </c>
      <c r="G27" s="59">
        <v>0</v>
      </c>
      <c r="J27" s="58"/>
    </row>
    <row r="28" spans="1:11" ht="16.5" customHeight="1" x14ac:dyDescent="0.2">
      <c r="A28" t="s">
        <v>97</v>
      </c>
      <c r="B28" s="59">
        <v>1269641</v>
      </c>
      <c r="C28" s="59">
        <v>1062527.5499999998</v>
      </c>
      <c r="D28" s="59">
        <v>1247936</v>
      </c>
      <c r="E28" s="59">
        <v>1163058.3094515</v>
      </c>
      <c r="F28" s="59">
        <v>179231.29096000001</v>
      </c>
      <c r="G28" s="59">
        <v>983827.01849149982</v>
      </c>
    </row>
    <row r="29" spans="1:11" ht="16.5" customHeight="1" x14ac:dyDescent="0.2">
      <c r="C29"/>
    </row>
    <row r="30" spans="1:11" ht="16.5" customHeight="1" x14ac:dyDescent="0.2">
      <c r="C30"/>
    </row>
    <row r="31" spans="1:11" ht="16.5" customHeight="1" x14ac:dyDescent="0.2">
      <c r="C31"/>
    </row>
    <row r="32" spans="1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/>
      <c r="E36" s="59"/>
      <c r="F36" s="59"/>
      <c r="G36" s="59"/>
    </row>
    <row r="37" spans="1:11" ht="20.25" customHeight="1" x14ac:dyDescent="0.2">
      <c r="A37" t="s">
        <v>839</v>
      </c>
      <c r="B37" s="58">
        <v>434796</v>
      </c>
      <c r="C37"/>
    </row>
    <row r="38" spans="1:11" ht="20.25" customHeight="1" x14ac:dyDescent="0.2">
      <c r="A38" t="s">
        <v>202</v>
      </c>
      <c r="B38" s="65">
        <f>++B28+B37</f>
        <v>1704437</v>
      </c>
      <c r="C38"/>
    </row>
    <row r="39" spans="1:11" ht="20.25" customHeight="1" x14ac:dyDescent="0.2">
      <c r="A39" t="s">
        <v>146</v>
      </c>
      <c r="B39" s="58">
        <v>742000</v>
      </c>
      <c r="C39" s="58">
        <v>742350</v>
      </c>
      <c r="D39" s="58">
        <v>742000</v>
      </c>
      <c r="E39" s="58">
        <v>701182.24000000011</v>
      </c>
      <c r="F39" s="58">
        <v>7949</v>
      </c>
      <c r="G39" s="58">
        <v>693233.24000000011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208</v>
      </c>
      <c r="B41" s="59">
        <f>+B28+B37+B39+B31</f>
        <v>2446437</v>
      </c>
      <c r="C41" s="59">
        <f t="shared" ref="C41:F41" si="3">+C24+C37+C39+C31</f>
        <v>832809.6</v>
      </c>
      <c r="D41" s="59">
        <f t="shared" si="3"/>
        <v>839152</v>
      </c>
      <c r="E41" s="59">
        <f t="shared" si="3"/>
        <v>821974.23616000009</v>
      </c>
      <c r="F41" s="59">
        <f t="shared" si="3"/>
        <v>59767.196160000007</v>
      </c>
      <c r="G41" s="59">
        <f>+G24+G37+G39+G31</f>
        <v>762207.04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-724939</v>
      </c>
      <c r="C45" s="63">
        <f>+$B$45</f>
        <v>-724939</v>
      </c>
      <c r="D45" s="63">
        <f t="shared" ref="D45" si="4">+$B$45</f>
        <v>-724939</v>
      </c>
      <c r="E45" s="63"/>
      <c r="F45" s="63">
        <f>+$B$45</f>
        <v>-724939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139858.66666666666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topLeftCell="B28" zoomScale="85" zoomScaleNormal="85" workbookViewId="0">
      <selection activeCell="F40" sqref="F40"/>
    </sheetView>
  </sheetViews>
  <sheetFormatPr defaultRowHeight="14.25" x14ac:dyDescent="0.2"/>
  <cols>
    <col min="1" max="1" width="35.375" customWidth="1"/>
    <col min="2" max="2" width="24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172</v>
      </c>
    </row>
    <row r="2" spans="1:11" x14ac:dyDescent="0.2">
      <c r="A2" s="57" t="s">
        <v>29</v>
      </c>
      <c r="B2" t="s">
        <v>172</v>
      </c>
    </row>
    <row r="4" spans="1:11" x14ac:dyDescent="0.2">
      <c r="A4" s="57" t="s">
        <v>23</v>
      </c>
      <c r="B4" s="57" t="s">
        <v>42</v>
      </c>
      <c r="C4" t="s">
        <v>170</v>
      </c>
      <c r="D4" t="s">
        <v>180</v>
      </c>
      <c r="E4" t="s">
        <v>173</v>
      </c>
      <c r="F4" t="s">
        <v>175</v>
      </c>
      <c r="G4" t="s">
        <v>154</v>
      </c>
      <c r="I4" t="s">
        <v>308</v>
      </c>
    </row>
    <row r="5" spans="1:11" ht="20.25" customHeight="1" x14ac:dyDescent="0.2">
      <c r="A5" t="s">
        <v>164</v>
      </c>
      <c r="B5" t="s">
        <v>721</v>
      </c>
      <c r="C5" s="59">
        <v>10000</v>
      </c>
      <c r="D5" s="59">
        <v>10500</v>
      </c>
      <c r="E5" s="59">
        <v>10000</v>
      </c>
      <c r="F5" s="59">
        <v>6565.9000000000005</v>
      </c>
      <c r="G5" s="59">
        <v>0</v>
      </c>
      <c r="H5" s="59">
        <f>G5</f>
        <v>0</v>
      </c>
    </row>
    <row r="6" spans="1:11" ht="20.25" customHeight="1" x14ac:dyDescent="0.2">
      <c r="A6" s="61" t="s">
        <v>449</v>
      </c>
      <c r="B6" s="61"/>
      <c r="C6" s="62">
        <v>10000</v>
      </c>
      <c r="D6" s="62">
        <v>10500</v>
      </c>
      <c r="E6" s="62">
        <v>10000</v>
      </c>
      <c r="F6" s="62">
        <v>6565.9000000000005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144</v>
      </c>
      <c r="B7" t="s">
        <v>816</v>
      </c>
      <c r="C7" s="59">
        <v>5000</v>
      </c>
      <c r="D7" s="59">
        <v>5250</v>
      </c>
      <c r="E7" s="59">
        <v>5000</v>
      </c>
      <c r="F7" s="59">
        <v>4121.1500000000005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753</v>
      </c>
      <c r="B8" s="61"/>
      <c r="C8" s="62">
        <v>5000</v>
      </c>
      <c r="D8" s="62">
        <v>5250</v>
      </c>
      <c r="E8" s="62">
        <v>5000</v>
      </c>
      <c r="F8" s="62">
        <v>4121.1500000000005</v>
      </c>
      <c r="G8" s="62">
        <v>0</v>
      </c>
      <c r="H8" s="59">
        <f t="shared" si="0"/>
        <v>0</v>
      </c>
    </row>
    <row r="9" spans="1:11" ht="20.25" customHeight="1" x14ac:dyDescent="0.2">
      <c r="A9" t="s">
        <v>148</v>
      </c>
      <c r="B9" t="s">
        <v>774</v>
      </c>
      <c r="C9" s="59">
        <v>10000</v>
      </c>
      <c r="D9" s="59">
        <v>10500</v>
      </c>
      <c r="E9" s="59">
        <v>10000</v>
      </c>
      <c r="F9" s="59">
        <v>0</v>
      </c>
      <c r="G9" s="59">
        <v>8801.1</v>
      </c>
      <c r="H9" s="59">
        <f t="shared" si="0"/>
        <v>8801.1</v>
      </c>
    </row>
    <row r="10" spans="1:11" ht="20.25" customHeight="1" x14ac:dyDescent="0.2">
      <c r="A10" s="61" t="s">
        <v>388</v>
      </c>
      <c r="B10" s="61"/>
      <c r="C10" s="62">
        <v>10000</v>
      </c>
      <c r="D10" s="62">
        <v>10500</v>
      </c>
      <c r="E10" s="62">
        <v>10000</v>
      </c>
      <c r="F10" s="62">
        <v>0</v>
      </c>
      <c r="G10" s="62">
        <v>8801.1</v>
      </c>
      <c r="H10" s="59">
        <f t="shared" si="0"/>
        <v>8801.1</v>
      </c>
    </row>
    <row r="11" spans="1:11" ht="20.25" customHeight="1" x14ac:dyDescent="0.2">
      <c r="A11" t="s">
        <v>196</v>
      </c>
      <c r="B11" t="s">
        <v>73</v>
      </c>
      <c r="C11" s="59">
        <v>45000</v>
      </c>
      <c r="D11" s="59">
        <v>0</v>
      </c>
      <c r="E11" s="59">
        <v>40000</v>
      </c>
      <c r="F11" s="59">
        <v>0</v>
      </c>
      <c r="G11" s="59">
        <v>35204.400000000001</v>
      </c>
      <c r="H11" s="59">
        <f t="shared" si="0"/>
        <v>35204.400000000001</v>
      </c>
    </row>
    <row r="12" spans="1:11" ht="20.25" customHeight="1" x14ac:dyDescent="0.2">
      <c r="A12" s="61" t="s">
        <v>382</v>
      </c>
      <c r="B12" s="61"/>
      <c r="C12" s="62">
        <v>45000</v>
      </c>
      <c r="D12" s="62">
        <v>0</v>
      </c>
      <c r="E12" s="62">
        <v>40000</v>
      </c>
      <c r="F12" s="62">
        <v>0</v>
      </c>
      <c r="G12" s="62">
        <v>35204.400000000001</v>
      </c>
      <c r="H12" s="59">
        <f t="shared" si="0"/>
        <v>35204.400000000001</v>
      </c>
      <c r="I12" s="66"/>
    </row>
    <row r="13" spans="1:11" ht="20.25" customHeight="1" x14ac:dyDescent="0.2">
      <c r="A13" t="s">
        <v>116</v>
      </c>
      <c r="B13" t="s">
        <v>152</v>
      </c>
      <c r="C13" s="59">
        <v>10080</v>
      </c>
      <c r="D13" s="59">
        <v>10584</v>
      </c>
      <c r="E13" s="59">
        <v>10080</v>
      </c>
      <c r="F13" s="59">
        <v>8000.0247999999992</v>
      </c>
      <c r="G13" s="59">
        <v>1998.0247999999992</v>
      </c>
      <c r="H13" s="59">
        <f t="shared" si="0"/>
        <v>1998.0247999999992</v>
      </c>
    </row>
    <row r="14" spans="1:11" ht="20.25" customHeight="1" x14ac:dyDescent="0.2">
      <c r="A14" s="61" t="s">
        <v>374</v>
      </c>
      <c r="B14" s="61"/>
      <c r="C14" s="62">
        <v>10080</v>
      </c>
      <c r="D14" s="62">
        <v>10584</v>
      </c>
      <c r="E14" s="62">
        <v>10080</v>
      </c>
      <c r="F14" s="62">
        <v>8000.0247999999992</v>
      </c>
      <c r="G14" s="62">
        <v>1998.0247999999992</v>
      </c>
      <c r="H14" s="59">
        <f t="shared" si="0"/>
        <v>1998.0247999999992</v>
      </c>
    </row>
    <row r="15" spans="1:11" ht="20.25" customHeight="1" x14ac:dyDescent="0.2">
      <c r="A15" t="s">
        <v>189</v>
      </c>
      <c r="B15" t="s">
        <v>443</v>
      </c>
      <c r="C15" s="59">
        <v>60000</v>
      </c>
      <c r="D15" s="59">
        <v>21000</v>
      </c>
      <c r="E15" s="59">
        <v>60000</v>
      </c>
      <c r="F15" s="59">
        <v>5000</v>
      </c>
      <c r="G15" s="59">
        <v>11484.600000000002</v>
      </c>
      <c r="H15" s="59">
        <f t="shared" si="0"/>
        <v>11484.600000000002</v>
      </c>
      <c r="I15" s="63"/>
      <c r="J15" s="63"/>
      <c r="K15" s="60"/>
    </row>
    <row r="16" spans="1:11" ht="20.25" customHeight="1" x14ac:dyDescent="0.2">
      <c r="A16" s="61" t="s">
        <v>383</v>
      </c>
      <c r="B16" s="61"/>
      <c r="C16" s="62">
        <v>60000</v>
      </c>
      <c r="D16" s="62">
        <v>21000</v>
      </c>
      <c r="E16" s="62">
        <v>60000</v>
      </c>
      <c r="F16" s="62">
        <v>5000</v>
      </c>
      <c r="G16" s="62">
        <v>11484.600000000002</v>
      </c>
      <c r="H16" s="59">
        <f t="shared" si="0"/>
        <v>11484.600000000002</v>
      </c>
    </row>
    <row r="17" spans="1:8" ht="20.25" customHeight="1" x14ac:dyDescent="0.2">
      <c r="A17" t="s">
        <v>318</v>
      </c>
      <c r="B17" t="s">
        <v>316</v>
      </c>
      <c r="C17" s="59">
        <v>10000</v>
      </c>
      <c r="D17" s="59">
        <v>10500</v>
      </c>
      <c r="E17" s="59">
        <v>10000</v>
      </c>
      <c r="F17" s="59">
        <v>7683.5000000000009</v>
      </c>
      <c r="G17" s="59">
        <v>0</v>
      </c>
      <c r="H17" s="59">
        <f t="shared" si="0"/>
        <v>0</v>
      </c>
    </row>
    <row r="18" spans="1:8" ht="20.25" customHeight="1" x14ac:dyDescent="0.2">
      <c r="A18" s="61" t="s">
        <v>324</v>
      </c>
      <c r="B18" s="61"/>
      <c r="C18" s="62">
        <v>10000</v>
      </c>
      <c r="D18" s="62">
        <v>10500</v>
      </c>
      <c r="E18" s="62">
        <v>10000</v>
      </c>
      <c r="F18" s="62">
        <v>7683.5000000000009</v>
      </c>
      <c r="G18" s="62">
        <v>0</v>
      </c>
      <c r="H18" s="59">
        <f t="shared" si="0"/>
        <v>0</v>
      </c>
    </row>
    <row r="19" spans="1:8" ht="20.25" customHeight="1" x14ac:dyDescent="0.2">
      <c r="A19" t="s">
        <v>82</v>
      </c>
      <c r="B19" t="s">
        <v>86</v>
      </c>
      <c r="C19" s="59">
        <v>449000</v>
      </c>
      <c r="D19" s="59">
        <v>407018.85</v>
      </c>
      <c r="E19" s="59">
        <v>439143</v>
      </c>
      <c r="F19" s="59">
        <v>0</v>
      </c>
      <c r="G19" s="59">
        <v>417441.78125649999</v>
      </c>
      <c r="H19" s="59">
        <f t="shared" si="0"/>
        <v>417441.78125649999</v>
      </c>
    </row>
    <row r="20" spans="1:8" ht="20.25" customHeight="1" x14ac:dyDescent="0.2">
      <c r="B20" t="s">
        <v>152</v>
      </c>
      <c r="C20" s="59">
        <v>32998</v>
      </c>
      <c r="D20" s="59">
        <v>29465.100000000002</v>
      </c>
      <c r="E20" s="59">
        <v>32998</v>
      </c>
      <c r="F20" s="59">
        <v>0</v>
      </c>
      <c r="G20" s="59">
        <v>30872.058525000004</v>
      </c>
      <c r="H20" s="59">
        <f t="shared" si="0"/>
        <v>30872.058525000004</v>
      </c>
    </row>
    <row r="21" spans="1:8" ht="20.25" customHeight="1" x14ac:dyDescent="0.2">
      <c r="A21" s="61" t="s">
        <v>385</v>
      </c>
      <c r="B21" s="61"/>
      <c r="C21" s="62">
        <v>481998</v>
      </c>
      <c r="D21" s="62">
        <v>436483.94999999995</v>
      </c>
      <c r="E21" s="62">
        <v>472141</v>
      </c>
      <c r="F21" s="62">
        <v>0</v>
      </c>
      <c r="G21" s="62">
        <v>448313.83978149999</v>
      </c>
      <c r="H21" s="59">
        <f t="shared" si="0"/>
        <v>448313.83978149999</v>
      </c>
    </row>
    <row r="22" spans="1:8" ht="20.25" customHeight="1" x14ac:dyDescent="0.2">
      <c r="A22" t="s">
        <v>81</v>
      </c>
      <c r="B22" t="s">
        <v>152</v>
      </c>
      <c r="C22" s="59">
        <v>10000</v>
      </c>
      <c r="D22" s="59">
        <v>10500</v>
      </c>
      <c r="E22" s="59">
        <v>10000</v>
      </c>
      <c r="F22" s="59">
        <v>0</v>
      </c>
      <c r="G22" s="59">
        <v>10477.5</v>
      </c>
      <c r="H22" s="59">
        <f t="shared" si="0"/>
        <v>10477.5</v>
      </c>
    </row>
    <row r="23" spans="1:8" ht="20.25" customHeight="1" x14ac:dyDescent="0.2">
      <c r="B23" t="s">
        <v>111</v>
      </c>
      <c r="C23" s="59">
        <v>18000</v>
      </c>
      <c r="D23" s="59">
        <v>8400</v>
      </c>
      <c r="E23" s="59">
        <v>18000</v>
      </c>
      <c r="F23" s="59">
        <v>4414.5199999999995</v>
      </c>
      <c r="G23" s="59">
        <v>4414.5199999999995</v>
      </c>
      <c r="H23" s="59">
        <f t="shared" si="0"/>
        <v>4414.5199999999995</v>
      </c>
    </row>
    <row r="24" spans="1:8" ht="20.25" customHeight="1" x14ac:dyDescent="0.2">
      <c r="B24" t="s">
        <v>80</v>
      </c>
      <c r="C24" s="59">
        <v>8000</v>
      </c>
      <c r="D24" s="59">
        <v>8400</v>
      </c>
      <c r="E24" s="59">
        <v>8000</v>
      </c>
      <c r="F24" s="59">
        <v>8745.2199999999993</v>
      </c>
      <c r="G24" s="59">
        <v>0</v>
      </c>
      <c r="H24" s="59">
        <f t="shared" si="0"/>
        <v>0</v>
      </c>
    </row>
    <row r="25" spans="1:8" ht="20.25" customHeight="1" x14ac:dyDescent="0.2">
      <c r="B25" t="s">
        <v>155</v>
      </c>
      <c r="C25" s="59">
        <v>70000</v>
      </c>
      <c r="D25" s="59">
        <v>73500</v>
      </c>
      <c r="E25" s="59">
        <v>70000</v>
      </c>
      <c r="F25" s="59">
        <v>5378.4500000000007</v>
      </c>
      <c r="G25" s="59">
        <v>69919.850000000006</v>
      </c>
      <c r="H25" s="59">
        <f t="shared" si="0"/>
        <v>69919.850000000006</v>
      </c>
    </row>
    <row r="26" spans="1:8" ht="20.25" customHeight="1" x14ac:dyDescent="0.2">
      <c r="A26" s="61" t="s">
        <v>174</v>
      </c>
      <c r="B26" s="61"/>
      <c r="C26" s="62">
        <v>106000</v>
      </c>
      <c r="D26" s="62">
        <v>100800</v>
      </c>
      <c r="E26" s="62">
        <v>106000</v>
      </c>
      <c r="F26" s="62">
        <v>18538.189999999999</v>
      </c>
      <c r="G26" s="62">
        <v>84811.87000000001</v>
      </c>
      <c r="H26" s="59">
        <f t="shared" si="0"/>
        <v>84811.87000000001</v>
      </c>
    </row>
    <row r="27" spans="1:8" ht="20.25" customHeight="1" x14ac:dyDescent="0.2">
      <c r="A27" t="s">
        <v>128</v>
      </c>
      <c r="B27" t="s">
        <v>113</v>
      </c>
      <c r="C27" s="59">
        <v>16000</v>
      </c>
      <c r="D27" s="59">
        <v>16800</v>
      </c>
      <c r="E27" s="59">
        <v>16000</v>
      </c>
      <c r="F27" s="59">
        <v>17211.04</v>
      </c>
      <c r="G27" s="59">
        <v>0</v>
      </c>
      <c r="H27" s="59">
        <f t="shared" si="0"/>
        <v>0</v>
      </c>
    </row>
    <row r="28" spans="1:8" ht="20.25" customHeight="1" x14ac:dyDescent="0.2">
      <c r="B28" t="s">
        <v>207</v>
      </c>
      <c r="C28" s="59">
        <v>17000</v>
      </c>
      <c r="D28" s="59">
        <v>0</v>
      </c>
      <c r="E28" s="59">
        <v>17000</v>
      </c>
      <c r="F28" s="59">
        <v>0</v>
      </c>
      <c r="G28" s="59">
        <v>0</v>
      </c>
      <c r="H28" s="59">
        <f t="shared" si="0"/>
        <v>0</v>
      </c>
    </row>
    <row r="29" spans="1:8" ht="20.25" customHeight="1" x14ac:dyDescent="0.2">
      <c r="B29" t="s">
        <v>756</v>
      </c>
      <c r="C29" s="59">
        <v>5000</v>
      </c>
      <c r="D29" s="59">
        <v>0</v>
      </c>
      <c r="E29" s="59">
        <v>5000</v>
      </c>
      <c r="F29" s="59">
        <v>0</v>
      </c>
      <c r="G29" s="59">
        <v>0</v>
      </c>
      <c r="H29" s="59">
        <f t="shared" si="0"/>
        <v>0</v>
      </c>
    </row>
    <row r="30" spans="1:8" ht="20.25" customHeight="1" x14ac:dyDescent="0.2">
      <c r="A30" s="61" t="s">
        <v>219</v>
      </c>
      <c r="B30" s="61"/>
      <c r="C30" s="62">
        <v>38000</v>
      </c>
      <c r="D30" s="62">
        <v>16800</v>
      </c>
      <c r="E30" s="62">
        <v>38000</v>
      </c>
      <c r="F30" s="62">
        <v>17211.04</v>
      </c>
      <c r="G30" s="62">
        <v>0</v>
      </c>
      <c r="H30" s="59">
        <f t="shared" si="0"/>
        <v>0</v>
      </c>
    </row>
    <row r="31" spans="1:8" ht="20.25" customHeight="1" x14ac:dyDescent="0.2">
      <c r="A31" t="s">
        <v>140</v>
      </c>
      <c r="B31" t="s">
        <v>195</v>
      </c>
      <c r="C31" s="59">
        <v>15000</v>
      </c>
      <c r="D31" s="59">
        <v>0</v>
      </c>
      <c r="E31" s="59">
        <v>15000</v>
      </c>
      <c r="F31" s="59">
        <v>0</v>
      </c>
      <c r="G31" s="59">
        <v>16554.45</v>
      </c>
      <c r="H31" s="59">
        <f t="shared" si="0"/>
        <v>16554.45</v>
      </c>
    </row>
    <row r="32" spans="1:8" ht="20.25" customHeight="1" x14ac:dyDescent="0.2">
      <c r="B32" t="s">
        <v>273</v>
      </c>
      <c r="C32" s="59">
        <v>10000</v>
      </c>
      <c r="D32" s="59">
        <v>10500</v>
      </c>
      <c r="E32" s="59">
        <v>10000</v>
      </c>
      <c r="F32" s="59">
        <v>0</v>
      </c>
      <c r="G32" s="59">
        <v>9918.7000000000007</v>
      </c>
      <c r="H32" s="59">
        <f t="shared" si="0"/>
        <v>9918.7000000000007</v>
      </c>
    </row>
    <row r="33" spans="1:8" ht="20.25" customHeight="1" x14ac:dyDescent="0.2">
      <c r="A33" s="61" t="s">
        <v>386</v>
      </c>
      <c r="B33" s="61"/>
      <c r="C33" s="62">
        <v>25000</v>
      </c>
      <c r="D33" s="62">
        <v>10500</v>
      </c>
      <c r="E33" s="62">
        <v>25000</v>
      </c>
      <c r="F33" s="62">
        <v>0</v>
      </c>
      <c r="G33" s="62">
        <v>26473.15</v>
      </c>
      <c r="H33" s="59">
        <f t="shared" si="0"/>
        <v>26473.15</v>
      </c>
    </row>
    <row r="34" spans="1:8" ht="20.25" customHeight="1" x14ac:dyDescent="0.2">
      <c r="A34" t="s">
        <v>413</v>
      </c>
      <c r="B34" t="s">
        <v>493</v>
      </c>
      <c r="C34" s="59">
        <v>268368</v>
      </c>
      <c r="D34" s="59">
        <v>259284.90000000002</v>
      </c>
      <c r="E34" s="59">
        <v>252429</v>
      </c>
      <c r="F34" s="59">
        <v>135598</v>
      </c>
      <c r="G34" s="59">
        <v>121578.91376300002</v>
      </c>
      <c r="H34" s="59">
        <f t="shared" si="0"/>
        <v>121578.91376300002</v>
      </c>
    </row>
    <row r="35" spans="1:8" ht="20.25" customHeight="1" x14ac:dyDescent="0.2">
      <c r="A35" s="61" t="s">
        <v>770</v>
      </c>
      <c r="B35" s="61"/>
      <c r="C35" s="62">
        <v>268368</v>
      </c>
      <c r="D35" s="62">
        <v>259284.90000000002</v>
      </c>
      <c r="E35" s="62">
        <v>252429</v>
      </c>
      <c r="F35" s="62">
        <v>135598</v>
      </c>
      <c r="G35" s="62">
        <v>121578.91376300002</v>
      </c>
      <c r="H35" s="59">
        <f t="shared" si="0"/>
        <v>121578.91376300002</v>
      </c>
    </row>
    <row r="36" spans="1:8" ht="20.25" customHeight="1" x14ac:dyDescent="0.2">
      <c r="A36" t="s">
        <v>309</v>
      </c>
      <c r="B36" t="s">
        <v>763</v>
      </c>
      <c r="C36" s="59">
        <v>8000</v>
      </c>
      <c r="D36" s="59">
        <v>8400</v>
      </c>
      <c r="E36" s="59">
        <v>8000</v>
      </c>
      <c r="F36" s="59">
        <v>1037</v>
      </c>
      <c r="G36" s="59">
        <v>7568.52</v>
      </c>
      <c r="H36" s="59">
        <f t="shared" si="0"/>
        <v>7568.52</v>
      </c>
    </row>
    <row r="37" spans="1:8" ht="20.25" customHeight="1" x14ac:dyDescent="0.2">
      <c r="B37" t="s">
        <v>765</v>
      </c>
      <c r="C37" s="59">
        <v>4000</v>
      </c>
      <c r="D37" s="59">
        <v>4200</v>
      </c>
      <c r="E37" s="59">
        <v>4000</v>
      </c>
      <c r="F37" s="59">
        <v>4079.24</v>
      </c>
      <c r="G37" s="59">
        <v>0</v>
      </c>
      <c r="H37" s="59">
        <f t="shared" si="0"/>
        <v>0</v>
      </c>
    </row>
    <row r="38" spans="1:8" ht="20.25" customHeight="1" x14ac:dyDescent="0.2">
      <c r="A38" s="61" t="s">
        <v>418</v>
      </c>
      <c r="B38" s="61"/>
      <c r="C38" s="62">
        <v>12000</v>
      </c>
      <c r="D38" s="62">
        <v>12600</v>
      </c>
      <c r="E38" s="62">
        <v>12000</v>
      </c>
      <c r="F38" s="62">
        <v>5116.24</v>
      </c>
      <c r="G38" s="62">
        <v>7568.52</v>
      </c>
      <c r="H38" s="59">
        <f t="shared" si="0"/>
        <v>7568.52</v>
      </c>
    </row>
    <row r="39" spans="1:8" ht="20.25" customHeight="1" x14ac:dyDescent="0.2">
      <c r="A39" t="s">
        <v>84</v>
      </c>
      <c r="B39" t="s">
        <v>206</v>
      </c>
      <c r="C39" s="59">
        <v>5000</v>
      </c>
      <c r="D39" s="59">
        <v>5250</v>
      </c>
      <c r="E39" s="59">
        <v>5000</v>
      </c>
      <c r="F39" s="59">
        <v>4679.9500000000007</v>
      </c>
      <c r="G39" s="59">
        <v>0</v>
      </c>
      <c r="H39" s="59">
        <f t="shared" si="0"/>
        <v>0</v>
      </c>
    </row>
    <row r="40" spans="1:8" ht="20.25" customHeight="1" x14ac:dyDescent="0.2">
      <c r="B40" t="s">
        <v>280</v>
      </c>
      <c r="C40" s="59">
        <v>5000</v>
      </c>
      <c r="D40" s="59">
        <v>0</v>
      </c>
      <c r="E40" s="59">
        <v>5000</v>
      </c>
      <c r="F40" s="59">
        <v>0</v>
      </c>
      <c r="G40" s="59">
        <v>0</v>
      </c>
      <c r="H40" s="59">
        <f t="shared" si="0"/>
        <v>0</v>
      </c>
    </row>
    <row r="41" spans="1:8" ht="20.25" customHeight="1" x14ac:dyDescent="0.2">
      <c r="B41" t="s">
        <v>264</v>
      </c>
      <c r="C41" s="59">
        <v>10000</v>
      </c>
      <c r="D41" s="59">
        <v>10500</v>
      </c>
      <c r="E41" s="59">
        <v>10000</v>
      </c>
      <c r="F41" s="59">
        <v>5553</v>
      </c>
      <c r="G41" s="59">
        <v>4365.7000000000007</v>
      </c>
      <c r="H41" s="59">
        <f t="shared" si="0"/>
        <v>4365.7000000000007</v>
      </c>
    </row>
    <row r="42" spans="1:8" ht="20.25" customHeight="1" x14ac:dyDescent="0.2">
      <c r="A42" s="61" t="s">
        <v>387</v>
      </c>
      <c r="B42" s="61"/>
      <c r="C42" s="62">
        <v>20000</v>
      </c>
      <c r="D42" s="62">
        <v>15750</v>
      </c>
      <c r="E42" s="62">
        <v>20000</v>
      </c>
      <c r="F42" s="62">
        <v>10232.950000000001</v>
      </c>
      <c r="G42" s="62">
        <v>4365.7000000000007</v>
      </c>
      <c r="H42" s="59">
        <f t="shared" si="0"/>
        <v>4365.7000000000007</v>
      </c>
    </row>
    <row r="43" spans="1:8" ht="20.25" customHeight="1" x14ac:dyDescent="0.2">
      <c r="A43" t="s">
        <v>85</v>
      </c>
      <c r="B43" t="s">
        <v>206</v>
      </c>
      <c r="C43" s="59">
        <v>4000</v>
      </c>
      <c r="D43" s="59">
        <v>4200</v>
      </c>
      <c r="E43" s="59">
        <v>4000</v>
      </c>
      <c r="F43" s="59">
        <v>2306</v>
      </c>
      <c r="G43" s="59">
        <v>2443.8000000000002</v>
      </c>
      <c r="H43" s="59">
        <f t="shared" si="0"/>
        <v>2443.8000000000002</v>
      </c>
    </row>
    <row r="44" spans="1:8" ht="20.25" customHeight="1" x14ac:dyDescent="0.2">
      <c r="B44" t="s">
        <v>150</v>
      </c>
      <c r="C44" s="59">
        <v>4563</v>
      </c>
      <c r="D44" s="59">
        <v>0</v>
      </c>
      <c r="E44" s="59">
        <v>4563</v>
      </c>
      <c r="F44" s="59">
        <v>0</v>
      </c>
      <c r="G44" s="59">
        <v>5163.3539099999998</v>
      </c>
      <c r="H44" s="59">
        <f t="shared" si="0"/>
        <v>5163.3539099999998</v>
      </c>
    </row>
    <row r="45" spans="1:8" ht="20.25" customHeight="1" x14ac:dyDescent="0.2">
      <c r="A45" s="61" t="s">
        <v>233</v>
      </c>
      <c r="B45" s="61"/>
      <c r="C45" s="62">
        <v>8563</v>
      </c>
      <c r="D45" s="62">
        <v>4200</v>
      </c>
      <c r="E45" s="62">
        <v>8563</v>
      </c>
      <c r="F45" s="62">
        <v>2306</v>
      </c>
      <c r="G45" s="62">
        <v>7607.15391</v>
      </c>
      <c r="H45" s="59">
        <f t="shared" si="0"/>
        <v>7607.15391</v>
      </c>
    </row>
    <row r="46" spans="1:8" ht="20.25" customHeight="1" x14ac:dyDescent="0.2">
      <c r="A46" t="s">
        <v>165</v>
      </c>
      <c r="B46" t="s">
        <v>227</v>
      </c>
      <c r="C46" s="59">
        <v>10000</v>
      </c>
      <c r="D46" s="59">
        <v>7350</v>
      </c>
      <c r="E46" s="59">
        <v>7000</v>
      </c>
      <c r="F46" s="59">
        <v>0</v>
      </c>
      <c r="G46" s="59">
        <v>8703.31</v>
      </c>
      <c r="H46" s="59">
        <f t="shared" si="0"/>
        <v>8703.31</v>
      </c>
    </row>
    <row r="47" spans="1:8" ht="20.25" customHeight="1" x14ac:dyDescent="0.2">
      <c r="A47" s="61" t="s">
        <v>813</v>
      </c>
      <c r="B47" s="61"/>
      <c r="C47" s="62">
        <v>10000</v>
      </c>
      <c r="D47" s="62">
        <v>7350</v>
      </c>
      <c r="E47" s="62">
        <v>7000</v>
      </c>
      <c r="F47" s="62">
        <v>0</v>
      </c>
      <c r="G47" s="62">
        <v>8703.31</v>
      </c>
      <c r="H47" s="59">
        <f t="shared" si="0"/>
        <v>8703.31</v>
      </c>
    </row>
    <row r="48" spans="1:8" ht="20.25" customHeight="1" x14ac:dyDescent="0.2">
      <c r="A48" t="s">
        <v>89</v>
      </c>
      <c r="B48" t="s">
        <v>113</v>
      </c>
      <c r="C48" s="59">
        <v>101000</v>
      </c>
      <c r="D48" s="59">
        <v>90459.6</v>
      </c>
      <c r="E48" s="59">
        <v>97152</v>
      </c>
      <c r="F48" s="59">
        <v>51818.196160000007</v>
      </c>
      <c r="G48" s="59">
        <v>68973.799999999988</v>
      </c>
      <c r="H48" s="59">
        <f t="shared" si="0"/>
        <v>68973.799999999988</v>
      </c>
    </row>
    <row r="49" spans="1:8" ht="20.25" customHeight="1" x14ac:dyDescent="0.2">
      <c r="A49" s="61" t="s">
        <v>220</v>
      </c>
      <c r="B49" s="61"/>
      <c r="C49" s="62">
        <v>101000</v>
      </c>
      <c r="D49" s="62">
        <v>90459.6</v>
      </c>
      <c r="E49" s="62">
        <v>97152</v>
      </c>
      <c r="F49" s="62">
        <v>51818.196160000007</v>
      </c>
      <c r="G49" s="62">
        <v>68973.799999999988</v>
      </c>
      <c r="H49" s="59">
        <f t="shared" si="0"/>
        <v>68973.799999999988</v>
      </c>
    </row>
    <row r="50" spans="1:8" ht="20.25" customHeight="1" x14ac:dyDescent="0.2">
      <c r="A50" t="s">
        <v>137</v>
      </c>
      <c r="B50" t="s">
        <v>166</v>
      </c>
      <c r="C50" s="59">
        <v>50000</v>
      </c>
      <c r="D50" s="59">
        <v>52500</v>
      </c>
      <c r="E50" s="59">
        <v>50000</v>
      </c>
      <c r="F50" s="59">
        <v>7016</v>
      </c>
      <c r="G50" s="59">
        <v>52356.5</v>
      </c>
      <c r="H50" s="59">
        <f t="shared" si="0"/>
        <v>52356.5</v>
      </c>
    </row>
    <row r="51" spans="1:8" ht="20.25" customHeight="1" x14ac:dyDescent="0.2">
      <c r="A51" s="61" t="s">
        <v>389</v>
      </c>
      <c r="B51" s="61"/>
      <c r="C51" s="62">
        <v>50000</v>
      </c>
      <c r="D51" s="62">
        <v>52500</v>
      </c>
      <c r="E51" s="62">
        <v>50000</v>
      </c>
      <c r="F51" s="62">
        <v>7016</v>
      </c>
      <c r="G51" s="62">
        <v>52356.5</v>
      </c>
      <c r="H51" s="59">
        <f t="shared" si="0"/>
        <v>52356.5</v>
      </c>
    </row>
    <row r="52" spans="1:8" ht="20.25" customHeight="1" x14ac:dyDescent="0.2">
      <c r="A52" t="s">
        <v>575</v>
      </c>
      <c r="B52" t="s">
        <v>264</v>
      </c>
      <c r="C52" s="59">
        <v>10000</v>
      </c>
      <c r="D52" s="59">
        <v>10500</v>
      </c>
      <c r="E52" s="59">
        <v>10000</v>
      </c>
      <c r="F52" s="59">
        <v>6043</v>
      </c>
      <c r="G52" s="59">
        <v>3875.7000000000007</v>
      </c>
      <c r="H52" s="59">
        <f t="shared" si="0"/>
        <v>3875.7000000000007</v>
      </c>
    </row>
    <row r="53" spans="1:8" ht="20.25" customHeight="1" x14ac:dyDescent="0.2">
      <c r="A53" s="61" t="s">
        <v>771</v>
      </c>
      <c r="B53" s="61"/>
      <c r="C53" s="62">
        <v>10000</v>
      </c>
      <c r="D53" s="62">
        <v>10500</v>
      </c>
      <c r="E53" s="62">
        <v>10000</v>
      </c>
      <c r="F53" s="62">
        <v>6043</v>
      </c>
      <c r="G53" s="62">
        <v>3875.7000000000007</v>
      </c>
      <c r="H53" s="59">
        <f t="shared" si="0"/>
        <v>3875.7000000000007</v>
      </c>
    </row>
    <row r="54" spans="1:8" ht="20.25" customHeight="1" x14ac:dyDescent="0.2">
      <c r="A54" t="s">
        <v>201</v>
      </c>
      <c r="B54" t="s">
        <v>760</v>
      </c>
      <c r="C54" s="59">
        <v>5000</v>
      </c>
      <c r="D54" s="59">
        <v>5250</v>
      </c>
      <c r="E54" s="59">
        <v>5000</v>
      </c>
      <c r="F54" s="59">
        <v>5099.05</v>
      </c>
      <c r="G54" s="59">
        <v>0</v>
      </c>
      <c r="H54" s="59">
        <f t="shared" si="0"/>
        <v>0</v>
      </c>
    </row>
    <row r="55" spans="1:8" ht="20.25" customHeight="1" x14ac:dyDescent="0.2">
      <c r="A55" s="61" t="s">
        <v>450</v>
      </c>
      <c r="B55" s="61"/>
      <c r="C55" s="62">
        <v>5000</v>
      </c>
      <c r="D55" s="62">
        <v>5250</v>
      </c>
      <c r="E55" s="62">
        <v>5000</v>
      </c>
      <c r="F55" s="62">
        <v>5099.05</v>
      </c>
      <c r="G55" s="62">
        <v>0</v>
      </c>
      <c r="H55" s="59">
        <f t="shared" si="0"/>
        <v>0</v>
      </c>
    </row>
    <row r="56" spans="1:8" ht="20.25" customHeight="1" x14ac:dyDescent="0.2">
      <c r="A56" t="s">
        <v>97</v>
      </c>
      <c r="C56" s="59">
        <v>1286009</v>
      </c>
      <c r="D56" s="59">
        <v>1090812.45</v>
      </c>
      <c r="E56" s="59">
        <v>1248365</v>
      </c>
      <c r="F56" s="59">
        <v>290349.24096000002</v>
      </c>
      <c r="G56" s="59">
        <v>892116.5822544999</v>
      </c>
      <c r="H56" s="59">
        <f t="shared" si="0"/>
        <v>892116.5822544999</v>
      </c>
    </row>
    <row r="57" spans="1:8" ht="20.25" customHeight="1" x14ac:dyDescent="0.2">
      <c r="C57"/>
      <c r="H57" s="59">
        <f t="shared" si="0"/>
        <v>0</v>
      </c>
    </row>
    <row r="58" spans="1:8" ht="20.25" customHeight="1" x14ac:dyDescent="0.2">
      <c r="C58"/>
      <c r="H58" s="59">
        <f t="shared" si="0"/>
        <v>0</v>
      </c>
    </row>
    <row r="59" spans="1:8" ht="20.25" customHeight="1" x14ac:dyDescent="0.2">
      <c r="C59"/>
      <c r="H59" s="59">
        <f t="shared" si="0"/>
        <v>0</v>
      </c>
    </row>
    <row r="60" spans="1:8" ht="20.25" customHeight="1" x14ac:dyDescent="0.2">
      <c r="C60"/>
      <c r="H60" s="59">
        <f t="shared" si="0"/>
        <v>0</v>
      </c>
    </row>
    <row r="61" spans="1:8" ht="20.25" customHeight="1" x14ac:dyDescent="0.2">
      <c r="C61"/>
      <c r="H61" s="59">
        <f t="shared" si="0"/>
        <v>0</v>
      </c>
    </row>
    <row r="62" spans="1:8" ht="20.25" customHeight="1" x14ac:dyDescent="0.2">
      <c r="C62"/>
      <c r="H62" s="59">
        <f t="shared" si="0"/>
        <v>0</v>
      </c>
    </row>
    <row r="63" spans="1:8" ht="20.25" customHeight="1" x14ac:dyDescent="0.2">
      <c r="C63"/>
      <c r="H63" s="59">
        <f t="shared" si="0"/>
        <v>0</v>
      </c>
    </row>
    <row r="64" spans="1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2676349.7467635004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181</v>
      </c>
      <c r="E119" t="s">
        <v>182</v>
      </c>
      <c r="F119" t="s">
        <v>178</v>
      </c>
      <c r="G119" t="s">
        <v>183</v>
      </c>
      <c r="I119" t="s">
        <v>187</v>
      </c>
    </row>
    <row r="120" spans="1:10" x14ac:dyDescent="0.2">
      <c r="B120" s="64" t="s">
        <v>177</v>
      </c>
      <c r="C120" t="s">
        <v>176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185</v>
      </c>
      <c r="B122">
        <v>20700</v>
      </c>
      <c r="C122" s="58">
        <v>424374</v>
      </c>
    </row>
    <row r="123" spans="1:10" x14ac:dyDescent="0.2">
      <c r="A123" s="64" t="s">
        <v>185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184</v>
      </c>
      <c r="D126" t="s">
        <v>188</v>
      </c>
      <c r="E126" t="s">
        <v>188</v>
      </c>
      <c r="F126" t="s">
        <v>186</v>
      </c>
    </row>
    <row r="127" spans="1:10" x14ac:dyDescent="0.2">
      <c r="C127" s="65">
        <f>+C50+C121</f>
        <v>2025256</v>
      </c>
      <c r="D127" s="60">
        <f>+D121-D50</f>
        <v>1867500</v>
      </c>
      <c r="E127" s="60">
        <f>+E121-E50</f>
        <v>1870000</v>
      </c>
      <c r="F127" s="60">
        <f>+F121-F50</f>
        <v>818131</v>
      </c>
      <c r="G127" s="59">
        <f>+G121-G50</f>
        <v>1387643.5</v>
      </c>
    </row>
    <row r="128" spans="1:10" x14ac:dyDescent="0.2">
      <c r="C128"/>
    </row>
    <row r="129" spans="2:7" x14ac:dyDescent="0.2">
      <c r="B129" t="s">
        <v>179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G17" sqref="G17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146</v>
      </c>
    </row>
    <row r="2" spans="1:11" x14ac:dyDescent="0.2">
      <c r="A2" s="57" t="s">
        <v>29</v>
      </c>
      <c r="B2" t="s">
        <v>172</v>
      </c>
      <c r="D2">
        <v>12</v>
      </c>
    </row>
    <row r="4" spans="1:11" x14ac:dyDescent="0.2">
      <c r="A4" s="57" t="s">
        <v>23</v>
      </c>
      <c r="B4" s="57" t="s">
        <v>42</v>
      </c>
      <c r="C4" t="s">
        <v>170</v>
      </c>
      <c r="D4" t="s">
        <v>180</v>
      </c>
      <c r="E4" t="s">
        <v>173</v>
      </c>
      <c r="F4" t="s">
        <v>191</v>
      </c>
      <c r="G4" t="s">
        <v>175</v>
      </c>
      <c r="H4" t="s">
        <v>154</v>
      </c>
    </row>
    <row r="5" spans="1:11" ht="20.25" customHeight="1" x14ac:dyDescent="0.2">
      <c r="A5" t="s">
        <v>144</v>
      </c>
      <c r="B5" t="s">
        <v>301</v>
      </c>
      <c r="C5" s="59">
        <v>15000</v>
      </c>
      <c r="D5" s="59">
        <v>15750</v>
      </c>
      <c r="E5" s="59">
        <v>15000</v>
      </c>
      <c r="F5" s="59">
        <v>13201.65</v>
      </c>
      <c r="G5" s="59">
        <v>7949</v>
      </c>
      <c r="H5" s="59">
        <v>5252.65</v>
      </c>
      <c r="I5" s="59"/>
    </row>
    <row r="6" spans="1:11" ht="20.25" customHeight="1" x14ac:dyDescent="0.2">
      <c r="A6" s="61" t="s">
        <v>753</v>
      </c>
      <c r="B6" s="61"/>
      <c r="C6" s="62">
        <v>15000</v>
      </c>
      <c r="D6" s="62">
        <v>15750</v>
      </c>
      <c r="E6" s="62">
        <v>15000</v>
      </c>
      <c r="F6" s="62">
        <v>13201.65</v>
      </c>
      <c r="G6" s="62">
        <v>7949</v>
      </c>
      <c r="H6" s="62">
        <v>5252.65</v>
      </c>
    </row>
    <row r="7" spans="1:11" ht="20.25" customHeight="1" x14ac:dyDescent="0.2">
      <c r="A7" t="s">
        <v>196</v>
      </c>
      <c r="B7" t="s">
        <v>73</v>
      </c>
      <c r="C7" s="59">
        <v>325000</v>
      </c>
      <c r="D7" s="59">
        <v>341250</v>
      </c>
      <c r="E7" s="59">
        <v>325000</v>
      </c>
      <c r="F7" s="59">
        <v>286035.75</v>
      </c>
      <c r="G7" s="59">
        <v>0</v>
      </c>
      <c r="H7" s="59">
        <v>286035.75</v>
      </c>
      <c r="I7" s="59"/>
      <c r="J7" s="59"/>
      <c r="K7" s="59"/>
    </row>
    <row r="8" spans="1:11" ht="20.25" customHeight="1" x14ac:dyDescent="0.2">
      <c r="A8" s="61" t="s">
        <v>382</v>
      </c>
      <c r="B8" s="61"/>
      <c r="C8" s="62">
        <v>325000</v>
      </c>
      <c r="D8" s="62">
        <v>341250</v>
      </c>
      <c r="E8" s="62">
        <v>325000</v>
      </c>
      <c r="F8" s="62">
        <v>286035.75</v>
      </c>
      <c r="G8" s="62">
        <v>0</v>
      </c>
      <c r="H8" s="62">
        <v>286035.75</v>
      </c>
      <c r="J8" s="59"/>
      <c r="K8" s="59"/>
    </row>
    <row r="9" spans="1:11" ht="20.25" customHeight="1" x14ac:dyDescent="0.2">
      <c r="A9" t="s">
        <v>189</v>
      </c>
      <c r="B9" t="s">
        <v>147</v>
      </c>
      <c r="C9" s="59">
        <v>120000</v>
      </c>
      <c r="D9" s="59">
        <v>126000</v>
      </c>
      <c r="E9" s="59">
        <v>120000</v>
      </c>
      <c r="F9" s="59">
        <v>105613.2</v>
      </c>
      <c r="G9" s="59">
        <v>0</v>
      </c>
      <c r="H9" s="59">
        <v>105613.2</v>
      </c>
      <c r="I9" s="59"/>
    </row>
    <row r="10" spans="1:11" ht="20.25" customHeight="1" x14ac:dyDescent="0.2">
      <c r="B10" t="s">
        <v>466</v>
      </c>
      <c r="C10" s="59">
        <v>30000</v>
      </c>
      <c r="D10" s="59">
        <v>31500</v>
      </c>
      <c r="E10" s="59">
        <v>30000</v>
      </c>
      <c r="F10" s="59">
        <v>26403.3</v>
      </c>
      <c r="G10" s="59">
        <v>0</v>
      </c>
      <c r="H10" s="59">
        <v>26403.3</v>
      </c>
    </row>
    <row r="11" spans="1:11" ht="20.25" customHeight="1" x14ac:dyDescent="0.2">
      <c r="A11" s="61" t="s">
        <v>383</v>
      </c>
      <c r="B11" s="61"/>
      <c r="C11" s="62">
        <v>150000</v>
      </c>
      <c r="D11" s="62">
        <v>157500</v>
      </c>
      <c r="E11" s="62">
        <v>150000</v>
      </c>
      <c r="F11" s="62">
        <v>132016.5</v>
      </c>
      <c r="G11" s="62">
        <v>0</v>
      </c>
      <c r="H11" s="62">
        <v>132016.5</v>
      </c>
      <c r="I11" s="59"/>
    </row>
    <row r="12" spans="1:11" ht="20.25" customHeight="1" x14ac:dyDescent="0.2">
      <c r="A12" t="s">
        <v>151</v>
      </c>
      <c r="B12" t="s">
        <v>195</v>
      </c>
      <c r="C12" s="59">
        <v>5000</v>
      </c>
      <c r="D12" s="59">
        <v>0</v>
      </c>
      <c r="E12" s="59">
        <v>5000</v>
      </c>
      <c r="F12" s="59">
        <v>4400.55</v>
      </c>
      <c r="G12" s="59">
        <v>0</v>
      </c>
      <c r="H12" s="59">
        <v>4400.55</v>
      </c>
      <c r="I12" s="59"/>
    </row>
    <row r="13" spans="1:11" ht="20.25" customHeight="1" x14ac:dyDescent="0.2">
      <c r="A13" s="61" t="s">
        <v>384</v>
      </c>
      <c r="B13" s="61"/>
      <c r="C13" s="62">
        <v>5000</v>
      </c>
      <c r="D13" s="62">
        <v>0</v>
      </c>
      <c r="E13" s="62">
        <v>5000</v>
      </c>
      <c r="F13" s="62">
        <v>4400.55</v>
      </c>
      <c r="G13" s="62">
        <v>0</v>
      </c>
      <c r="H13" s="62">
        <v>4400.55</v>
      </c>
    </row>
    <row r="14" spans="1:11" ht="20.25" customHeight="1" x14ac:dyDescent="0.2">
      <c r="A14" t="s">
        <v>81</v>
      </c>
      <c r="B14" t="s">
        <v>152</v>
      </c>
      <c r="C14" s="59">
        <v>120000</v>
      </c>
      <c r="D14" s="59">
        <v>126000</v>
      </c>
      <c r="E14" s="59">
        <v>120000</v>
      </c>
      <c r="F14" s="59">
        <v>125730.00000000001</v>
      </c>
      <c r="G14" s="59">
        <v>0</v>
      </c>
      <c r="H14" s="59">
        <v>125730.00000000001</v>
      </c>
      <c r="I14" s="59"/>
    </row>
    <row r="15" spans="1:11" ht="20.25" customHeight="1" x14ac:dyDescent="0.2">
      <c r="A15" s="61" t="s">
        <v>174</v>
      </c>
      <c r="B15" s="61"/>
      <c r="C15" s="62">
        <v>120000</v>
      </c>
      <c r="D15" s="62">
        <v>126000</v>
      </c>
      <c r="E15" s="62">
        <v>120000</v>
      </c>
      <c r="F15" s="62">
        <v>125730.00000000001</v>
      </c>
      <c r="G15" s="62">
        <v>0</v>
      </c>
      <c r="H15" s="62">
        <v>125730.00000000001</v>
      </c>
    </row>
    <row r="16" spans="1:11" ht="20.25" customHeight="1" x14ac:dyDescent="0.2">
      <c r="A16" t="s">
        <v>128</v>
      </c>
      <c r="B16" t="s">
        <v>113</v>
      </c>
      <c r="C16" s="59">
        <v>20000</v>
      </c>
      <c r="D16" s="59">
        <v>21000</v>
      </c>
      <c r="E16" s="59">
        <v>20000</v>
      </c>
      <c r="F16" s="59">
        <v>21513.800000000003</v>
      </c>
      <c r="G16" s="59">
        <v>0</v>
      </c>
      <c r="H16" s="59">
        <v>21513.800000000003</v>
      </c>
      <c r="I16" s="59"/>
    </row>
    <row r="17" spans="1:9" ht="20.25" customHeight="1" x14ac:dyDescent="0.2">
      <c r="B17" t="s">
        <v>115</v>
      </c>
      <c r="C17" s="59">
        <v>40000</v>
      </c>
      <c r="D17" s="59">
        <v>42000</v>
      </c>
      <c r="E17" s="59">
        <v>40000</v>
      </c>
      <c r="F17" s="59">
        <v>43027.600000000006</v>
      </c>
      <c r="G17" s="59">
        <v>0</v>
      </c>
      <c r="H17" s="59">
        <v>43027.600000000006</v>
      </c>
      <c r="I17" s="59"/>
    </row>
    <row r="18" spans="1:9" ht="20.25" customHeight="1" x14ac:dyDescent="0.2">
      <c r="B18" t="s">
        <v>207</v>
      </c>
      <c r="C18" s="59">
        <v>5000</v>
      </c>
      <c r="D18" s="59">
        <v>5250</v>
      </c>
      <c r="E18" s="59">
        <v>5000</v>
      </c>
      <c r="F18" s="59">
        <v>5378.4500000000007</v>
      </c>
      <c r="G18" s="59">
        <v>0</v>
      </c>
      <c r="H18" s="59">
        <v>5378.4500000000007</v>
      </c>
      <c r="I18" s="59"/>
    </row>
    <row r="19" spans="1:9" ht="20.25" customHeight="1" x14ac:dyDescent="0.2">
      <c r="A19" s="61" t="s">
        <v>219</v>
      </c>
      <c r="B19" s="61"/>
      <c r="C19" s="62">
        <v>65000</v>
      </c>
      <c r="D19" s="62">
        <v>68250</v>
      </c>
      <c r="E19" s="62">
        <v>65000</v>
      </c>
      <c r="F19" s="62">
        <v>69919.850000000006</v>
      </c>
      <c r="G19" s="62">
        <v>0</v>
      </c>
      <c r="H19" s="62">
        <v>69919.850000000006</v>
      </c>
      <c r="I19" s="59"/>
    </row>
    <row r="20" spans="1:9" ht="20.25" customHeight="1" x14ac:dyDescent="0.2">
      <c r="A20" t="s">
        <v>140</v>
      </c>
      <c r="B20" t="s">
        <v>195</v>
      </c>
      <c r="C20" s="59">
        <v>10000</v>
      </c>
      <c r="D20" s="59">
        <v>0</v>
      </c>
      <c r="E20" s="59">
        <v>10000</v>
      </c>
      <c r="F20" s="59">
        <v>11036.3</v>
      </c>
      <c r="G20" s="59">
        <v>0</v>
      </c>
      <c r="H20" s="59">
        <v>11036.3</v>
      </c>
      <c r="I20" s="59"/>
    </row>
    <row r="21" spans="1:9" ht="20.25" customHeight="1" x14ac:dyDescent="0.2">
      <c r="A21" s="61" t="s">
        <v>386</v>
      </c>
      <c r="B21" s="61"/>
      <c r="C21" s="62">
        <v>10000</v>
      </c>
      <c r="D21" s="62">
        <v>0</v>
      </c>
      <c r="E21" s="62">
        <v>10000</v>
      </c>
      <c r="F21" s="62">
        <v>11036.3</v>
      </c>
      <c r="G21" s="62">
        <v>0</v>
      </c>
      <c r="H21" s="62">
        <v>11036.3</v>
      </c>
      <c r="I21" s="59"/>
    </row>
    <row r="22" spans="1:9" ht="20.25" customHeight="1" x14ac:dyDescent="0.2">
      <c r="A22" t="s">
        <v>84</v>
      </c>
      <c r="B22" t="s">
        <v>194</v>
      </c>
      <c r="C22" s="59">
        <v>20000</v>
      </c>
      <c r="D22" s="59">
        <v>21000</v>
      </c>
      <c r="E22" s="59">
        <v>20000</v>
      </c>
      <c r="F22" s="59">
        <v>19837.400000000001</v>
      </c>
      <c r="G22" s="59">
        <v>0</v>
      </c>
      <c r="H22" s="59">
        <v>19837.400000000001</v>
      </c>
      <c r="I22" s="59"/>
    </row>
    <row r="23" spans="1:9" ht="20.25" customHeight="1" x14ac:dyDescent="0.2">
      <c r="B23" t="s">
        <v>320</v>
      </c>
      <c r="C23" s="59">
        <v>7000</v>
      </c>
      <c r="D23" s="59">
        <v>7350</v>
      </c>
      <c r="E23" s="59">
        <v>7000</v>
      </c>
      <c r="F23" s="59">
        <v>6943.09</v>
      </c>
      <c r="G23" s="59">
        <v>0</v>
      </c>
      <c r="H23" s="59">
        <v>6943.09</v>
      </c>
      <c r="I23" s="59"/>
    </row>
    <row r="24" spans="1:9" ht="20.25" customHeight="1" x14ac:dyDescent="0.2">
      <c r="B24" t="s">
        <v>344</v>
      </c>
      <c r="C24" s="59">
        <v>5000</v>
      </c>
      <c r="D24" s="59">
        <v>5250</v>
      </c>
      <c r="E24" s="59">
        <v>5000</v>
      </c>
      <c r="F24" s="59">
        <v>4959.3500000000004</v>
      </c>
      <c r="G24" s="59">
        <v>0</v>
      </c>
      <c r="H24" s="59">
        <v>4959.3500000000004</v>
      </c>
      <c r="I24" s="59"/>
    </row>
    <row r="25" spans="1:9" ht="20.25" customHeight="1" x14ac:dyDescent="0.2">
      <c r="A25" s="61" t="s">
        <v>387</v>
      </c>
      <c r="B25" s="61"/>
      <c r="C25" s="62">
        <v>32000</v>
      </c>
      <c r="D25" s="62">
        <v>33600</v>
      </c>
      <c r="E25" s="62">
        <v>32000</v>
      </c>
      <c r="F25" s="62">
        <v>31739.840000000004</v>
      </c>
      <c r="G25" s="62">
        <v>0</v>
      </c>
      <c r="H25" s="62">
        <v>31739.840000000004</v>
      </c>
      <c r="I25" s="59"/>
    </row>
    <row r="26" spans="1:9" ht="20.25" customHeight="1" x14ac:dyDescent="0.2">
      <c r="A26" t="s">
        <v>137</v>
      </c>
      <c r="B26" t="s">
        <v>113</v>
      </c>
      <c r="C26" s="59">
        <v>20000</v>
      </c>
      <c r="D26" s="59">
        <v>0</v>
      </c>
      <c r="E26" s="59">
        <v>20000</v>
      </c>
      <c r="F26" s="59">
        <v>27101.800000000003</v>
      </c>
      <c r="G26" s="59">
        <v>0</v>
      </c>
      <c r="H26" s="59">
        <v>27101.800000000003</v>
      </c>
      <c r="I26" s="59"/>
    </row>
    <row r="27" spans="1:9" ht="20.25" customHeight="1" x14ac:dyDescent="0.2">
      <c r="A27" s="61" t="s">
        <v>389</v>
      </c>
      <c r="B27" s="61"/>
      <c r="C27" s="62">
        <v>20000</v>
      </c>
      <c r="D27" s="62">
        <v>0</v>
      </c>
      <c r="E27" s="62">
        <v>20000</v>
      </c>
      <c r="F27" s="62">
        <v>27101.800000000003</v>
      </c>
      <c r="G27" s="62">
        <v>0</v>
      </c>
      <c r="H27" s="62">
        <v>27101.800000000003</v>
      </c>
      <c r="I27" s="59"/>
    </row>
    <row r="28" spans="1:9" ht="20.25" customHeight="1" x14ac:dyDescent="0.2">
      <c r="A28" t="s">
        <v>97</v>
      </c>
      <c r="C28" s="59">
        <v>742000</v>
      </c>
      <c r="D28" s="59">
        <v>742350</v>
      </c>
      <c r="E28" s="59">
        <v>742000</v>
      </c>
      <c r="F28" s="59">
        <v>701182.24000000011</v>
      </c>
      <c r="G28" s="59">
        <v>7949</v>
      </c>
      <c r="H28" s="59">
        <v>693233.24000000011</v>
      </c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181</v>
      </c>
      <c r="E119" t="s">
        <v>182</v>
      </c>
      <c r="F119" t="s">
        <v>178</v>
      </c>
      <c r="G119" t="s">
        <v>183</v>
      </c>
      <c r="I119" t="s">
        <v>187</v>
      </c>
    </row>
    <row r="120" spans="1:10" x14ac:dyDescent="0.2">
      <c r="B120" s="64" t="s">
        <v>177</v>
      </c>
      <c r="C120" t="s">
        <v>176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185</v>
      </c>
      <c r="B122">
        <v>20700</v>
      </c>
      <c r="C122" s="58">
        <v>424374</v>
      </c>
    </row>
    <row r="123" spans="1:10" x14ac:dyDescent="0.2">
      <c r="A123" s="64" t="s">
        <v>185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184</v>
      </c>
      <c r="D126" t="s">
        <v>188</v>
      </c>
      <c r="E126" t="s">
        <v>188</v>
      </c>
      <c r="F126" t="s">
        <v>186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179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2712-94FB-40B2-B55C-2C5BFE913243}">
  <sheetPr>
    <tabColor theme="5" tint="0.39997558519241921"/>
  </sheetPr>
  <dimension ref="A3:AG31"/>
  <sheetViews>
    <sheetView workbookViewId="0">
      <selection activeCell="J23" sqref="J23"/>
    </sheetView>
  </sheetViews>
  <sheetFormatPr defaultRowHeight="12.75" x14ac:dyDescent="0.2"/>
  <cols>
    <col min="1" max="1" width="19.5" style="71" bestFit="1" customWidth="1"/>
    <col min="2" max="6" width="7" style="71" bestFit="1" customWidth="1"/>
    <col min="7" max="7" width="6.5" style="71" bestFit="1" customWidth="1"/>
    <col min="8" max="8" width="7" style="71" bestFit="1" customWidth="1"/>
    <col min="9" max="10" width="7.875" style="71" bestFit="1" customWidth="1"/>
    <col min="11" max="12" width="7" style="71" bestFit="1" customWidth="1"/>
    <col min="13" max="13" width="7.875" style="71" bestFit="1" customWidth="1"/>
    <col min="14" max="14" width="7" style="71" bestFit="1" customWidth="1"/>
    <col min="15" max="17" width="7.875" style="71" bestFit="1" customWidth="1"/>
    <col min="18" max="20" width="7" style="71" bestFit="1" customWidth="1"/>
    <col min="21" max="21" width="9.25" style="71" bestFit="1" customWidth="1"/>
    <col min="22" max="22" width="7" style="71" customWidth="1"/>
    <col min="23" max="23" width="19.5" style="71" bestFit="1" customWidth="1"/>
    <col min="24" max="26" width="7" style="71" bestFit="1" customWidth="1"/>
    <col min="27" max="27" width="7.875" style="71" bestFit="1" customWidth="1"/>
    <col min="28" max="32" width="7" style="71" bestFit="1" customWidth="1"/>
    <col min="33" max="33" width="10.25" style="71" bestFit="1" customWidth="1"/>
    <col min="34" max="16384" width="9" style="71"/>
  </cols>
  <sheetData>
    <row r="3" spans="1:33" x14ac:dyDescent="0.2">
      <c r="A3" s="73" t="s">
        <v>154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 t="s">
        <v>154</v>
      </c>
      <c r="X3" s="73"/>
      <c r="Y3" s="73"/>
      <c r="Z3" s="73"/>
      <c r="AA3" s="73"/>
      <c r="AB3" s="73"/>
      <c r="AC3" s="73"/>
      <c r="AD3" s="73"/>
      <c r="AE3" s="73"/>
      <c r="AF3" s="73"/>
      <c r="AG3" s="73"/>
    </row>
    <row r="4" spans="1:33" s="72" customFormat="1" x14ac:dyDescent="0.2">
      <c r="A4" s="74" t="s">
        <v>605</v>
      </c>
      <c r="B4" s="74">
        <v>45726</v>
      </c>
      <c r="C4" s="74">
        <v>45728</v>
      </c>
      <c r="D4" s="74">
        <v>45729</v>
      </c>
      <c r="E4" s="74">
        <v>45730</v>
      </c>
      <c r="F4" s="74">
        <v>45731</v>
      </c>
      <c r="G4" s="74">
        <v>45732</v>
      </c>
      <c r="H4" s="74">
        <v>45733</v>
      </c>
      <c r="I4" s="74">
        <v>45735</v>
      </c>
      <c r="J4" s="74">
        <v>45736</v>
      </c>
      <c r="K4" s="74">
        <v>45737</v>
      </c>
      <c r="L4" s="74">
        <v>45738</v>
      </c>
      <c r="M4" s="74">
        <v>45739</v>
      </c>
      <c r="N4" s="74">
        <v>45740</v>
      </c>
      <c r="O4" s="74">
        <v>45741</v>
      </c>
      <c r="P4" s="74">
        <v>45742</v>
      </c>
      <c r="Q4" s="74">
        <v>45743</v>
      </c>
      <c r="R4" s="74">
        <v>45745</v>
      </c>
      <c r="S4" s="74">
        <v>45746</v>
      </c>
      <c r="T4" s="74">
        <v>45747</v>
      </c>
      <c r="U4" s="74" t="s">
        <v>21</v>
      </c>
      <c r="V4" s="74"/>
      <c r="W4" s="74" t="s">
        <v>605</v>
      </c>
      <c r="X4" s="74">
        <v>45749</v>
      </c>
      <c r="Y4" s="74">
        <v>45750</v>
      </c>
      <c r="Z4" s="74">
        <v>45751</v>
      </c>
      <c r="AA4" s="74">
        <v>45752</v>
      </c>
      <c r="AB4" s="74">
        <v>45760</v>
      </c>
      <c r="AC4" s="74">
        <v>45765</v>
      </c>
      <c r="AD4" s="74">
        <v>45766</v>
      </c>
      <c r="AE4" s="74">
        <v>45767</v>
      </c>
      <c r="AF4" s="74">
        <v>45775</v>
      </c>
      <c r="AG4" s="74" t="s">
        <v>97</v>
      </c>
    </row>
    <row r="5" spans="1:33" x14ac:dyDescent="0.2">
      <c r="A5" s="73" t="s">
        <v>421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>
        <f>SUM(B5:T5)</f>
        <v>0</v>
      </c>
      <c r="V5" s="75"/>
      <c r="W5" s="73" t="s">
        <v>421</v>
      </c>
      <c r="X5" s="75"/>
      <c r="Y5" s="75"/>
      <c r="Z5" s="75"/>
      <c r="AA5" s="75"/>
      <c r="AB5" s="75"/>
      <c r="AC5" s="75"/>
      <c r="AD5" s="75"/>
      <c r="AE5" s="75"/>
      <c r="AF5" s="75"/>
      <c r="AG5" s="75">
        <f>SUM(X5:AF5)</f>
        <v>0</v>
      </c>
    </row>
    <row r="6" spans="1:33" x14ac:dyDescent="0.2">
      <c r="A6" s="73" t="s">
        <v>144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>
        <f t="shared" ref="U6:U30" si="0">SUM(B6:T6)</f>
        <v>0</v>
      </c>
      <c r="V6" s="75"/>
      <c r="W6" s="73" t="s">
        <v>144</v>
      </c>
      <c r="X6" s="75"/>
      <c r="Y6" s="75"/>
      <c r="Z6" s="75"/>
      <c r="AA6" s="75"/>
      <c r="AB6" s="75"/>
      <c r="AC6" s="75"/>
      <c r="AD6" s="75"/>
      <c r="AE6" s="75"/>
      <c r="AF6" s="75"/>
      <c r="AG6" s="75">
        <f t="shared" ref="AG6:AG30" si="1">SUM(X6:AF6)</f>
        <v>0</v>
      </c>
    </row>
    <row r="7" spans="1:33" x14ac:dyDescent="0.2">
      <c r="A7" s="73" t="s">
        <v>148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>
        <f t="shared" si="0"/>
        <v>0</v>
      </c>
      <c r="V7" s="75"/>
      <c r="W7" s="73" t="s">
        <v>148</v>
      </c>
      <c r="X7" s="75"/>
      <c r="Y7" s="75"/>
      <c r="Z7" s="75"/>
      <c r="AA7" s="75"/>
      <c r="AB7" s="75"/>
      <c r="AC7" s="75"/>
      <c r="AD7" s="75"/>
      <c r="AE7" s="75"/>
      <c r="AF7" s="75"/>
      <c r="AG7" s="75">
        <f t="shared" si="1"/>
        <v>0</v>
      </c>
    </row>
    <row r="8" spans="1:33" x14ac:dyDescent="0.2">
      <c r="A8" s="73" t="s">
        <v>196</v>
      </c>
      <c r="B8" s="75">
        <v>30196.794127499998</v>
      </c>
      <c r="C8" s="75"/>
      <c r="D8" s="75">
        <v>22002.75</v>
      </c>
      <c r="E8" s="75">
        <v>18440.400000000001</v>
      </c>
      <c r="F8" s="75">
        <v>22840.95</v>
      </c>
      <c r="G8" s="75"/>
      <c r="H8" s="75">
        <v>45123.1</v>
      </c>
      <c r="I8" s="75"/>
      <c r="J8" s="75">
        <v>22002.75</v>
      </c>
      <c r="K8" s="75">
        <v>22561.550000000003</v>
      </c>
      <c r="L8" s="75">
        <v>14039.85</v>
      </c>
      <c r="M8" s="75">
        <v>22282.15</v>
      </c>
      <c r="N8" s="75">
        <v>35204.400000000001</v>
      </c>
      <c r="O8" s="75"/>
      <c r="P8" s="75"/>
      <c r="Q8" s="75"/>
      <c r="R8" s="75"/>
      <c r="S8" s="75"/>
      <c r="T8" s="75"/>
      <c r="U8" s="75">
        <f t="shared" si="0"/>
        <v>254694.69412749997</v>
      </c>
      <c r="V8" s="75"/>
      <c r="W8" s="73" t="s">
        <v>196</v>
      </c>
      <c r="X8" s="75"/>
      <c r="Y8" s="75"/>
      <c r="Z8" s="75"/>
      <c r="AA8" s="75"/>
      <c r="AB8" s="75"/>
      <c r="AC8" s="75"/>
      <c r="AD8" s="75"/>
      <c r="AE8" s="75"/>
      <c r="AF8" s="75"/>
      <c r="AG8" s="75">
        <f t="shared" si="1"/>
        <v>0</v>
      </c>
    </row>
    <row r="9" spans="1:33" x14ac:dyDescent="0.2">
      <c r="A9" s="73" t="s">
        <v>116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>
        <v>0</v>
      </c>
      <c r="N9" s="75"/>
      <c r="O9" s="75"/>
      <c r="P9" s="75"/>
      <c r="Q9" s="75"/>
      <c r="R9" s="75"/>
      <c r="S9" s="75"/>
      <c r="T9" s="75"/>
      <c r="U9" s="75">
        <f t="shared" si="0"/>
        <v>0</v>
      </c>
      <c r="V9" s="75"/>
      <c r="W9" s="73" t="s">
        <v>116</v>
      </c>
      <c r="X9" s="75"/>
      <c r="Y9" s="75"/>
      <c r="Z9" s="75"/>
      <c r="AA9" s="75"/>
      <c r="AB9" s="75"/>
      <c r="AC9" s="75"/>
      <c r="AD9" s="75"/>
      <c r="AE9" s="75"/>
      <c r="AF9" s="75"/>
      <c r="AG9" s="75">
        <f t="shared" si="1"/>
        <v>0</v>
      </c>
    </row>
    <row r="10" spans="1:33" x14ac:dyDescent="0.2">
      <c r="A10" s="73" t="s">
        <v>189</v>
      </c>
      <c r="B10" s="75"/>
      <c r="C10" s="75"/>
      <c r="D10" s="75"/>
      <c r="E10" s="75"/>
      <c r="F10" s="75">
        <v>0</v>
      </c>
      <c r="G10" s="75"/>
      <c r="H10" s="75"/>
      <c r="I10" s="75"/>
      <c r="J10" s="75">
        <v>30464.699999999997</v>
      </c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>
        <f t="shared" si="0"/>
        <v>30464.699999999997</v>
      </c>
      <c r="V10" s="75"/>
      <c r="W10" s="73" t="s">
        <v>189</v>
      </c>
      <c r="X10" s="75"/>
      <c r="Y10" s="75"/>
      <c r="Z10" s="75"/>
      <c r="AA10" s="75"/>
      <c r="AB10" s="75"/>
      <c r="AC10" s="75"/>
      <c r="AD10" s="75"/>
      <c r="AE10" s="75"/>
      <c r="AF10" s="75"/>
      <c r="AG10" s="75">
        <f t="shared" si="1"/>
        <v>0</v>
      </c>
    </row>
    <row r="11" spans="1:33" x14ac:dyDescent="0.2">
      <c r="A11" s="73" t="s">
        <v>318</v>
      </c>
      <c r="B11" s="75"/>
      <c r="C11" s="75">
        <v>0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>
        <f t="shared" si="0"/>
        <v>0</v>
      </c>
      <c r="V11" s="75"/>
      <c r="W11" s="73" t="s">
        <v>318</v>
      </c>
      <c r="X11" s="75"/>
      <c r="Y11" s="75"/>
      <c r="Z11" s="75"/>
      <c r="AA11" s="75"/>
      <c r="AB11" s="75"/>
      <c r="AC11" s="75"/>
      <c r="AD11" s="75"/>
      <c r="AE11" s="75"/>
      <c r="AF11" s="75"/>
      <c r="AG11" s="75">
        <f t="shared" si="1"/>
        <v>0</v>
      </c>
    </row>
    <row r="12" spans="1:33" x14ac:dyDescent="0.2">
      <c r="A12" s="73" t="s">
        <v>151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>
        <f t="shared" si="0"/>
        <v>0</v>
      </c>
      <c r="V12" s="75"/>
      <c r="W12" s="73" t="s">
        <v>151</v>
      </c>
      <c r="X12" s="75"/>
      <c r="Y12" s="75"/>
      <c r="Z12" s="75"/>
      <c r="AA12" s="75"/>
      <c r="AB12" s="75"/>
      <c r="AC12" s="75"/>
      <c r="AD12" s="75"/>
      <c r="AE12" s="75"/>
      <c r="AF12" s="75"/>
      <c r="AG12" s="75">
        <f t="shared" si="1"/>
        <v>0</v>
      </c>
    </row>
    <row r="13" spans="1:33" x14ac:dyDescent="0.2">
      <c r="A13" s="73" t="s">
        <v>79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>
        <f t="shared" si="0"/>
        <v>0</v>
      </c>
      <c r="V13" s="75"/>
      <c r="W13" s="73" t="s">
        <v>79</v>
      </c>
      <c r="X13" s="75"/>
      <c r="Y13" s="75"/>
      <c r="Z13" s="75"/>
      <c r="AA13" s="75"/>
      <c r="AB13" s="75"/>
      <c r="AC13" s="75"/>
      <c r="AD13" s="75"/>
      <c r="AE13" s="75"/>
      <c r="AF13" s="75"/>
      <c r="AG13" s="75">
        <f t="shared" si="1"/>
        <v>0</v>
      </c>
    </row>
    <row r="14" spans="1:33" x14ac:dyDescent="0.2">
      <c r="A14" s="73" t="s">
        <v>82</v>
      </c>
      <c r="B14" s="75">
        <v>0</v>
      </c>
      <c r="C14" s="75">
        <v>33187.481250000004</v>
      </c>
      <c r="D14" s="75">
        <v>12908.280000000002</v>
      </c>
      <c r="E14" s="75"/>
      <c r="F14" s="75"/>
      <c r="G14" s="75"/>
      <c r="H14" s="75"/>
      <c r="I14" s="75">
        <v>86055.200000000012</v>
      </c>
      <c r="J14" s="75">
        <v>21513.800000000003</v>
      </c>
      <c r="K14" s="75"/>
      <c r="L14" s="75">
        <v>64262.000000000007</v>
      </c>
      <c r="M14" s="75">
        <v>140873.48000000001</v>
      </c>
      <c r="N14" s="75"/>
      <c r="O14" s="75"/>
      <c r="P14" s="75">
        <v>102190.55000000002</v>
      </c>
      <c r="Q14" s="75">
        <v>73901.3</v>
      </c>
      <c r="R14" s="75">
        <v>96812.1</v>
      </c>
      <c r="S14" s="75">
        <v>16135.350000000002</v>
      </c>
      <c r="T14" s="75">
        <v>31432.5</v>
      </c>
      <c r="U14" s="75">
        <f t="shared" si="0"/>
        <v>679272.04125000013</v>
      </c>
      <c r="V14" s="75"/>
      <c r="W14" s="73" t="s">
        <v>82</v>
      </c>
      <c r="X14" s="75">
        <v>21513.800000000003</v>
      </c>
      <c r="Y14" s="75">
        <v>21513.800000000003</v>
      </c>
      <c r="Z14" s="75">
        <v>10756.900000000001</v>
      </c>
      <c r="AA14" s="75">
        <v>107569.00000000001</v>
      </c>
      <c r="AB14" s="75">
        <v>21513.800000000003</v>
      </c>
      <c r="AC14" s="75">
        <v>10756.900000000001</v>
      </c>
      <c r="AD14" s="75">
        <v>21513.800000000003</v>
      </c>
      <c r="AE14" s="75"/>
      <c r="AF14" s="75"/>
      <c r="AG14" s="75">
        <f t="shared" si="1"/>
        <v>215138.00000000006</v>
      </c>
    </row>
    <row r="15" spans="1:33" x14ac:dyDescent="0.2">
      <c r="A15" s="73" t="s">
        <v>81</v>
      </c>
      <c r="B15" s="75"/>
      <c r="C15" s="75">
        <v>0</v>
      </c>
      <c r="D15" s="75">
        <v>0</v>
      </c>
      <c r="E15" s="75">
        <v>0</v>
      </c>
      <c r="F15" s="75">
        <v>0</v>
      </c>
      <c r="G15" s="75">
        <v>3310.89</v>
      </c>
      <c r="H15" s="75">
        <v>4959.3500000000004</v>
      </c>
      <c r="I15" s="75">
        <v>37649.150000000009</v>
      </c>
      <c r="J15" s="75">
        <v>0</v>
      </c>
      <c r="K15" s="75">
        <v>0</v>
      </c>
      <c r="L15" s="75">
        <v>5280.6600000000008</v>
      </c>
      <c r="M15" s="75">
        <v>18342.95925</v>
      </c>
      <c r="N15" s="75"/>
      <c r="O15" s="75"/>
      <c r="P15" s="75">
        <v>16554.45</v>
      </c>
      <c r="Q15" s="75">
        <v>47427.66105000001</v>
      </c>
      <c r="R15" s="75"/>
      <c r="S15" s="75"/>
      <c r="T15" s="75"/>
      <c r="U15" s="75">
        <f t="shared" si="0"/>
        <v>133525.12030000001</v>
      </c>
      <c r="V15" s="75"/>
      <c r="W15" s="73" t="s">
        <v>81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>
        <f t="shared" si="1"/>
        <v>0</v>
      </c>
    </row>
    <row r="16" spans="1:33" x14ac:dyDescent="0.2">
      <c r="A16" s="73" t="s">
        <v>117</v>
      </c>
      <c r="B16" s="75"/>
      <c r="C16" s="75">
        <v>0</v>
      </c>
      <c r="D16" s="75">
        <v>712.8891000000001</v>
      </c>
      <c r="E16" s="75">
        <v>0</v>
      </c>
      <c r="F16" s="75">
        <v>0</v>
      </c>
      <c r="G16" s="75">
        <v>0</v>
      </c>
      <c r="H16" s="75"/>
      <c r="I16" s="75">
        <v>0</v>
      </c>
      <c r="J16" s="75"/>
      <c r="K16" s="75">
        <v>0</v>
      </c>
      <c r="L16" s="75">
        <v>0</v>
      </c>
      <c r="M16" s="75"/>
      <c r="N16" s="75"/>
      <c r="O16" s="75"/>
      <c r="P16" s="75"/>
      <c r="Q16" s="75"/>
      <c r="R16" s="75"/>
      <c r="S16" s="75"/>
      <c r="T16" s="75"/>
      <c r="U16" s="75">
        <f t="shared" si="0"/>
        <v>712.8891000000001</v>
      </c>
      <c r="V16" s="75"/>
      <c r="W16" s="73" t="s">
        <v>117</v>
      </c>
      <c r="X16" s="75"/>
      <c r="Y16" s="75"/>
      <c r="Z16" s="75"/>
      <c r="AA16" s="75"/>
      <c r="AB16" s="75"/>
      <c r="AC16" s="75"/>
      <c r="AD16" s="75"/>
      <c r="AE16" s="75"/>
      <c r="AF16" s="75"/>
      <c r="AG16" s="75">
        <f t="shared" si="1"/>
        <v>0</v>
      </c>
    </row>
    <row r="17" spans="1:33" x14ac:dyDescent="0.2">
      <c r="A17" s="73" t="s">
        <v>128</v>
      </c>
      <c r="B17" s="75"/>
      <c r="C17" s="75"/>
      <c r="D17" s="75">
        <v>0</v>
      </c>
      <c r="E17" s="75"/>
      <c r="F17" s="75"/>
      <c r="G17" s="75"/>
      <c r="H17" s="75"/>
      <c r="I17" s="75">
        <v>0</v>
      </c>
      <c r="J17" s="75">
        <v>0</v>
      </c>
      <c r="K17" s="75"/>
      <c r="L17" s="75"/>
      <c r="M17" s="75"/>
      <c r="N17" s="75"/>
      <c r="O17" s="75"/>
      <c r="P17" s="75">
        <v>0</v>
      </c>
      <c r="Q17" s="75"/>
      <c r="R17" s="75"/>
      <c r="S17" s="75"/>
      <c r="T17" s="75"/>
      <c r="U17" s="75">
        <f t="shared" si="0"/>
        <v>0</v>
      </c>
      <c r="V17" s="75"/>
      <c r="W17" s="73" t="s">
        <v>128</v>
      </c>
      <c r="X17" s="75"/>
      <c r="Y17" s="75"/>
      <c r="Z17" s="75"/>
      <c r="AA17" s="75"/>
      <c r="AB17" s="75"/>
      <c r="AC17" s="75"/>
      <c r="AD17" s="75"/>
      <c r="AE17" s="75"/>
      <c r="AF17" s="75"/>
      <c r="AG17" s="75">
        <f t="shared" si="1"/>
        <v>0</v>
      </c>
    </row>
    <row r="18" spans="1:33" x14ac:dyDescent="0.2">
      <c r="A18" s="73" t="s">
        <v>140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>
        <f t="shared" si="0"/>
        <v>0</v>
      </c>
      <c r="V18" s="75"/>
      <c r="W18" s="73" t="s">
        <v>140</v>
      </c>
      <c r="X18" s="75"/>
      <c r="Y18" s="75"/>
      <c r="Z18" s="75"/>
      <c r="AA18" s="75"/>
      <c r="AB18" s="75"/>
      <c r="AC18" s="75"/>
      <c r="AD18" s="75"/>
      <c r="AE18" s="75"/>
      <c r="AF18" s="75"/>
      <c r="AG18" s="75">
        <f t="shared" si="1"/>
        <v>0</v>
      </c>
    </row>
    <row r="19" spans="1:33" x14ac:dyDescent="0.2">
      <c r="A19" s="73" t="s">
        <v>413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>
        <v>177732.47218750001</v>
      </c>
      <c r="P19" s="75"/>
      <c r="Q19" s="75"/>
      <c r="R19" s="75"/>
      <c r="S19" s="75"/>
      <c r="T19" s="75"/>
      <c r="U19" s="75">
        <f t="shared" si="0"/>
        <v>177732.47218750001</v>
      </c>
      <c r="V19" s="75"/>
      <c r="W19" s="73" t="s">
        <v>413</v>
      </c>
      <c r="X19" s="75"/>
      <c r="Y19" s="75"/>
      <c r="Z19" s="75"/>
      <c r="AA19" s="75"/>
      <c r="AB19" s="75"/>
      <c r="AC19" s="75"/>
      <c r="AD19" s="75"/>
      <c r="AE19" s="75"/>
      <c r="AF19" s="75"/>
      <c r="AG19" s="75">
        <f t="shared" si="1"/>
        <v>0</v>
      </c>
    </row>
    <row r="20" spans="1:33" x14ac:dyDescent="0.2">
      <c r="A20" s="73" t="s">
        <v>101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>
        <f t="shared" si="0"/>
        <v>0</v>
      </c>
      <c r="V20" s="75"/>
      <c r="W20" s="73" t="s">
        <v>101</v>
      </c>
      <c r="X20" s="75"/>
      <c r="Y20" s="75"/>
      <c r="Z20" s="75"/>
      <c r="AA20" s="75"/>
      <c r="AB20" s="75"/>
      <c r="AC20" s="75"/>
      <c r="AD20" s="75"/>
      <c r="AE20" s="75"/>
      <c r="AF20" s="75"/>
      <c r="AG20" s="75">
        <f t="shared" si="1"/>
        <v>0</v>
      </c>
    </row>
    <row r="21" spans="1:33" x14ac:dyDescent="0.2">
      <c r="A21" s="73" t="s">
        <v>402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>
        <f t="shared" si="0"/>
        <v>0</v>
      </c>
      <c r="V21" s="75"/>
      <c r="W21" s="73" t="s">
        <v>402</v>
      </c>
      <c r="X21" s="75"/>
      <c r="Y21" s="75"/>
      <c r="Z21" s="75"/>
      <c r="AA21" s="75"/>
      <c r="AB21" s="75"/>
      <c r="AC21" s="75"/>
      <c r="AD21" s="75"/>
      <c r="AE21" s="75"/>
      <c r="AF21" s="75">
        <v>49481.740000000005</v>
      </c>
      <c r="AG21" s="75">
        <f t="shared" si="1"/>
        <v>49481.740000000005</v>
      </c>
    </row>
    <row r="22" spans="1:33" x14ac:dyDescent="0.2">
      <c r="A22" s="73" t="s">
        <v>309</v>
      </c>
      <c r="B22" s="75"/>
      <c r="C22" s="75"/>
      <c r="D22" s="75">
        <v>2957.55</v>
      </c>
      <c r="E22" s="75"/>
      <c r="F22" s="75"/>
      <c r="G22" s="75"/>
      <c r="H22" s="75"/>
      <c r="I22" s="75"/>
      <c r="J22" s="75">
        <v>11595.1</v>
      </c>
      <c r="K22" s="75"/>
      <c r="L22" s="75">
        <v>4959.3500000000004</v>
      </c>
      <c r="M22" s="75"/>
      <c r="N22" s="75"/>
      <c r="O22" s="75"/>
      <c r="P22" s="75"/>
      <c r="Q22" s="75"/>
      <c r="R22" s="75"/>
      <c r="S22" s="75"/>
      <c r="T22" s="75"/>
      <c r="U22" s="75">
        <f t="shared" si="0"/>
        <v>19512</v>
      </c>
      <c r="V22" s="75"/>
      <c r="W22" s="73" t="s">
        <v>309</v>
      </c>
      <c r="X22" s="75"/>
      <c r="Y22" s="75"/>
      <c r="Z22" s="75"/>
      <c r="AA22" s="75"/>
      <c r="AB22" s="75"/>
      <c r="AC22" s="75"/>
      <c r="AD22" s="75"/>
      <c r="AE22" s="75"/>
      <c r="AF22" s="75"/>
      <c r="AG22" s="75">
        <f t="shared" si="1"/>
        <v>0</v>
      </c>
    </row>
    <row r="23" spans="1:33" x14ac:dyDescent="0.2">
      <c r="A23" s="73" t="s">
        <v>84</v>
      </c>
      <c r="B23" s="75"/>
      <c r="C23" s="75"/>
      <c r="D23" s="75"/>
      <c r="E23" s="75">
        <v>2797.7000000000007</v>
      </c>
      <c r="F23" s="75">
        <v>4959.3500000000004</v>
      </c>
      <c r="G23" s="75"/>
      <c r="H23" s="75"/>
      <c r="I23" s="75"/>
      <c r="J23" s="75"/>
      <c r="K23" s="75"/>
      <c r="L23" s="75"/>
      <c r="M23" s="75"/>
      <c r="N23" s="75"/>
      <c r="O23" s="75"/>
      <c r="P23" s="75">
        <v>0</v>
      </c>
      <c r="Q23" s="75"/>
      <c r="R23" s="75"/>
      <c r="S23" s="75"/>
      <c r="T23" s="75"/>
      <c r="U23" s="75">
        <f t="shared" si="0"/>
        <v>7757.0500000000011</v>
      </c>
      <c r="V23" s="75"/>
      <c r="W23" s="73" t="s">
        <v>84</v>
      </c>
      <c r="X23" s="75"/>
      <c r="Y23" s="75"/>
      <c r="Z23" s="75"/>
      <c r="AA23" s="75"/>
      <c r="AB23" s="75"/>
      <c r="AC23" s="75"/>
      <c r="AD23" s="75"/>
      <c r="AE23" s="75"/>
      <c r="AF23" s="75"/>
      <c r="AG23" s="75">
        <f t="shared" si="1"/>
        <v>0</v>
      </c>
    </row>
    <row r="24" spans="1:33" x14ac:dyDescent="0.2">
      <c r="A24" s="73" t="s">
        <v>85</v>
      </c>
      <c r="B24" s="75">
        <v>0</v>
      </c>
      <c r="C24" s="75"/>
      <c r="D24" s="75"/>
      <c r="E24" s="75"/>
      <c r="F24" s="75"/>
      <c r="G24" s="75">
        <v>0</v>
      </c>
      <c r="H24" s="75"/>
      <c r="I24" s="75"/>
      <c r="J24" s="75">
        <v>0</v>
      </c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>
        <f t="shared" si="0"/>
        <v>0</v>
      </c>
      <c r="V24" s="75"/>
      <c r="W24" s="73" t="s">
        <v>85</v>
      </c>
      <c r="X24" s="75"/>
      <c r="Y24" s="75"/>
      <c r="Z24" s="75"/>
      <c r="AA24" s="75"/>
      <c r="AB24" s="75"/>
      <c r="AC24" s="75"/>
      <c r="AD24" s="75"/>
      <c r="AE24" s="75"/>
      <c r="AF24" s="75"/>
      <c r="AG24" s="75">
        <f t="shared" si="1"/>
        <v>0</v>
      </c>
    </row>
    <row r="25" spans="1:33" x14ac:dyDescent="0.2">
      <c r="A25" s="73" t="s">
        <v>165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6">
        <v>29183.25</v>
      </c>
      <c r="U25" s="75">
        <f t="shared" si="0"/>
        <v>29183.25</v>
      </c>
      <c r="V25" s="75"/>
      <c r="W25" s="73" t="s">
        <v>165</v>
      </c>
      <c r="X25" s="75"/>
      <c r="Y25" s="75"/>
      <c r="Z25" s="75"/>
      <c r="AA25" s="75"/>
      <c r="AB25" s="75"/>
      <c r="AC25" s="75"/>
      <c r="AD25" s="75"/>
      <c r="AE25" s="75"/>
      <c r="AF25" s="75"/>
      <c r="AG25" s="75">
        <f t="shared" si="1"/>
        <v>0</v>
      </c>
    </row>
    <row r="26" spans="1:33" x14ac:dyDescent="0.2">
      <c r="A26" s="73" t="s">
        <v>255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>
        <f t="shared" si="0"/>
        <v>0</v>
      </c>
      <c r="V26" s="75"/>
      <c r="W26" s="73" t="s">
        <v>255</v>
      </c>
      <c r="X26" s="75"/>
      <c r="Y26" s="75"/>
      <c r="Z26" s="75"/>
      <c r="AA26" s="75"/>
      <c r="AB26" s="75"/>
      <c r="AC26" s="75"/>
      <c r="AD26" s="75"/>
      <c r="AE26" s="75"/>
      <c r="AF26" s="75"/>
      <c r="AG26" s="75">
        <f t="shared" si="1"/>
        <v>0</v>
      </c>
    </row>
    <row r="27" spans="1:33" x14ac:dyDescent="0.2">
      <c r="A27" s="73" t="s">
        <v>89</v>
      </c>
      <c r="B27" s="75"/>
      <c r="C27" s="75">
        <v>21299.899999999994</v>
      </c>
      <c r="D27" s="75"/>
      <c r="E27" s="75"/>
      <c r="F27" s="75"/>
      <c r="G27" s="75"/>
      <c r="H27" s="75"/>
      <c r="I27" s="75"/>
      <c r="J27" s="75">
        <v>37299.899999999994</v>
      </c>
      <c r="K27" s="75"/>
      <c r="L27" s="75"/>
      <c r="M27" s="75">
        <v>37299.899999999994</v>
      </c>
      <c r="N27" s="75"/>
      <c r="O27" s="76">
        <v>12433</v>
      </c>
      <c r="P27" s="76">
        <v>37300</v>
      </c>
      <c r="Q27" s="75"/>
      <c r="R27" s="75"/>
      <c r="S27" s="75"/>
      <c r="T27" s="75"/>
      <c r="U27" s="75">
        <f t="shared" si="0"/>
        <v>145632.69999999998</v>
      </c>
      <c r="V27" s="75"/>
      <c r="W27" s="73" t="s">
        <v>89</v>
      </c>
      <c r="X27" s="75"/>
      <c r="Y27" s="75">
        <v>37299.899999999994</v>
      </c>
      <c r="Z27" s="75"/>
      <c r="AA27" s="75"/>
      <c r="AB27" s="75"/>
      <c r="AC27" s="75"/>
      <c r="AD27" s="75"/>
      <c r="AE27" s="75">
        <v>37299.899999999994</v>
      </c>
      <c r="AF27" s="75"/>
      <c r="AG27" s="75">
        <f t="shared" si="1"/>
        <v>74599.799999999988</v>
      </c>
    </row>
    <row r="28" spans="1:33" x14ac:dyDescent="0.2">
      <c r="A28" s="73" t="s">
        <v>137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>
        <v>0</v>
      </c>
      <c r="Q28" s="75"/>
      <c r="R28" s="75"/>
      <c r="S28" s="75"/>
      <c r="T28" s="75"/>
      <c r="U28" s="75">
        <f t="shared" si="0"/>
        <v>0</v>
      </c>
      <c r="V28" s="75"/>
      <c r="W28" s="73" t="s">
        <v>137</v>
      </c>
      <c r="X28" s="75"/>
      <c r="Y28" s="75"/>
      <c r="Z28" s="75"/>
      <c r="AA28" s="75"/>
      <c r="AB28" s="75"/>
      <c r="AC28" s="75"/>
      <c r="AD28" s="75"/>
      <c r="AE28" s="75"/>
      <c r="AF28" s="75"/>
      <c r="AG28" s="75">
        <f t="shared" si="1"/>
        <v>0</v>
      </c>
    </row>
    <row r="29" spans="1:33" x14ac:dyDescent="0.2">
      <c r="A29" s="73" t="s">
        <v>575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>
        <v>12396.050000000001</v>
      </c>
      <c r="Q29" s="75"/>
      <c r="R29" s="75"/>
      <c r="S29" s="75"/>
      <c r="T29" s="75"/>
      <c r="U29" s="75">
        <f t="shared" si="0"/>
        <v>12396.050000000001</v>
      </c>
      <c r="V29" s="75"/>
      <c r="W29" s="73" t="s">
        <v>575</v>
      </c>
      <c r="X29" s="75"/>
      <c r="Y29" s="75"/>
      <c r="Z29" s="75"/>
      <c r="AA29" s="75"/>
      <c r="AB29" s="75"/>
      <c r="AC29" s="75"/>
      <c r="AD29" s="75"/>
      <c r="AE29" s="75"/>
      <c r="AF29" s="75"/>
      <c r="AG29" s="75">
        <f t="shared" si="1"/>
        <v>0</v>
      </c>
    </row>
    <row r="30" spans="1:33" x14ac:dyDescent="0.2">
      <c r="A30" s="73" t="s">
        <v>201</v>
      </c>
      <c r="B30" s="75"/>
      <c r="C30" s="75"/>
      <c r="D30" s="75"/>
      <c r="E30" s="75"/>
      <c r="F30" s="75">
        <v>0</v>
      </c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>
        <f t="shared" si="0"/>
        <v>0</v>
      </c>
      <c r="V30" s="75"/>
      <c r="W30" s="73" t="s">
        <v>201</v>
      </c>
      <c r="X30" s="75"/>
      <c r="Y30" s="75"/>
      <c r="Z30" s="75"/>
      <c r="AA30" s="75"/>
      <c r="AB30" s="75"/>
      <c r="AC30" s="75"/>
      <c r="AD30" s="75"/>
      <c r="AE30" s="75"/>
      <c r="AF30" s="75"/>
      <c r="AG30" s="75">
        <f t="shared" si="1"/>
        <v>0</v>
      </c>
    </row>
    <row r="31" spans="1:33" x14ac:dyDescent="0.2">
      <c r="A31" s="73" t="s">
        <v>97</v>
      </c>
      <c r="B31" s="75">
        <f>SUM(B5:B30)</f>
        <v>30196.794127499998</v>
      </c>
      <c r="C31" s="75">
        <f t="shared" ref="C31:AG31" si="2">SUM(C5:C30)</f>
        <v>54487.381249999999</v>
      </c>
      <c r="D31" s="75">
        <f t="shared" si="2"/>
        <v>38581.469100000002</v>
      </c>
      <c r="E31" s="75">
        <f t="shared" si="2"/>
        <v>21238.100000000002</v>
      </c>
      <c r="F31" s="75">
        <f t="shared" si="2"/>
        <v>27800.300000000003</v>
      </c>
      <c r="G31" s="75">
        <f t="shared" si="2"/>
        <v>3310.89</v>
      </c>
      <c r="H31" s="75">
        <f t="shared" si="2"/>
        <v>50082.45</v>
      </c>
      <c r="I31" s="75">
        <f t="shared" si="2"/>
        <v>123704.35000000002</v>
      </c>
      <c r="J31" s="75">
        <f t="shared" si="2"/>
        <v>122876.25</v>
      </c>
      <c r="K31" s="75">
        <f t="shared" si="2"/>
        <v>22561.550000000003</v>
      </c>
      <c r="L31" s="75">
        <f t="shared" si="2"/>
        <v>88541.860000000015</v>
      </c>
      <c r="M31" s="75">
        <f t="shared" si="2"/>
        <v>218798.48925000001</v>
      </c>
      <c r="N31" s="75">
        <f t="shared" si="2"/>
        <v>35204.400000000001</v>
      </c>
      <c r="O31" s="75">
        <f t="shared" si="2"/>
        <v>190165.47218750001</v>
      </c>
      <c r="P31" s="75">
        <f t="shared" si="2"/>
        <v>168441.05</v>
      </c>
      <c r="Q31" s="75">
        <f t="shared" si="2"/>
        <v>121328.96105000001</v>
      </c>
      <c r="R31" s="75">
        <f t="shared" si="2"/>
        <v>96812.1</v>
      </c>
      <c r="S31" s="75">
        <f t="shared" si="2"/>
        <v>16135.350000000002</v>
      </c>
      <c r="T31" s="75">
        <f t="shared" si="2"/>
        <v>60615.75</v>
      </c>
      <c r="U31" s="75">
        <f t="shared" si="2"/>
        <v>1490882.9669650001</v>
      </c>
      <c r="V31" s="75"/>
      <c r="W31" s="73" t="s">
        <v>97</v>
      </c>
      <c r="X31" s="75">
        <f t="shared" si="2"/>
        <v>21513.800000000003</v>
      </c>
      <c r="Y31" s="75">
        <f t="shared" si="2"/>
        <v>58813.7</v>
      </c>
      <c r="Z31" s="75">
        <f t="shared" si="2"/>
        <v>10756.900000000001</v>
      </c>
      <c r="AA31" s="75">
        <f t="shared" si="2"/>
        <v>107569.00000000001</v>
      </c>
      <c r="AB31" s="75">
        <f t="shared" si="2"/>
        <v>21513.800000000003</v>
      </c>
      <c r="AC31" s="75">
        <f t="shared" si="2"/>
        <v>10756.900000000001</v>
      </c>
      <c r="AD31" s="75">
        <f t="shared" si="2"/>
        <v>21513.800000000003</v>
      </c>
      <c r="AE31" s="75">
        <f t="shared" si="2"/>
        <v>37299.899999999994</v>
      </c>
      <c r="AF31" s="75">
        <f t="shared" si="2"/>
        <v>49481.740000000005</v>
      </c>
      <c r="AG31" s="75">
        <f t="shared" si="2"/>
        <v>339219.54000000004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58B8-C721-4F18-B665-EEC2FC6FB295}">
  <sheetPr>
    <tabColor rgb="FFFFFF00"/>
  </sheetPr>
  <dimension ref="A1:BD242"/>
  <sheetViews>
    <sheetView tabSelected="1" zoomScale="80" zoomScaleNormal="80" workbookViewId="0">
      <selection activeCell="N12" sqref="N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45754</v>
      </c>
      <c r="E3" s="80" t="s">
        <v>52</v>
      </c>
      <c r="F3" s="80"/>
      <c r="G3" s="81">
        <v>10.220000000000001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745</v>
      </c>
      <c r="C6" s="9" t="s">
        <v>721</v>
      </c>
      <c r="D6" s="13" t="s">
        <v>722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164</v>
      </c>
      <c r="AA6" s="8">
        <v>6565.9000000000005</v>
      </c>
      <c r="AB6" s="8">
        <v>6565.9000000000005</v>
      </c>
      <c r="AC6" s="8">
        <v>0</v>
      </c>
      <c r="AD6" s="8">
        <v>2186</v>
      </c>
      <c r="AE6" s="8">
        <v>4379.9000000000005</v>
      </c>
      <c r="AF6" s="8">
        <v>0</v>
      </c>
      <c r="AG6" s="1" t="s">
        <v>122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2186</v>
      </c>
      <c r="AE7" s="8">
        <v>4379.9000000000005</v>
      </c>
      <c r="AF7" s="8" t="s">
        <v>58</v>
      </c>
      <c r="AG7" s="1" t="s">
        <v>123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723</v>
      </c>
      <c r="BD7" s="56">
        <v>0</v>
      </c>
    </row>
    <row r="8" spans="1:56" ht="28.5" customHeight="1" x14ac:dyDescent="0.45">
      <c r="A8" s="3" t="s">
        <v>146</v>
      </c>
      <c r="B8" s="14" t="s">
        <v>146</v>
      </c>
      <c r="C8" s="9" t="s">
        <v>419</v>
      </c>
      <c r="D8" s="13" t="s">
        <v>420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123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139</v>
      </c>
      <c r="BD9" s="56">
        <v>0</v>
      </c>
    </row>
    <row r="10" spans="1:56" ht="28.5" customHeight="1" x14ac:dyDescent="0.45">
      <c r="A10" s="3">
        <v>45751</v>
      </c>
      <c r="B10" s="14" t="s">
        <v>814</v>
      </c>
      <c r="C10" s="9" t="s">
        <v>73</v>
      </c>
      <c r="D10" s="13" t="s">
        <v>798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156</v>
      </c>
      <c r="T10" s="12">
        <v>45773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143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799</v>
      </c>
      <c r="AG10" s="1" t="s">
        <v>123</v>
      </c>
      <c r="AH10" s="1" t="s">
        <v>74</v>
      </c>
      <c r="AI10" s="1">
        <v>2</v>
      </c>
      <c r="AJ10" s="3">
        <v>45773</v>
      </c>
      <c r="AK10" s="3">
        <v>0</v>
      </c>
      <c r="AL10" s="3">
        <v>45764</v>
      </c>
      <c r="AM10" s="3">
        <v>45771</v>
      </c>
      <c r="AN10" s="3">
        <v>45772</v>
      </c>
      <c r="AO10" s="3">
        <v>45772</v>
      </c>
      <c r="AP10" s="3">
        <v>45768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>
        <v>45751</v>
      </c>
      <c r="B11" s="14" t="s">
        <v>814</v>
      </c>
      <c r="C11" s="9" t="s">
        <v>73</v>
      </c>
      <c r="D11" s="13" t="s">
        <v>800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156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799</v>
      </c>
      <c r="AG11" s="1" t="s">
        <v>122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7404.0999999999995</v>
      </c>
      <c r="AB12" s="8">
        <v>7404.0999999999995</v>
      </c>
      <c r="AC12" s="8">
        <v>0</v>
      </c>
      <c r="AD12" s="8">
        <v>0</v>
      </c>
      <c r="AE12" s="8">
        <v>0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139</v>
      </c>
      <c r="BD12" s="56">
        <v>0</v>
      </c>
    </row>
    <row r="13" spans="1:56" ht="28.5" customHeight="1" x14ac:dyDescent="0.45">
      <c r="A13" s="3">
        <v>45744</v>
      </c>
      <c r="B13" s="14" t="s">
        <v>815</v>
      </c>
      <c r="C13" s="9" t="s">
        <v>746</v>
      </c>
      <c r="D13" s="13" t="s">
        <v>747</v>
      </c>
      <c r="E13" s="9">
        <v>16</v>
      </c>
      <c r="F13" s="9">
        <v>25</v>
      </c>
      <c r="G13" s="9" t="s">
        <v>60</v>
      </c>
      <c r="H13" s="9">
        <v>0</v>
      </c>
      <c r="I13" s="9">
        <v>47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45756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748</v>
      </c>
      <c r="AA13" s="8">
        <v>7404.0999999999995</v>
      </c>
      <c r="AB13" s="8">
        <v>7300</v>
      </c>
      <c r="AC13" s="8">
        <v>104.09999999999945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45756</v>
      </c>
      <c r="AK13" s="3">
        <v>0</v>
      </c>
      <c r="AL13" s="3">
        <v>45747</v>
      </c>
      <c r="AM13" s="3">
        <v>45754</v>
      </c>
      <c r="AN13" s="3">
        <v>45755</v>
      </c>
      <c r="AO13" s="3">
        <v>45755</v>
      </c>
      <c r="AP13" s="3">
        <v>45751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749</v>
      </c>
      <c r="BD13" s="56">
        <v>6.1960319999999678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16</v>
      </c>
      <c r="F14" s="9">
        <v>25</v>
      </c>
      <c r="G14" s="9">
        <v>0</v>
      </c>
      <c r="H14" s="9">
        <v>0</v>
      </c>
      <c r="I14" s="9">
        <v>47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748</v>
      </c>
      <c r="AA14" s="8">
        <v>7404.0999999999995</v>
      </c>
      <c r="AB14" s="8">
        <v>7300</v>
      </c>
      <c r="AC14" s="8">
        <v>104.09999999999945</v>
      </c>
      <c r="AD14" s="8">
        <v>0</v>
      </c>
      <c r="AE14" s="8">
        <v>0</v>
      </c>
      <c r="AF14" s="8" t="s">
        <v>58</v>
      </c>
      <c r="AG14" s="1" t="s">
        <v>122</v>
      </c>
      <c r="AH14" s="1">
        <v>0</v>
      </c>
      <c r="AI14" s="1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750</v>
      </c>
      <c r="BD14" s="56">
        <v>0</v>
      </c>
    </row>
    <row r="15" spans="1:56" ht="28.5" customHeight="1" x14ac:dyDescent="0.45">
      <c r="A15" s="3">
        <v>45752</v>
      </c>
      <c r="B15" s="14" t="s">
        <v>840</v>
      </c>
      <c r="C15" s="9" t="s">
        <v>816</v>
      </c>
      <c r="D15" s="13" t="s">
        <v>817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93</v>
      </c>
      <c r="M15" s="10">
        <v>19</v>
      </c>
      <c r="N15" s="9">
        <v>29</v>
      </c>
      <c r="O15" s="9">
        <v>40</v>
      </c>
      <c r="P15" s="10">
        <v>67.968380191999998</v>
      </c>
      <c r="Q15" s="10">
        <v>0</v>
      </c>
      <c r="R15" s="10">
        <v>67.968380191999998</v>
      </c>
      <c r="S15" s="9" t="s">
        <v>71</v>
      </c>
      <c r="T15" s="12">
        <v>45770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144</v>
      </c>
      <c r="AA15" s="8">
        <v>4121.1500000000005</v>
      </c>
      <c r="AB15" s="8">
        <v>4121.1500000000005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45770</v>
      </c>
      <c r="AK15" s="3">
        <v>0</v>
      </c>
      <c r="AL15" s="3">
        <v>45760</v>
      </c>
      <c r="AM15" s="3">
        <v>45767</v>
      </c>
      <c r="AN15" s="3">
        <v>45768</v>
      </c>
      <c r="AO15" s="3">
        <v>45768</v>
      </c>
      <c r="AP15" s="3">
        <v>45765</v>
      </c>
      <c r="AQ15" s="3">
        <v>45769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301</v>
      </c>
      <c r="D16" s="13" t="s">
        <v>465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40</v>
      </c>
      <c r="P16" s="10">
        <v>232.02998755199997</v>
      </c>
      <c r="Q16" s="10">
        <v>0</v>
      </c>
      <c r="R16" s="10">
        <v>232.02998755199997</v>
      </c>
      <c r="S16" s="9" t="s">
        <v>71</v>
      </c>
      <c r="T16" s="12">
        <v>45777</v>
      </c>
      <c r="U16" s="11">
        <v>15000</v>
      </c>
      <c r="V16" s="10">
        <v>0</v>
      </c>
      <c r="W16" s="10">
        <v>15000</v>
      </c>
      <c r="X16" s="10">
        <v>0</v>
      </c>
      <c r="Y16" s="10">
        <v>15750</v>
      </c>
      <c r="Z16" s="9" t="s">
        <v>144</v>
      </c>
      <c r="AA16" s="8">
        <v>13201.65</v>
      </c>
      <c r="AB16" s="8">
        <v>7949</v>
      </c>
      <c r="AC16" s="8">
        <v>5252.65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361.38231999999999</v>
      </c>
    </row>
    <row r="17" spans="1:56" ht="28.5" customHeight="1" x14ac:dyDescent="0.45">
      <c r="A17" s="3">
        <v>0</v>
      </c>
      <c r="B17" s="14">
        <v>0</v>
      </c>
      <c r="C17" s="9" t="s">
        <v>266</v>
      </c>
      <c r="D17" s="13" t="s">
        <v>96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144</v>
      </c>
      <c r="AA17" s="8">
        <v>17322.8</v>
      </c>
      <c r="AB17" s="8">
        <v>12070.150000000001</v>
      </c>
      <c r="AC17" s="8">
        <v>5252.65</v>
      </c>
      <c r="AD17" s="8">
        <v>0</v>
      </c>
      <c r="AE17" s="8">
        <v>0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>
        <v>45749</v>
      </c>
      <c r="B18" s="14" t="s">
        <v>773</v>
      </c>
      <c r="C18" s="9" t="s">
        <v>774</v>
      </c>
      <c r="D18" s="13" t="s">
        <v>775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>
        <v>19</v>
      </c>
      <c r="N18" s="9">
        <v>33</v>
      </c>
      <c r="O18" s="9">
        <v>70</v>
      </c>
      <c r="P18" s="10">
        <v>135.35082607199999</v>
      </c>
      <c r="Q18" s="10">
        <v>0</v>
      </c>
      <c r="R18" s="10">
        <v>135.35082607199999</v>
      </c>
      <c r="S18" s="9" t="s">
        <v>71</v>
      </c>
      <c r="T18" s="12">
        <v>45768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148</v>
      </c>
      <c r="AA18" s="8">
        <v>4400.55</v>
      </c>
      <c r="AB18" s="8">
        <v>2000</v>
      </c>
      <c r="AC18" s="8">
        <v>2400.5500000000002</v>
      </c>
      <c r="AD18" s="8">
        <v>0</v>
      </c>
      <c r="AE18" s="8">
        <v>4400.55</v>
      </c>
      <c r="AF18" s="8" t="s">
        <v>351</v>
      </c>
      <c r="AG18" s="1" t="s">
        <v>122</v>
      </c>
      <c r="AH18" s="1" t="s">
        <v>68</v>
      </c>
      <c r="AI18" s="1">
        <v>4</v>
      </c>
      <c r="AJ18" s="3">
        <v>45768</v>
      </c>
      <c r="AK18" s="3">
        <v>45764</v>
      </c>
      <c r="AL18" s="3">
        <v>45758</v>
      </c>
      <c r="AM18" s="3">
        <v>45765</v>
      </c>
      <c r="AN18" s="3">
        <v>45766</v>
      </c>
      <c r="AO18" s="3">
        <v>45766</v>
      </c>
      <c r="AP18" s="3">
        <v>45763</v>
      </c>
      <c r="AQ18" s="3">
        <v>45767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153.6352</v>
      </c>
    </row>
    <row r="19" spans="1:56" ht="28.5" customHeight="1" x14ac:dyDescent="0.45">
      <c r="A19" s="3">
        <v>45749</v>
      </c>
      <c r="B19" s="14" t="s">
        <v>776</v>
      </c>
      <c r="C19" s="9" t="s">
        <v>774</v>
      </c>
      <c r="D19" s="13" t="s">
        <v>777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92</v>
      </c>
      <c r="M19" s="10">
        <v>19</v>
      </c>
      <c r="N19" s="9">
        <v>33</v>
      </c>
      <c r="O19" s="9">
        <v>70</v>
      </c>
      <c r="P19" s="10">
        <v>135.35082607199999</v>
      </c>
      <c r="Q19" s="10">
        <v>0</v>
      </c>
      <c r="R19" s="10">
        <v>135.35082607199999</v>
      </c>
      <c r="S19" s="9" t="s">
        <v>71</v>
      </c>
      <c r="T19" s="12">
        <v>45768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148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351</v>
      </c>
      <c r="AG19" s="1" t="s">
        <v>124</v>
      </c>
      <c r="AH19" s="1" t="s">
        <v>68</v>
      </c>
      <c r="AI19" s="1">
        <v>4</v>
      </c>
      <c r="AJ19" s="3">
        <v>45768</v>
      </c>
      <c r="AK19" s="3">
        <v>45764</v>
      </c>
      <c r="AL19" s="3">
        <v>45758</v>
      </c>
      <c r="AM19" s="3">
        <v>45765</v>
      </c>
      <c r="AN19" s="3">
        <v>45766</v>
      </c>
      <c r="AO19" s="3">
        <v>45766</v>
      </c>
      <c r="AP19" s="3">
        <v>45763</v>
      </c>
      <c r="AQ19" s="3">
        <v>45767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281.63520000000005</v>
      </c>
    </row>
    <row r="20" spans="1:56" ht="28.5" customHeight="1" x14ac:dyDescent="0.45">
      <c r="A20" s="3" t="s">
        <v>146</v>
      </c>
      <c r="B20" s="14" t="s">
        <v>146</v>
      </c>
      <c r="C20" s="9" t="s">
        <v>194</v>
      </c>
      <c r="D20" s="13" t="s">
        <v>61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148</v>
      </c>
      <c r="AA20" s="8">
        <v>8801.1</v>
      </c>
      <c r="AB20" s="8">
        <v>0</v>
      </c>
      <c r="AC20" s="8">
        <v>8801.1</v>
      </c>
      <c r="AD20" s="8">
        <v>0</v>
      </c>
      <c r="AE20" s="8">
        <v>8801.1</v>
      </c>
      <c r="AF20" s="8">
        <v>0</v>
      </c>
      <c r="AG20" s="1" t="s">
        <v>124</v>
      </c>
      <c r="AH20" s="1" t="s">
        <v>75</v>
      </c>
      <c r="AI20" s="1">
        <v>4</v>
      </c>
      <c r="AJ20" s="3" t="s">
        <v>63</v>
      </c>
      <c r="AK20" s="3" t="e">
        <v>#VALUE!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563.27040000000011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 t="s">
        <v>96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148</v>
      </c>
      <c r="AA21" s="8">
        <v>17602.2</v>
      </c>
      <c r="AB21" s="8">
        <v>2000</v>
      </c>
      <c r="AC21" s="8">
        <v>15602.2</v>
      </c>
      <c r="AD21" s="8">
        <v>0</v>
      </c>
      <c r="AE21" s="8">
        <v>17602.2</v>
      </c>
      <c r="AF21" s="8" t="s">
        <v>58</v>
      </c>
      <c r="AG21" s="1" t="s">
        <v>123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8.5" customHeight="1" x14ac:dyDescent="0.45">
      <c r="A22" s="3">
        <v>45734</v>
      </c>
      <c r="B22" s="14" t="s">
        <v>653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133</v>
      </c>
      <c r="T22" s="12">
        <v>45759</v>
      </c>
      <c r="U22" s="11">
        <v>20000</v>
      </c>
      <c r="V22" s="10">
        <v>0</v>
      </c>
      <c r="W22" s="10">
        <v>20000</v>
      </c>
      <c r="X22" s="10">
        <v>21000</v>
      </c>
      <c r="Y22" s="10">
        <v>0</v>
      </c>
      <c r="Z22" s="9" t="s">
        <v>189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45759</v>
      </c>
      <c r="AK22" s="3">
        <v>0</v>
      </c>
      <c r="AL22" s="3">
        <v>45749</v>
      </c>
      <c r="AM22" s="3">
        <v>45756</v>
      </c>
      <c r="AN22" s="3">
        <v>45757</v>
      </c>
      <c r="AO22" s="3">
        <v>45757</v>
      </c>
      <c r="AP22" s="3">
        <v>45754</v>
      </c>
      <c r="AQ22" s="3">
        <v>45758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45734</v>
      </c>
      <c r="B23" s="14" t="s">
        <v>653</v>
      </c>
      <c r="C23" s="9" t="s">
        <v>443</v>
      </c>
      <c r="D23" s="13" t="s">
        <v>223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45769</v>
      </c>
      <c r="U23" s="11">
        <v>20000</v>
      </c>
      <c r="V23" s="10">
        <v>0</v>
      </c>
      <c r="W23" s="10">
        <v>20000</v>
      </c>
      <c r="X23" s="10">
        <v>20690</v>
      </c>
      <c r="Y23" s="10">
        <v>0</v>
      </c>
      <c r="Z23" s="9" t="s">
        <v>189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61</v>
      </c>
      <c r="AH23" s="1" t="s">
        <v>72</v>
      </c>
      <c r="AI23" s="1">
        <v>3</v>
      </c>
      <c r="AJ23" s="3">
        <v>45769</v>
      </c>
      <c r="AK23" s="3">
        <v>0</v>
      </c>
      <c r="AL23" s="3">
        <v>45759</v>
      </c>
      <c r="AM23" s="3">
        <v>45766</v>
      </c>
      <c r="AN23" s="3">
        <v>45767</v>
      </c>
      <c r="AO23" s="3">
        <v>45767</v>
      </c>
      <c r="AP23" s="3">
        <v>45764</v>
      </c>
      <c r="AQ23" s="3">
        <v>45768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8.5" customHeight="1" x14ac:dyDescent="0.45">
      <c r="A24" s="3">
        <v>45734</v>
      </c>
      <c r="B24" s="14" t="s">
        <v>654</v>
      </c>
      <c r="C24" s="9" t="s">
        <v>443</v>
      </c>
      <c r="D24" s="13" t="s">
        <v>375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666.11479679999991</v>
      </c>
      <c r="Q24" s="10">
        <v>0</v>
      </c>
      <c r="R24" s="10">
        <v>666.11479679999991</v>
      </c>
      <c r="S24" s="9" t="s">
        <v>133</v>
      </c>
      <c r="T24" s="12">
        <v>45769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189</v>
      </c>
      <c r="AA24" s="8">
        <v>16484.600000000002</v>
      </c>
      <c r="AB24" s="8">
        <v>5000</v>
      </c>
      <c r="AC24" s="8">
        <v>11484.600000000002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45769</v>
      </c>
      <c r="AK24" s="3">
        <v>0</v>
      </c>
      <c r="AL24" s="3">
        <v>45759</v>
      </c>
      <c r="AM24" s="3">
        <v>45766</v>
      </c>
      <c r="AN24" s="3">
        <v>45767</v>
      </c>
      <c r="AO24" s="3">
        <v>45767</v>
      </c>
      <c r="AP24" s="3">
        <v>45764</v>
      </c>
      <c r="AQ24" s="3">
        <v>45768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834.03717333333361</v>
      </c>
    </row>
    <row r="25" spans="1:56" ht="28.5" customHeight="1" x14ac:dyDescent="0.45">
      <c r="A25" s="3" t="s">
        <v>146</v>
      </c>
      <c r="B25" s="14" t="s">
        <v>146</v>
      </c>
      <c r="C25" s="9" t="s">
        <v>273</v>
      </c>
      <c r="D25" s="13" t="s">
        <v>274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 t="s">
        <v>63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189</v>
      </c>
      <c r="AA25" s="8">
        <v>9359.9000000000015</v>
      </c>
      <c r="AB25" s="8">
        <v>0</v>
      </c>
      <c r="AC25" s="8">
        <v>9359.9000000000015</v>
      </c>
      <c r="AD25" s="8">
        <v>0</v>
      </c>
      <c r="AE25" s="8">
        <v>0</v>
      </c>
      <c r="AF25" s="8">
        <v>0</v>
      </c>
      <c r="AG25" s="1" t="s">
        <v>122</v>
      </c>
      <c r="AH25" s="1" t="s">
        <v>72</v>
      </c>
      <c r="AI25" s="1">
        <v>3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 t="e">
        <v>#VALUE!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679.73673777777788</v>
      </c>
    </row>
    <row r="26" spans="1:56" ht="28.5" customHeight="1" x14ac:dyDescent="0.45">
      <c r="A26" s="3" t="s">
        <v>146</v>
      </c>
      <c r="B26" s="14" t="s">
        <v>146</v>
      </c>
      <c r="C26" s="9" t="s">
        <v>147</v>
      </c>
      <c r="D26" s="13" t="s">
        <v>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45777</v>
      </c>
      <c r="U26" s="11">
        <v>120000</v>
      </c>
      <c r="V26" s="10">
        <v>0</v>
      </c>
      <c r="W26" s="10">
        <v>120000</v>
      </c>
      <c r="X26" s="10">
        <v>0</v>
      </c>
      <c r="Y26" s="10">
        <v>126000</v>
      </c>
      <c r="Z26" s="9" t="s">
        <v>189</v>
      </c>
      <c r="AA26" s="8">
        <v>105613.2</v>
      </c>
      <c r="AB26" s="8">
        <v>0</v>
      </c>
      <c r="AC26" s="8">
        <v>105613.2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45777</v>
      </c>
      <c r="AK26" s="3">
        <v>0</v>
      </c>
      <c r="AL26" s="3">
        <v>45768</v>
      </c>
      <c r="AM26" s="3">
        <v>45775</v>
      </c>
      <c r="AN26" s="3">
        <v>45776</v>
      </c>
      <c r="AO26" s="3">
        <v>45776</v>
      </c>
      <c r="AP26" s="3">
        <v>45772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7669.86528</v>
      </c>
    </row>
    <row r="27" spans="1:56" ht="28.5" customHeight="1" x14ac:dyDescent="0.45">
      <c r="A27" s="3" t="s">
        <v>146</v>
      </c>
      <c r="B27" s="14" t="s">
        <v>146</v>
      </c>
      <c r="C27" s="9" t="s">
        <v>466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45777</v>
      </c>
      <c r="U27" s="11">
        <v>30000</v>
      </c>
      <c r="V27" s="10">
        <v>0</v>
      </c>
      <c r="W27" s="10">
        <v>30000</v>
      </c>
      <c r="X27" s="10">
        <v>0</v>
      </c>
      <c r="Y27" s="10">
        <v>31500</v>
      </c>
      <c r="Z27" s="9" t="s">
        <v>189</v>
      </c>
      <c r="AA27" s="8">
        <v>26403.3</v>
      </c>
      <c r="AB27" s="8">
        <v>0</v>
      </c>
      <c r="AC27" s="8">
        <v>26403.3</v>
      </c>
      <c r="AD27" s="8">
        <v>0</v>
      </c>
      <c r="AE27" s="8">
        <v>0</v>
      </c>
      <c r="AF27" s="8">
        <v>0</v>
      </c>
      <c r="AG27" s="1" t="s">
        <v>125</v>
      </c>
      <c r="AH27" s="1" t="s">
        <v>74</v>
      </c>
      <c r="AI27" s="1">
        <v>2</v>
      </c>
      <c r="AJ27" s="3">
        <v>45777</v>
      </c>
      <c r="AK27" s="3">
        <v>0</v>
      </c>
      <c r="AL27" s="3">
        <v>45768</v>
      </c>
      <c r="AM27" s="3">
        <v>45775</v>
      </c>
      <c r="AN27" s="3">
        <v>45776</v>
      </c>
      <c r="AO27" s="3">
        <v>45776</v>
      </c>
      <c r="AP27" s="3">
        <v>45772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1917.46632</v>
      </c>
    </row>
    <row r="28" spans="1:56" ht="28.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189</v>
      </c>
      <c r="AA28" s="8">
        <v>157861</v>
      </c>
      <c r="AB28" s="8">
        <v>5000</v>
      </c>
      <c r="AC28" s="8">
        <v>152861</v>
      </c>
      <c r="AD28" s="8">
        <v>0</v>
      </c>
      <c r="AE28" s="8">
        <v>0</v>
      </c>
      <c r="AF28" s="8" t="s">
        <v>58</v>
      </c>
      <c r="AG28" s="1" t="s">
        <v>123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0</v>
      </c>
    </row>
    <row r="29" spans="1:56" ht="28.5" customHeight="1" x14ac:dyDescent="0.45">
      <c r="A29" s="3">
        <v>0</v>
      </c>
      <c r="B29" s="14" t="s">
        <v>138</v>
      </c>
      <c r="C29" s="9" t="s">
        <v>73</v>
      </c>
      <c r="D29" s="13" t="s">
        <v>292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 t="s">
        <v>142</v>
      </c>
      <c r="U29" s="11">
        <v>5000</v>
      </c>
      <c r="V29" s="10">
        <v>5250</v>
      </c>
      <c r="W29" s="10">
        <v>0</v>
      </c>
      <c r="X29" s="10">
        <v>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123</v>
      </c>
      <c r="AH29" s="1" t="s">
        <v>74</v>
      </c>
      <c r="AI29" s="1">
        <v>2</v>
      </c>
      <c r="AJ29" s="3" t="s">
        <v>142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45751</v>
      </c>
      <c r="B30" s="14" t="s">
        <v>818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45759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196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 t="s">
        <v>801</v>
      </c>
      <c r="AG30" s="1" t="s">
        <v>123</v>
      </c>
      <c r="AH30" s="1" t="s">
        <v>77</v>
      </c>
      <c r="AI30" s="1">
        <v>1</v>
      </c>
      <c r="AJ30" s="3">
        <v>45759</v>
      </c>
      <c r="AK30" s="3">
        <v>0</v>
      </c>
      <c r="AL30" s="3">
        <v>0</v>
      </c>
      <c r="AM30" s="3">
        <v>0</v>
      </c>
      <c r="AN30" s="3">
        <v>0</v>
      </c>
      <c r="AO30" s="3">
        <v>45758</v>
      </c>
      <c r="AP30" s="3">
        <v>45754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45751</v>
      </c>
      <c r="B31" s="14" t="s">
        <v>819</v>
      </c>
      <c r="C31" s="9" t="s">
        <v>73</v>
      </c>
      <c r="D31" s="13" t="s">
        <v>820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45759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801</v>
      </c>
      <c r="AG31" s="1" t="s">
        <v>123</v>
      </c>
      <c r="AH31" s="1" t="s">
        <v>74</v>
      </c>
      <c r="AI31" s="1">
        <v>2</v>
      </c>
      <c r="AJ31" s="3">
        <v>45759</v>
      </c>
      <c r="AK31" s="3">
        <v>0</v>
      </c>
      <c r="AL31" s="3">
        <v>45750</v>
      </c>
      <c r="AM31" s="3">
        <v>45757</v>
      </c>
      <c r="AN31" s="3">
        <v>45758</v>
      </c>
      <c r="AO31" s="3">
        <v>45758</v>
      </c>
      <c r="AP31" s="3">
        <v>45754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45751</v>
      </c>
      <c r="B32" s="14" t="s">
        <v>819</v>
      </c>
      <c r="C32" s="9" t="s">
        <v>73</v>
      </c>
      <c r="D32" s="13" t="s">
        <v>237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801</v>
      </c>
      <c r="AG32" s="1" t="s">
        <v>123</v>
      </c>
      <c r="AH32" s="1" t="s">
        <v>74</v>
      </c>
      <c r="AI32" s="1">
        <v>2</v>
      </c>
      <c r="AJ32" s="3">
        <v>45759</v>
      </c>
      <c r="AK32" s="3">
        <v>0</v>
      </c>
      <c r="AL32" s="3">
        <v>45750</v>
      </c>
      <c r="AM32" s="3">
        <v>45757</v>
      </c>
      <c r="AN32" s="3">
        <v>45758</v>
      </c>
      <c r="AO32" s="3">
        <v>45758</v>
      </c>
      <c r="AP32" s="3">
        <v>45754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45751</v>
      </c>
      <c r="B33" s="14" t="s">
        <v>819</v>
      </c>
      <c r="C33" s="9" t="s">
        <v>73</v>
      </c>
      <c r="D33" s="13">
        <v>913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45759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3933</v>
      </c>
      <c r="AC33" s="8">
        <v>467.55000000000018</v>
      </c>
      <c r="AD33" s="8">
        <v>0</v>
      </c>
      <c r="AE33" s="8">
        <v>0</v>
      </c>
      <c r="AF33" s="8" t="s">
        <v>801</v>
      </c>
      <c r="AG33" s="1" t="s">
        <v>123</v>
      </c>
      <c r="AH33" s="1" t="s">
        <v>74</v>
      </c>
      <c r="AI33" s="1">
        <v>2</v>
      </c>
      <c r="AJ33" s="3">
        <v>45759</v>
      </c>
      <c r="AK33" s="3">
        <v>0</v>
      </c>
      <c r="AL33" s="3">
        <v>45750</v>
      </c>
      <c r="AM33" s="3">
        <v>45757</v>
      </c>
      <c r="AN33" s="3">
        <v>45758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35.217944000000017</v>
      </c>
    </row>
    <row r="34" spans="1:56" ht="28.5" customHeight="1" x14ac:dyDescent="0.45">
      <c r="A34" s="3">
        <v>45751</v>
      </c>
      <c r="B34" s="14" t="s">
        <v>819</v>
      </c>
      <c r="C34" s="9" t="s">
        <v>73</v>
      </c>
      <c r="D34" s="13" t="s">
        <v>821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801</v>
      </c>
      <c r="AG34" s="1" t="s">
        <v>123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45751</v>
      </c>
      <c r="B35" s="14" t="s">
        <v>822</v>
      </c>
      <c r="C35" s="9" t="s">
        <v>73</v>
      </c>
      <c r="D35" s="13" t="s">
        <v>820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823</v>
      </c>
      <c r="AG35" s="1" t="s">
        <v>123</v>
      </c>
      <c r="AH35" s="1" t="s">
        <v>74</v>
      </c>
      <c r="AI35" s="1">
        <v>2</v>
      </c>
      <c r="AJ35" s="3">
        <v>45768</v>
      </c>
      <c r="AK35" s="3">
        <v>0</v>
      </c>
      <c r="AL35" s="3">
        <v>45759</v>
      </c>
      <c r="AM35" s="3">
        <v>45766</v>
      </c>
      <c r="AN35" s="3">
        <v>45767</v>
      </c>
      <c r="AO35" s="3">
        <v>45767</v>
      </c>
      <c r="AP35" s="3">
        <v>45763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45751</v>
      </c>
      <c r="B36" s="14" t="s">
        <v>822</v>
      </c>
      <c r="C36" s="9" t="s">
        <v>73</v>
      </c>
      <c r="D36" s="13" t="s">
        <v>229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823</v>
      </c>
      <c r="AG36" s="1" t="s">
        <v>123</v>
      </c>
      <c r="AH36" s="1" t="s">
        <v>74</v>
      </c>
      <c r="AI36" s="1">
        <v>2</v>
      </c>
      <c r="AJ36" s="3">
        <v>45768</v>
      </c>
      <c r="AK36" s="3">
        <v>0</v>
      </c>
      <c r="AL36" s="3">
        <v>45759</v>
      </c>
      <c r="AM36" s="3">
        <v>45766</v>
      </c>
      <c r="AN36" s="3">
        <v>45767</v>
      </c>
      <c r="AO36" s="3">
        <v>45767</v>
      </c>
      <c r="AP36" s="3">
        <v>45763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45751</v>
      </c>
      <c r="B37" s="14" t="s">
        <v>822</v>
      </c>
      <c r="C37" s="9" t="s">
        <v>73</v>
      </c>
      <c r="D37" s="13" t="s">
        <v>377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823</v>
      </c>
      <c r="AG37" s="1" t="s">
        <v>123</v>
      </c>
      <c r="AH37" s="1" t="s">
        <v>74</v>
      </c>
      <c r="AI37" s="1">
        <v>2</v>
      </c>
      <c r="AJ37" s="3">
        <v>45768</v>
      </c>
      <c r="AK37" s="3">
        <v>0</v>
      </c>
      <c r="AL37" s="3">
        <v>45759</v>
      </c>
      <c r="AM37" s="3">
        <v>45766</v>
      </c>
      <c r="AN37" s="3">
        <v>45767</v>
      </c>
      <c r="AO37" s="3">
        <v>45767</v>
      </c>
      <c r="AP37" s="3">
        <v>45763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45751</v>
      </c>
      <c r="B38" s="14" t="s">
        <v>822</v>
      </c>
      <c r="C38" s="9" t="s">
        <v>73</v>
      </c>
      <c r="D38" s="13" t="s">
        <v>193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823</v>
      </c>
      <c r="AG38" s="1" t="s">
        <v>123</v>
      </c>
      <c r="AH38" s="1" t="s">
        <v>74</v>
      </c>
      <c r="AI38" s="1">
        <v>2</v>
      </c>
      <c r="AJ38" s="3">
        <v>45768</v>
      </c>
      <c r="AK38" s="3">
        <v>0</v>
      </c>
      <c r="AL38" s="3">
        <v>45759</v>
      </c>
      <c r="AM38" s="3">
        <v>45766</v>
      </c>
      <c r="AN38" s="3">
        <v>45767</v>
      </c>
      <c r="AO38" s="3">
        <v>45767</v>
      </c>
      <c r="AP38" s="3">
        <v>45763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45751</v>
      </c>
      <c r="B39" s="14" t="s">
        <v>819</v>
      </c>
      <c r="C39" s="9" t="s">
        <v>73</v>
      </c>
      <c r="D39" s="13" t="s">
        <v>824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809</v>
      </c>
      <c r="AG39" s="1" t="s">
        <v>125</v>
      </c>
      <c r="AH39" s="1" t="s">
        <v>74</v>
      </c>
      <c r="AI39" s="1">
        <v>2</v>
      </c>
      <c r="AJ39" s="3">
        <v>45769</v>
      </c>
      <c r="AK39" s="3">
        <v>0</v>
      </c>
      <c r="AL39" s="3">
        <v>45760</v>
      </c>
      <c r="AM39" s="3">
        <v>45767</v>
      </c>
      <c r="AN39" s="3">
        <v>45768</v>
      </c>
      <c r="AO39" s="3">
        <v>45768</v>
      </c>
      <c r="AP39" s="3">
        <v>45764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45751</v>
      </c>
      <c r="B40" s="14" t="s">
        <v>819</v>
      </c>
      <c r="C40" s="9" t="s">
        <v>73</v>
      </c>
      <c r="D40" s="13" t="s">
        <v>377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809</v>
      </c>
      <c r="AG40" s="1" t="s">
        <v>125</v>
      </c>
      <c r="AH40" s="1" t="s">
        <v>74</v>
      </c>
      <c r="AI40" s="1">
        <v>2</v>
      </c>
      <c r="AJ40" s="3">
        <v>45769</v>
      </c>
      <c r="AK40" s="3">
        <v>0</v>
      </c>
      <c r="AL40" s="3">
        <v>45760</v>
      </c>
      <c r="AM40" s="3">
        <v>45767</v>
      </c>
      <c r="AN40" s="3">
        <v>45768</v>
      </c>
      <c r="AO40" s="3">
        <v>45768</v>
      </c>
      <c r="AP40" s="3">
        <v>45764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45751</v>
      </c>
      <c r="B41" s="14" t="s">
        <v>819</v>
      </c>
      <c r="C41" s="9" t="s">
        <v>73</v>
      </c>
      <c r="D41" s="13" t="s">
        <v>228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45769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809</v>
      </c>
      <c r="AG41" s="1" t="s">
        <v>123</v>
      </c>
      <c r="AH41" s="1" t="s">
        <v>74</v>
      </c>
      <c r="AI41" s="1">
        <v>2</v>
      </c>
      <c r="AJ41" s="3">
        <v>45769</v>
      </c>
      <c r="AK41" s="3">
        <v>0</v>
      </c>
      <c r="AL41" s="3">
        <v>45760</v>
      </c>
      <c r="AM41" s="3">
        <v>45767</v>
      </c>
      <c r="AN41" s="3">
        <v>45768</v>
      </c>
      <c r="AO41" s="3">
        <v>45768</v>
      </c>
      <c r="AP41" s="3">
        <v>45764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45737</v>
      </c>
      <c r="B42" s="14" t="s">
        <v>678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45769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196</v>
      </c>
      <c r="AA42" s="8">
        <v>17602.2</v>
      </c>
      <c r="AB42" s="8">
        <v>0</v>
      </c>
      <c r="AC42" s="8">
        <v>17602.2</v>
      </c>
      <c r="AD42" s="8">
        <v>0</v>
      </c>
      <c r="AE42" s="8">
        <v>0</v>
      </c>
      <c r="AF42" s="8">
        <v>0</v>
      </c>
      <c r="AG42" s="1" t="s">
        <v>123</v>
      </c>
      <c r="AH42" s="1" t="s">
        <v>77</v>
      </c>
      <c r="AI42" s="1">
        <v>1</v>
      </c>
      <c r="AJ42" s="3">
        <v>45769</v>
      </c>
      <c r="AK42" s="3">
        <v>0</v>
      </c>
      <c r="AL42" s="3">
        <v>0</v>
      </c>
      <c r="AM42" s="3">
        <v>0</v>
      </c>
      <c r="AN42" s="3">
        <v>0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1325.8759360000001</v>
      </c>
    </row>
    <row r="43" spans="1:56" ht="28.5" customHeight="1" x14ac:dyDescent="0.45">
      <c r="A43" s="3">
        <v>45737</v>
      </c>
      <c r="B43" s="14" t="s">
        <v>679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45769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196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124</v>
      </c>
      <c r="AH43" s="1" t="s">
        <v>77</v>
      </c>
      <c r="AI43" s="1">
        <v>1</v>
      </c>
      <c r="AJ43" s="3">
        <v>45769</v>
      </c>
      <c r="AK43" s="3">
        <v>0</v>
      </c>
      <c r="AL43" s="3">
        <v>0</v>
      </c>
      <c r="AM43" s="3">
        <v>0</v>
      </c>
      <c r="AN43" s="3">
        <v>0</v>
      </c>
      <c r="AO43" s="3">
        <v>45768</v>
      </c>
      <c r="AP43" s="3">
        <v>45764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1325.8759360000001</v>
      </c>
    </row>
    <row r="44" spans="1:56" ht="28.5" customHeight="1" x14ac:dyDescent="0.45">
      <c r="A44" s="3">
        <v>45751</v>
      </c>
      <c r="B44" s="14" t="s">
        <v>822</v>
      </c>
      <c r="C44" s="9" t="s">
        <v>73</v>
      </c>
      <c r="D44" s="13" t="s">
        <v>228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45770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196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802</v>
      </c>
      <c r="AG44" s="1" t="s">
        <v>124</v>
      </c>
      <c r="AH44" s="1" t="s">
        <v>74</v>
      </c>
      <c r="AI44" s="1">
        <v>2</v>
      </c>
      <c r="AJ44" s="3">
        <v>45770</v>
      </c>
      <c r="AK44" s="3">
        <v>0</v>
      </c>
      <c r="AL44" s="3">
        <v>45761</v>
      </c>
      <c r="AM44" s="3">
        <v>45768</v>
      </c>
      <c r="AN44" s="3">
        <v>45769</v>
      </c>
      <c r="AO44" s="3">
        <v>45769</v>
      </c>
      <c r="AP44" s="3">
        <v>45765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662.93796800000007</v>
      </c>
    </row>
    <row r="45" spans="1:56" ht="28.5" customHeight="1" x14ac:dyDescent="0.45">
      <c r="A45" s="3">
        <v>45751</v>
      </c>
      <c r="B45" s="14" t="s">
        <v>822</v>
      </c>
      <c r="C45" s="9" t="s">
        <v>73</v>
      </c>
      <c r="D45" s="13" t="s">
        <v>236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45770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802</v>
      </c>
      <c r="AG45" s="1" t="s">
        <v>123</v>
      </c>
      <c r="AH45" s="1" t="s">
        <v>74</v>
      </c>
      <c r="AI45" s="1">
        <v>2</v>
      </c>
      <c r="AJ45" s="3">
        <v>45770</v>
      </c>
      <c r="AK45" s="3">
        <v>0</v>
      </c>
      <c r="AL45" s="3">
        <v>45761</v>
      </c>
      <c r="AM45" s="3">
        <v>45768</v>
      </c>
      <c r="AN45" s="3">
        <v>45769</v>
      </c>
      <c r="AO45" s="3">
        <v>45769</v>
      </c>
      <c r="AP45" s="3">
        <v>45765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45751</v>
      </c>
      <c r="B46" s="14" t="s">
        <v>825</v>
      </c>
      <c r="C46" s="9" t="s">
        <v>73</v>
      </c>
      <c r="D46" s="13" t="s">
        <v>258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45770</v>
      </c>
      <c r="U46" s="11">
        <v>5000</v>
      </c>
      <c r="V46" s="10">
        <v>0</v>
      </c>
      <c r="W46" s="10">
        <v>5000</v>
      </c>
      <c r="X46" s="10">
        <v>5580</v>
      </c>
      <c r="Y46" s="10">
        <v>0</v>
      </c>
      <c r="Z46" s="9" t="s">
        <v>196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802</v>
      </c>
      <c r="AG46" s="1" t="s">
        <v>123</v>
      </c>
      <c r="AH46" s="1" t="s">
        <v>74</v>
      </c>
      <c r="AI46" s="1">
        <v>2</v>
      </c>
      <c r="AJ46" s="3">
        <v>45770</v>
      </c>
      <c r="AK46" s="3">
        <v>0</v>
      </c>
      <c r="AL46" s="3">
        <v>45761</v>
      </c>
      <c r="AM46" s="3">
        <v>45768</v>
      </c>
      <c r="AN46" s="3">
        <v>45769</v>
      </c>
      <c r="AO46" s="3">
        <v>45769</v>
      </c>
      <c r="AP46" s="3">
        <v>45765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0</v>
      </c>
    </row>
    <row r="47" spans="1:56" ht="28.5" customHeight="1" x14ac:dyDescent="0.45">
      <c r="A47" s="3">
        <v>45751</v>
      </c>
      <c r="B47" s="14" t="s">
        <v>825</v>
      </c>
      <c r="C47" s="9" t="s">
        <v>73</v>
      </c>
      <c r="D47" s="13" t="s">
        <v>803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45770</v>
      </c>
      <c r="U47" s="11">
        <v>5000</v>
      </c>
      <c r="V47" s="10">
        <v>0</v>
      </c>
      <c r="W47" s="10">
        <v>5000</v>
      </c>
      <c r="X47" s="10">
        <v>5300</v>
      </c>
      <c r="Y47" s="10">
        <v>0</v>
      </c>
      <c r="Z47" s="9" t="s">
        <v>196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802</v>
      </c>
      <c r="AG47" s="1" t="s">
        <v>123</v>
      </c>
      <c r="AH47" s="1" t="s">
        <v>74</v>
      </c>
      <c r="AI47" s="1">
        <v>2</v>
      </c>
      <c r="AJ47" s="3">
        <v>45770</v>
      </c>
      <c r="AK47" s="3">
        <v>0</v>
      </c>
      <c r="AL47" s="3">
        <v>45761</v>
      </c>
      <c r="AM47" s="3">
        <v>45768</v>
      </c>
      <c r="AN47" s="3">
        <v>45769</v>
      </c>
      <c r="AO47" s="3">
        <v>45769</v>
      </c>
      <c r="AP47" s="3">
        <v>45765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0</v>
      </c>
    </row>
    <row r="48" spans="1:56" ht="28.5" customHeight="1" x14ac:dyDescent="0.45">
      <c r="A48" s="3">
        <v>45751</v>
      </c>
      <c r="B48" s="14" t="s">
        <v>819</v>
      </c>
      <c r="C48" s="9" t="s">
        <v>73</v>
      </c>
      <c r="D48" s="13" t="s">
        <v>225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826</v>
      </c>
      <c r="AG48" s="1" t="s">
        <v>123</v>
      </c>
      <c r="AH48" s="1" t="s">
        <v>74</v>
      </c>
      <c r="AI48" s="1">
        <v>2</v>
      </c>
      <c r="AJ48" s="3">
        <v>45771</v>
      </c>
      <c r="AK48" s="3">
        <v>0</v>
      </c>
      <c r="AL48" s="3">
        <v>45762</v>
      </c>
      <c r="AM48" s="3">
        <v>45769</v>
      </c>
      <c r="AN48" s="3">
        <v>45770</v>
      </c>
      <c r="AO48" s="3">
        <v>45770</v>
      </c>
      <c r="AP48" s="3">
        <v>45766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45751</v>
      </c>
      <c r="B49" s="14" t="s">
        <v>819</v>
      </c>
      <c r="C49" s="9" t="s">
        <v>73</v>
      </c>
      <c r="D49" s="13" t="s">
        <v>500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826</v>
      </c>
      <c r="AG49" s="1" t="s">
        <v>125</v>
      </c>
      <c r="AH49" s="1" t="s">
        <v>74</v>
      </c>
      <c r="AI49" s="1">
        <v>2</v>
      </c>
      <c r="AJ49" s="3">
        <v>45771</v>
      </c>
      <c r="AK49" s="3">
        <v>0</v>
      </c>
      <c r="AL49" s="3">
        <v>45762</v>
      </c>
      <c r="AM49" s="3">
        <v>45769</v>
      </c>
      <c r="AN49" s="3">
        <v>45770</v>
      </c>
      <c r="AO49" s="3">
        <v>45770</v>
      </c>
      <c r="AP49" s="3">
        <v>45766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45751</v>
      </c>
      <c r="B50" s="14" t="s">
        <v>819</v>
      </c>
      <c r="C50" s="9" t="s">
        <v>73</v>
      </c>
      <c r="D50" s="13" t="s">
        <v>237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196</v>
      </c>
      <c r="AA50" s="8">
        <v>4400.55</v>
      </c>
      <c r="AB50" s="8">
        <v>4400.55</v>
      </c>
      <c r="AC50" s="8">
        <v>0</v>
      </c>
      <c r="AD50" s="8">
        <v>0</v>
      </c>
      <c r="AE50" s="8">
        <v>0</v>
      </c>
      <c r="AF50" s="8" t="s">
        <v>826</v>
      </c>
      <c r="AG50" s="1" t="s">
        <v>123</v>
      </c>
      <c r="AH50" s="1" t="s">
        <v>74</v>
      </c>
      <c r="AI50" s="1">
        <v>2</v>
      </c>
      <c r="AJ50" s="3">
        <v>45771</v>
      </c>
      <c r="AK50" s="3">
        <v>0</v>
      </c>
      <c r="AL50" s="3">
        <v>45762</v>
      </c>
      <c r="AM50" s="3">
        <v>45769</v>
      </c>
      <c r="AN50" s="3">
        <v>45770</v>
      </c>
      <c r="AO50" s="3">
        <v>45770</v>
      </c>
      <c r="AP50" s="3">
        <v>45766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0</v>
      </c>
    </row>
    <row r="51" spans="1:56" ht="28.5" customHeight="1" x14ac:dyDescent="0.45">
      <c r="A51" s="3">
        <v>45751</v>
      </c>
      <c r="B51" s="14" t="s">
        <v>819</v>
      </c>
      <c r="C51" s="9" t="s">
        <v>73</v>
      </c>
      <c r="D51" s="13">
        <v>997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826</v>
      </c>
      <c r="AG51" s="1" t="s">
        <v>123</v>
      </c>
      <c r="AH51" s="1" t="s">
        <v>74</v>
      </c>
      <c r="AI51" s="1">
        <v>2</v>
      </c>
      <c r="AJ51" s="3">
        <v>45771</v>
      </c>
      <c r="AK51" s="3">
        <v>0</v>
      </c>
      <c r="AL51" s="3">
        <v>45762</v>
      </c>
      <c r="AM51" s="3">
        <v>45769</v>
      </c>
      <c r="AN51" s="3">
        <v>45770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331.46898400000003</v>
      </c>
    </row>
    <row r="52" spans="1:56" ht="28.5" customHeight="1" x14ac:dyDescent="0.45">
      <c r="A52" s="3">
        <v>45751</v>
      </c>
      <c r="B52" s="14" t="s">
        <v>827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45771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196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 t="s">
        <v>826</v>
      </c>
      <c r="AG52" s="1" t="s">
        <v>123</v>
      </c>
      <c r="AH52" s="1" t="s">
        <v>77</v>
      </c>
      <c r="AI52" s="1">
        <v>1</v>
      </c>
      <c r="AJ52" s="3">
        <v>45771</v>
      </c>
      <c r="AK52" s="3">
        <v>0</v>
      </c>
      <c r="AL52" s="3">
        <v>0</v>
      </c>
      <c r="AM52" s="3">
        <v>0</v>
      </c>
      <c r="AN52" s="3">
        <v>0</v>
      </c>
      <c r="AO52" s="3">
        <v>45770</v>
      </c>
      <c r="AP52" s="3">
        <v>45766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394.60593333333333</v>
      </c>
    </row>
    <row r="53" spans="1:56" ht="28.5" customHeight="1" x14ac:dyDescent="0.45">
      <c r="A53" s="3">
        <v>45751</v>
      </c>
      <c r="B53" s="14" t="s">
        <v>822</v>
      </c>
      <c r="C53" s="9" t="s">
        <v>73</v>
      </c>
      <c r="D53" s="13" t="s">
        <v>820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45772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196</v>
      </c>
      <c r="AA53" s="8">
        <v>4400.55</v>
      </c>
      <c r="AB53" s="8">
        <v>4400.55</v>
      </c>
      <c r="AC53" s="8">
        <v>0</v>
      </c>
      <c r="AD53" s="8">
        <v>0</v>
      </c>
      <c r="AE53" s="8">
        <v>0</v>
      </c>
      <c r="AF53" s="8" t="s">
        <v>828</v>
      </c>
      <c r="AG53" s="1" t="s">
        <v>123</v>
      </c>
      <c r="AH53" s="1" t="s">
        <v>74</v>
      </c>
      <c r="AI53" s="1">
        <v>2</v>
      </c>
      <c r="AJ53" s="3">
        <v>45772</v>
      </c>
      <c r="AK53" s="3">
        <v>0</v>
      </c>
      <c r="AL53" s="3">
        <v>45763</v>
      </c>
      <c r="AM53" s="3">
        <v>45770</v>
      </c>
      <c r="AN53" s="3">
        <v>45771</v>
      </c>
      <c r="AO53" s="3">
        <v>45771</v>
      </c>
      <c r="AP53" s="3">
        <v>45767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0</v>
      </c>
    </row>
    <row r="54" spans="1:56" ht="28.5" customHeight="1" x14ac:dyDescent="0.45">
      <c r="A54" s="3">
        <v>45751</v>
      </c>
      <c r="B54" s="14" t="s">
        <v>822</v>
      </c>
      <c r="C54" s="9" t="s">
        <v>73</v>
      </c>
      <c r="D54" s="13" t="s">
        <v>500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45772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828</v>
      </c>
      <c r="AG54" s="1" t="s">
        <v>123</v>
      </c>
      <c r="AH54" s="1" t="s">
        <v>74</v>
      </c>
      <c r="AI54" s="1">
        <v>2</v>
      </c>
      <c r="AJ54" s="3">
        <v>45772</v>
      </c>
      <c r="AK54" s="3">
        <v>0</v>
      </c>
      <c r="AL54" s="3">
        <v>45763</v>
      </c>
      <c r="AM54" s="3">
        <v>45770</v>
      </c>
      <c r="AN54" s="3">
        <v>45771</v>
      </c>
      <c r="AO54" s="3">
        <v>45771</v>
      </c>
      <c r="AP54" s="3">
        <v>45767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331.46898400000003</v>
      </c>
    </row>
    <row r="55" spans="1:56" ht="28.5" customHeight="1" x14ac:dyDescent="0.45">
      <c r="A55" s="3">
        <v>45751</v>
      </c>
      <c r="B55" s="14" t="s">
        <v>822</v>
      </c>
      <c r="C55" s="9" t="s">
        <v>73</v>
      </c>
      <c r="D55" s="13" t="s">
        <v>254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828</v>
      </c>
      <c r="AG55" s="1" t="s">
        <v>123</v>
      </c>
      <c r="AH55" s="1" t="s">
        <v>74</v>
      </c>
      <c r="AI55" s="1">
        <v>2</v>
      </c>
      <c r="AJ55" s="3">
        <v>45772</v>
      </c>
      <c r="AK55" s="3">
        <v>0</v>
      </c>
      <c r="AL55" s="3">
        <v>45763</v>
      </c>
      <c r="AM55" s="3">
        <v>45770</v>
      </c>
      <c r="AN55" s="3">
        <v>45771</v>
      </c>
      <c r="AO55" s="3">
        <v>45771</v>
      </c>
      <c r="AP55" s="3">
        <v>45767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45751</v>
      </c>
      <c r="B56" s="14" t="s">
        <v>822</v>
      </c>
      <c r="C56" s="9" t="s">
        <v>73</v>
      </c>
      <c r="D56" s="13" t="s">
        <v>193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828</v>
      </c>
      <c r="AG56" s="1" t="s">
        <v>61</v>
      </c>
      <c r="AH56" s="1" t="s">
        <v>74</v>
      </c>
      <c r="AI56" s="1">
        <v>2</v>
      </c>
      <c r="AJ56" s="3">
        <v>45772</v>
      </c>
      <c r="AK56" s="3">
        <v>0</v>
      </c>
      <c r="AL56" s="3">
        <v>45763</v>
      </c>
      <c r="AM56" s="3">
        <v>45770</v>
      </c>
      <c r="AN56" s="3">
        <v>45771</v>
      </c>
      <c r="AO56" s="3">
        <v>45771</v>
      </c>
      <c r="AP56" s="3">
        <v>45767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331.46898400000003</v>
      </c>
    </row>
    <row r="57" spans="1:56" ht="28.5" customHeight="1" x14ac:dyDescent="0.45">
      <c r="A57" s="3">
        <v>45751</v>
      </c>
      <c r="B57" s="14" t="s">
        <v>819</v>
      </c>
      <c r="C57" s="9" t="s">
        <v>73</v>
      </c>
      <c r="D57" s="13" t="s">
        <v>230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45773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196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799</v>
      </c>
      <c r="AG57" s="1" t="s">
        <v>122</v>
      </c>
      <c r="AH57" s="1" t="s">
        <v>74</v>
      </c>
      <c r="AI57" s="1">
        <v>2</v>
      </c>
      <c r="AJ57" s="3">
        <v>45773</v>
      </c>
      <c r="AK57" s="3">
        <v>0</v>
      </c>
      <c r="AL57" s="3">
        <v>45764</v>
      </c>
      <c r="AM57" s="3">
        <v>45771</v>
      </c>
      <c r="AN57" s="3">
        <v>45772</v>
      </c>
      <c r="AO57" s="3">
        <v>45772</v>
      </c>
      <c r="AP57" s="3">
        <v>45768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662.93796800000007</v>
      </c>
    </row>
    <row r="58" spans="1:56" ht="28.5" customHeight="1" x14ac:dyDescent="0.45">
      <c r="A58" s="3">
        <v>45751</v>
      </c>
      <c r="B58" s="14" t="s">
        <v>819</v>
      </c>
      <c r="C58" s="9" t="s">
        <v>73</v>
      </c>
      <c r="D58" s="13" t="s">
        <v>224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45773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196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799</v>
      </c>
      <c r="AG58" s="1" t="s">
        <v>126</v>
      </c>
      <c r="AH58" s="1" t="s">
        <v>74</v>
      </c>
      <c r="AI58" s="1">
        <v>2</v>
      </c>
      <c r="AJ58" s="3">
        <v>45773</v>
      </c>
      <c r="AK58" s="3">
        <v>0</v>
      </c>
      <c r="AL58" s="3">
        <v>45764</v>
      </c>
      <c r="AM58" s="3">
        <v>45771</v>
      </c>
      <c r="AN58" s="3">
        <v>45772</v>
      </c>
      <c r="AO58" s="3">
        <v>45772</v>
      </c>
      <c r="AP58" s="3">
        <v>45768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331.46898400000003</v>
      </c>
    </row>
    <row r="59" spans="1:56" ht="28.5" customHeight="1" x14ac:dyDescent="0.45">
      <c r="A59" s="3" t="s">
        <v>146</v>
      </c>
      <c r="B59" s="14" t="s">
        <v>146</v>
      </c>
      <c r="C59" s="9" t="s">
        <v>73</v>
      </c>
      <c r="D59" s="13" t="s">
        <v>61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45777</v>
      </c>
      <c r="U59" s="11">
        <v>325000</v>
      </c>
      <c r="V59" s="10">
        <v>0</v>
      </c>
      <c r="W59" s="10">
        <v>325000</v>
      </c>
      <c r="X59" s="10">
        <v>0</v>
      </c>
      <c r="Y59" s="10">
        <v>341250</v>
      </c>
      <c r="Z59" s="9" t="s">
        <v>196</v>
      </c>
      <c r="AA59" s="8">
        <v>286035.75</v>
      </c>
      <c r="AB59" s="8">
        <v>0</v>
      </c>
      <c r="AC59" s="8">
        <v>286035.75</v>
      </c>
      <c r="AD59" s="8">
        <v>0</v>
      </c>
      <c r="AE59" s="8">
        <v>0</v>
      </c>
      <c r="AF59" s="8">
        <v>0</v>
      </c>
      <c r="AG59" s="1" t="s">
        <v>122</v>
      </c>
      <c r="AH59" s="1" t="s">
        <v>74</v>
      </c>
      <c r="AI59" s="1">
        <v>2</v>
      </c>
      <c r="AJ59" s="3">
        <v>45777</v>
      </c>
      <c r="AK59" s="3">
        <v>0</v>
      </c>
      <c r="AL59" s="3">
        <v>45768</v>
      </c>
      <c r="AM59" s="3">
        <v>45775</v>
      </c>
      <c r="AN59" s="3">
        <v>45776</v>
      </c>
      <c r="AO59" s="3">
        <v>45776</v>
      </c>
      <c r="AP59" s="3">
        <v>45772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21545.483960000005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196</v>
      </c>
      <c r="AA60" s="8">
        <v>441731.4</v>
      </c>
      <c r="AB60" s="8">
        <v>31174.499999999996</v>
      </c>
      <c r="AC60" s="8">
        <v>410556.9</v>
      </c>
      <c r="AD60" s="8">
        <v>0</v>
      </c>
      <c r="AE60" s="8">
        <v>0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198</v>
      </c>
      <c r="BD60" s="56">
        <v>0</v>
      </c>
    </row>
    <row r="61" spans="1:56" ht="28.5" customHeight="1" x14ac:dyDescent="0.45">
      <c r="A61" s="3">
        <v>45740</v>
      </c>
      <c r="B61" s="14" t="s">
        <v>705</v>
      </c>
      <c r="C61" s="9" t="s">
        <v>316</v>
      </c>
      <c r="D61" s="13" t="s">
        <v>680</v>
      </c>
      <c r="E61" s="9">
        <v>19</v>
      </c>
      <c r="F61" s="9">
        <v>26</v>
      </c>
      <c r="G61" s="9" t="s">
        <v>60</v>
      </c>
      <c r="H61" s="9" t="s">
        <v>76</v>
      </c>
      <c r="I61" s="9">
        <v>70</v>
      </c>
      <c r="J61" s="9" t="s">
        <v>57</v>
      </c>
      <c r="K61" s="9">
        <v>5</v>
      </c>
      <c r="L61" s="9" t="s">
        <v>93</v>
      </c>
      <c r="M61" s="10">
        <v>20</v>
      </c>
      <c r="N61" s="9">
        <v>28</v>
      </c>
      <c r="O61" s="9">
        <v>50</v>
      </c>
      <c r="P61" s="10">
        <v>172.69642879999998</v>
      </c>
      <c r="Q61" s="10">
        <v>0</v>
      </c>
      <c r="R61" s="10">
        <v>172.69642879999998</v>
      </c>
      <c r="S61" s="9" t="s">
        <v>133</v>
      </c>
      <c r="T61" s="12">
        <v>45756</v>
      </c>
      <c r="U61" s="11">
        <v>10000</v>
      </c>
      <c r="V61" s="10">
        <v>0</v>
      </c>
      <c r="W61" s="10">
        <v>10000</v>
      </c>
      <c r="X61" s="10">
        <v>5400</v>
      </c>
      <c r="Y61" s="10">
        <v>4830</v>
      </c>
      <c r="Z61" s="9" t="s">
        <v>318</v>
      </c>
      <c r="AA61" s="8">
        <v>3711.1305000000002</v>
      </c>
      <c r="AB61" s="8">
        <v>3711.1305000000002</v>
      </c>
      <c r="AC61" s="8">
        <v>0</v>
      </c>
      <c r="AD61" s="8">
        <v>3711.1305000000002</v>
      </c>
      <c r="AE61" s="8">
        <v>0</v>
      </c>
      <c r="AF61" s="8" t="s">
        <v>299</v>
      </c>
      <c r="AG61" s="1" t="s">
        <v>123</v>
      </c>
      <c r="AH61" s="1" t="s">
        <v>68</v>
      </c>
      <c r="AI61" s="1">
        <v>4</v>
      </c>
      <c r="AJ61" s="3">
        <v>45756</v>
      </c>
      <c r="AK61" s="3">
        <v>45752</v>
      </c>
      <c r="AL61" s="3">
        <v>45746</v>
      </c>
      <c r="AM61" s="3">
        <v>45753</v>
      </c>
      <c r="AN61" s="3">
        <v>45754</v>
      </c>
      <c r="AO61" s="3">
        <v>45754</v>
      </c>
      <c r="AP61" s="3">
        <v>45751</v>
      </c>
      <c r="AQ61" s="3">
        <v>45755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8.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30</v>
      </c>
      <c r="G62" s="9">
        <v>0</v>
      </c>
      <c r="H62" s="9">
        <v>0</v>
      </c>
      <c r="I62" s="9">
        <v>56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 t="s">
        <v>96</v>
      </c>
      <c r="W62" s="10">
        <v>0</v>
      </c>
      <c r="X62" s="10">
        <v>0</v>
      </c>
      <c r="Y62" s="10">
        <v>0</v>
      </c>
      <c r="Z62" s="9" t="s">
        <v>318</v>
      </c>
      <c r="AA62" s="8">
        <v>3711.1305000000002</v>
      </c>
      <c r="AB62" s="8">
        <v>3711.1305000000002</v>
      </c>
      <c r="AC62" s="8">
        <v>0</v>
      </c>
      <c r="AD62" s="8">
        <v>3711.1305000000002</v>
      </c>
      <c r="AE62" s="8">
        <v>0</v>
      </c>
      <c r="AF62" s="8" t="s">
        <v>58</v>
      </c>
      <c r="AG62" s="1" t="s">
        <v>123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319</v>
      </c>
      <c r="BD62" s="56">
        <v>0</v>
      </c>
    </row>
    <row r="63" spans="1:56" ht="28.5" customHeight="1" x14ac:dyDescent="0.45">
      <c r="A63" s="3">
        <v>45721</v>
      </c>
      <c r="B63" s="14" t="s">
        <v>513</v>
      </c>
      <c r="C63" s="9" t="s">
        <v>152</v>
      </c>
      <c r="D63" s="13" t="s">
        <v>724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 t="s">
        <v>63</v>
      </c>
      <c r="U63" s="11">
        <v>400</v>
      </c>
      <c r="V63" s="10">
        <v>0</v>
      </c>
      <c r="W63" s="10">
        <v>400</v>
      </c>
      <c r="X63" s="10">
        <v>6781</v>
      </c>
      <c r="Y63" s="10">
        <v>0</v>
      </c>
      <c r="Z63" s="9" t="s">
        <v>116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238</v>
      </c>
      <c r="BD63" s="56">
        <v>0</v>
      </c>
    </row>
    <row r="64" spans="1:56" ht="28.5" customHeight="1" x14ac:dyDescent="0.45">
      <c r="A64" s="3">
        <v>45741</v>
      </c>
      <c r="B64" s="14" t="s">
        <v>725</v>
      </c>
      <c r="C64" s="9" t="s">
        <v>152</v>
      </c>
      <c r="D64" s="13" t="s">
        <v>708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45764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116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>
        <v>0</v>
      </c>
      <c r="AG64" s="1" t="s">
        <v>125</v>
      </c>
      <c r="AH64" s="1" t="s">
        <v>75</v>
      </c>
      <c r="AI64" s="1">
        <v>4</v>
      </c>
      <c r="AJ64" s="3">
        <v>45764</v>
      </c>
      <c r="AK64" s="3">
        <v>45760</v>
      </c>
      <c r="AL64" s="3">
        <v>45753</v>
      </c>
      <c r="AM64" s="3">
        <v>45761</v>
      </c>
      <c r="AN64" s="3">
        <v>45762</v>
      </c>
      <c r="AO64" s="3">
        <v>45763</v>
      </c>
      <c r="AP64" s="3">
        <v>45759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238</v>
      </c>
      <c r="BD64" s="56">
        <v>0</v>
      </c>
    </row>
    <row r="65" spans="1:56" ht="28.5" customHeight="1" x14ac:dyDescent="0.45">
      <c r="A65" s="3">
        <v>45741</v>
      </c>
      <c r="B65" s="14" t="s">
        <v>725</v>
      </c>
      <c r="C65" s="9" t="s">
        <v>152</v>
      </c>
      <c r="D65" s="13" t="s">
        <v>709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45764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116</v>
      </c>
      <c r="AA65" s="8">
        <v>4999.0247999999992</v>
      </c>
      <c r="AB65" s="8">
        <v>4999.0247999999992</v>
      </c>
      <c r="AC65" s="8">
        <v>0</v>
      </c>
      <c r="AD65" s="8">
        <v>0</v>
      </c>
      <c r="AE65" s="8">
        <v>4999.0247999999992</v>
      </c>
      <c r="AF65" s="8">
        <v>0</v>
      </c>
      <c r="AG65" s="1" t="s">
        <v>125</v>
      </c>
      <c r="AH65" s="1" t="s">
        <v>75</v>
      </c>
      <c r="AI65" s="1">
        <v>4</v>
      </c>
      <c r="AJ65" s="3">
        <v>45764</v>
      </c>
      <c r="AK65" s="3">
        <v>45760</v>
      </c>
      <c r="AL65" s="3">
        <v>45753</v>
      </c>
      <c r="AM65" s="3">
        <v>45761</v>
      </c>
      <c r="AN65" s="3">
        <v>45762</v>
      </c>
      <c r="AO65" s="3">
        <v>45763</v>
      </c>
      <c r="AP65" s="3">
        <v>45759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238</v>
      </c>
      <c r="BD65" s="56">
        <v>0</v>
      </c>
    </row>
    <row r="66" spans="1:56" ht="28.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116</v>
      </c>
      <c r="AA66" s="8">
        <v>9998.0495999999985</v>
      </c>
      <c r="AB66" s="8">
        <v>9998.0495999999985</v>
      </c>
      <c r="AC66" s="8">
        <v>0</v>
      </c>
      <c r="AD66" s="8">
        <v>0</v>
      </c>
      <c r="AE66" s="8">
        <v>9998.0495999999985</v>
      </c>
      <c r="AF66" s="8" t="s">
        <v>58</v>
      </c>
      <c r="AG66" s="1" t="s">
        <v>122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239</v>
      </c>
      <c r="BD66" s="56">
        <v>0</v>
      </c>
    </row>
    <row r="67" spans="1:56" ht="28.5" customHeight="1" x14ac:dyDescent="0.45">
      <c r="A67" s="3" t="s">
        <v>146</v>
      </c>
      <c r="B67" s="14" t="s">
        <v>146</v>
      </c>
      <c r="C67" s="9" t="s">
        <v>195</v>
      </c>
      <c r="D67" s="13" t="s">
        <v>59</v>
      </c>
      <c r="E67" s="9">
        <v>20</v>
      </c>
      <c r="F67" s="9">
        <v>30</v>
      </c>
      <c r="G67" s="9" t="s">
        <v>60</v>
      </c>
      <c r="H67" s="9">
        <v>0</v>
      </c>
      <c r="I67" s="9">
        <v>53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45777</v>
      </c>
      <c r="U67" s="11">
        <v>5000</v>
      </c>
      <c r="V67" s="10">
        <v>0</v>
      </c>
      <c r="W67" s="10">
        <v>5000</v>
      </c>
      <c r="X67" s="10">
        <v>0</v>
      </c>
      <c r="Y67" s="10">
        <v>0</v>
      </c>
      <c r="Z67" s="9" t="s">
        <v>151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125</v>
      </c>
      <c r="AH67" s="1" t="s">
        <v>77</v>
      </c>
      <c r="AI67" s="1">
        <v>1</v>
      </c>
      <c r="AJ67" s="3">
        <v>45777</v>
      </c>
      <c r="AK67" s="3">
        <v>0</v>
      </c>
      <c r="AL67" s="3">
        <v>0</v>
      </c>
      <c r="AM67" s="3">
        <v>0</v>
      </c>
      <c r="AN67" s="3">
        <v>0</v>
      </c>
      <c r="AO67" s="3">
        <v>45776</v>
      </c>
      <c r="AP67" s="3">
        <v>45772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270.14487500000001</v>
      </c>
    </row>
    <row r="68" spans="1:56" ht="28.5" customHeight="1" x14ac:dyDescent="0.45">
      <c r="A68" s="3" t="s">
        <v>146</v>
      </c>
      <c r="B68" s="14" t="s">
        <v>146</v>
      </c>
      <c r="C68" s="9" t="s">
        <v>195</v>
      </c>
      <c r="D68" s="13" t="s">
        <v>59</v>
      </c>
      <c r="E68" s="9">
        <v>20</v>
      </c>
      <c r="F68" s="9">
        <v>30</v>
      </c>
      <c r="G68" s="9" t="s">
        <v>60</v>
      </c>
      <c r="H68" s="9">
        <v>0</v>
      </c>
      <c r="I68" s="9">
        <v>53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45807</v>
      </c>
      <c r="U68" s="11">
        <v>10000</v>
      </c>
      <c r="V68" s="10">
        <v>0</v>
      </c>
      <c r="W68" s="10">
        <v>10000</v>
      </c>
      <c r="X68" s="10">
        <v>0</v>
      </c>
      <c r="Y68" s="10">
        <v>0</v>
      </c>
      <c r="Z68" s="9" t="s">
        <v>151</v>
      </c>
      <c r="AA68" s="8">
        <v>8801.1</v>
      </c>
      <c r="AB68" s="8">
        <v>0</v>
      </c>
      <c r="AC68" s="8">
        <v>8801.1</v>
      </c>
      <c r="AD68" s="8">
        <v>0</v>
      </c>
      <c r="AE68" s="8">
        <v>0</v>
      </c>
      <c r="AF68" s="8">
        <v>0</v>
      </c>
      <c r="AG68" s="1" t="s">
        <v>122</v>
      </c>
      <c r="AH68" s="1" t="s">
        <v>77</v>
      </c>
      <c r="AI68" s="1">
        <v>1</v>
      </c>
      <c r="AJ68" s="3">
        <v>45807</v>
      </c>
      <c r="AK68" s="3">
        <v>0</v>
      </c>
      <c r="AL68" s="3">
        <v>0</v>
      </c>
      <c r="AM68" s="3">
        <v>0</v>
      </c>
      <c r="AN68" s="3">
        <v>0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540.28975000000003</v>
      </c>
    </row>
    <row r="69" spans="1:56" ht="28.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65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151</v>
      </c>
      <c r="AA69" s="8">
        <v>13201.650000000001</v>
      </c>
      <c r="AB69" s="8">
        <v>0</v>
      </c>
      <c r="AC69" s="8">
        <v>13201.650000000001</v>
      </c>
      <c r="AD69" s="8">
        <v>0</v>
      </c>
      <c r="AE69" s="8">
        <v>0</v>
      </c>
      <c r="AF69" s="8" t="s">
        <v>58</v>
      </c>
      <c r="AG69" s="1" t="s">
        <v>124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8.5" customHeight="1" x14ac:dyDescent="0.45">
      <c r="A70" s="3" t="s">
        <v>146</v>
      </c>
      <c r="B70" s="14" t="s">
        <v>146</v>
      </c>
      <c r="C70" s="9" t="s">
        <v>86</v>
      </c>
      <c r="D70" s="13" t="s">
        <v>59</v>
      </c>
      <c r="E70" s="9">
        <v>20</v>
      </c>
      <c r="F70" s="9">
        <v>38</v>
      </c>
      <c r="G70" s="9" t="s">
        <v>60</v>
      </c>
      <c r="H70" s="9">
        <v>0</v>
      </c>
      <c r="I70" s="9">
        <v>72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 t="s">
        <v>63</v>
      </c>
      <c r="U70" s="11">
        <v>50000</v>
      </c>
      <c r="V70" s="10">
        <v>0</v>
      </c>
      <c r="W70" s="10">
        <v>50000</v>
      </c>
      <c r="X70" s="10">
        <v>0</v>
      </c>
      <c r="Y70" s="10">
        <v>0</v>
      </c>
      <c r="Z70" s="9" t="s">
        <v>79</v>
      </c>
      <c r="AA70" s="8">
        <v>55181.5</v>
      </c>
      <c r="AB70" s="8">
        <v>14387</v>
      </c>
      <c r="AC70" s="8">
        <v>40794.5</v>
      </c>
      <c r="AD70" s="8">
        <v>0</v>
      </c>
      <c r="AE70" s="8">
        <v>0</v>
      </c>
      <c r="AF70" s="8">
        <v>0</v>
      </c>
      <c r="AG70" s="1" t="s">
        <v>122</v>
      </c>
      <c r="AH70" s="1" t="s">
        <v>77</v>
      </c>
      <c r="AI70" s="1">
        <v>1</v>
      </c>
      <c r="AJ70" s="3" t="s">
        <v>63</v>
      </c>
      <c r="AK70" s="3">
        <v>0</v>
      </c>
      <c r="AL70" s="3">
        <v>0</v>
      </c>
      <c r="AM70" s="3">
        <v>0</v>
      </c>
      <c r="AN70" s="3">
        <v>0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2937.2039999999997</v>
      </c>
    </row>
    <row r="71" spans="1:56" ht="28.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70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79</v>
      </c>
      <c r="AA71" s="8">
        <v>55181.5</v>
      </c>
      <c r="AB71" s="8">
        <v>14387</v>
      </c>
      <c r="AC71" s="8">
        <v>40794.5</v>
      </c>
      <c r="AD71" s="8">
        <v>0</v>
      </c>
      <c r="AE71" s="8">
        <v>0</v>
      </c>
      <c r="AF71" s="8" t="s">
        <v>58</v>
      </c>
      <c r="AG71" s="1" t="s">
        <v>124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45">
      <c r="A72" s="3">
        <v>45674</v>
      </c>
      <c r="B72" s="14" t="s">
        <v>368</v>
      </c>
      <c r="C72" s="9" t="s">
        <v>152</v>
      </c>
      <c r="D72" s="13" t="s">
        <v>161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252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 t="s">
        <v>63</v>
      </c>
      <c r="U72" s="11">
        <v>811</v>
      </c>
      <c r="V72" s="10">
        <v>0</v>
      </c>
      <c r="W72" s="10">
        <v>811</v>
      </c>
      <c r="X72" s="10">
        <v>935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299</v>
      </c>
      <c r="AG72" s="1" t="s">
        <v>123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515</v>
      </c>
      <c r="C73" s="9" t="s">
        <v>152</v>
      </c>
      <c r="D73" s="13" t="s">
        <v>161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252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175</v>
      </c>
      <c r="V73" s="10">
        <v>0</v>
      </c>
      <c r="W73" s="10">
        <v>175</v>
      </c>
      <c r="X73" s="10">
        <v>11000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123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45721</v>
      </c>
      <c r="B74" s="14" t="s">
        <v>517</v>
      </c>
      <c r="C74" s="9" t="s">
        <v>152</v>
      </c>
      <c r="D74" s="13" t="s">
        <v>141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252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2087</v>
      </c>
      <c r="V74" s="10">
        <v>0</v>
      </c>
      <c r="W74" s="10">
        <v>2087</v>
      </c>
      <c r="X74" s="10">
        <v>23120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45752</v>
      </c>
      <c r="B75" s="14" t="s">
        <v>841</v>
      </c>
      <c r="C75" s="9" t="s">
        <v>80</v>
      </c>
      <c r="D75" s="13" t="s">
        <v>842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45758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45758</v>
      </c>
      <c r="AK75" s="3">
        <v>45754</v>
      </c>
      <c r="AL75" s="3">
        <v>45747</v>
      </c>
      <c r="AM75" s="3">
        <v>45755</v>
      </c>
      <c r="AN75" s="3">
        <v>45756</v>
      </c>
      <c r="AO75" s="3">
        <v>45757</v>
      </c>
      <c r="AP75" s="3">
        <v>45753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45752</v>
      </c>
      <c r="B76" s="14" t="s">
        <v>843</v>
      </c>
      <c r="C76" s="9" t="s">
        <v>80</v>
      </c>
      <c r="D76" s="13" t="s">
        <v>844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45758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45758</v>
      </c>
      <c r="AK76" s="3">
        <v>45754</v>
      </c>
      <c r="AL76" s="3">
        <v>45747</v>
      </c>
      <c r="AM76" s="3">
        <v>45755</v>
      </c>
      <c r="AN76" s="3">
        <v>45756</v>
      </c>
      <c r="AO76" s="3">
        <v>45757</v>
      </c>
      <c r="AP76" s="3">
        <v>45753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45734</v>
      </c>
      <c r="B77" s="14" t="s">
        <v>655</v>
      </c>
      <c r="C77" s="9" t="s">
        <v>155</v>
      </c>
      <c r="D77" s="13" t="s">
        <v>642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81</v>
      </c>
      <c r="AA77" s="8">
        <v>5378.4500000000007</v>
      </c>
      <c r="AB77" s="8">
        <v>5378.4500000000007</v>
      </c>
      <c r="AC77" s="8">
        <v>0</v>
      </c>
      <c r="AD77" s="8">
        <v>5378.4500000000007</v>
      </c>
      <c r="AE77" s="8">
        <v>0</v>
      </c>
      <c r="AF77" s="8" t="s">
        <v>610</v>
      </c>
      <c r="AG77" s="1" t="s">
        <v>124</v>
      </c>
      <c r="AH77" s="1" t="s">
        <v>75</v>
      </c>
      <c r="AI77" s="1">
        <v>4</v>
      </c>
      <c r="AJ77" s="3">
        <v>45757</v>
      </c>
      <c r="AK77" s="3">
        <v>45753</v>
      </c>
      <c r="AL77" s="3">
        <v>45746</v>
      </c>
      <c r="AM77" s="3">
        <v>45754</v>
      </c>
      <c r="AN77" s="3">
        <v>45755</v>
      </c>
      <c r="AO77" s="3">
        <v>45756</v>
      </c>
      <c r="AP77" s="3">
        <v>45752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45734</v>
      </c>
      <c r="B78" s="14" t="s">
        <v>655</v>
      </c>
      <c r="C78" s="9" t="s">
        <v>155</v>
      </c>
      <c r="D78" s="13" t="s">
        <v>645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5378.4500000000007</v>
      </c>
      <c r="AB78" s="8">
        <v>5378.4500000000007</v>
      </c>
      <c r="AC78" s="8">
        <v>0</v>
      </c>
      <c r="AD78" s="8">
        <v>0</v>
      </c>
      <c r="AE78" s="8">
        <v>5378.4500000000007</v>
      </c>
      <c r="AF78" s="8" t="s">
        <v>610</v>
      </c>
      <c r="AG78" s="1" t="s">
        <v>124</v>
      </c>
      <c r="AH78" s="1" t="s">
        <v>75</v>
      </c>
      <c r="AI78" s="1">
        <v>4</v>
      </c>
      <c r="AJ78" s="3">
        <v>45757</v>
      </c>
      <c r="AK78" s="3">
        <v>45753</v>
      </c>
      <c r="AL78" s="3">
        <v>45746</v>
      </c>
      <c r="AM78" s="3">
        <v>45754</v>
      </c>
      <c r="AN78" s="3">
        <v>45755</v>
      </c>
      <c r="AO78" s="3">
        <v>45756</v>
      </c>
      <c r="AP78" s="3">
        <v>45752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45750</v>
      </c>
      <c r="B79" s="14" t="s">
        <v>784</v>
      </c>
      <c r="C79" s="9" t="s">
        <v>155</v>
      </c>
      <c r="D79" s="13" t="s">
        <v>785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45758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81</v>
      </c>
      <c r="AA79" s="8">
        <v>21513.800000000003</v>
      </c>
      <c r="AB79" s="8">
        <v>21513.800000000003</v>
      </c>
      <c r="AC79" s="8">
        <v>0</v>
      </c>
      <c r="AD79" s="8">
        <v>0</v>
      </c>
      <c r="AE79" s="8">
        <v>21513.800000000003</v>
      </c>
      <c r="AF79" s="8" t="s">
        <v>610</v>
      </c>
      <c r="AG79" s="1" t="s">
        <v>123</v>
      </c>
      <c r="AH79" s="1" t="s">
        <v>75</v>
      </c>
      <c r="AI79" s="1">
        <v>4</v>
      </c>
      <c r="AJ79" s="3">
        <v>45758</v>
      </c>
      <c r="AK79" s="3">
        <v>45754</v>
      </c>
      <c r="AL79" s="3">
        <v>45747</v>
      </c>
      <c r="AM79" s="3">
        <v>45755</v>
      </c>
      <c r="AN79" s="3">
        <v>45756</v>
      </c>
      <c r="AO79" s="3">
        <v>45757</v>
      </c>
      <c r="AP79" s="3">
        <v>45753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45740</v>
      </c>
      <c r="B80" s="14" t="s">
        <v>683</v>
      </c>
      <c r="C80" s="9" t="s">
        <v>111</v>
      </c>
      <c r="D80" s="13" t="s">
        <v>693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45758</v>
      </c>
      <c r="U80" s="11">
        <v>3000</v>
      </c>
      <c r="V80" s="10">
        <v>0</v>
      </c>
      <c r="W80" s="10">
        <v>3000</v>
      </c>
      <c r="X80" s="10">
        <v>3400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124</v>
      </c>
      <c r="AH80" s="1" t="s">
        <v>75</v>
      </c>
      <c r="AI80" s="1">
        <v>4</v>
      </c>
      <c r="AJ80" s="3">
        <v>45758</v>
      </c>
      <c r="AK80" s="3">
        <v>45754</v>
      </c>
      <c r="AL80" s="3">
        <v>45747</v>
      </c>
      <c r="AM80" s="3">
        <v>45755</v>
      </c>
      <c r="AN80" s="3">
        <v>45756</v>
      </c>
      <c r="AO80" s="3">
        <v>45757</v>
      </c>
      <c r="AP80" s="3">
        <v>45753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45740</v>
      </c>
      <c r="B81" s="14" t="s">
        <v>706</v>
      </c>
      <c r="C81" s="9" t="s">
        <v>80</v>
      </c>
      <c r="D81" s="13" t="s">
        <v>394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45758</v>
      </c>
      <c r="U81" s="11">
        <v>3000</v>
      </c>
      <c r="V81" s="10">
        <v>0</v>
      </c>
      <c r="W81" s="10">
        <v>3000</v>
      </c>
      <c r="X81" s="10">
        <v>3596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124</v>
      </c>
      <c r="AH81" s="1" t="s">
        <v>75</v>
      </c>
      <c r="AI81" s="1">
        <v>4</v>
      </c>
      <c r="AJ81" s="3">
        <v>45758</v>
      </c>
      <c r="AK81" s="3">
        <v>45754</v>
      </c>
      <c r="AL81" s="3">
        <v>45747</v>
      </c>
      <c r="AM81" s="3">
        <v>45755</v>
      </c>
      <c r="AN81" s="3">
        <v>45756</v>
      </c>
      <c r="AO81" s="3">
        <v>45757</v>
      </c>
      <c r="AP81" s="3">
        <v>45753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45741</v>
      </c>
      <c r="B82" s="14" t="s">
        <v>726</v>
      </c>
      <c r="C82" s="9" t="s">
        <v>152</v>
      </c>
      <c r="D82" s="13" t="s">
        <v>141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252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45764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10477.5</v>
      </c>
      <c r="AB82" s="8">
        <v>5183</v>
      </c>
      <c r="AC82" s="8">
        <v>5294.5</v>
      </c>
      <c r="AD82" s="8">
        <v>0</v>
      </c>
      <c r="AE82" s="8">
        <v>10477.5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45764</v>
      </c>
      <c r="AK82" s="3">
        <v>45760</v>
      </c>
      <c r="AL82" s="3">
        <v>45753</v>
      </c>
      <c r="AM82" s="3">
        <v>45761</v>
      </c>
      <c r="AN82" s="3">
        <v>45762</v>
      </c>
      <c r="AO82" s="3">
        <v>45763</v>
      </c>
      <c r="AP82" s="3">
        <v>45759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400.02888888888884</v>
      </c>
    </row>
    <row r="83" spans="1:56" ht="28.5" customHeight="1" x14ac:dyDescent="0.45">
      <c r="A83" s="3">
        <v>45741</v>
      </c>
      <c r="B83" s="14" t="s">
        <v>727</v>
      </c>
      <c r="C83" s="9" t="s">
        <v>111</v>
      </c>
      <c r="D83" s="13" t="s">
        <v>688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45765</v>
      </c>
      <c r="U83" s="11">
        <v>4000</v>
      </c>
      <c r="V83" s="10">
        <v>0</v>
      </c>
      <c r="W83" s="10">
        <v>4000</v>
      </c>
      <c r="X83" s="10">
        <v>4209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45765</v>
      </c>
      <c r="AK83" s="3">
        <v>45761</v>
      </c>
      <c r="AL83" s="3">
        <v>45754</v>
      </c>
      <c r="AM83" s="3">
        <v>45762</v>
      </c>
      <c r="AN83" s="3">
        <v>45763</v>
      </c>
      <c r="AO83" s="3">
        <v>45764</v>
      </c>
      <c r="AP83" s="3">
        <v>45760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45741</v>
      </c>
      <c r="B84" s="14" t="s">
        <v>729</v>
      </c>
      <c r="C84" s="9" t="s">
        <v>111</v>
      </c>
      <c r="D84" s="13" t="s">
        <v>690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4200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45750</v>
      </c>
      <c r="B85" s="14" t="s">
        <v>786</v>
      </c>
      <c r="C85" s="9" t="s">
        <v>155</v>
      </c>
      <c r="D85" s="13" t="s">
        <v>643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45768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5378.4500000000007</v>
      </c>
      <c r="AF85" s="8" t="s">
        <v>610</v>
      </c>
      <c r="AG85" s="1" t="s">
        <v>123</v>
      </c>
      <c r="AH85" s="1" t="s">
        <v>75</v>
      </c>
      <c r="AI85" s="1">
        <v>4</v>
      </c>
      <c r="AJ85" s="3">
        <v>45768</v>
      </c>
      <c r="AK85" s="3">
        <v>45764</v>
      </c>
      <c r="AL85" s="3">
        <v>45757</v>
      </c>
      <c r="AM85" s="3">
        <v>45765</v>
      </c>
      <c r="AN85" s="3">
        <v>45766</v>
      </c>
      <c r="AO85" s="3">
        <v>45767</v>
      </c>
      <c r="AP85" s="3">
        <v>45763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406.37177777777782</v>
      </c>
    </row>
    <row r="86" spans="1:56" ht="28.5" customHeight="1" x14ac:dyDescent="0.45">
      <c r="A86" s="3">
        <v>45750</v>
      </c>
      <c r="B86" s="14" t="s">
        <v>778</v>
      </c>
      <c r="C86" s="9" t="s">
        <v>155</v>
      </c>
      <c r="D86" s="13" t="s">
        <v>779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45770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 t="s">
        <v>610</v>
      </c>
      <c r="AG86" s="1" t="s">
        <v>123</v>
      </c>
      <c r="AH86" s="1" t="s">
        <v>75</v>
      </c>
      <c r="AI86" s="1">
        <v>4</v>
      </c>
      <c r="AJ86" s="3">
        <v>45770</v>
      </c>
      <c r="AK86" s="3">
        <v>45766</v>
      </c>
      <c r="AL86" s="3">
        <v>45759</v>
      </c>
      <c r="AM86" s="3">
        <v>45767</v>
      </c>
      <c r="AN86" s="3">
        <v>45768</v>
      </c>
      <c r="AO86" s="3">
        <v>45769</v>
      </c>
      <c r="AP86" s="3">
        <v>45765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406.37177777777782</v>
      </c>
    </row>
    <row r="87" spans="1:56" ht="28.5" customHeight="1" x14ac:dyDescent="0.45">
      <c r="A87" s="3">
        <v>45750</v>
      </c>
      <c r="B87" s="14" t="s">
        <v>778</v>
      </c>
      <c r="C87" s="9" t="s">
        <v>155</v>
      </c>
      <c r="D87" s="13" t="s">
        <v>783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45770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 t="s">
        <v>610</v>
      </c>
      <c r="AG87" s="1" t="s">
        <v>123</v>
      </c>
      <c r="AH87" s="1" t="s">
        <v>75</v>
      </c>
      <c r="AI87" s="1">
        <v>4</v>
      </c>
      <c r="AJ87" s="3">
        <v>45770</v>
      </c>
      <c r="AK87" s="3">
        <v>45766</v>
      </c>
      <c r="AL87" s="3">
        <v>45759</v>
      </c>
      <c r="AM87" s="3">
        <v>45767</v>
      </c>
      <c r="AN87" s="3">
        <v>45768</v>
      </c>
      <c r="AO87" s="3">
        <v>45769</v>
      </c>
      <c r="AP87" s="3">
        <v>45765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812.74355555555564</v>
      </c>
    </row>
    <row r="88" spans="1:56" ht="28.5" customHeight="1" x14ac:dyDescent="0.45">
      <c r="A88" s="3">
        <v>45750</v>
      </c>
      <c r="B88" s="14" t="s">
        <v>780</v>
      </c>
      <c r="C88" s="9" t="s">
        <v>155</v>
      </c>
      <c r="D88" s="13" t="s">
        <v>781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45772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10756.900000000001</v>
      </c>
      <c r="AB88" s="8">
        <v>0</v>
      </c>
      <c r="AC88" s="8">
        <v>10756.900000000001</v>
      </c>
      <c r="AD88" s="8">
        <v>0</v>
      </c>
      <c r="AE88" s="8">
        <v>10756.900000000001</v>
      </c>
      <c r="AF88" s="8" t="s">
        <v>610</v>
      </c>
      <c r="AG88" s="1" t="s">
        <v>61</v>
      </c>
      <c r="AH88" s="1" t="s">
        <v>75</v>
      </c>
      <c r="AI88" s="1">
        <v>4</v>
      </c>
      <c r="AJ88" s="3">
        <v>45772</v>
      </c>
      <c r="AK88" s="3">
        <v>45768</v>
      </c>
      <c r="AL88" s="3">
        <v>45761</v>
      </c>
      <c r="AM88" s="3">
        <v>45769</v>
      </c>
      <c r="AN88" s="3">
        <v>45770</v>
      </c>
      <c r="AO88" s="3">
        <v>45771</v>
      </c>
      <c r="AP88" s="3">
        <v>45767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812.74355555555564</v>
      </c>
    </row>
    <row r="89" spans="1:56" ht="28.5" customHeight="1" x14ac:dyDescent="0.45">
      <c r="A89" s="3">
        <v>45750</v>
      </c>
      <c r="B89" s="14" t="s">
        <v>780</v>
      </c>
      <c r="C89" s="9" t="s">
        <v>155</v>
      </c>
      <c r="D89" s="13" t="s">
        <v>782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45772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 t="s">
        <v>610</v>
      </c>
      <c r="AG89" s="1" t="s">
        <v>123</v>
      </c>
      <c r="AH89" s="1" t="s">
        <v>75</v>
      </c>
      <c r="AI89" s="1">
        <v>4</v>
      </c>
      <c r="AJ89" s="3">
        <v>45772</v>
      </c>
      <c r="AK89" s="3">
        <v>45768</v>
      </c>
      <c r="AL89" s="3">
        <v>45761</v>
      </c>
      <c r="AM89" s="3">
        <v>45769</v>
      </c>
      <c r="AN89" s="3">
        <v>45770</v>
      </c>
      <c r="AO89" s="3">
        <v>45771</v>
      </c>
      <c r="AP89" s="3">
        <v>45767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812.74355555555564</v>
      </c>
    </row>
    <row r="90" spans="1:56" ht="28.5" customHeight="1" x14ac:dyDescent="0.45">
      <c r="A90" s="3">
        <v>45740</v>
      </c>
      <c r="B90" s="14" t="s">
        <v>694</v>
      </c>
      <c r="C90" s="9" t="s">
        <v>80</v>
      </c>
      <c r="D90" s="13" t="s">
        <v>340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45776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5518.15</v>
      </c>
      <c r="AC90" s="8">
        <v>0</v>
      </c>
      <c r="AD90" s="8">
        <v>5518.15</v>
      </c>
      <c r="AE90" s="8">
        <v>0</v>
      </c>
      <c r="AF90" s="8">
        <v>0</v>
      </c>
      <c r="AG90" s="1" t="s">
        <v>124</v>
      </c>
      <c r="AH90" s="1" t="s">
        <v>75</v>
      </c>
      <c r="AI90" s="1">
        <v>4</v>
      </c>
      <c r="AJ90" s="3">
        <v>45776</v>
      </c>
      <c r="AK90" s="3">
        <v>45772</v>
      </c>
      <c r="AL90" s="3">
        <v>45765</v>
      </c>
      <c r="AM90" s="3">
        <v>45773</v>
      </c>
      <c r="AN90" s="3">
        <v>45774</v>
      </c>
      <c r="AO90" s="3">
        <v>45775</v>
      </c>
      <c r="AP90" s="3">
        <v>45771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 t="s">
        <v>146</v>
      </c>
      <c r="B91" s="14" t="s">
        <v>146</v>
      </c>
      <c r="C91" s="9" t="s">
        <v>152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45777</v>
      </c>
      <c r="U91" s="11">
        <v>120000</v>
      </c>
      <c r="V91" s="10">
        <v>0</v>
      </c>
      <c r="W91" s="10">
        <v>120000</v>
      </c>
      <c r="X91" s="10">
        <v>0</v>
      </c>
      <c r="Y91" s="10">
        <v>126000</v>
      </c>
      <c r="Z91" s="9" t="s">
        <v>81</v>
      </c>
      <c r="AA91" s="8">
        <v>125730.00000000001</v>
      </c>
      <c r="AB91" s="8">
        <v>0</v>
      </c>
      <c r="AC91" s="8">
        <v>125730.00000000001</v>
      </c>
      <c r="AD91" s="8">
        <v>0</v>
      </c>
      <c r="AE91" s="8">
        <v>125730.00000000001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45777</v>
      </c>
      <c r="AK91" s="3">
        <v>45773</v>
      </c>
      <c r="AL91" s="3">
        <v>45766</v>
      </c>
      <c r="AM91" s="3">
        <v>45774</v>
      </c>
      <c r="AN91" s="3">
        <v>45775</v>
      </c>
      <c r="AO91" s="3">
        <v>45776</v>
      </c>
      <c r="AP91" s="3">
        <v>45772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9499.5999999999985</v>
      </c>
    </row>
    <row r="92" spans="1:56" ht="28.5" customHeight="1" x14ac:dyDescent="0.45">
      <c r="A92" s="3">
        <v>45752</v>
      </c>
      <c r="B92" s="14" t="s">
        <v>843</v>
      </c>
      <c r="C92" s="9" t="s">
        <v>80</v>
      </c>
      <c r="D92" s="13" t="s">
        <v>844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416.92688888888887</v>
      </c>
    </row>
    <row r="93" spans="1:56" ht="28.5" customHeight="1" x14ac:dyDescent="0.45">
      <c r="A93" s="3">
        <v>45721</v>
      </c>
      <c r="B93" s="14" t="s">
        <v>514</v>
      </c>
      <c r="C93" s="9" t="s">
        <v>152</v>
      </c>
      <c r="D93" s="13" t="s">
        <v>488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971</v>
      </c>
      <c r="V93" s="10">
        <v>0</v>
      </c>
      <c r="W93" s="10">
        <v>971</v>
      </c>
      <c r="X93" s="10">
        <v>10610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45721</v>
      </c>
      <c r="B94" s="14" t="s">
        <v>514</v>
      </c>
      <c r="C94" s="9" t="s">
        <v>152</v>
      </c>
      <c r="D94" s="13" t="s">
        <v>357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111</v>
      </c>
      <c r="V94" s="10">
        <v>0</v>
      </c>
      <c r="W94" s="10">
        <v>111</v>
      </c>
      <c r="X94" s="10">
        <v>5600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45611</v>
      </c>
      <c r="B95" s="14" t="s">
        <v>249</v>
      </c>
      <c r="C95" s="9" t="s">
        <v>152</v>
      </c>
      <c r="D95" s="13" t="s">
        <v>131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67</v>
      </c>
      <c r="V95" s="10">
        <v>67</v>
      </c>
      <c r="W95" s="10">
        <v>0</v>
      </c>
      <c r="X95" s="10">
        <v>80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45721</v>
      </c>
      <c r="B96" s="14" t="s">
        <v>513</v>
      </c>
      <c r="C96" s="9" t="s">
        <v>152</v>
      </c>
      <c r="D96" s="13" t="s">
        <v>358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395</v>
      </c>
      <c r="V96" s="10">
        <v>0</v>
      </c>
      <c r="W96" s="10">
        <v>395</v>
      </c>
      <c r="X96" s="10">
        <v>11050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45721</v>
      </c>
      <c r="B97" s="14" t="s">
        <v>518</v>
      </c>
      <c r="C97" s="9" t="s">
        <v>152</v>
      </c>
      <c r="D97" s="13" t="s">
        <v>162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235</v>
      </c>
      <c r="V97" s="10">
        <v>0</v>
      </c>
      <c r="W97" s="10">
        <v>235</v>
      </c>
      <c r="X97" s="10">
        <v>6066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45721</v>
      </c>
      <c r="B98" s="14" t="s">
        <v>518</v>
      </c>
      <c r="C98" s="9" t="s">
        <v>152</v>
      </c>
      <c r="D98" s="13" t="s">
        <v>489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734</v>
      </c>
      <c r="V98" s="10">
        <v>0</v>
      </c>
      <c r="W98" s="10">
        <v>734</v>
      </c>
      <c r="X98" s="10">
        <v>5520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 t="s">
        <v>146</v>
      </c>
      <c r="B99" s="14" t="s">
        <v>146</v>
      </c>
      <c r="C99" s="9" t="s">
        <v>80</v>
      </c>
      <c r="D99" s="13" t="s">
        <v>61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0</v>
      </c>
      <c r="AC99" s="8">
        <v>22072.6</v>
      </c>
      <c r="AD99" s="8">
        <v>0</v>
      </c>
      <c r="AE99" s="8">
        <v>22072.6</v>
      </c>
      <c r="AF99" s="8">
        <v>0</v>
      </c>
      <c r="AG99" s="1" t="s">
        <v>123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1667.7075555555555</v>
      </c>
    </row>
    <row r="100" spans="1:56" ht="28.5" customHeight="1" x14ac:dyDescent="0.45">
      <c r="A100" s="3">
        <v>45705</v>
      </c>
      <c r="B100" s="14" t="s">
        <v>423</v>
      </c>
      <c r="C100" s="9" t="s">
        <v>152</v>
      </c>
      <c r="D100" s="13" t="s">
        <v>242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252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122</v>
      </c>
      <c r="V100" s="10">
        <v>0</v>
      </c>
      <c r="W100" s="10">
        <v>122</v>
      </c>
      <c r="X100" s="10">
        <v>11870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510</v>
      </c>
      <c r="AG100" s="1" t="s">
        <v>123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 t="s">
        <v>146</v>
      </c>
      <c r="B101" s="14" t="s">
        <v>146</v>
      </c>
      <c r="C101" s="9" t="s">
        <v>98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 t="s">
        <v>63</v>
      </c>
      <c r="U101" s="11">
        <v>40000</v>
      </c>
      <c r="V101" s="10">
        <v>0</v>
      </c>
      <c r="W101" s="10">
        <v>40000</v>
      </c>
      <c r="X101" s="10">
        <v>0</v>
      </c>
      <c r="Y101" s="10">
        <v>42000</v>
      </c>
      <c r="Z101" s="9" t="s">
        <v>81</v>
      </c>
      <c r="AA101" s="8">
        <v>43027.600000000006</v>
      </c>
      <c r="AB101" s="8">
        <v>0</v>
      </c>
      <c r="AC101" s="8">
        <v>43027.600000000006</v>
      </c>
      <c r="AD101" s="8">
        <v>0</v>
      </c>
      <c r="AE101" s="8">
        <v>43027.600000000006</v>
      </c>
      <c r="AF101" s="8">
        <v>0</v>
      </c>
      <c r="AG101" s="1" t="s">
        <v>123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3250.9742222222226</v>
      </c>
    </row>
    <row r="102" spans="1:56" ht="28.5" customHeight="1" x14ac:dyDescent="0.45">
      <c r="A102" s="3">
        <v>45720</v>
      </c>
      <c r="B102" s="14" t="s">
        <v>503</v>
      </c>
      <c r="C102" s="9" t="s">
        <v>111</v>
      </c>
      <c r="D102" s="13" t="s">
        <v>485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250.15613333333337</v>
      </c>
    </row>
    <row r="103" spans="1:56" ht="28.5" customHeight="1" x14ac:dyDescent="0.45">
      <c r="A103" s="3">
        <v>45720</v>
      </c>
      <c r="B103" s="14" t="s">
        <v>504</v>
      </c>
      <c r="C103" s="9" t="s">
        <v>111</v>
      </c>
      <c r="D103" s="13" t="s">
        <v>486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250.15613333333337</v>
      </c>
    </row>
    <row r="104" spans="1:56" ht="28.5" customHeight="1" x14ac:dyDescent="0.45">
      <c r="A104" s="3">
        <v>45720</v>
      </c>
      <c r="B104" s="14" t="s">
        <v>502</v>
      </c>
      <c r="C104" s="9" t="s">
        <v>111</v>
      </c>
      <c r="D104" s="13" t="s">
        <v>487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416.92688888888887</v>
      </c>
    </row>
    <row r="105" spans="1:56" ht="28.5" customHeight="1" x14ac:dyDescent="0.45">
      <c r="A105" s="3">
        <v>45720</v>
      </c>
      <c r="B105" s="14" t="s">
        <v>505</v>
      </c>
      <c r="C105" s="9" t="s">
        <v>111</v>
      </c>
      <c r="D105" s="13" t="s">
        <v>490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416.92688888888887</v>
      </c>
    </row>
    <row r="106" spans="1:56" ht="28.5" customHeight="1" x14ac:dyDescent="0.45">
      <c r="A106" s="3">
        <v>45712</v>
      </c>
      <c r="B106" s="14" t="s">
        <v>448</v>
      </c>
      <c r="C106" s="9" t="s">
        <v>111</v>
      </c>
      <c r="D106" s="13" t="s">
        <v>127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416.92688888888887</v>
      </c>
    </row>
    <row r="107" spans="1:56" ht="28.5" customHeight="1" x14ac:dyDescent="0.45">
      <c r="A107" s="3">
        <v>45681</v>
      </c>
      <c r="B107" s="14" t="s">
        <v>376</v>
      </c>
      <c r="C107" s="9" t="s">
        <v>80</v>
      </c>
      <c r="D107" s="13" t="s">
        <v>373</v>
      </c>
      <c r="E107" s="9">
        <v>20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81</v>
      </c>
      <c r="AA107" s="8">
        <v>3478.5300000000007</v>
      </c>
      <c r="AB107" s="8">
        <v>0</v>
      </c>
      <c r="AC107" s="8">
        <v>3478.5300000000007</v>
      </c>
      <c r="AD107" s="8">
        <v>0</v>
      </c>
      <c r="AE107" s="8">
        <v>3478.5300000000007</v>
      </c>
      <c r="AF107" s="8">
        <v>0</v>
      </c>
      <c r="AG107" s="1" t="s">
        <v>124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262.82226666666674</v>
      </c>
    </row>
    <row r="108" spans="1:56" ht="28.5" customHeight="1" x14ac:dyDescent="0.45">
      <c r="A108" s="3">
        <v>45729</v>
      </c>
      <c r="B108" s="14" t="s">
        <v>609</v>
      </c>
      <c r="C108" s="9" t="s">
        <v>297</v>
      </c>
      <c r="D108" s="13" t="s">
        <v>584</v>
      </c>
      <c r="E108" s="9">
        <v>20</v>
      </c>
      <c r="F108" s="9">
        <v>30</v>
      </c>
      <c r="G108" s="9" t="s">
        <v>60</v>
      </c>
      <c r="H108" s="9" t="s">
        <v>66</v>
      </c>
      <c r="I108" s="9">
        <v>80</v>
      </c>
      <c r="J108" s="9" t="s">
        <v>57</v>
      </c>
      <c r="K108" s="9">
        <v>5</v>
      </c>
      <c r="L108" s="9" t="s">
        <v>251</v>
      </c>
      <c r="M108" s="10">
        <v>21</v>
      </c>
      <c r="N108" s="9">
        <v>33</v>
      </c>
      <c r="O108" s="9">
        <v>40</v>
      </c>
      <c r="P108" s="10">
        <v>0.51290839353600004</v>
      </c>
      <c r="Q108" s="10">
        <v>0</v>
      </c>
      <c r="R108" s="10">
        <v>0.51290839353600004</v>
      </c>
      <c r="S108" s="9" t="s">
        <v>71</v>
      </c>
      <c r="T108" s="12" t="s">
        <v>142</v>
      </c>
      <c r="U108" s="11">
        <v>10000</v>
      </c>
      <c r="V108" s="10">
        <v>9970</v>
      </c>
      <c r="W108" s="10">
        <v>30</v>
      </c>
      <c r="X108" s="10">
        <v>10500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68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 t="e">
        <v>#VALUE!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45667</v>
      </c>
      <c r="B109" s="14" t="s">
        <v>339</v>
      </c>
      <c r="C109" s="9" t="s">
        <v>111</v>
      </c>
      <c r="D109" s="13" t="s">
        <v>333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142</v>
      </c>
      <c r="U109" s="11">
        <v>2432</v>
      </c>
      <c r="V109" s="10">
        <v>2432</v>
      </c>
      <c r="W109" s="10">
        <v>0</v>
      </c>
      <c r="X109" s="10">
        <v>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124</v>
      </c>
      <c r="AH109" s="1" t="s">
        <v>75</v>
      </c>
      <c r="AI109" s="1">
        <v>4</v>
      </c>
      <c r="AJ109" s="3" t="s">
        <v>142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45705</v>
      </c>
      <c r="B110" s="14" t="s">
        <v>422</v>
      </c>
      <c r="C110" s="9" t="s">
        <v>152</v>
      </c>
      <c r="D110" s="13" t="s">
        <v>209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252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855</v>
      </c>
      <c r="V110" s="10">
        <v>0</v>
      </c>
      <c r="W110" s="10">
        <v>855</v>
      </c>
      <c r="X110" s="10">
        <v>16440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445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45674</v>
      </c>
      <c r="B111" s="14" t="s">
        <v>370</v>
      </c>
      <c r="C111" s="9" t="s">
        <v>152</v>
      </c>
      <c r="D111" s="13" t="s">
        <v>360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252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444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45611</v>
      </c>
      <c r="B112" s="14" t="s">
        <v>245</v>
      </c>
      <c r="C112" s="9" t="s">
        <v>152</v>
      </c>
      <c r="D112" s="13" t="s">
        <v>160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2320</v>
      </c>
      <c r="V112" s="10">
        <v>0</v>
      </c>
      <c r="W112" s="10">
        <v>2320</v>
      </c>
      <c r="X112" s="10">
        <v>20900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45611</v>
      </c>
      <c r="B113" s="14" t="s">
        <v>248</v>
      </c>
      <c r="C113" s="9" t="s">
        <v>152</v>
      </c>
      <c r="D113" s="13" t="s">
        <v>241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45611</v>
      </c>
      <c r="B114" s="14" t="s">
        <v>247</v>
      </c>
      <c r="C114" s="9" t="s">
        <v>152</v>
      </c>
      <c r="D114" s="13" t="s">
        <v>226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1434</v>
      </c>
      <c r="V114" s="10">
        <v>0</v>
      </c>
      <c r="W114" s="10">
        <v>1434</v>
      </c>
      <c r="X114" s="10">
        <v>11200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145</v>
      </c>
      <c r="AY114" s="2">
        <v>29.3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45523</v>
      </c>
      <c r="B115" s="14" t="s">
        <v>205</v>
      </c>
      <c r="C115" s="9" t="s">
        <v>152</v>
      </c>
      <c r="D115" s="13" t="s">
        <v>203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1260</v>
      </c>
      <c r="V115" s="10">
        <v>0</v>
      </c>
      <c r="W115" s="10">
        <v>1260</v>
      </c>
      <c r="X115" s="10">
        <v>11095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45523</v>
      </c>
      <c r="B116" s="14" t="s">
        <v>205</v>
      </c>
      <c r="C116" s="9" t="s">
        <v>152</v>
      </c>
      <c r="D116" s="13" t="s">
        <v>204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89</v>
      </c>
      <c r="V116" s="10">
        <v>0</v>
      </c>
      <c r="W116" s="10">
        <v>89</v>
      </c>
      <c r="X116" s="10">
        <v>11180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45643</v>
      </c>
      <c r="B117" s="14" t="s">
        <v>285</v>
      </c>
      <c r="C117" s="9" t="s">
        <v>111</v>
      </c>
      <c r="D117" s="13" t="s">
        <v>286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142</v>
      </c>
      <c r="U117" s="11">
        <v>4000</v>
      </c>
      <c r="V117" s="10">
        <v>3712</v>
      </c>
      <c r="W117" s="10">
        <v>288</v>
      </c>
      <c r="X117" s="10">
        <v>4300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142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142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45720</v>
      </c>
      <c r="B118" s="14" t="s">
        <v>138</v>
      </c>
      <c r="C118" s="9" t="s">
        <v>111</v>
      </c>
      <c r="D118" s="13" t="s">
        <v>288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142</v>
      </c>
      <c r="U118" s="11">
        <v>4000</v>
      </c>
      <c r="V118" s="10">
        <v>4010</v>
      </c>
      <c r="W118" s="10">
        <v>0</v>
      </c>
      <c r="X118" s="10">
        <v>4470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142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45720</v>
      </c>
      <c r="B119" s="14" t="s">
        <v>138</v>
      </c>
      <c r="C119" s="9" t="s">
        <v>111</v>
      </c>
      <c r="D119" s="13" t="s">
        <v>334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3000</v>
      </c>
      <c r="V119" s="10">
        <v>3065</v>
      </c>
      <c r="W119" s="10">
        <v>0</v>
      </c>
      <c r="X119" s="10">
        <v>3300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45628</v>
      </c>
      <c r="B120" s="14" t="s">
        <v>259</v>
      </c>
      <c r="C120" s="9" t="s">
        <v>111</v>
      </c>
      <c r="D120" s="13" t="s">
        <v>260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2500</v>
      </c>
      <c r="V120" s="10">
        <v>2600</v>
      </c>
      <c r="W120" s="10">
        <v>0</v>
      </c>
      <c r="X120" s="10">
        <v>2800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45541</v>
      </c>
      <c r="B121" s="14" t="s">
        <v>211</v>
      </c>
      <c r="C121" s="9" t="s">
        <v>111</v>
      </c>
      <c r="D121" s="13" t="s">
        <v>212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3000</v>
      </c>
      <c r="V121" s="10">
        <v>3318</v>
      </c>
      <c r="W121" s="10">
        <v>0</v>
      </c>
      <c r="X121" s="10">
        <v>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217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>
        <v>0</v>
      </c>
      <c r="AY121" s="2" t="s">
        <v>348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45548</v>
      </c>
      <c r="B122" s="14" t="s">
        <v>215</v>
      </c>
      <c r="C122" s="9" t="s">
        <v>111</v>
      </c>
      <c r="D122" s="13" t="s">
        <v>214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2500</v>
      </c>
      <c r="V122" s="10">
        <v>2364</v>
      </c>
      <c r="W122" s="10">
        <v>136</v>
      </c>
      <c r="X122" s="10">
        <v>5500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145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45581</v>
      </c>
      <c r="B123" s="14" t="s">
        <v>221</v>
      </c>
      <c r="C123" s="9" t="s">
        <v>111</v>
      </c>
      <c r="D123" s="13" t="s">
        <v>222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81</v>
      </c>
      <c r="AA124" s="8">
        <v>323126.10000000009</v>
      </c>
      <c r="AB124" s="8">
        <v>51800.890000000007</v>
      </c>
      <c r="AC124" s="8">
        <v>271325.21000000014</v>
      </c>
      <c r="AD124" s="8">
        <v>10896.6</v>
      </c>
      <c r="AE124" s="8">
        <v>312229.50000000012</v>
      </c>
      <c r="AF124" s="8" t="s">
        <v>58</v>
      </c>
      <c r="AG124" s="1" t="s">
        <v>122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45722</v>
      </c>
      <c r="B125" s="14" t="s">
        <v>533</v>
      </c>
      <c r="C125" s="9" t="s">
        <v>86</v>
      </c>
      <c r="D125" s="13" t="s">
        <v>512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45754</v>
      </c>
      <c r="U125" s="11">
        <v>20000</v>
      </c>
      <c r="V125" s="10">
        <v>20066</v>
      </c>
      <c r="W125" s="10">
        <v>0</v>
      </c>
      <c r="X125" s="10">
        <v>21000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436</v>
      </c>
      <c r="AG125" s="1" t="s">
        <v>126</v>
      </c>
      <c r="AH125" s="1" t="s">
        <v>74</v>
      </c>
      <c r="AI125" s="1">
        <v>2</v>
      </c>
      <c r="AJ125" s="3">
        <v>45754</v>
      </c>
      <c r="AK125" s="3">
        <v>0</v>
      </c>
      <c r="AL125" s="3">
        <v>45745</v>
      </c>
      <c r="AM125" s="3">
        <v>45752</v>
      </c>
      <c r="AN125" s="3">
        <v>45753</v>
      </c>
      <c r="AO125" s="3">
        <v>45753</v>
      </c>
      <c r="AP125" s="3">
        <v>45749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8.5" customHeight="1" x14ac:dyDescent="0.45">
      <c r="A126" s="3">
        <v>45724</v>
      </c>
      <c r="B126" s="14" t="s">
        <v>593</v>
      </c>
      <c r="C126" s="9" t="s">
        <v>86</v>
      </c>
      <c r="D126" s="13" t="s">
        <v>527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329</v>
      </c>
      <c r="T126" s="12">
        <v>45755</v>
      </c>
      <c r="U126" s="11">
        <v>10000</v>
      </c>
      <c r="V126" s="10">
        <v>9857</v>
      </c>
      <c r="W126" s="10">
        <v>143</v>
      </c>
      <c r="X126" s="10">
        <v>10750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298</v>
      </c>
      <c r="AG126" s="1" t="s">
        <v>126</v>
      </c>
      <c r="AH126" s="1" t="s">
        <v>74</v>
      </c>
      <c r="AI126" s="1">
        <v>2</v>
      </c>
      <c r="AJ126" s="3">
        <v>45755</v>
      </c>
      <c r="AK126" s="3">
        <v>0</v>
      </c>
      <c r="AL126" s="3">
        <v>45746</v>
      </c>
      <c r="AM126" s="3">
        <v>45753</v>
      </c>
      <c r="AN126" s="3">
        <v>45754</v>
      </c>
      <c r="AO126" s="3">
        <v>45754</v>
      </c>
      <c r="AP126" s="3">
        <v>45750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8.5" customHeight="1" x14ac:dyDescent="0.45">
      <c r="A127" s="3">
        <v>45724</v>
      </c>
      <c r="B127" s="14" t="s">
        <v>595</v>
      </c>
      <c r="C127" s="9" t="s">
        <v>86</v>
      </c>
      <c r="D127" s="13" t="s">
        <v>328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329</v>
      </c>
      <c r="T127" s="12">
        <v>45755</v>
      </c>
      <c r="U127" s="11">
        <v>20000</v>
      </c>
      <c r="V127" s="10">
        <v>10000</v>
      </c>
      <c r="W127" s="10">
        <v>10000</v>
      </c>
      <c r="X127" s="10">
        <v>18690</v>
      </c>
      <c r="Y127" s="10">
        <v>1375.5</v>
      </c>
      <c r="Z127" s="9" t="s">
        <v>82</v>
      </c>
      <c r="AA127" s="8">
        <v>1479.6115950000001</v>
      </c>
      <c r="AB127" s="8">
        <v>1479.6115950000001</v>
      </c>
      <c r="AC127" s="8">
        <v>0</v>
      </c>
      <c r="AD127" s="8">
        <v>0</v>
      </c>
      <c r="AE127" s="8">
        <v>0</v>
      </c>
      <c r="AF127" s="8" t="s">
        <v>298</v>
      </c>
      <c r="AG127" s="1" t="s">
        <v>123</v>
      </c>
      <c r="AH127" s="1" t="s">
        <v>74</v>
      </c>
      <c r="AI127" s="1">
        <v>2</v>
      </c>
      <c r="AJ127" s="3">
        <v>45755</v>
      </c>
      <c r="AK127" s="3">
        <v>0</v>
      </c>
      <c r="AL127" s="3">
        <v>45746</v>
      </c>
      <c r="AM127" s="3">
        <v>45753</v>
      </c>
      <c r="AN127" s="3">
        <v>45754</v>
      </c>
      <c r="AO127" s="3">
        <v>45754</v>
      </c>
      <c r="AP127" s="3">
        <v>45750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8.5" customHeight="1" x14ac:dyDescent="0.45">
      <c r="A128" s="3">
        <v>45723</v>
      </c>
      <c r="B128" s="14" t="s">
        <v>553</v>
      </c>
      <c r="C128" s="9" t="s">
        <v>86</v>
      </c>
      <c r="D128" s="13" t="s">
        <v>435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45755</v>
      </c>
      <c r="U128" s="11">
        <v>40000</v>
      </c>
      <c r="V128" s="10">
        <v>0</v>
      </c>
      <c r="W128" s="10">
        <v>40000</v>
      </c>
      <c r="X128" s="10">
        <v>12830</v>
      </c>
      <c r="Y128" s="10">
        <v>28528.5</v>
      </c>
      <c r="Z128" s="9" t="s">
        <v>82</v>
      </c>
      <c r="AA128" s="8">
        <v>30687.822165000001</v>
      </c>
      <c r="AB128" s="8">
        <v>30687.822165000001</v>
      </c>
      <c r="AC128" s="8">
        <v>0</v>
      </c>
      <c r="AD128" s="8">
        <v>0</v>
      </c>
      <c r="AE128" s="8">
        <v>0</v>
      </c>
      <c r="AF128" s="8" t="s">
        <v>436</v>
      </c>
      <c r="AG128" s="1" t="s">
        <v>123</v>
      </c>
      <c r="AH128" s="1" t="s">
        <v>74</v>
      </c>
      <c r="AI128" s="1">
        <v>2</v>
      </c>
      <c r="AJ128" s="3">
        <v>45755</v>
      </c>
      <c r="AK128" s="3">
        <v>0</v>
      </c>
      <c r="AL128" s="3">
        <v>45746</v>
      </c>
      <c r="AM128" s="3">
        <v>45753</v>
      </c>
      <c r="AN128" s="3">
        <v>45754</v>
      </c>
      <c r="AO128" s="3">
        <v>45754</v>
      </c>
      <c r="AP128" s="3">
        <v>45750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8.5" customHeight="1" x14ac:dyDescent="0.45">
      <c r="A129" s="3">
        <v>45749</v>
      </c>
      <c r="B129" s="14" t="s">
        <v>787</v>
      </c>
      <c r="C129" s="9" t="s">
        <v>152</v>
      </c>
      <c r="D129" s="13" t="s">
        <v>294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45755</v>
      </c>
      <c r="U129" s="11">
        <v>32998</v>
      </c>
      <c r="V129" s="10">
        <v>5040</v>
      </c>
      <c r="W129" s="10">
        <v>27958</v>
      </c>
      <c r="X129" s="10">
        <v>1938</v>
      </c>
      <c r="Y129" s="10">
        <v>29355.9</v>
      </c>
      <c r="Z129" s="9" t="s">
        <v>82</v>
      </c>
      <c r="AA129" s="8">
        <v>29292.994500000001</v>
      </c>
      <c r="AB129" s="8">
        <v>29292.994500000001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145</v>
      </c>
      <c r="AY129" s="2" t="s">
        <v>754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8.5" customHeight="1" x14ac:dyDescent="0.45">
      <c r="A130" s="3">
        <v>45731</v>
      </c>
      <c r="B130" s="14" t="s">
        <v>661</v>
      </c>
      <c r="C130" s="9" t="s">
        <v>86</v>
      </c>
      <c r="D130" s="13" t="s">
        <v>622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45757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82</v>
      </c>
      <c r="AA130" s="8">
        <v>5378.4500000000007</v>
      </c>
      <c r="AB130" s="8">
        <v>4689</v>
      </c>
      <c r="AC130" s="8">
        <v>689.45000000000073</v>
      </c>
      <c r="AD130" s="8">
        <v>0</v>
      </c>
      <c r="AE130" s="8">
        <v>0</v>
      </c>
      <c r="AF130" s="8" t="s">
        <v>243</v>
      </c>
      <c r="AG130" s="1" t="s">
        <v>123</v>
      </c>
      <c r="AH130" s="1" t="s">
        <v>74</v>
      </c>
      <c r="AI130" s="1">
        <v>2</v>
      </c>
      <c r="AJ130" s="3">
        <v>45757</v>
      </c>
      <c r="AK130" s="3">
        <v>0</v>
      </c>
      <c r="AL130" s="3">
        <v>45748</v>
      </c>
      <c r="AM130" s="3">
        <v>45755</v>
      </c>
      <c r="AN130" s="3">
        <v>45756</v>
      </c>
      <c r="AO130" s="3">
        <v>45756</v>
      </c>
      <c r="AP130" s="3">
        <v>45752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52.70462222222227</v>
      </c>
    </row>
    <row r="131" spans="1:56" ht="28.5" customHeight="1" x14ac:dyDescent="0.45">
      <c r="A131" s="3">
        <v>45724</v>
      </c>
      <c r="B131" s="14" t="s">
        <v>596</v>
      </c>
      <c r="C131" s="9" t="s">
        <v>86</v>
      </c>
      <c r="D131" s="13" t="s">
        <v>527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45757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82</v>
      </c>
      <c r="AA131" s="8">
        <v>32270.700000000004</v>
      </c>
      <c r="AB131" s="8">
        <v>0</v>
      </c>
      <c r="AC131" s="8">
        <v>32270.700000000004</v>
      </c>
      <c r="AD131" s="8">
        <v>0</v>
      </c>
      <c r="AE131" s="8">
        <v>0</v>
      </c>
      <c r="AF131" s="8" t="s">
        <v>436</v>
      </c>
      <c r="AG131" s="1" t="s">
        <v>123</v>
      </c>
      <c r="AH131" s="1" t="s">
        <v>74</v>
      </c>
      <c r="AI131" s="1">
        <v>2</v>
      </c>
      <c r="AJ131" s="3">
        <v>45757</v>
      </c>
      <c r="AK131" s="3">
        <v>0</v>
      </c>
      <c r="AL131" s="3">
        <v>45748</v>
      </c>
      <c r="AM131" s="3">
        <v>45755</v>
      </c>
      <c r="AN131" s="3">
        <v>45756</v>
      </c>
      <c r="AO131" s="3">
        <v>45756</v>
      </c>
      <c r="AP131" s="3">
        <v>45752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2466.9157333333337</v>
      </c>
    </row>
    <row r="132" spans="1:56" ht="28.5" customHeight="1" x14ac:dyDescent="0.45">
      <c r="A132" s="3">
        <v>45736</v>
      </c>
      <c r="B132" s="14" t="s">
        <v>697</v>
      </c>
      <c r="C132" s="9" t="s">
        <v>86</v>
      </c>
      <c r="D132" s="13" t="s">
        <v>647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45757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82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312</v>
      </c>
      <c r="AG132" s="1" t="s">
        <v>123</v>
      </c>
      <c r="AH132" s="1" t="s">
        <v>74</v>
      </c>
      <c r="AI132" s="1">
        <v>2</v>
      </c>
      <c r="AJ132" s="3">
        <v>45757</v>
      </c>
      <c r="AK132" s="3">
        <v>0</v>
      </c>
      <c r="AL132" s="3">
        <v>45748</v>
      </c>
      <c r="AM132" s="3">
        <v>45755</v>
      </c>
      <c r="AN132" s="3">
        <v>45756</v>
      </c>
      <c r="AO132" s="3">
        <v>45756</v>
      </c>
      <c r="AP132" s="3">
        <v>45752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411.15262222222225</v>
      </c>
    </row>
    <row r="133" spans="1:56" ht="28.5" customHeight="1" x14ac:dyDescent="0.45">
      <c r="A133" s="3">
        <v>45743</v>
      </c>
      <c r="B133" s="14" t="s">
        <v>731</v>
      </c>
      <c r="C133" s="9" t="s">
        <v>86</v>
      </c>
      <c r="D133" s="13" t="s">
        <v>732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45757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82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0</v>
      </c>
      <c r="AF133" s="8" t="s">
        <v>243</v>
      </c>
      <c r="AG133" s="1" t="s">
        <v>123</v>
      </c>
      <c r="AH133" s="1" t="s">
        <v>74</v>
      </c>
      <c r="AI133" s="1">
        <v>2</v>
      </c>
      <c r="AJ133" s="3">
        <v>45757</v>
      </c>
      <c r="AK133" s="3">
        <v>0</v>
      </c>
      <c r="AL133" s="3">
        <v>45748</v>
      </c>
      <c r="AM133" s="3">
        <v>45755</v>
      </c>
      <c r="AN133" s="3">
        <v>45756</v>
      </c>
      <c r="AO133" s="3">
        <v>45756</v>
      </c>
      <c r="AP133" s="3">
        <v>45752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1644.610488888889</v>
      </c>
    </row>
    <row r="134" spans="1:56" ht="28.5" customHeight="1" x14ac:dyDescent="0.45">
      <c r="A134" s="3">
        <v>45736</v>
      </c>
      <c r="B134" s="14" t="s">
        <v>696</v>
      </c>
      <c r="C134" s="9" t="s">
        <v>86</v>
      </c>
      <c r="D134" s="13" t="s">
        <v>311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45759</v>
      </c>
      <c r="U134" s="11">
        <v>15000</v>
      </c>
      <c r="V134" s="10">
        <v>0</v>
      </c>
      <c r="W134" s="10">
        <v>15000</v>
      </c>
      <c r="X134" s="10">
        <v>0</v>
      </c>
      <c r="Y134" s="10">
        <v>15750</v>
      </c>
      <c r="Z134" s="9" t="s">
        <v>82</v>
      </c>
      <c r="AA134" s="8">
        <v>16135.350000000002</v>
      </c>
      <c r="AB134" s="8">
        <v>0</v>
      </c>
      <c r="AC134" s="8">
        <v>16135.350000000002</v>
      </c>
      <c r="AD134" s="8">
        <v>0</v>
      </c>
      <c r="AE134" s="8">
        <v>0</v>
      </c>
      <c r="AF134" s="8" t="s">
        <v>312</v>
      </c>
      <c r="AG134" s="1" t="s">
        <v>123</v>
      </c>
      <c r="AH134" s="1" t="s">
        <v>74</v>
      </c>
      <c r="AI134" s="1">
        <v>2</v>
      </c>
      <c r="AJ134" s="3">
        <v>45759</v>
      </c>
      <c r="AK134" s="3">
        <v>0</v>
      </c>
      <c r="AL134" s="3">
        <v>45750</v>
      </c>
      <c r="AM134" s="3">
        <v>45757</v>
      </c>
      <c r="AN134" s="3">
        <v>45758</v>
      </c>
      <c r="AO134" s="3">
        <v>45758</v>
      </c>
      <c r="AP134" s="3">
        <v>45754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1233.4578666666669</v>
      </c>
    </row>
    <row r="135" spans="1:56" ht="28.5" customHeight="1" x14ac:dyDescent="0.45">
      <c r="A135" s="3">
        <v>45736</v>
      </c>
      <c r="B135" s="14" t="s">
        <v>696</v>
      </c>
      <c r="C135" s="9" t="s">
        <v>86</v>
      </c>
      <c r="D135" s="13" t="s">
        <v>314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45764</v>
      </c>
      <c r="U135" s="11">
        <v>14000</v>
      </c>
      <c r="V135" s="10">
        <v>0</v>
      </c>
      <c r="W135" s="10">
        <v>14000</v>
      </c>
      <c r="X135" s="10">
        <v>0</v>
      </c>
      <c r="Y135" s="10">
        <v>14700</v>
      </c>
      <c r="Z135" s="9" t="s">
        <v>82</v>
      </c>
      <c r="AA135" s="8">
        <v>15059.660000000002</v>
      </c>
      <c r="AB135" s="8">
        <v>0</v>
      </c>
      <c r="AC135" s="8">
        <v>15059.660000000002</v>
      </c>
      <c r="AD135" s="8">
        <v>0</v>
      </c>
      <c r="AE135" s="8">
        <v>0</v>
      </c>
      <c r="AF135" s="8" t="s">
        <v>312</v>
      </c>
      <c r="AG135" s="1" t="s">
        <v>123</v>
      </c>
      <c r="AH135" s="1" t="s">
        <v>74</v>
      </c>
      <c r="AI135" s="1">
        <v>2</v>
      </c>
      <c r="AJ135" s="3">
        <v>45764</v>
      </c>
      <c r="AK135" s="3">
        <v>0</v>
      </c>
      <c r="AL135" s="3">
        <v>45755</v>
      </c>
      <c r="AM135" s="3">
        <v>45762</v>
      </c>
      <c r="AN135" s="3">
        <v>45763</v>
      </c>
      <c r="AO135" s="3">
        <v>45763</v>
      </c>
      <c r="AP135" s="3">
        <v>45759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1151.2273422222224</v>
      </c>
    </row>
    <row r="136" spans="1:56" ht="28.5" customHeight="1" x14ac:dyDescent="0.45">
      <c r="A136" s="3">
        <v>45724</v>
      </c>
      <c r="B136" s="14" t="s">
        <v>595</v>
      </c>
      <c r="C136" s="9" t="s">
        <v>86</v>
      </c>
      <c r="D136" s="13" t="s">
        <v>406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329</v>
      </c>
      <c r="T136" s="12">
        <v>45765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298</v>
      </c>
      <c r="AG136" s="1" t="s">
        <v>123</v>
      </c>
      <c r="AH136" s="1" t="s">
        <v>74</v>
      </c>
      <c r="AI136" s="1">
        <v>2</v>
      </c>
      <c r="AJ136" s="3">
        <v>45765</v>
      </c>
      <c r="AK136" s="3">
        <v>0</v>
      </c>
      <c r="AL136" s="3">
        <v>45756</v>
      </c>
      <c r="AM136" s="3">
        <v>45763</v>
      </c>
      <c r="AN136" s="3">
        <v>45764</v>
      </c>
      <c r="AO136" s="3">
        <v>45764</v>
      </c>
      <c r="AP136" s="3">
        <v>45760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822.3052444444445</v>
      </c>
    </row>
    <row r="137" spans="1:56" ht="28.5" customHeight="1" x14ac:dyDescent="0.45">
      <c r="A137" s="3">
        <v>45724</v>
      </c>
      <c r="B137" s="14" t="s">
        <v>597</v>
      </c>
      <c r="C137" s="9" t="s">
        <v>86</v>
      </c>
      <c r="D137" s="13" t="s">
        <v>328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329</v>
      </c>
      <c r="T137" s="12">
        <v>45765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82</v>
      </c>
      <c r="AA137" s="8">
        <v>21513.800000000003</v>
      </c>
      <c r="AB137" s="8">
        <v>0</v>
      </c>
      <c r="AC137" s="8">
        <v>21513.800000000003</v>
      </c>
      <c r="AD137" s="8">
        <v>0</v>
      </c>
      <c r="AE137" s="8">
        <v>0</v>
      </c>
      <c r="AF137" s="8" t="s">
        <v>298</v>
      </c>
      <c r="AG137" s="1" t="s">
        <v>123</v>
      </c>
      <c r="AH137" s="1" t="s">
        <v>74</v>
      </c>
      <c r="AI137" s="1">
        <v>2</v>
      </c>
      <c r="AJ137" s="3">
        <v>45765</v>
      </c>
      <c r="AK137" s="3">
        <v>0</v>
      </c>
      <c r="AL137" s="3">
        <v>45756</v>
      </c>
      <c r="AM137" s="3">
        <v>45763</v>
      </c>
      <c r="AN137" s="3">
        <v>45764</v>
      </c>
      <c r="AO137" s="3">
        <v>45764</v>
      </c>
      <c r="AP137" s="3">
        <v>45760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1644.610488888889</v>
      </c>
    </row>
    <row r="138" spans="1:56" ht="28.5" customHeight="1" x14ac:dyDescent="0.45">
      <c r="A138" s="3">
        <v>0</v>
      </c>
      <c r="B138" s="14" t="s">
        <v>138</v>
      </c>
      <c r="C138" s="9" t="s">
        <v>845</v>
      </c>
      <c r="D138" s="13" t="s">
        <v>846</v>
      </c>
      <c r="E138" s="9">
        <v>20</v>
      </c>
      <c r="F138" s="9">
        <v>32</v>
      </c>
      <c r="G138" s="9" t="s">
        <v>60</v>
      </c>
      <c r="H138" s="9">
        <v>0</v>
      </c>
      <c r="I138" s="9">
        <v>70</v>
      </c>
      <c r="J138" s="9" t="s">
        <v>57</v>
      </c>
      <c r="K138" s="9">
        <v>5</v>
      </c>
      <c r="L138" s="9" t="s">
        <v>92</v>
      </c>
      <c r="M138" s="10">
        <v>21</v>
      </c>
      <c r="N138" s="9">
        <v>35</v>
      </c>
      <c r="O138" s="9">
        <v>40</v>
      </c>
      <c r="P138" s="10">
        <v>64.880321335871997</v>
      </c>
      <c r="Q138" s="10">
        <v>0</v>
      </c>
      <c r="R138" s="10">
        <v>64.880321335871997</v>
      </c>
      <c r="S138" s="9" t="s">
        <v>67</v>
      </c>
      <c r="T138" s="12">
        <v>45765</v>
      </c>
      <c r="U138" s="11">
        <v>5000</v>
      </c>
      <c r="V138" s="10">
        <v>1422</v>
      </c>
      <c r="W138" s="10">
        <v>3578</v>
      </c>
      <c r="X138" s="10">
        <v>0</v>
      </c>
      <c r="Y138" s="10">
        <v>3756.9</v>
      </c>
      <c r="Z138" s="9" t="s">
        <v>82</v>
      </c>
      <c r="AA138" s="8">
        <v>3348.9722200000001</v>
      </c>
      <c r="AB138" s="8">
        <v>0</v>
      </c>
      <c r="AC138" s="8">
        <v>3348.9722200000001</v>
      </c>
      <c r="AD138" s="8">
        <v>0</v>
      </c>
      <c r="AE138" s="8">
        <v>0</v>
      </c>
      <c r="AF138" s="8">
        <v>0</v>
      </c>
      <c r="AG138" s="1" t="s">
        <v>123</v>
      </c>
      <c r="AH138" s="1" t="s">
        <v>72</v>
      </c>
      <c r="AI138" s="1">
        <v>3</v>
      </c>
      <c r="AJ138" s="3">
        <v>45765</v>
      </c>
      <c r="AK138" s="3">
        <v>0</v>
      </c>
      <c r="AL138" s="3">
        <v>45755</v>
      </c>
      <c r="AM138" s="3">
        <v>45762</v>
      </c>
      <c r="AN138" s="3">
        <v>45763</v>
      </c>
      <c r="AO138" s="3">
        <v>45763</v>
      </c>
      <c r="AP138" s="3">
        <v>45760</v>
      </c>
      <c r="AQ138" s="3">
        <v>45764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256.01032081777777</v>
      </c>
    </row>
    <row r="139" spans="1:56" ht="28.5" customHeight="1" x14ac:dyDescent="0.45">
      <c r="A139" s="3">
        <v>45736</v>
      </c>
      <c r="B139" s="14" t="s">
        <v>698</v>
      </c>
      <c r="C139" s="9" t="s">
        <v>86</v>
      </c>
      <c r="D139" s="13" t="s">
        <v>404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45766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82</v>
      </c>
      <c r="AA139" s="8">
        <v>21513.800000000003</v>
      </c>
      <c r="AB139" s="8">
        <v>0</v>
      </c>
      <c r="AC139" s="8">
        <v>21513.800000000003</v>
      </c>
      <c r="AD139" s="8">
        <v>0</v>
      </c>
      <c r="AE139" s="8">
        <v>0</v>
      </c>
      <c r="AF139" s="8" t="s">
        <v>432</v>
      </c>
      <c r="AG139" s="1" t="s">
        <v>123</v>
      </c>
      <c r="AH139" s="1" t="s">
        <v>74</v>
      </c>
      <c r="AI139" s="1">
        <v>2</v>
      </c>
      <c r="AJ139" s="3">
        <v>45766</v>
      </c>
      <c r="AK139" s="3">
        <v>0</v>
      </c>
      <c r="AL139" s="3">
        <v>45757</v>
      </c>
      <c r="AM139" s="3">
        <v>45764</v>
      </c>
      <c r="AN139" s="3">
        <v>45765</v>
      </c>
      <c r="AO139" s="3">
        <v>45765</v>
      </c>
      <c r="AP139" s="3">
        <v>45761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1644.610488888889</v>
      </c>
    </row>
    <row r="140" spans="1:56" ht="28.5" customHeight="1" x14ac:dyDescent="0.45">
      <c r="A140" s="3">
        <v>45751</v>
      </c>
      <c r="B140" s="14" t="s">
        <v>829</v>
      </c>
      <c r="C140" s="9" t="s">
        <v>86</v>
      </c>
      <c r="D140" s="13" t="s">
        <v>435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45768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82</v>
      </c>
      <c r="AA140" s="8">
        <v>32270.700000000004</v>
      </c>
      <c r="AB140" s="8">
        <v>0</v>
      </c>
      <c r="AC140" s="8">
        <v>32270.700000000004</v>
      </c>
      <c r="AD140" s="8">
        <v>0</v>
      </c>
      <c r="AE140" s="8">
        <v>0</v>
      </c>
      <c r="AF140" s="8" t="s">
        <v>436</v>
      </c>
      <c r="AG140" s="1" t="s">
        <v>124</v>
      </c>
      <c r="AH140" s="1" t="s">
        <v>74</v>
      </c>
      <c r="AI140" s="1">
        <v>2</v>
      </c>
      <c r="AJ140" s="3">
        <v>45768</v>
      </c>
      <c r="AK140" s="3">
        <v>0</v>
      </c>
      <c r="AL140" s="3">
        <v>45759</v>
      </c>
      <c r="AM140" s="3">
        <v>45766</v>
      </c>
      <c r="AN140" s="3">
        <v>45767</v>
      </c>
      <c r="AO140" s="3">
        <v>45767</v>
      </c>
      <c r="AP140" s="3">
        <v>45763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2466.9157333333337</v>
      </c>
    </row>
    <row r="141" spans="1:56" ht="28.5" customHeight="1" x14ac:dyDescent="0.45">
      <c r="A141" s="3">
        <v>45722</v>
      </c>
      <c r="B141" s="14" t="s">
        <v>534</v>
      </c>
      <c r="C141" s="9" t="s">
        <v>86</v>
      </c>
      <c r="D141" s="13" t="s">
        <v>321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45768</v>
      </c>
      <c r="U141" s="11">
        <v>30000</v>
      </c>
      <c r="V141" s="10">
        <v>0</v>
      </c>
      <c r="W141" s="10">
        <v>30000</v>
      </c>
      <c r="X141" s="10">
        <v>0</v>
      </c>
      <c r="Y141" s="10">
        <v>31500</v>
      </c>
      <c r="Z141" s="9" t="s">
        <v>82</v>
      </c>
      <c r="AA141" s="8">
        <v>32270.700000000004</v>
      </c>
      <c r="AB141" s="8">
        <v>0</v>
      </c>
      <c r="AC141" s="8">
        <v>32270.700000000004</v>
      </c>
      <c r="AD141" s="8">
        <v>0</v>
      </c>
      <c r="AE141" s="8">
        <v>0</v>
      </c>
      <c r="AF141" s="8" t="s">
        <v>436</v>
      </c>
      <c r="AG141" s="1" t="s">
        <v>123</v>
      </c>
      <c r="AH141" s="1" t="s">
        <v>74</v>
      </c>
      <c r="AI141" s="1">
        <v>2</v>
      </c>
      <c r="AJ141" s="3">
        <v>45768</v>
      </c>
      <c r="AK141" s="3">
        <v>0</v>
      </c>
      <c r="AL141" s="3">
        <v>45759</v>
      </c>
      <c r="AM141" s="3">
        <v>45766</v>
      </c>
      <c r="AN141" s="3">
        <v>45767</v>
      </c>
      <c r="AO141" s="3">
        <v>45767</v>
      </c>
      <c r="AP141" s="3">
        <v>45763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2466.9157333333337</v>
      </c>
    </row>
    <row r="142" spans="1:56" ht="28.5" customHeight="1" x14ac:dyDescent="0.45">
      <c r="A142" s="3">
        <v>45743</v>
      </c>
      <c r="B142" s="14" t="s">
        <v>752</v>
      </c>
      <c r="C142" s="9" t="s">
        <v>86</v>
      </c>
      <c r="D142" s="13" t="s">
        <v>321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232</v>
      </c>
      <c r="T142" s="12">
        <v>45769</v>
      </c>
      <c r="U142" s="11">
        <v>80000</v>
      </c>
      <c r="V142" s="10">
        <v>0</v>
      </c>
      <c r="W142" s="10">
        <v>80000</v>
      </c>
      <c r="X142" s="10">
        <v>0</v>
      </c>
      <c r="Y142" s="10">
        <v>84000</v>
      </c>
      <c r="Z142" s="9" t="s">
        <v>82</v>
      </c>
      <c r="AA142" s="8">
        <v>86055.200000000012</v>
      </c>
      <c r="AB142" s="8">
        <v>0</v>
      </c>
      <c r="AC142" s="8">
        <v>86055.200000000012</v>
      </c>
      <c r="AD142" s="8">
        <v>0</v>
      </c>
      <c r="AE142" s="8">
        <v>0</v>
      </c>
      <c r="AF142" s="8" t="s">
        <v>432</v>
      </c>
      <c r="AG142" s="1" t="s">
        <v>123</v>
      </c>
      <c r="AH142" s="1" t="s">
        <v>74</v>
      </c>
      <c r="AI142" s="1">
        <v>2</v>
      </c>
      <c r="AJ142" s="3">
        <v>45769</v>
      </c>
      <c r="AK142" s="3">
        <v>0</v>
      </c>
      <c r="AL142" s="3">
        <v>45760</v>
      </c>
      <c r="AM142" s="3">
        <v>45767</v>
      </c>
      <c r="AN142" s="3">
        <v>45768</v>
      </c>
      <c r="AO142" s="3">
        <v>45768</v>
      </c>
      <c r="AP142" s="3">
        <v>45764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6578.441955555556</v>
      </c>
    </row>
    <row r="143" spans="1:56" ht="28.5" customHeight="1" x14ac:dyDescent="0.45">
      <c r="A143" s="3">
        <v>45751</v>
      </c>
      <c r="B143" s="14" t="s">
        <v>830</v>
      </c>
      <c r="C143" s="9" t="s">
        <v>73</v>
      </c>
      <c r="D143" s="13" t="s">
        <v>808</v>
      </c>
      <c r="E143" s="9">
        <v>20</v>
      </c>
      <c r="F143" s="9">
        <v>32</v>
      </c>
      <c r="G143" s="9" t="s">
        <v>60</v>
      </c>
      <c r="H143" s="9">
        <v>0</v>
      </c>
      <c r="I143" s="9">
        <v>72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156</v>
      </c>
      <c r="T143" s="12">
        <v>45769</v>
      </c>
      <c r="U143" s="11">
        <v>5000</v>
      </c>
      <c r="V143" s="10">
        <v>0</v>
      </c>
      <c r="W143" s="10">
        <v>5000</v>
      </c>
      <c r="X143" s="10">
        <v>5300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809</v>
      </c>
      <c r="AG143" s="1" t="s">
        <v>123</v>
      </c>
      <c r="AH143" s="1" t="s">
        <v>74</v>
      </c>
      <c r="AI143" s="1">
        <v>2</v>
      </c>
      <c r="AJ143" s="3">
        <v>45769</v>
      </c>
      <c r="AK143" s="3">
        <v>0</v>
      </c>
      <c r="AL143" s="3">
        <v>45760</v>
      </c>
      <c r="AM143" s="3">
        <v>45767</v>
      </c>
      <c r="AN143" s="3">
        <v>45768</v>
      </c>
      <c r="AO143" s="3">
        <v>45768</v>
      </c>
      <c r="AP143" s="3">
        <v>45764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145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8.5" customHeight="1" x14ac:dyDescent="0.45">
      <c r="A144" s="3">
        <v>45728</v>
      </c>
      <c r="B144" s="14" t="s">
        <v>598</v>
      </c>
      <c r="C144" s="9" t="s">
        <v>86</v>
      </c>
      <c r="D144" s="13" t="s">
        <v>599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45770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243</v>
      </c>
      <c r="AG144" s="1" t="s">
        <v>123</v>
      </c>
      <c r="AH144" s="1" t="s">
        <v>74</v>
      </c>
      <c r="AI144" s="1">
        <v>2</v>
      </c>
      <c r="AJ144" s="3">
        <v>45770</v>
      </c>
      <c r="AK144" s="3">
        <v>0</v>
      </c>
      <c r="AL144" s="3">
        <v>45761</v>
      </c>
      <c r="AM144" s="3">
        <v>45768</v>
      </c>
      <c r="AN144" s="3">
        <v>45769</v>
      </c>
      <c r="AO144" s="3">
        <v>45769</v>
      </c>
      <c r="AP144" s="3">
        <v>45765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45731</v>
      </c>
      <c r="B145" s="14" t="s">
        <v>659</v>
      </c>
      <c r="C145" s="9" t="s">
        <v>86</v>
      </c>
      <c r="D145" s="13" t="s">
        <v>620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45771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82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 t="s">
        <v>243</v>
      </c>
      <c r="AG145" s="1" t="s">
        <v>123</v>
      </c>
      <c r="AH145" s="1" t="s">
        <v>74</v>
      </c>
      <c r="AI145" s="1">
        <v>2</v>
      </c>
      <c r="AJ145" s="3">
        <v>45771</v>
      </c>
      <c r="AK145" s="3">
        <v>0</v>
      </c>
      <c r="AL145" s="3">
        <v>45762</v>
      </c>
      <c r="AM145" s="3">
        <v>45769</v>
      </c>
      <c r="AN145" s="3">
        <v>45770</v>
      </c>
      <c r="AO145" s="3">
        <v>45770</v>
      </c>
      <c r="AP145" s="3">
        <v>45766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822.3052444444445</v>
      </c>
    </row>
    <row r="146" spans="1:56" ht="28.5" customHeight="1" x14ac:dyDescent="0.45">
      <c r="A146" s="3">
        <v>45724</v>
      </c>
      <c r="B146" s="14" t="s">
        <v>602</v>
      </c>
      <c r="C146" s="9" t="s">
        <v>86</v>
      </c>
      <c r="D146" s="13" t="s">
        <v>328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329</v>
      </c>
      <c r="T146" s="12">
        <v>45771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298</v>
      </c>
      <c r="AG146" s="1" t="s">
        <v>123</v>
      </c>
      <c r="AH146" s="1" t="s">
        <v>74</v>
      </c>
      <c r="AI146" s="1">
        <v>2</v>
      </c>
      <c r="AJ146" s="3">
        <v>45771</v>
      </c>
      <c r="AK146" s="3">
        <v>0</v>
      </c>
      <c r="AL146" s="3">
        <v>45762</v>
      </c>
      <c r="AM146" s="3">
        <v>45769</v>
      </c>
      <c r="AN146" s="3">
        <v>45770</v>
      </c>
      <c r="AO146" s="3">
        <v>45770</v>
      </c>
      <c r="AP146" s="3">
        <v>45766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45724</v>
      </c>
      <c r="B147" s="14" t="s">
        <v>602</v>
      </c>
      <c r="C147" s="9" t="s">
        <v>86</v>
      </c>
      <c r="D147" s="13" t="s">
        <v>527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329</v>
      </c>
      <c r="T147" s="12">
        <v>45771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298</v>
      </c>
      <c r="AG147" s="1" t="s">
        <v>123</v>
      </c>
      <c r="AH147" s="1" t="s">
        <v>74</v>
      </c>
      <c r="AI147" s="1">
        <v>2</v>
      </c>
      <c r="AJ147" s="3">
        <v>45771</v>
      </c>
      <c r="AK147" s="3">
        <v>0</v>
      </c>
      <c r="AL147" s="3">
        <v>45762</v>
      </c>
      <c r="AM147" s="3">
        <v>45769</v>
      </c>
      <c r="AN147" s="3">
        <v>45770</v>
      </c>
      <c r="AO147" s="3">
        <v>45770</v>
      </c>
      <c r="AP147" s="3">
        <v>45766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822.3052444444445</v>
      </c>
    </row>
    <row r="148" spans="1:56" ht="28.5" customHeight="1" x14ac:dyDescent="0.45">
      <c r="A148" s="3">
        <v>45731</v>
      </c>
      <c r="B148" s="14" t="s">
        <v>657</v>
      </c>
      <c r="C148" s="9" t="s">
        <v>86</v>
      </c>
      <c r="D148" s="13" t="s">
        <v>613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45772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243</v>
      </c>
      <c r="AG148" s="1" t="s">
        <v>123</v>
      </c>
      <c r="AH148" s="1" t="s">
        <v>74</v>
      </c>
      <c r="AI148" s="1">
        <v>2</v>
      </c>
      <c r="AJ148" s="3">
        <v>45772</v>
      </c>
      <c r="AK148" s="3">
        <v>0</v>
      </c>
      <c r="AL148" s="3">
        <v>45763</v>
      </c>
      <c r="AM148" s="3">
        <v>45770</v>
      </c>
      <c r="AN148" s="3">
        <v>45771</v>
      </c>
      <c r="AO148" s="3">
        <v>45771</v>
      </c>
      <c r="AP148" s="3">
        <v>45767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45743</v>
      </c>
      <c r="B149" s="14" t="s">
        <v>751</v>
      </c>
      <c r="C149" s="9" t="s">
        <v>86</v>
      </c>
      <c r="D149" s="13" t="s">
        <v>349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45772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432</v>
      </c>
      <c r="AG149" s="1" t="s">
        <v>123</v>
      </c>
      <c r="AH149" s="1" t="s">
        <v>74</v>
      </c>
      <c r="AI149" s="1">
        <v>2</v>
      </c>
      <c r="AJ149" s="3">
        <v>45772</v>
      </c>
      <c r="AK149" s="3">
        <v>0</v>
      </c>
      <c r="AL149" s="3">
        <v>45763</v>
      </c>
      <c r="AM149" s="3">
        <v>45770</v>
      </c>
      <c r="AN149" s="3">
        <v>45771</v>
      </c>
      <c r="AO149" s="3">
        <v>45771</v>
      </c>
      <c r="AP149" s="3">
        <v>45767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822.3052444444445</v>
      </c>
    </row>
    <row r="150" spans="1:56" ht="28.5" customHeight="1" x14ac:dyDescent="0.45">
      <c r="A150" s="3">
        <v>45743</v>
      </c>
      <c r="B150" s="14" t="s">
        <v>751</v>
      </c>
      <c r="C150" s="9" t="s">
        <v>86</v>
      </c>
      <c r="D150" s="13" t="s">
        <v>406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45776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32270.700000000004</v>
      </c>
      <c r="AB150" s="8">
        <v>0</v>
      </c>
      <c r="AC150" s="8">
        <v>32270.700000000004</v>
      </c>
      <c r="AD150" s="8">
        <v>0</v>
      </c>
      <c r="AE150" s="8">
        <v>0</v>
      </c>
      <c r="AF150" s="8" t="s">
        <v>432</v>
      </c>
      <c r="AG150" s="1" t="s">
        <v>123</v>
      </c>
      <c r="AH150" s="1" t="s">
        <v>74</v>
      </c>
      <c r="AI150" s="1">
        <v>2</v>
      </c>
      <c r="AJ150" s="3">
        <v>45776</v>
      </c>
      <c r="AK150" s="3">
        <v>0</v>
      </c>
      <c r="AL150" s="3">
        <v>45767</v>
      </c>
      <c r="AM150" s="3">
        <v>45774</v>
      </c>
      <c r="AN150" s="3">
        <v>45775</v>
      </c>
      <c r="AO150" s="3">
        <v>45775</v>
      </c>
      <c r="AP150" s="3">
        <v>45771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2466.9157333333337</v>
      </c>
    </row>
    <row r="151" spans="1:56" ht="28.5" customHeight="1" x14ac:dyDescent="0.45">
      <c r="A151" s="3">
        <v>45751</v>
      </c>
      <c r="B151" s="14" t="s">
        <v>831</v>
      </c>
      <c r="C151" s="9" t="s">
        <v>86</v>
      </c>
      <c r="D151" s="13" t="s">
        <v>435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45777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32270.700000000004</v>
      </c>
      <c r="AB151" s="8">
        <v>0</v>
      </c>
      <c r="AC151" s="8">
        <v>32270.700000000004</v>
      </c>
      <c r="AD151" s="8">
        <v>0</v>
      </c>
      <c r="AE151" s="8">
        <v>0</v>
      </c>
      <c r="AF151" s="8" t="s">
        <v>436</v>
      </c>
      <c r="AG151" s="1" t="s">
        <v>123</v>
      </c>
      <c r="AH151" s="1" t="s">
        <v>74</v>
      </c>
      <c r="AI151" s="1">
        <v>2</v>
      </c>
      <c r="AJ151" s="3">
        <v>45777</v>
      </c>
      <c r="AK151" s="3">
        <v>0</v>
      </c>
      <c r="AL151" s="3">
        <v>45768</v>
      </c>
      <c r="AM151" s="3">
        <v>45775</v>
      </c>
      <c r="AN151" s="3">
        <v>45776</v>
      </c>
      <c r="AO151" s="3">
        <v>45776</v>
      </c>
      <c r="AP151" s="3">
        <v>45772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2466.9157333333337</v>
      </c>
    </row>
    <row r="152" spans="1:56" ht="28.5" customHeight="1" x14ac:dyDescent="0.45">
      <c r="A152" s="3">
        <v>45731</v>
      </c>
      <c r="B152" s="14" t="s">
        <v>663</v>
      </c>
      <c r="C152" s="9" t="s">
        <v>86</v>
      </c>
      <c r="D152" s="13" t="s">
        <v>612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45779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243</v>
      </c>
      <c r="AG152" s="1" t="s">
        <v>123</v>
      </c>
      <c r="AH152" s="1" t="s">
        <v>74</v>
      </c>
      <c r="AI152" s="1">
        <v>2</v>
      </c>
      <c r="AJ152" s="3">
        <v>45779</v>
      </c>
      <c r="AK152" s="3">
        <v>0</v>
      </c>
      <c r="AL152" s="3">
        <v>45770</v>
      </c>
      <c r="AM152" s="3">
        <v>45777</v>
      </c>
      <c r="AN152" s="3">
        <v>45778</v>
      </c>
      <c r="AO152" s="3">
        <v>45778</v>
      </c>
      <c r="AP152" s="3">
        <v>45774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45731</v>
      </c>
      <c r="B153" s="14" t="s">
        <v>664</v>
      </c>
      <c r="C153" s="9" t="s">
        <v>86</v>
      </c>
      <c r="D153" s="13" t="s">
        <v>617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45779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243</v>
      </c>
      <c r="AG153" s="1" t="s">
        <v>123</v>
      </c>
      <c r="AH153" s="1" t="s">
        <v>74</v>
      </c>
      <c r="AI153" s="1">
        <v>2</v>
      </c>
      <c r="AJ153" s="3">
        <v>45779</v>
      </c>
      <c r="AK153" s="3">
        <v>0</v>
      </c>
      <c r="AL153" s="3">
        <v>45770</v>
      </c>
      <c r="AM153" s="3">
        <v>45777</v>
      </c>
      <c r="AN153" s="3">
        <v>45778</v>
      </c>
      <c r="AO153" s="3">
        <v>45778</v>
      </c>
      <c r="AP153" s="3">
        <v>45774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45731</v>
      </c>
      <c r="B154" s="14" t="s">
        <v>665</v>
      </c>
      <c r="C154" s="9" t="s">
        <v>86</v>
      </c>
      <c r="D154" s="13" t="s">
        <v>623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45779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45779</v>
      </c>
      <c r="AK154" s="3">
        <v>0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45731</v>
      </c>
      <c r="B155" s="14" t="s">
        <v>664</v>
      </c>
      <c r="C155" s="9" t="s">
        <v>86</v>
      </c>
      <c r="D155" s="13" t="s">
        <v>618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45780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243</v>
      </c>
      <c r="AG155" s="1" t="s">
        <v>123</v>
      </c>
      <c r="AH155" s="1" t="s">
        <v>74</v>
      </c>
      <c r="AI155" s="1">
        <v>2</v>
      </c>
      <c r="AJ155" s="3">
        <v>45780</v>
      </c>
      <c r="AK155" s="3">
        <v>0</v>
      </c>
      <c r="AL155" s="3">
        <v>45771</v>
      </c>
      <c r="AM155" s="3">
        <v>45778</v>
      </c>
      <c r="AN155" s="3">
        <v>45779</v>
      </c>
      <c r="AO155" s="3">
        <v>45779</v>
      </c>
      <c r="AP155" s="3">
        <v>45775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411.15262222222225</v>
      </c>
    </row>
    <row r="156" spans="1:56" ht="28.5" customHeight="1" x14ac:dyDescent="0.45">
      <c r="A156" s="3">
        <v>45751</v>
      </c>
      <c r="B156" s="14" t="s">
        <v>832</v>
      </c>
      <c r="C156" s="9" t="s">
        <v>86</v>
      </c>
      <c r="D156" s="13" t="s">
        <v>807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45782</v>
      </c>
      <c r="U156" s="11">
        <v>12000</v>
      </c>
      <c r="V156" s="10">
        <v>0</v>
      </c>
      <c r="W156" s="10">
        <v>12000</v>
      </c>
      <c r="X156" s="10">
        <v>0</v>
      </c>
      <c r="Y156" s="10">
        <v>12600</v>
      </c>
      <c r="Z156" s="9" t="s">
        <v>82</v>
      </c>
      <c r="AA156" s="8">
        <v>12908.28</v>
      </c>
      <c r="AB156" s="8">
        <v>0</v>
      </c>
      <c r="AC156" s="8">
        <v>12908.28</v>
      </c>
      <c r="AD156" s="8">
        <v>0</v>
      </c>
      <c r="AE156" s="8">
        <v>0</v>
      </c>
      <c r="AF156" s="8" t="s">
        <v>312</v>
      </c>
      <c r="AG156" s="1" t="s">
        <v>123</v>
      </c>
      <c r="AH156" s="1" t="s">
        <v>74</v>
      </c>
      <c r="AI156" s="1">
        <v>2</v>
      </c>
      <c r="AJ156" s="3">
        <v>45782</v>
      </c>
      <c r="AK156" s="3">
        <v>0</v>
      </c>
      <c r="AL156" s="3">
        <v>45773</v>
      </c>
      <c r="AM156" s="3">
        <v>45780</v>
      </c>
      <c r="AN156" s="3">
        <v>45781</v>
      </c>
      <c r="AO156" s="3">
        <v>45781</v>
      </c>
      <c r="AP156" s="3">
        <v>45777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986.76629333333335</v>
      </c>
    </row>
    <row r="157" spans="1:56" ht="28.5" customHeight="1" x14ac:dyDescent="0.45">
      <c r="A157" s="3">
        <v>45751</v>
      </c>
      <c r="B157" s="14" t="s">
        <v>833</v>
      </c>
      <c r="C157" s="9" t="s">
        <v>86</v>
      </c>
      <c r="D157" s="13" t="s">
        <v>805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45784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432</v>
      </c>
      <c r="AG157" s="1" t="s">
        <v>123</v>
      </c>
      <c r="AH157" s="1" t="s">
        <v>74</v>
      </c>
      <c r="AI157" s="1">
        <v>2</v>
      </c>
      <c r="AJ157" s="3">
        <v>45784</v>
      </c>
      <c r="AK157" s="3">
        <v>0</v>
      </c>
      <c r="AL157" s="3">
        <v>45775</v>
      </c>
      <c r="AM157" s="3">
        <v>45782</v>
      </c>
      <c r="AN157" s="3">
        <v>45783</v>
      </c>
      <c r="AO157" s="3">
        <v>45783</v>
      </c>
      <c r="AP157" s="3">
        <v>45779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45751</v>
      </c>
      <c r="B158" s="14" t="s">
        <v>832</v>
      </c>
      <c r="C158" s="9" t="s">
        <v>86</v>
      </c>
      <c r="D158" s="13" t="s">
        <v>406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45784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82</v>
      </c>
      <c r="AA158" s="8">
        <v>21513.800000000003</v>
      </c>
      <c r="AB158" s="8">
        <v>0</v>
      </c>
      <c r="AC158" s="8">
        <v>21513.800000000003</v>
      </c>
      <c r="AD158" s="8">
        <v>0</v>
      </c>
      <c r="AE158" s="8">
        <v>0</v>
      </c>
      <c r="AF158" s="8" t="s">
        <v>432</v>
      </c>
      <c r="AG158" s="1" t="s">
        <v>123</v>
      </c>
      <c r="AH158" s="1" t="s">
        <v>74</v>
      </c>
      <c r="AI158" s="1">
        <v>2</v>
      </c>
      <c r="AJ158" s="3">
        <v>45784</v>
      </c>
      <c r="AK158" s="3">
        <v>0</v>
      </c>
      <c r="AL158" s="3">
        <v>45775</v>
      </c>
      <c r="AM158" s="3">
        <v>45782</v>
      </c>
      <c r="AN158" s="3">
        <v>45783</v>
      </c>
      <c r="AO158" s="3">
        <v>45783</v>
      </c>
      <c r="AP158" s="3">
        <v>45779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1644.610488888889</v>
      </c>
    </row>
    <row r="159" spans="1:56" ht="28.5" customHeight="1" x14ac:dyDescent="0.45">
      <c r="A159" s="3">
        <v>45751</v>
      </c>
      <c r="B159" s="14" t="s">
        <v>833</v>
      </c>
      <c r="C159" s="9" t="s">
        <v>86</v>
      </c>
      <c r="D159" s="13" t="s">
        <v>806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45784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432</v>
      </c>
      <c r="AG159" s="1" t="s">
        <v>123</v>
      </c>
      <c r="AH159" s="1" t="s">
        <v>74</v>
      </c>
      <c r="AI159" s="1">
        <v>2</v>
      </c>
      <c r="AJ159" s="3">
        <v>45784</v>
      </c>
      <c r="AK159" s="3">
        <v>0</v>
      </c>
      <c r="AL159" s="3">
        <v>45775</v>
      </c>
      <c r="AM159" s="3">
        <v>45782</v>
      </c>
      <c r="AN159" s="3">
        <v>45783</v>
      </c>
      <c r="AO159" s="3">
        <v>45783</v>
      </c>
      <c r="AP159" s="3">
        <v>45779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45731</v>
      </c>
      <c r="B160" s="14" t="s">
        <v>665</v>
      </c>
      <c r="C160" s="9" t="s">
        <v>86</v>
      </c>
      <c r="D160" s="13" t="s">
        <v>624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45785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243</v>
      </c>
      <c r="AG160" s="1" t="s">
        <v>123</v>
      </c>
      <c r="AH160" s="1" t="s">
        <v>74</v>
      </c>
      <c r="AI160" s="1">
        <v>2</v>
      </c>
      <c r="AJ160" s="3">
        <v>45785</v>
      </c>
      <c r="AK160" s="3">
        <v>0</v>
      </c>
      <c r="AL160" s="3">
        <v>45776</v>
      </c>
      <c r="AM160" s="3">
        <v>45783</v>
      </c>
      <c r="AN160" s="3">
        <v>45784</v>
      </c>
      <c r="AO160" s="3">
        <v>45784</v>
      </c>
      <c r="AP160" s="3">
        <v>45780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45751</v>
      </c>
      <c r="B161" s="14" t="s">
        <v>834</v>
      </c>
      <c r="C161" s="9" t="s">
        <v>86</v>
      </c>
      <c r="D161" s="13" t="s">
        <v>804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45786</v>
      </c>
      <c r="U161" s="11">
        <v>40000</v>
      </c>
      <c r="V161" s="10">
        <v>0</v>
      </c>
      <c r="W161" s="10">
        <v>40000</v>
      </c>
      <c r="X161" s="10">
        <v>0</v>
      </c>
      <c r="Y161" s="10">
        <v>42000</v>
      </c>
      <c r="Z161" s="9" t="s">
        <v>82</v>
      </c>
      <c r="AA161" s="8">
        <v>43027.600000000006</v>
      </c>
      <c r="AB161" s="8">
        <v>0</v>
      </c>
      <c r="AC161" s="8">
        <v>43027.600000000006</v>
      </c>
      <c r="AD161" s="8">
        <v>0</v>
      </c>
      <c r="AE161" s="8">
        <v>0</v>
      </c>
      <c r="AF161" s="8" t="s">
        <v>432</v>
      </c>
      <c r="AG161" s="1" t="s">
        <v>123</v>
      </c>
      <c r="AH161" s="1" t="s">
        <v>74</v>
      </c>
      <c r="AI161" s="1">
        <v>2</v>
      </c>
      <c r="AJ161" s="3">
        <v>45786</v>
      </c>
      <c r="AK161" s="3">
        <v>0</v>
      </c>
      <c r="AL161" s="3">
        <v>45777</v>
      </c>
      <c r="AM161" s="3">
        <v>45784</v>
      </c>
      <c r="AN161" s="3">
        <v>45785</v>
      </c>
      <c r="AO161" s="3">
        <v>45785</v>
      </c>
      <c r="AP161" s="3">
        <v>45781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3289.220977777778</v>
      </c>
    </row>
    <row r="162" spans="1:56" ht="28.5" customHeight="1" x14ac:dyDescent="0.45">
      <c r="A162" s="3">
        <v>45731</v>
      </c>
      <c r="B162" s="14" t="s">
        <v>660</v>
      </c>
      <c r="C162" s="9" t="s">
        <v>86</v>
      </c>
      <c r="D162" s="13" t="s">
        <v>616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45790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243</v>
      </c>
      <c r="AG162" s="1" t="s">
        <v>123</v>
      </c>
      <c r="AH162" s="1" t="s">
        <v>74</v>
      </c>
      <c r="AI162" s="1">
        <v>2</v>
      </c>
      <c r="AJ162" s="3">
        <v>45790</v>
      </c>
      <c r="AK162" s="3">
        <v>0</v>
      </c>
      <c r="AL162" s="3">
        <v>45781</v>
      </c>
      <c r="AM162" s="3">
        <v>45788</v>
      </c>
      <c r="AN162" s="3">
        <v>45789</v>
      </c>
      <c r="AO162" s="3">
        <v>45789</v>
      </c>
      <c r="AP162" s="3">
        <v>45785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411.15262222222225</v>
      </c>
    </row>
    <row r="163" spans="1:56" ht="28.5" customHeight="1" x14ac:dyDescent="0.45">
      <c r="A163" s="3">
        <v>45731</v>
      </c>
      <c r="B163" s="14" t="s">
        <v>663</v>
      </c>
      <c r="C163" s="9" t="s">
        <v>86</v>
      </c>
      <c r="D163" s="13" t="s">
        <v>614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45792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243</v>
      </c>
      <c r="AG163" s="1" t="s">
        <v>61</v>
      </c>
      <c r="AH163" s="1" t="s">
        <v>74</v>
      </c>
      <c r="AI163" s="1">
        <v>2</v>
      </c>
      <c r="AJ163" s="3">
        <v>45792</v>
      </c>
      <c r="AK163" s="3">
        <v>0</v>
      </c>
      <c r="AL163" s="3">
        <v>45783</v>
      </c>
      <c r="AM163" s="3">
        <v>45790</v>
      </c>
      <c r="AN163" s="3">
        <v>45791</v>
      </c>
      <c r="AO163" s="3">
        <v>45791</v>
      </c>
      <c r="AP163" s="3">
        <v>45787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411.15262222222225</v>
      </c>
    </row>
    <row r="164" spans="1:56" ht="28.5" customHeight="1" x14ac:dyDescent="0.45">
      <c r="A164" s="3">
        <v>45728</v>
      </c>
      <c r="B164" s="14" t="s">
        <v>600</v>
      </c>
      <c r="C164" s="9" t="s">
        <v>86</v>
      </c>
      <c r="D164" s="13" t="s">
        <v>601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45793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243</v>
      </c>
      <c r="AG164" s="1" t="s">
        <v>122</v>
      </c>
      <c r="AH164" s="1" t="s">
        <v>74</v>
      </c>
      <c r="AI164" s="1">
        <v>2</v>
      </c>
      <c r="AJ164" s="3">
        <v>45793</v>
      </c>
      <c r="AK164" s="3">
        <v>0</v>
      </c>
      <c r="AL164" s="3">
        <v>45784</v>
      </c>
      <c r="AM164" s="3">
        <v>45791</v>
      </c>
      <c r="AN164" s="3">
        <v>45792</v>
      </c>
      <c r="AO164" s="3">
        <v>45792</v>
      </c>
      <c r="AP164" s="3">
        <v>45788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45728</v>
      </c>
      <c r="B165" s="14" t="s">
        <v>600</v>
      </c>
      <c r="C165" s="9" t="s">
        <v>86</v>
      </c>
      <c r="D165" s="13" t="s">
        <v>250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45793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243</v>
      </c>
      <c r="AG165" s="1" t="s">
        <v>122</v>
      </c>
      <c r="AH165" s="1" t="s">
        <v>74</v>
      </c>
      <c r="AI165" s="1">
        <v>2</v>
      </c>
      <c r="AJ165" s="3">
        <v>45793</v>
      </c>
      <c r="AK165" s="3">
        <v>0</v>
      </c>
      <c r="AL165" s="3">
        <v>45784</v>
      </c>
      <c r="AM165" s="3">
        <v>45791</v>
      </c>
      <c r="AN165" s="3">
        <v>45792</v>
      </c>
      <c r="AO165" s="3">
        <v>45792</v>
      </c>
      <c r="AP165" s="3">
        <v>45788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 t="s">
        <v>146</v>
      </c>
      <c r="B166" s="14" t="s">
        <v>146</v>
      </c>
      <c r="C166" s="9" t="s">
        <v>152</v>
      </c>
      <c r="D166" s="13" t="s">
        <v>61</v>
      </c>
      <c r="E166" s="9">
        <v>20</v>
      </c>
      <c r="F166" s="9">
        <v>36</v>
      </c>
      <c r="G166" s="9" t="s">
        <v>60</v>
      </c>
      <c r="H166" s="9">
        <v>0</v>
      </c>
      <c r="I166" s="9">
        <v>78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112</v>
      </c>
      <c r="T166" s="12" t="s">
        <v>63</v>
      </c>
      <c r="U166" s="11">
        <v>110000</v>
      </c>
      <c r="V166" s="10">
        <v>0</v>
      </c>
      <c r="W166" s="10">
        <v>110000</v>
      </c>
      <c r="X166" s="10">
        <v>0</v>
      </c>
      <c r="Y166" s="10">
        <v>115500</v>
      </c>
      <c r="Z166" s="9" t="s">
        <v>82</v>
      </c>
      <c r="AA166" s="8">
        <v>115252.50000000001</v>
      </c>
      <c r="AB166" s="8">
        <v>0</v>
      </c>
      <c r="AC166" s="8">
        <v>115252.50000000001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8810.4133333333339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37</v>
      </c>
      <c r="G167" s="9">
        <v>0</v>
      </c>
      <c r="H167" s="9">
        <v>0</v>
      </c>
      <c r="I167" s="9">
        <v>80</v>
      </c>
      <c r="J167" s="9" t="s">
        <v>57</v>
      </c>
      <c r="K167" s="9">
        <v>3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82</v>
      </c>
      <c r="AA167" s="8">
        <v>762010.19047999987</v>
      </c>
      <c r="AB167" s="8">
        <v>66149.428260000001</v>
      </c>
      <c r="AC167" s="8">
        <v>695860.76222000015</v>
      </c>
      <c r="AD167" s="8">
        <v>0</v>
      </c>
      <c r="AE167" s="8">
        <v>0</v>
      </c>
      <c r="AF167" s="8" t="s">
        <v>58</v>
      </c>
      <c r="AG167" s="1" t="s">
        <v>122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0</v>
      </c>
    </row>
    <row r="168" spans="1:56" ht="28.5" customHeight="1" x14ac:dyDescent="0.45">
      <c r="A168" s="3">
        <v>45749</v>
      </c>
      <c r="B168" s="14" t="s">
        <v>835</v>
      </c>
      <c r="C168" s="9" t="s">
        <v>316</v>
      </c>
      <c r="D168" s="13" t="s">
        <v>59</v>
      </c>
      <c r="E168" s="9">
        <v>21</v>
      </c>
      <c r="F168" s="9">
        <v>31</v>
      </c>
      <c r="G168" s="9" t="s">
        <v>60</v>
      </c>
      <c r="H168" s="9">
        <v>0</v>
      </c>
      <c r="I168" s="9">
        <v>60</v>
      </c>
      <c r="J168" s="9" t="s">
        <v>57</v>
      </c>
      <c r="K168" s="9">
        <v>5</v>
      </c>
      <c r="L168" s="9" t="s">
        <v>93</v>
      </c>
      <c r="M168" s="10">
        <v>22</v>
      </c>
      <c r="N168" s="9">
        <v>34</v>
      </c>
      <c r="O168" s="9">
        <v>40</v>
      </c>
      <c r="P168" s="10">
        <v>36.9076939264</v>
      </c>
      <c r="Q168" s="10">
        <v>0</v>
      </c>
      <c r="R168" s="10">
        <v>36.9076939264</v>
      </c>
      <c r="S168" s="9" t="s">
        <v>133</v>
      </c>
      <c r="T168" s="12">
        <v>45756</v>
      </c>
      <c r="U168" s="11">
        <v>2000</v>
      </c>
      <c r="V168" s="10">
        <v>0</v>
      </c>
      <c r="W168" s="10">
        <v>2000</v>
      </c>
      <c r="X168" s="10">
        <v>0</v>
      </c>
      <c r="Y168" s="10">
        <v>0</v>
      </c>
      <c r="Z168" s="9" t="s">
        <v>140</v>
      </c>
      <c r="AA168" s="8">
        <v>1816.1000000000001</v>
      </c>
      <c r="AB168" s="8">
        <v>0</v>
      </c>
      <c r="AC168" s="8">
        <v>1816.1000000000001</v>
      </c>
      <c r="AD168" s="8">
        <v>0</v>
      </c>
      <c r="AE168" s="8">
        <v>0</v>
      </c>
      <c r="AF168" s="8" t="s">
        <v>299</v>
      </c>
      <c r="AG168" s="1" t="s">
        <v>125</v>
      </c>
      <c r="AH168" s="1" t="s">
        <v>77</v>
      </c>
      <c r="AI168" s="1">
        <v>3</v>
      </c>
      <c r="AJ168" s="3">
        <v>45756</v>
      </c>
      <c r="AK168" s="3">
        <v>0</v>
      </c>
      <c r="AL168" s="3">
        <v>0</v>
      </c>
      <c r="AM168" s="3">
        <v>0</v>
      </c>
      <c r="AN168" s="3">
        <v>0</v>
      </c>
      <c r="AO168" s="3">
        <v>45753</v>
      </c>
      <c r="AP168" s="3">
        <v>45751</v>
      </c>
      <c r="AQ168" s="3">
        <v>45754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 t="s">
        <v>755</v>
      </c>
      <c r="AZ168" s="2">
        <v>0</v>
      </c>
      <c r="BA168" s="2">
        <v>0</v>
      </c>
      <c r="BB168" s="2">
        <v>0</v>
      </c>
      <c r="BC168" s="1" t="s">
        <v>105</v>
      </c>
      <c r="BD168" s="56">
        <v>123.94882499999999</v>
      </c>
    </row>
    <row r="169" spans="1:56" ht="28.5" customHeight="1" x14ac:dyDescent="0.45">
      <c r="A169" s="3">
        <v>45750</v>
      </c>
      <c r="B169" s="14" t="s">
        <v>836</v>
      </c>
      <c r="C169" s="9" t="s">
        <v>195</v>
      </c>
      <c r="D169" s="13" t="s">
        <v>59</v>
      </c>
      <c r="E169" s="9">
        <v>21</v>
      </c>
      <c r="F169" s="9">
        <v>38</v>
      </c>
      <c r="G169" s="9" t="s">
        <v>60</v>
      </c>
      <c r="H169" s="9">
        <v>0</v>
      </c>
      <c r="I169" s="9">
        <v>69</v>
      </c>
      <c r="J169" s="9" t="s">
        <v>57</v>
      </c>
      <c r="K169" s="9">
        <v>5</v>
      </c>
      <c r="L169" s="9" t="s">
        <v>93</v>
      </c>
      <c r="M169" s="10">
        <v>22</v>
      </c>
      <c r="N169" s="9">
        <v>41</v>
      </c>
      <c r="O169" s="9">
        <v>40</v>
      </c>
      <c r="P169" s="10">
        <v>155.77217877759998</v>
      </c>
      <c r="Q169" s="10">
        <v>0</v>
      </c>
      <c r="R169" s="10">
        <v>155.77217877759998</v>
      </c>
      <c r="S169" s="9" t="s">
        <v>71</v>
      </c>
      <c r="T169" s="12">
        <v>45756</v>
      </c>
      <c r="U169" s="11">
        <v>7000</v>
      </c>
      <c r="V169" s="10">
        <v>0</v>
      </c>
      <c r="W169" s="10">
        <v>7000</v>
      </c>
      <c r="X169" s="10">
        <v>0</v>
      </c>
      <c r="Y169" s="10">
        <v>0</v>
      </c>
      <c r="Z169" s="9" t="s">
        <v>140</v>
      </c>
      <c r="AA169" s="8">
        <v>7725.41</v>
      </c>
      <c r="AB169" s="8">
        <v>5900</v>
      </c>
      <c r="AC169" s="8">
        <v>1825.4099999999999</v>
      </c>
      <c r="AD169" s="8">
        <v>0</v>
      </c>
      <c r="AE169" s="8">
        <v>0</v>
      </c>
      <c r="AF169" s="8">
        <v>0</v>
      </c>
      <c r="AG169" s="1" t="s">
        <v>125</v>
      </c>
      <c r="AH169" s="1" t="s">
        <v>77</v>
      </c>
      <c r="AI169" s="1">
        <v>3</v>
      </c>
      <c r="AJ169" s="3">
        <v>45756</v>
      </c>
      <c r="AK169" s="3">
        <v>0</v>
      </c>
      <c r="AL169" s="3">
        <v>0</v>
      </c>
      <c r="AM169" s="3">
        <v>0</v>
      </c>
      <c r="AN169" s="3">
        <v>0</v>
      </c>
      <c r="AO169" s="3">
        <v>45753</v>
      </c>
      <c r="AP169" s="3">
        <v>45751</v>
      </c>
      <c r="AQ169" s="3">
        <v>45754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124.58423249999997</v>
      </c>
    </row>
    <row r="170" spans="1:56" ht="28.5" customHeight="1" x14ac:dyDescent="0.45">
      <c r="A170" s="3">
        <v>45750</v>
      </c>
      <c r="B170" s="14" t="s">
        <v>836</v>
      </c>
      <c r="C170" s="9" t="s">
        <v>195</v>
      </c>
      <c r="D170" s="13" t="s">
        <v>59</v>
      </c>
      <c r="E170" s="9">
        <v>21</v>
      </c>
      <c r="F170" s="9">
        <v>38</v>
      </c>
      <c r="G170" s="9" t="s">
        <v>60</v>
      </c>
      <c r="H170" s="9">
        <v>0</v>
      </c>
      <c r="I170" s="9">
        <v>69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45756</v>
      </c>
      <c r="U170" s="11">
        <v>8000</v>
      </c>
      <c r="V170" s="10">
        <v>0</v>
      </c>
      <c r="W170" s="10">
        <v>8000</v>
      </c>
      <c r="X170" s="10">
        <v>0</v>
      </c>
      <c r="Y170" s="10">
        <v>0</v>
      </c>
      <c r="Z170" s="9" t="s">
        <v>140</v>
      </c>
      <c r="AA170" s="8">
        <v>8829.0399999999991</v>
      </c>
      <c r="AB170" s="8">
        <v>2500</v>
      </c>
      <c r="AC170" s="8">
        <v>6329.0399999999991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77</v>
      </c>
      <c r="AI170" s="1">
        <v>2</v>
      </c>
      <c r="AJ170" s="3">
        <v>45756</v>
      </c>
      <c r="AK170" s="3">
        <v>0</v>
      </c>
      <c r="AL170" s="3">
        <v>0</v>
      </c>
      <c r="AM170" s="3">
        <v>0</v>
      </c>
      <c r="AN170" s="3">
        <v>0</v>
      </c>
      <c r="AO170" s="3">
        <v>45754</v>
      </c>
      <c r="AP170" s="3">
        <v>45751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431.95697999999987</v>
      </c>
    </row>
    <row r="171" spans="1:56" ht="28.5" customHeight="1" x14ac:dyDescent="0.45">
      <c r="A171" s="3">
        <v>45752</v>
      </c>
      <c r="B171" s="14" t="s">
        <v>138</v>
      </c>
      <c r="C171" s="9" t="s">
        <v>195</v>
      </c>
      <c r="D171" s="13" t="s">
        <v>59</v>
      </c>
      <c r="E171" s="9">
        <v>21</v>
      </c>
      <c r="F171" s="9">
        <v>38</v>
      </c>
      <c r="G171" s="9" t="s">
        <v>60</v>
      </c>
      <c r="H171" s="9">
        <v>0</v>
      </c>
      <c r="I171" s="9">
        <v>69</v>
      </c>
      <c r="J171" s="9" t="s">
        <v>57</v>
      </c>
      <c r="K171" s="9">
        <v>5</v>
      </c>
      <c r="L171" s="9" t="s">
        <v>93</v>
      </c>
      <c r="M171" s="10">
        <v>22</v>
      </c>
      <c r="N171" s="9">
        <v>41</v>
      </c>
      <c r="O171" s="9">
        <v>40</v>
      </c>
      <c r="P171" s="10">
        <v>166.89876297599997</v>
      </c>
      <c r="Q171" s="10">
        <v>0</v>
      </c>
      <c r="R171" s="10">
        <v>166.89876297599997</v>
      </c>
      <c r="S171" s="9" t="s">
        <v>71</v>
      </c>
      <c r="T171" s="12">
        <v>45758</v>
      </c>
      <c r="U171" s="11">
        <v>7500</v>
      </c>
      <c r="V171" s="10">
        <v>0</v>
      </c>
      <c r="W171" s="10">
        <v>7500</v>
      </c>
      <c r="X171" s="10">
        <v>0</v>
      </c>
      <c r="Y171" s="10">
        <v>0</v>
      </c>
      <c r="Z171" s="9" t="s">
        <v>140</v>
      </c>
      <c r="AA171" s="8">
        <v>8277.2250000000004</v>
      </c>
      <c r="AB171" s="8">
        <v>0</v>
      </c>
      <c r="AC171" s="8">
        <v>8277.2250000000004</v>
      </c>
      <c r="AD171" s="8">
        <v>0</v>
      </c>
      <c r="AE171" s="8">
        <v>0</v>
      </c>
      <c r="AF171" s="8">
        <v>0</v>
      </c>
      <c r="AG171" s="1" t="s">
        <v>125</v>
      </c>
      <c r="AH171" s="1" t="s">
        <v>77</v>
      </c>
      <c r="AI171" s="1">
        <v>3</v>
      </c>
      <c r="AJ171" s="3">
        <v>45758</v>
      </c>
      <c r="AK171" s="3">
        <v>0</v>
      </c>
      <c r="AL171" s="3">
        <v>0</v>
      </c>
      <c r="AM171" s="3">
        <v>0</v>
      </c>
      <c r="AN171" s="3">
        <v>0</v>
      </c>
      <c r="AO171" s="3">
        <v>45755</v>
      </c>
      <c r="AP171" s="3">
        <v>45753</v>
      </c>
      <c r="AQ171" s="3">
        <v>45756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564.92060624999999</v>
      </c>
    </row>
    <row r="172" spans="1:56" ht="28.5" customHeight="1" x14ac:dyDescent="0.45">
      <c r="A172" s="3">
        <v>45752</v>
      </c>
      <c r="B172" s="14" t="s">
        <v>138</v>
      </c>
      <c r="C172" s="9" t="s">
        <v>195</v>
      </c>
      <c r="D172" s="13" t="s">
        <v>59</v>
      </c>
      <c r="E172" s="9">
        <v>21</v>
      </c>
      <c r="F172" s="9">
        <v>38</v>
      </c>
      <c r="G172" s="9" t="s">
        <v>60</v>
      </c>
      <c r="H172" s="9">
        <v>0</v>
      </c>
      <c r="I172" s="9">
        <v>69</v>
      </c>
      <c r="J172" s="9" t="s">
        <v>57</v>
      </c>
      <c r="K172" s="9">
        <v>5</v>
      </c>
      <c r="L172" s="9" t="s">
        <v>93</v>
      </c>
      <c r="M172" s="10">
        <v>22</v>
      </c>
      <c r="N172" s="9">
        <v>41</v>
      </c>
      <c r="O172" s="9">
        <v>40</v>
      </c>
      <c r="P172" s="10">
        <v>166.89876297599997</v>
      </c>
      <c r="Q172" s="10">
        <v>0</v>
      </c>
      <c r="R172" s="10">
        <v>166.89876297599997</v>
      </c>
      <c r="S172" s="9" t="s">
        <v>71</v>
      </c>
      <c r="T172" s="12">
        <v>45759</v>
      </c>
      <c r="U172" s="11">
        <v>7500</v>
      </c>
      <c r="V172" s="10">
        <v>0</v>
      </c>
      <c r="W172" s="10">
        <v>7500</v>
      </c>
      <c r="X172" s="10">
        <v>0</v>
      </c>
      <c r="Y172" s="10">
        <v>0</v>
      </c>
      <c r="Z172" s="9" t="s">
        <v>140</v>
      </c>
      <c r="AA172" s="8">
        <v>8277.2250000000004</v>
      </c>
      <c r="AB172" s="8">
        <v>0</v>
      </c>
      <c r="AC172" s="8">
        <v>8277.2250000000004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77</v>
      </c>
      <c r="AI172" s="1">
        <v>3</v>
      </c>
      <c r="AJ172" s="3">
        <v>45759</v>
      </c>
      <c r="AK172" s="3">
        <v>0</v>
      </c>
      <c r="AL172" s="3">
        <v>0</v>
      </c>
      <c r="AM172" s="3">
        <v>0</v>
      </c>
      <c r="AN172" s="3">
        <v>0</v>
      </c>
      <c r="AO172" s="3">
        <v>45756</v>
      </c>
      <c r="AP172" s="3">
        <v>45754</v>
      </c>
      <c r="AQ172" s="3">
        <v>45757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564.92060624999999</v>
      </c>
    </row>
    <row r="173" spans="1:56" ht="28.5" customHeight="1" x14ac:dyDescent="0.45">
      <c r="A173" s="3">
        <v>45748</v>
      </c>
      <c r="B173" s="14" t="s">
        <v>788</v>
      </c>
      <c r="C173" s="9" t="s">
        <v>273</v>
      </c>
      <c r="D173" s="13" t="s">
        <v>275</v>
      </c>
      <c r="E173" s="9">
        <v>21</v>
      </c>
      <c r="F173" s="9">
        <v>34</v>
      </c>
      <c r="G173" s="9" t="s">
        <v>60</v>
      </c>
      <c r="H173" s="9">
        <v>0</v>
      </c>
      <c r="I173" s="9">
        <v>60</v>
      </c>
      <c r="J173" s="9" t="s">
        <v>57</v>
      </c>
      <c r="K173" s="9">
        <v>5</v>
      </c>
      <c r="L173" s="9" t="s">
        <v>93</v>
      </c>
      <c r="M173" s="10">
        <v>22</v>
      </c>
      <c r="N173" s="9">
        <v>36</v>
      </c>
      <c r="O173" s="9">
        <v>40</v>
      </c>
      <c r="P173" s="10">
        <v>195.39367372799995</v>
      </c>
      <c r="Q173" s="10">
        <v>0</v>
      </c>
      <c r="R173" s="10">
        <v>195.39367372799995</v>
      </c>
      <c r="S173" s="9" t="s">
        <v>67</v>
      </c>
      <c r="T173" s="12">
        <v>45772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140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 t="s">
        <v>299</v>
      </c>
      <c r="AG173" s="1" t="s">
        <v>122</v>
      </c>
      <c r="AH173" s="1" t="s">
        <v>72</v>
      </c>
      <c r="AI173" s="1">
        <v>3</v>
      </c>
      <c r="AJ173" s="3">
        <v>45772</v>
      </c>
      <c r="AK173" s="3">
        <v>0</v>
      </c>
      <c r="AL173" s="3">
        <v>45762</v>
      </c>
      <c r="AM173" s="3">
        <v>45769</v>
      </c>
      <c r="AN173" s="3">
        <v>45770</v>
      </c>
      <c r="AO173" s="3">
        <v>45770</v>
      </c>
      <c r="AP173" s="3">
        <v>45767</v>
      </c>
      <c r="AQ173" s="3">
        <v>45771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676.95127500000001</v>
      </c>
    </row>
    <row r="174" spans="1:56" ht="28.5" customHeight="1" x14ac:dyDescent="0.45">
      <c r="A174" s="3" t="s">
        <v>146</v>
      </c>
      <c r="B174" s="14" t="s">
        <v>146</v>
      </c>
      <c r="C174" s="9" t="s">
        <v>195</v>
      </c>
      <c r="D174" s="13" t="s">
        <v>59</v>
      </c>
      <c r="E174" s="9">
        <v>21</v>
      </c>
      <c r="F174" s="9">
        <v>38</v>
      </c>
      <c r="G174" s="9" t="s">
        <v>60</v>
      </c>
      <c r="H174" s="9">
        <v>0</v>
      </c>
      <c r="I174" s="9">
        <v>69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45777</v>
      </c>
      <c r="U174" s="11">
        <v>10000</v>
      </c>
      <c r="V174" s="10">
        <v>0</v>
      </c>
      <c r="W174" s="10">
        <v>10000</v>
      </c>
      <c r="X174" s="10">
        <v>0</v>
      </c>
      <c r="Y174" s="10">
        <v>0</v>
      </c>
      <c r="Z174" s="9" t="s">
        <v>140</v>
      </c>
      <c r="AA174" s="8">
        <v>11036.3</v>
      </c>
      <c r="AB174" s="8">
        <v>0</v>
      </c>
      <c r="AC174" s="8">
        <v>11036.3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77</v>
      </c>
      <c r="AI174" s="1">
        <v>2</v>
      </c>
      <c r="AJ174" s="3">
        <v>45777</v>
      </c>
      <c r="AK174" s="3">
        <v>0</v>
      </c>
      <c r="AL174" s="3">
        <v>0</v>
      </c>
      <c r="AM174" s="3">
        <v>0</v>
      </c>
      <c r="AN174" s="3">
        <v>0</v>
      </c>
      <c r="AO174" s="3">
        <v>45775</v>
      </c>
      <c r="AP174" s="3">
        <v>45772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753.2274749999998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21</v>
      </c>
      <c r="F175" s="9">
        <v>37</v>
      </c>
      <c r="G175" s="9" t="s">
        <v>60</v>
      </c>
      <c r="H175" s="9">
        <v>0</v>
      </c>
      <c r="I175" s="9">
        <v>67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140</v>
      </c>
      <c r="AA175" s="8">
        <v>55880</v>
      </c>
      <c r="AB175" s="8">
        <v>8400</v>
      </c>
      <c r="AC175" s="8">
        <v>47480</v>
      </c>
      <c r="AD175" s="8">
        <v>0</v>
      </c>
      <c r="AE175" s="8">
        <v>0</v>
      </c>
      <c r="AF175" s="8" t="s">
        <v>58</v>
      </c>
      <c r="AG175" s="1" t="s">
        <v>122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0</v>
      </c>
    </row>
    <row r="176" spans="1:56" ht="28.5" customHeight="1" x14ac:dyDescent="0.45">
      <c r="A176" s="3">
        <v>45741</v>
      </c>
      <c r="B176" s="14" t="s">
        <v>735</v>
      </c>
      <c r="C176" s="9" t="s">
        <v>207</v>
      </c>
      <c r="D176" s="13" t="s">
        <v>736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0</v>
      </c>
      <c r="Q176" s="10">
        <v>0</v>
      </c>
      <c r="R176" s="10">
        <v>0</v>
      </c>
      <c r="S176" s="9" t="s">
        <v>114</v>
      </c>
      <c r="T176" s="12">
        <v>45755</v>
      </c>
      <c r="U176" s="11">
        <v>2000</v>
      </c>
      <c r="V176" s="10">
        <v>2367</v>
      </c>
      <c r="W176" s="10">
        <v>0</v>
      </c>
      <c r="X176" s="10">
        <v>5600</v>
      </c>
      <c r="Y176" s="10">
        <v>0</v>
      </c>
      <c r="Z176" s="9" t="s">
        <v>128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124</v>
      </c>
      <c r="AH176" s="1" t="s">
        <v>68</v>
      </c>
      <c r="AI176" s="1">
        <v>4</v>
      </c>
      <c r="AJ176" s="3">
        <v>45755</v>
      </c>
      <c r="AK176" s="3">
        <v>45751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45750</v>
      </c>
      <c r="AQ176" s="3">
        <v>45754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 t="s">
        <v>810</v>
      </c>
      <c r="AZ176" s="2">
        <v>0</v>
      </c>
      <c r="BA176" s="2">
        <v>0</v>
      </c>
      <c r="BB176" s="2">
        <v>0</v>
      </c>
      <c r="BC176" s="1" t="s">
        <v>129</v>
      </c>
      <c r="BD176" s="56">
        <v>0</v>
      </c>
    </row>
    <row r="177" spans="1:56" ht="28.5" customHeight="1" x14ac:dyDescent="0.45">
      <c r="A177" s="3">
        <v>45741</v>
      </c>
      <c r="B177" s="14" t="s">
        <v>735</v>
      </c>
      <c r="C177" s="9" t="s">
        <v>207</v>
      </c>
      <c r="D177" s="13" t="s">
        <v>323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114</v>
      </c>
      <c r="T177" s="12">
        <v>45755</v>
      </c>
      <c r="U177" s="11">
        <v>5000</v>
      </c>
      <c r="V177" s="10">
        <v>0</v>
      </c>
      <c r="W177" s="10">
        <v>5000</v>
      </c>
      <c r="X177" s="10">
        <v>5525</v>
      </c>
      <c r="Y177" s="10">
        <v>0</v>
      </c>
      <c r="Z177" s="9" t="s">
        <v>128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124</v>
      </c>
      <c r="AH177" s="1" t="s">
        <v>68</v>
      </c>
      <c r="AI177" s="1">
        <v>4</v>
      </c>
      <c r="AJ177" s="3">
        <v>45755</v>
      </c>
      <c r="AK177" s="3">
        <v>45751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45741</v>
      </c>
      <c r="B178" s="14" t="s">
        <v>737</v>
      </c>
      <c r="C178" s="9" t="s">
        <v>207</v>
      </c>
      <c r="D178" s="13" t="s">
        <v>715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0</v>
      </c>
      <c r="Q178" s="10">
        <v>0</v>
      </c>
      <c r="R178" s="10">
        <v>0</v>
      </c>
      <c r="S178" s="9" t="s">
        <v>114</v>
      </c>
      <c r="T178" s="12">
        <v>45755</v>
      </c>
      <c r="U178" s="11">
        <v>5000</v>
      </c>
      <c r="V178" s="10">
        <v>5152</v>
      </c>
      <c r="W178" s="10">
        <v>0</v>
      </c>
      <c r="X178" s="10">
        <v>5400</v>
      </c>
      <c r="Y178" s="10">
        <v>0</v>
      </c>
      <c r="Z178" s="9" t="s">
        <v>128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45755</v>
      </c>
      <c r="AK178" s="3">
        <v>45751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45741</v>
      </c>
      <c r="B179" s="14" t="s">
        <v>737</v>
      </c>
      <c r="C179" s="9" t="s">
        <v>207</v>
      </c>
      <c r="D179" s="13" t="s">
        <v>716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114</v>
      </c>
      <c r="T179" s="12">
        <v>45755</v>
      </c>
      <c r="U179" s="11">
        <v>5000</v>
      </c>
      <c r="V179" s="10">
        <v>0</v>
      </c>
      <c r="W179" s="10">
        <v>5000</v>
      </c>
      <c r="X179" s="10">
        <v>5675</v>
      </c>
      <c r="Y179" s="10">
        <v>0</v>
      </c>
      <c r="Z179" s="9" t="s">
        <v>128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68</v>
      </c>
      <c r="AI179" s="1">
        <v>4</v>
      </c>
      <c r="AJ179" s="3">
        <v>45755</v>
      </c>
      <c r="AK179" s="3">
        <v>45751</v>
      </c>
      <c r="AL179" s="3">
        <v>45745</v>
      </c>
      <c r="AM179" s="3">
        <v>45752</v>
      </c>
      <c r="AN179" s="3">
        <v>45753</v>
      </c>
      <c r="AO179" s="3">
        <v>45753</v>
      </c>
      <c r="AP179" s="3">
        <v>45750</v>
      </c>
      <c r="AQ179" s="3">
        <v>45754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>
        <v>45749</v>
      </c>
      <c r="B180" s="14" t="s">
        <v>789</v>
      </c>
      <c r="C180" s="9" t="s">
        <v>756</v>
      </c>
      <c r="D180" s="13" t="s">
        <v>757</v>
      </c>
      <c r="E180" s="9">
        <v>21</v>
      </c>
      <c r="F180" s="9">
        <v>37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45757</v>
      </c>
      <c r="U180" s="11">
        <v>5000</v>
      </c>
      <c r="V180" s="10">
        <v>0</v>
      </c>
      <c r="W180" s="10">
        <v>5000</v>
      </c>
      <c r="X180" s="10">
        <v>5400</v>
      </c>
      <c r="Y180" s="10">
        <v>0</v>
      </c>
      <c r="Z180" s="9" t="s">
        <v>128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68</v>
      </c>
      <c r="AI180" s="1">
        <v>4</v>
      </c>
      <c r="AJ180" s="3">
        <v>45757</v>
      </c>
      <c r="AK180" s="3">
        <v>45753</v>
      </c>
      <c r="AL180" s="3">
        <v>45747</v>
      </c>
      <c r="AM180" s="3">
        <v>45754</v>
      </c>
      <c r="AN180" s="3">
        <v>45755</v>
      </c>
      <c r="AO180" s="3">
        <v>45755</v>
      </c>
      <c r="AP180" s="3">
        <v>45752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45628</v>
      </c>
      <c r="B181" s="14" t="s">
        <v>263</v>
      </c>
      <c r="C181" s="9" t="s">
        <v>113</v>
      </c>
      <c r="D181" s="13" t="s">
        <v>159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45766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128</v>
      </c>
      <c r="AA181" s="8">
        <v>17211.04</v>
      </c>
      <c r="AB181" s="8">
        <v>17211.04</v>
      </c>
      <c r="AC181" s="8">
        <v>0</v>
      </c>
      <c r="AD181" s="8">
        <v>17211.04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>
        <v>45766</v>
      </c>
      <c r="AK181" s="3">
        <v>45762</v>
      </c>
      <c r="AL181" s="3">
        <v>45756</v>
      </c>
      <c r="AM181" s="3">
        <v>45763</v>
      </c>
      <c r="AN181" s="3">
        <v>45764</v>
      </c>
      <c r="AO181" s="3">
        <v>45764</v>
      </c>
      <c r="AP181" s="3">
        <v>45761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330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 t="s">
        <v>146</v>
      </c>
      <c r="B182" s="14" t="s">
        <v>146</v>
      </c>
      <c r="C182" s="9" t="s">
        <v>207</v>
      </c>
      <c r="D182" s="13" t="s">
        <v>61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92</v>
      </c>
      <c r="M182" s="10">
        <v>22</v>
      </c>
      <c r="N182" s="9">
        <v>40</v>
      </c>
      <c r="O182" s="9">
        <v>40</v>
      </c>
      <c r="P182" s="10">
        <v>108.55204095999999</v>
      </c>
      <c r="Q182" s="10">
        <v>0</v>
      </c>
      <c r="R182" s="10">
        <v>108.55204095999999</v>
      </c>
      <c r="S182" s="9" t="s">
        <v>114</v>
      </c>
      <c r="T182" s="12">
        <v>45777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128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5378.4500000000007</v>
      </c>
      <c r="AF182" s="8">
        <v>0</v>
      </c>
      <c r="AG182" s="1" t="s">
        <v>61</v>
      </c>
      <c r="AH182" s="1" t="s">
        <v>68</v>
      </c>
      <c r="AI182" s="1">
        <v>4</v>
      </c>
      <c r="AJ182" s="3">
        <v>45777</v>
      </c>
      <c r="AK182" s="3">
        <v>45773</v>
      </c>
      <c r="AL182" s="3">
        <v>45767</v>
      </c>
      <c r="AM182" s="3">
        <v>45774</v>
      </c>
      <c r="AN182" s="3">
        <v>45775</v>
      </c>
      <c r="AO182" s="3">
        <v>45775</v>
      </c>
      <c r="AP182" s="3">
        <v>45772</v>
      </c>
      <c r="AQ182" s="3">
        <v>45776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386.78226766666666</v>
      </c>
    </row>
    <row r="183" spans="1:56" ht="28.5" customHeight="1" x14ac:dyDescent="0.45">
      <c r="A183" s="3" t="s">
        <v>146</v>
      </c>
      <c r="B183" s="14" t="s">
        <v>146</v>
      </c>
      <c r="C183" s="9" t="s">
        <v>115</v>
      </c>
      <c r="D183" s="13" t="s">
        <v>61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45777</v>
      </c>
      <c r="U183" s="11">
        <v>40000</v>
      </c>
      <c r="V183" s="10">
        <v>0</v>
      </c>
      <c r="W183" s="10">
        <v>40000</v>
      </c>
      <c r="X183" s="10">
        <v>0</v>
      </c>
      <c r="Y183" s="10">
        <v>42000</v>
      </c>
      <c r="Z183" s="9" t="s">
        <v>128</v>
      </c>
      <c r="AA183" s="8">
        <v>43027.600000000006</v>
      </c>
      <c r="AB183" s="8">
        <v>0</v>
      </c>
      <c r="AC183" s="8">
        <v>43027.600000000006</v>
      </c>
      <c r="AD183" s="8">
        <v>0</v>
      </c>
      <c r="AE183" s="8">
        <v>43027.600000000006</v>
      </c>
      <c r="AF183" s="8">
        <v>0</v>
      </c>
      <c r="AG183" s="1" t="s">
        <v>123</v>
      </c>
      <c r="AH183" s="1" t="s">
        <v>68</v>
      </c>
      <c r="AI183" s="1">
        <v>4</v>
      </c>
      <c r="AJ183" s="3">
        <v>45777</v>
      </c>
      <c r="AK183" s="3">
        <v>45773</v>
      </c>
      <c r="AL183" s="3">
        <v>45767</v>
      </c>
      <c r="AM183" s="3">
        <v>45774</v>
      </c>
      <c r="AN183" s="3">
        <v>45775</v>
      </c>
      <c r="AO183" s="3">
        <v>45775</v>
      </c>
      <c r="AP183" s="3">
        <v>45772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3094.2581413333332</v>
      </c>
    </row>
    <row r="184" spans="1:56" ht="28.5" customHeight="1" x14ac:dyDescent="0.45">
      <c r="A184" s="3" t="s">
        <v>146</v>
      </c>
      <c r="B184" s="14" t="s">
        <v>146</v>
      </c>
      <c r="C184" s="9" t="s">
        <v>113</v>
      </c>
      <c r="D184" s="13" t="s">
        <v>159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45777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128</v>
      </c>
      <c r="AA184" s="8">
        <v>21513.800000000003</v>
      </c>
      <c r="AB184" s="8">
        <v>0</v>
      </c>
      <c r="AC184" s="8">
        <v>21513.800000000003</v>
      </c>
      <c r="AD184" s="8">
        <v>0</v>
      </c>
      <c r="AE184" s="8">
        <v>21513.800000000003</v>
      </c>
      <c r="AF184" s="8">
        <v>0</v>
      </c>
      <c r="AG184" s="1" t="s">
        <v>123</v>
      </c>
      <c r="AH184" s="1" t="s">
        <v>68</v>
      </c>
      <c r="AI184" s="1">
        <v>4</v>
      </c>
      <c r="AJ184" s="3">
        <v>45777</v>
      </c>
      <c r="AK184" s="3">
        <v>45773</v>
      </c>
      <c r="AL184" s="3">
        <v>45767</v>
      </c>
      <c r="AM184" s="3">
        <v>45774</v>
      </c>
      <c r="AN184" s="3">
        <v>45775</v>
      </c>
      <c r="AO184" s="3">
        <v>45775</v>
      </c>
      <c r="AP184" s="3">
        <v>45772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1547.1290706666666</v>
      </c>
    </row>
    <row r="185" spans="1:56" ht="28.5" customHeight="1" x14ac:dyDescent="0.45">
      <c r="A185" s="3" t="s">
        <v>146</v>
      </c>
      <c r="B185" s="14" t="s">
        <v>146</v>
      </c>
      <c r="C185" s="9" t="s">
        <v>111</v>
      </c>
      <c r="D185" s="13" t="s">
        <v>61</v>
      </c>
      <c r="E185" s="9">
        <v>21</v>
      </c>
      <c r="F185" s="9">
        <v>40</v>
      </c>
      <c r="G185" s="9" t="s">
        <v>60</v>
      </c>
      <c r="H185" s="9" t="s">
        <v>66</v>
      </c>
      <c r="I185" s="9">
        <v>108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42</v>
      </c>
      <c r="O185" s="9">
        <v>40</v>
      </c>
      <c r="P185" s="10">
        <v>227.95928601599996</v>
      </c>
      <c r="Q185" s="10">
        <v>0</v>
      </c>
      <c r="R185" s="10">
        <v>227.95928601599996</v>
      </c>
      <c r="S185" s="9" t="s">
        <v>67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128</v>
      </c>
      <c r="AA185" s="8">
        <v>11595.1</v>
      </c>
      <c r="AB185" s="8">
        <v>11595.1</v>
      </c>
      <c r="AC185" s="8">
        <v>0</v>
      </c>
      <c r="AD185" s="8">
        <v>11595.1</v>
      </c>
      <c r="AE185" s="8">
        <v>0</v>
      </c>
      <c r="AF185" s="8">
        <v>0</v>
      </c>
      <c r="AG185" s="1" t="s">
        <v>123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45631</v>
      </c>
      <c r="B186" s="14" t="s">
        <v>270</v>
      </c>
      <c r="C186" s="9" t="s">
        <v>113</v>
      </c>
      <c r="D186" s="13" t="s">
        <v>159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 t="s">
        <v>63</v>
      </c>
      <c r="U186" s="11">
        <v>16000</v>
      </c>
      <c r="V186" s="10">
        <v>0</v>
      </c>
      <c r="W186" s="10">
        <v>16000</v>
      </c>
      <c r="X186" s="10">
        <v>0</v>
      </c>
      <c r="Y186" s="10">
        <v>16800</v>
      </c>
      <c r="Z186" s="9" t="s">
        <v>128</v>
      </c>
      <c r="AA186" s="8">
        <v>17211.04</v>
      </c>
      <c r="AB186" s="8">
        <v>17211.04</v>
      </c>
      <c r="AC186" s="8">
        <v>0</v>
      </c>
      <c r="AD186" s="8">
        <v>17211.04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331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45631</v>
      </c>
      <c r="B187" s="14" t="s">
        <v>271</v>
      </c>
      <c r="C187" s="9" t="s">
        <v>113</v>
      </c>
      <c r="D187" s="13" t="s">
        <v>159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 t="s">
        <v>63</v>
      </c>
      <c r="U187" s="11">
        <v>16000</v>
      </c>
      <c r="V187" s="10">
        <v>0</v>
      </c>
      <c r="W187" s="10">
        <v>16000</v>
      </c>
      <c r="X187" s="10">
        <v>0</v>
      </c>
      <c r="Y187" s="10">
        <v>16800</v>
      </c>
      <c r="Z187" s="9" t="s">
        <v>128</v>
      </c>
      <c r="AA187" s="8">
        <v>17211.04</v>
      </c>
      <c r="AB187" s="8">
        <v>17211.04</v>
      </c>
      <c r="AC187" s="8">
        <v>0</v>
      </c>
      <c r="AD187" s="8">
        <v>17211.04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 t="s">
        <v>332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>
        <v>45693</v>
      </c>
      <c r="B188" s="14" t="s">
        <v>400</v>
      </c>
      <c r="C188" s="9" t="s">
        <v>111</v>
      </c>
      <c r="D188" s="13" t="s">
        <v>397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40</v>
      </c>
      <c r="O188" s="9">
        <v>40</v>
      </c>
      <c r="P188" s="10">
        <v>65.13122457599998</v>
      </c>
      <c r="Q188" s="10">
        <v>0</v>
      </c>
      <c r="R188" s="10">
        <v>65.13122457599998</v>
      </c>
      <c r="S188" s="9" t="s">
        <v>67</v>
      </c>
      <c r="T188" s="12" t="s">
        <v>63</v>
      </c>
      <c r="U188" s="11">
        <v>3000</v>
      </c>
      <c r="V188" s="10">
        <v>0</v>
      </c>
      <c r="W188" s="10">
        <v>3000</v>
      </c>
      <c r="X188" s="10">
        <v>0</v>
      </c>
      <c r="Y188" s="10">
        <v>3150</v>
      </c>
      <c r="Z188" s="9" t="s">
        <v>128</v>
      </c>
      <c r="AA188" s="8">
        <v>3310.89</v>
      </c>
      <c r="AB188" s="8">
        <v>3310.89</v>
      </c>
      <c r="AC188" s="8">
        <v>0</v>
      </c>
      <c r="AD188" s="8">
        <v>3310.89</v>
      </c>
      <c r="AE188" s="8">
        <v>0</v>
      </c>
      <c r="AF188" s="8">
        <v>0</v>
      </c>
      <c r="AG188" s="1" t="s">
        <v>123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45693</v>
      </c>
      <c r="B189" s="14" t="s">
        <v>401</v>
      </c>
      <c r="C189" s="9" t="s">
        <v>111</v>
      </c>
      <c r="D189" s="13" t="s">
        <v>192</v>
      </c>
      <c r="E189" s="9">
        <v>21</v>
      </c>
      <c r="F189" s="9">
        <v>40</v>
      </c>
      <c r="G189" s="9" t="s">
        <v>60</v>
      </c>
      <c r="H189" s="9" t="s">
        <v>66</v>
      </c>
      <c r="I189" s="9">
        <v>108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42</v>
      </c>
      <c r="O189" s="9">
        <v>40</v>
      </c>
      <c r="P189" s="10">
        <v>113.97964300799998</v>
      </c>
      <c r="Q189" s="10">
        <v>0</v>
      </c>
      <c r="R189" s="10">
        <v>113.97964300799998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128</v>
      </c>
      <c r="AA189" s="8">
        <v>5797.55</v>
      </c>
      <c r="AB189" s="8">
        <v>5797.55</v>
      </c>
      <c r="AC189" s="8">
        <v>0</v>
      </c>
      <c r="AD189" s="8">
        <v>5797.55</v>
      </c>
      <c r="AE189" s="8">
        <v>0</v>
      </c>
      <c r="AF189" s="8">
        <v>0</v>
      </c>
      <c r="AG189" s="1" t="s">
        <v>123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45667</v>
      </c>
      <c r="B190" s="14" t="s">
        <v>342</v>
      </c>
      <c r="C190" s="9" t="s">
        <v>111</v>
      </c>
      <c r="D190" s="13" t="s">
        <v>336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91</v>
      </c>
      <c r="M190" s="10">
        <v>22</v>
      </c>
      <c r="N190" s="9">
        <v>40</v>
      </c>
      <c r="O190" s="9">
        <v>40</v>
      </c>
      <c r="P190" s="10">
        <v>86.841632767999982</v>
      </c>
      <c r="Q190" s="10">
        <v>0</v>
      </c>
      <c r="R190" s="10">
        <v>86.841632767999982</v>
      </c>
      <c r="S190" s="9" t="s">
        <v>67</v>
      </c>
      <c r="T190" s="12" t="s">
        <v>63</v>
      </c>
      <c r="U190" s="11">
        <v>4000</v>
      </c>
      <c r="V190" s="10">
        <v>0</v>
      </c>
      <c r="W190" s="10">
        <v>4000</v>
      </c>
      <c r="X190" s="10">
        <v>0</v>
      </c>
      <c r="Y190" s="10">
        <v>4200</v>
      </c>
      <c r="Z190" s="9" t="s">
        <v>128</v>
      </c>
      <c r="AA190" s="8">
        <v>4414.5199999999995</v>
      </c>
      <c r="AB190" s="8">
        <v>0</v>
      </c>
      <c r="AC190" s="8">
        <v>4414.5199999999995</v>
      </c>
      <c r="AD190" s="8">
        <v>0</v>
      </c>
      <c r="AE190" s="8">
        <v>4414.5199999999995</v>
      </c>
      <c r="AF190" s="8">
        <v>0</v>
      </c>
      <c r="AG190" s="1" t="s">
        <v>123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317.46284826666664</v>
      </c>
    </row>
    <row r="191" spans="1:56" ht="28.5" customHeight="1" x14ac:dyDescent="0.45">
      <c r="A191" s="3" t="s">
        <v>146</v>
      </c>
      <c r="B191" s="14" t="s">
        <v>146</v>
      </c>
      <c r="C191" s="9" t="s">
        <v>113</v>
      </c>
      <c r="D191" s="13" t="s">
        <v>159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128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10756.900000000001</v>
      </c>
      <c r="AF191" s="8">
        <v>0</v>
      </c>
      <c r="AG191" s="1" t="s">
        <v>122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129</v>
      </c>
      <c r="BD191" s="56">
        <v>773.56453533333331</v>
      </c>
    </row>
    <row r="192" spans="1:56" ht="28.5" customHeight="1" x14ac:dyDescent="0.45">
      <c r="A192" s="3">
        <v>45548</v>
      </c>
      <c r="B192" s="14" t="s">
        <v>216</v>
      </c>
      <c r="C192" s="9" t="s">
        <v>111</v>
      </c>
      <c r="D192" s="13" t="s">
        <v>210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40</v>
      </c>
      <c r="O192" s="9">
        <v>40</v>
      </c>
      <c r="P192" s="10">
        <v>217.10408191999997</v>
      </c>
      <c r="Q192" s="10">
        <v>0</v>
      </c>
      <c r="R192" s="10">
        <v>217.10408191999997</v>
      </c>
      <c r="S192" s="9" t="s">
        <v>67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128</v>
      </c>
      <c r="AA192" s="8">
        <v>11036.3</v>
      </c>
      <c r="AB192" s="8">
        <v>0</v>
      </c>
      <c r="AC192" s="8">
        <v>11036.3</v>
      </c>
      <c r="AD192" s="8">
        <v>0</v>
      </c>
      <c r="AE192" s="8">
        <v>11036.3</v>
      </c>
      <c r="AF192" s="8">
        <v>0</v>
      </c>
      <c r="AG192" s="1" t="s">
        <v>122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793.65712066666651</v>
      </c>
    </row>
    <row r="193" spans="1:56" ht="28.5" customHeight="1" x14ac:dyDescent="0.45">
      <c r="A193" s="3">
        <v>45066</v>
      </c>
      <c r="B193" s="14" t="s">
        <v>136</v>
      </c>
      <c r="C193" s="9" t="s">
        <v>80</v>
      </c>
      <c r="D193" s="13" t="s">
        <v>135</v>
      </c>
      <c r="E193" s="9">
        <v>21</v>
      </c>
      <c r="F193" s="9">
        <v>38</v>
      </c>
      <c r="G193" s="9" t="s">
        <v>60</v>
      </c>
      <c r="H193" s="9" t="s">
        <v>76</v>
      </c>
      <c r="I193" s="9">
        <v>102</v>
      </c>
      <c r="J193" s="9" t="s">
        <v>57</v>
      </c>
      <c r="K193" s="9">
        <v>5</v>
      </c>
      <c r="L193" s="9" t="s">
        <v>92</v>
      </c>
      <c r="M193" s="10">
        <v>22</v>
      </c>
      <c r="N193" s="9">
        <v>40</v>
      </c>
      <c r="O193" s="9">
        <v>40</v>
      </c>
      <c r="P193" s="10">
        <v>108.55204095999999</v>
      </c>
      <c r="Q193" s="10">
        <v>0</v>
      </c>
      <c r="R193" s="10">
        <v>108.55204095999999</v>
      </c>
      <c r="S193" s="9" t="s">
        <v>67</v>
      </c>
      <c r="T193" s="12" t="s">
        <v>63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128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5518.15</v>
      </c>
      <c r="AF193" s="8">
        <v>0</v>
      </c>
      <c r="AG193" s="1" t="s">
        <v>126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396.82856033333326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>
        <v>0</v>
      </c>
      <c r="H194" s="9">
        <v>0</v>
      </c>
      <c r="I194" s="9">
        <v>74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 t="s">
        <v>83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128</v>
      </c>
      <c r="AA194" s="8">
        <v>173982.38</v>
      </c>
      <c r="AB194" s="8">
        <v>72336.66</v>
      </c>
      <c r="AC194" s="8">
        <v>101645.72000000002</v>
      </c>
      <c r="AD194" s="8">
        <v>72336.66</v>
      </c>
      <c r="AE194" s="8">
        <v>101645.72000000002</v>
      </c>
      <c r="AF194" s="8" t="s">
        <v>58</v>
      </c>
      <c r="AG194" s="1" t="s">
        <v>123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130</v>
      </c>
      <c r="BD194" s="56">
        <v>0</v>
      </c>
    </row>
    <row r="195" spans="1:56" ht="28.5" customHeight="1" x14ac:dyDescent="0.45">
      <c r="A195" s="3">
        <v>45720</v>
      </c>
      <c r="B195" s="14" t="s">
        <v>507</v>
      </c>
      <c r="C195" s="9" t="s">
        <v>493</v>
      </c>
      <c r="D195" s="13" t="s">
        <v>494</v>
      </c>
      <c r="E195" s="9">
        <v>22</v>
      </c>
      <c r="F195" s="9">
        <v>34</v>
      </c>
      <c r="G195" s="9" t="s">
        <v>60</v>
      </c>
      <c r="H195" s="9" t="s">
        <v>66</v>
      </c>
      <c r="I195" s="9">
        <v>115</v>
      </c>
      <c r="J195" s="9" t="s">
        <v>78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372</v>
      </c>
      <c r="T195" s="12" t="s">
        <v>142</v>
      </c>
      <c r="U195" s="11">
        <v>325632</v>
      </c>
      <c r="V195" s="10">
        <v>325632</v>
      </c>
      <c r="W195" s="10">
        <v>0</v>
      </c>
      <c r="X195" s="10">
        <v>329710</v>
      </c>
      <c r="Y195" s="10">
        <v>0</v>
      </c>
      <c r="Z195" s="9" t="s">
        <v>413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68</v>
      </c>
      <c r="AI195" s="1">
        <v>4</v>
      </c>
      <c r="AJ195" s="3" t="s">
        <v>142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758</v>
      </c>
      <c r="AZ195" s="2">
        <v>0</v>
      </c>
      <c r="BA195" s="2">
        <v>0</v>
      </c>
      <c r="BB195" s="2">
        <v>0</v>
      </c>
      <c r="BC195" s="1" t="s">
        <v>416</v>
      </c>
      <c r="BD195" s="56">
        <v>0</v>
      </c>
    </row>
    <row r="196" spans="1:56" ht="28.5" customHeight="1" x14ac:dyDescent="0.45">
      <c r="A196" s="3">
        <v>45720</v>
      </c>
      <c r="B196" s="14" t="s">
        <v>507</v>
      </c>
      <c r="C196" s="9" t="s">
        <v>493</v>
      </c>
      <c r="D196" s="13" t="s">
        <v>494</v>
      </c>
      <c r="E196" s="9">
        <v>22</v>
      </c>
      <c r="F196" s="9">
        <v>34</v>
      </c>
      <c r="G196" s="9" t="s">
        <v>60</v>
      </c>
      <c r="H196" s="9" t="s">
        <v>66</v>
      </c>
      <c r="I196" s="9">
        <v>115</v>
      </c>
      <c r="J196" s="9" t="s">
        <v>78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372</v>
      </c>
      <c r="T196" s="12">
        <v>45777</v>
      </c>
      <c r="U196" s="11">
        <v>268368</v>
      </c>
      <c r="V196" s="10">
        <v>15939</v>
      </c>
      <c r="W196" s="10">
        <v>252429</v>
      </c>
      <c r="X196" s="10">
        <v>21430</v>
      </c>
      <c r="Y196" s="10">
        <v>259284.90000000002</v>
      </c>
      <c r="Z196" s="9" t="s">
        <v>413</v>
      </c>
      <c r="AA196" s="8">
        <v>257176.91376300002</v>
      </c>
      <c r="AB196" s="8">
        <v>170505</v>
      </c>
      <c r="AC196" s="8">
        <v>86671.913763000019</v>
      </c>
      <c r="AD196" s="8">
        <v>0</v>
      </c>
      <c r="AE196" s="8">
        <v>257176.91376300002</v>
      </c>
      <c r="AF196" s="8">
        <v>0</v>
      </c>
      <c r="AG196" s="1" t="s">
        <v>124</v>
      </c>
      <c r="AH196" s="1" t="s">
        <v>68</v>
      </c>
      <c r="AI196" s="1">
        <v>4</v>
      </c>
      <c r="AJ196" s="3">
        <v>45777</v>
      </c>
      <c r="AK196" s="3">
        <v>45773</v>
      </c>
      <c r="AL196" s="3">
        <v>45767</v>
      </c>
      <c r="AM196" s="3">
        <v>45774</v>
      </c>
      <c r="AN196" s="3">
        <v>45775</v>
      </c>
      <c r="AO196" s="3">
        <v>45775</v>
      </c>
      <c r="AP196" s="3">
        <v>45772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416</v>
      </c>
      <c r="BD196" s="56">
        <v>9260.605079197343</v>
      </c>
    </row>
    <row r="197" spans="1:56" ht="28.5" customHeight="1" x14ac:dyDescent="0.45">
      <c r="A197" s="3">
        <v>45720</v>
      </c>
      <c r="B197" s="14" t="s">
        <v>507</v>
      </c>
      <c r="C197" s="9" t="s">
        <v>493</v>
      </c>
      <c r="D197" s="13" t="s">
        <v>494</v>
      </c>
      <c r="E197" s="9">
        <v>22</v>
      </c>
      <c r="F197" s="9">
        <v>34</v>
      </c>
      <c r="G197" s="9" t="s">
        <v>60</v>
      </c>
      <c r="H197" s="9" t="s">
        <v>66</v>
      </c>
      <c r="I197" s="9">
        <v>115</v>
      </c>
      <c r="J197" s="9" t="s">
        <v>78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372</v>
      </c>
      <c r="T197" s="12">
        <v>45800</v>
      </c>
      <c r="U197" s="11">
        <v>3406000</v>
      </c>
      <c r="V197" s="10">
        <v>0</v>
      </c>
      <c r="W197" s="10">
        <v>3406000</v>
      </c>
      <c r="X197" s="10">
        <v>0</v>
      </c>
      <c r="Y197" s="10">
        <v>3576300</v>
      </c>
      <c r="Z197" s="9" t="s">
        <v>413</v>
      </c>
      <c r="AA197" s="8">
        <v>3378309.2199999997</v>
      </c>
      <c r="AB197" s="8">
        <v>0</v>
      </c>
      <c r="AC197" s="8">
        <v>3378309.2199999997</v>
      </c>
      <c r="AD197" s="8">
        <v>0</v>
      </c>
      <c r="AE197" s="8">
        <v>3378309.2199999997</v>
      </c>
      <c r="AF197" s="8">
        <v>0</v>
      </c>
      <c r="AG197" s="1" t="s">
        <v>124</v>
      </c>
      <c r="AH197" s="1" t="s">
        <v>68</v>
      </c>
      <c r="AI197" s="1">
        <v>4</v>
      </c>
      <c r="AJ197" s="3">
        <v>45800</v>
      </c>
      <c r="AK197" s="3">
        <v>45796</v>
      </c>
      <c r="AL197" s="3">
        <v>45790</v>
      </c>
      <c r="AM197" s="3">
        <v>45797</v>
      </c>
      <c r="AN197" s="3">
        <v>45798</v>
      </c>
      <c r="AO197" s="3">
        <v>45798</v>
      </c>
      <c r="AP197" s="3">
        <v>45795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416</v>
      </c>
      <c r="BD197" s="56">
        <v>360961.0791262667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21.6</v>
      </c>
      <c r="F198" s="9">
        <v>34</v>
      </c>
      <c r="G198" s="9">
        <v>0</v>
      </c>
      <c r="H198" s="9">
        <v>0</v>
      </c>
      <c r="I198" s="9">
        <v>97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413</v>
      </c>
      <c r="AA198" s="8">
        <v>3635486.1337629999</v>
      </c>
      <c r="AB198" s="8">
        <v>170505</v>
      </c>
      <c r="AC198" s="8">
        <v>3464981.1337629999</v>
      </c>
      <c r="AD198" s="8">
        <v>0</v>
      </c>
      <c r="AE198" s="8">
        <v>3635486.1337629999</v>
      </c>
      <c r="AF198" s="8" t="s">
        <v>58</v>
      </c>
      <c r="AG198" s="1" t="s">
        <v>123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416</v>
      </c>
      <c r="BD198" s="56">
        <v>0</v>
      </c>
    </row>
    <row r="199" spans="1:56" ht="28.5" customHeight="1" x14ac:dyDescent="0.45">
      <c r="A199" s="3">
        <v>45749</v>
      </c>
      <c r="B199" s="14" t="s">
        <v>790</v>
      </c>
      <c r="C199" s="9" t="s">
        <v>280</v>
      </c>
      <c r="D199" s="13" t="s">
        <v>791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45755</v>
      </c>
      <c r="U199" s="11">
        <v>5000</v>
      </c>
      <c r="V199" s="10">
        <v>0</v>
      </c>
      <c r="W199" s="10">
        <v>5000</v>
      </c>
      <c r="X199" s="10">
        <v>5000</v>
      </c>
      <c r="Y199" s="10">
        <v>0</v>
      </c>
      <c r="Z199" s="9" t="s">
        <v>84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 t="s">
        <v>792</v>
      </c>
      <c r="AG199" s="1" t="s">
        <v>61</v>
      </c>
      <c r="AH199" s="1" t="s">
        <v>68</v>
      </c>
      <c r="AI199" s="1">
        <v>4</v>
      </c>
      <c r="AJ199" s="3">
        <v>45755</v>
      </c>
      <c r="AK199" s="3">
        <v>45751</v>
      </c>
      <c r="AL199" s="3">
        <v>45745</v>
      </c>
      <c r="AM199" s="3">
        <v>45752</v>
      </c>
      <c r="AN199" s="3">
        <v>45753</v>
      </c>
      <c r="AO199" s="3">
        <v>45753</v>
      </c>
      <c r="AP199" s="3">
        <v>45750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0</v>
      </c>
    </row>
    <row r="200" spans="1:56" ht="28.5" customHeight="1" x14ac:dyDescent="0.45">
      <c r="A200" s="3">
        <v>45743</v>
      </c>
      <c r="B200" s="14" t="s">
        <v>738</v>
      </c>
      <c r="C200" s="9" t="s">
        <v>206</v>
      </c>
      <c r="D200" s="13" t="s">
        <v>739</v>
      </c>
      <c r="E200" s="9">
        <v>23</v>
      </c>
      <c r="F200" s="9">
        <v>32</v>
      </c>
      <c r="G200" s="9" t="s">
        <v>60</v>
      </c>
      <c r="H200" s="9">
        <v>0</v>
      </c>
      <c r="I200" s="9">
        <v>64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35</v>
      </c>
      <c r="O200" s="9">
        <v>40</v>
      </c>
      <c r="P200" s="10">
        <v>103.61785728</v>
      </c>
      <c r="Q200" s="10">
        <v>0</v>
      </c>
      <c r="R200" s="10">
        <v>103.61785728</v>
      </c>
      <c r="S200" s="9" t="s">
        <v>71</v>
      </c>
      <c r="T200" s="12">
        <v>45755</v>
      </c>
      <c r="U200" s="11">
        <v>5000</v>
      </c>
      <c r="V200" s="10">
        <v>0</v>
      </c>
      <c r="W200" s="10">
        <v>5000</v>
      </c>
      <c r="X200" s="10">
        <v>5650</v>
      </c>
      <c r="Y200" s="10">
        <v>0</v>
      </c>
      <c r="Z200" s="9" t="s">
        <v>84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351</v>
      </c>
      <c r="AG200" s="1" t="s">
        <v>61</v>
      </c>
      <c r="AH200" s="1" t="s">
        <v>72</v>
      </c>
      <c r="AI200" s="1">
        <v>3</v>
      </c>
      <c r="AJ200" s="3">
        <v>45755</v>
      </c>
      <c r="AK200" s="3">
        <v>0</v>
      </c>
      <c r="AL200" s="3">
        <v>45745</v>
      </c>
      <c r="AM200" s="3">
        <v>45752</v>
      </c>
      <c r="AN200" s="3">
        <v>45753</v>
      </c>
      <c r="AO200" s="3">
        <v>45753</v>
      </c>
      <c r="AP200" s="3">
        <v>45750</v>
      </c>
      <c r="AQ200" s="3">
        <v>45754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740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45748</v>
      </c>
      <c r="B201" s="14" t="s">
        <v>793</v>
      </c>
      <c r="C201" s="9" t="s">
        <v>264</v>
      </c>
      <c r="D201" s="13" t="s">
        <v>759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45756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84</v>
      </c>
      <c r="AA201" s="8">
        <v>9918.7000000000007</v>
      </c>
      <c r="AB201" s="8">
        <v>9918.7000000000007</v>
      </c>
      <c r="AC201" s="8">
        <v>0</v>
      </c>
      <c r="AD201" s="8">
        <v>0</v>
      </c>
      <c r="AE201" s="8">
        <v>0</v>
      </c>
      <c r="AF201" s="8" t="s">
        <v>351</v>
      </c>
      <c r="AG201" s="1" t="s">
        <v>61</v>
      </c>
      <c r="AH201" s="1" t="s">
        <v>74</v>
      </c>
      <c r="AI201" s="1">
        <v>2</v>
      </c>
      <c r="AJ201" s="3">
        <v>45756</v>
      </c>
      <c r="AK201" s="3">
        <v>0</v>
      </c>
      <c r="AL201" s="3">
        <v>45747</v>
      </c>
      <c r="AM201" s="3">
        <v>45754</v>
      </c>
      <c r="AN201" s="3">
        <v>45755</v>
      </c>
      <c r="AO201" s="3">
        <v>45755</v>
      </c>
      <c r="AP201" s="3">
        <v>45751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0</v>
      </c>
    </row>
    <row r="202" spans="1:56" ht="28.5" customHeight="1" x14ac:dyDescent="0.45">
      <c r="A202" s="3" t="s">
        <v>146</v>
      </c>
      <c r="B202" s="14" t="s">
        <v>146</v>
      </c>
      <c r="C202" s="9" t="s">
        <v>320</v>
      </c>
      <c r="D202" s="13" t="s">
        <v>61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45777</v>
      </c>
      <c r="U202" s="11">
        <v>7000</v>
      </c>
      <c r="V202" s="10">
        <v>0</v>
      </c>
      <c r="W202" s="10">
        <v>7000</v>
      </c>
      <c r="X202" s="10">
        <v>0</v>
      </c>
      <c r="Y202" s="10">
        <v>7350</v>
      </c>
      <c r="Z202" s="9" t="s">
        <v>84</v>
      </c>
      <c r="AA202" s="8">
        <v>6943.09</v>
      </c>
      <c r="AB202" s="8">
        <v>2072</v>
      </c>
      <c r="AC202" s="8">
        <v>4871.09</v>
      </c>
      <c r="AD202" s="8">
        <v>0</v>
      </c>
      <c r="AE202" s="8">
        <v>0</v>
      </c>
      <c r="AF202" s="8">
        <v>0</v>
      </c>
      <c r="AG202" s="1" t="s">
        <v>122</v>
      </c>
      <c r="AH202" s="1" t="s">
        <v>74</v>
      </c>
      <c r="AI202" s="1">
        <v>2</v>
      </c>
      <c r="AJ202" s="3">
        <v>45777</v>
      </c>
      <c r="AK202" s="3">
        <v>0</v>
      </c>
      <c r="AL202" s="3">
        <v>45768</v>
      </c>
      <c r="AM202" s="3">
        <v>45775</v>
      </c>
      <c r="AN202" s="3">
        <v>45776</v>
      </c>
      <c r="AO202" s="3">
        <v>45776</v>
      </c>
      <c r="AP202" s="3">
        <v>45772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364.11397749999992</v>
      </c>
    </row>
    <row r="203" spans="1:56" ht="28.5" customHeight="1" x14ac:dyDescent="0.45">
      <c r="A203" s="3" t="s">
        <v>146</v>
      </c>
      <c r="B203" s="14" t="s">
        <v>146</v>
      </c>
      <c r="C203" s="9" t="s">
        <v>344</v>
      </c>
      <c r="D203" s="13" t="s">
        <v>61</v>
      </c>
      <c r="E203" s="9">
        <v>23</v>
      </c>
      <c r="F203" s="9">
        <v>34</v>
      </c>
      <c r="G203" s="9" t="s">
        <v>60</v>
      </c>
      <c r="H203" s="9" t="s">
        <v>66</v>
      </c>
      <c r="I203" s="9">
        <v>92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133</v>
      </c>
      <c r="T203" s="12">
        <v>45777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84</v>
      </c>
      <c r="AA203" s="8">
        <v>4959.3500000000004</v>
      </c>
      <c r="AB203" s="8">
        <v>0</v>
      </c>
      <c r="AC203" s="8">
        <v>4959.3500000000004</v>
      </c>
      <c r="AD203" s="8">
        <v>0</v>
      </c>
      <c r="AE203" s="8">
        <v>4959.3500000000004</v>
      </c>
      <c r="AF203" s="8">
        <v>0</v>
      </c>
      <c r="AG203" s="1" t="s">
        <v>123</v>
      </c>
      <c r="AH203" s="1" t="s">
        <v>68</v>
      </c>
      <c r="AI203" s="1">
        <v>4</v>
      </c>
      <c r="AJ203" s="3">
        <v>45777</v>
      </c>
      <c r="AK203" s="3">
        <v>45773</v>
      </c>
      <c r="AL203" s="3">
        <v>45767</v>
      </c>
      <c r="AM203" s="3">
        <v>45774</v>
      </c>
      <c r="AN203" s="3">
        <v>45775</v>
      </c>
      <c r="AO203" s="3">
        <v>45775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370.71141249999999</v>
      </c>
    </row>
    <row r="204" spans="1:56" ht="28.5" customHeight="1" x14ac:dyDescent="0.45">
      <c r="A204" s="3" t="s">
        <v>146</v>
      </c>
      <c r="B204" s="14" t="s">
        <v>146</v>
      </c>
      <c r="C204" s="9" t="s">
        <v>194</v>
      </c>
      <c r="D204" s="13" t="s">
        <v>61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93</v>
      </c>
      <c r="M204" s="10">
        <v>24</v>
      </c>
      <c r="N204" s="9">
        <v>37</v>
      </c>
      <c r="O204" s="9">
        <v>50</v>
      </c>
      <c r="P204" s="10">
        <v>547.69438847999993</v>
      </c>
      <c r="Q204" s="10">
        <v>0</v>
      </c>
      <c r="R204" s="10">
        <v>547.69438847999993</v>
      </c>
      <c r="S204" s="9" t="s">
        <v>133</v>
      </c>
      <c r="T204" s="12">
        <v>45777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84</v>
      </c>
      <c r="AA204" s="8">
        <v>19837.400000000001</v>
      </c>
      <c r="AB204" s="8">
        <v>0</v>
      </c>
      <c r="AC204" s="8">
        <v>19837.400000000001</v>
      </c>
      <c r="AD204" s="8">
        <v>0</v>
      </c>
      <c r="AE204" s="8">
        <v>0</v>
      </c>
      <c r="AF204" s="8">
        <v>0</v>
      </c>
      <c r="AG204" s="1" t="s">
        <v>122</v>
      </c>
      <c r="AH204" s="1" t="s">
        <v>72</v>
      </c>
      <c r="AI204" s="1">
        <v>3</v>
      </c>
      <c r="AJ204" s="3">
        <v>45777</v>
      </c>
      <c r="AK204" s="3">
        <v>0</v>
      </c>
      <c r="AL204" s="3">
        <v>45767</v>
      </c>
      <c r="AM204" s="3">
        <v>45774</v>
      </c>
      <c r="AN204" s="3">
        <v>45775</v>
      </c>
      <c r="AO204" s="3">
        <v>45775</v>
      </c>
      <c r="AP204" s="3">
        <v>45772</v>
      </c>
      <c r="AQ204" s="3">
        <v>45776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1482.84565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84</v>
      </c>
      <c r="AA205" s="8">
        <v>41658.54</v>
      </c>
      <c r="AB205" s="8">
        <v>11990.7</v>
      </c>
      <c r="AC205" s="8">
        <v>29667.840000000004</v>
      </c>
      <c r="AD205" s="8">
        <v>0</v>
      </c>
      <c r="AE205" s="8">
        <v>4959.3500000000004</v>
      </c>
      <c r="AF205" s="8" t="s">
        <v>58</v>
      </c>
      <c r="AG205" s="1" t="s">
        <v>123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0</v>
      </c>
    </row>
    <row r="206" spans="1:56" ht="28.5" customHeight="1" x14ac:dyDescent="0.45">
      <c r="A206" s="3">
        <v>45749</v>
      </c>
      <c r="B206" s="14" t="s">
        <v>794</v>
      </c>
      <c r="C206" s="9" t="s">
        <v>760</v>
      </c>
      <c r="D206" s="13" t="s">
        <v>761</v>
      </c>
      <c r="E206" s="9">
        <v>23</v>
      </c>
      <c r="F206" s="9">
        <v>35</v>
      </c>
      <c r="G206" s="9" t="s">
        <v>199</v>
      </c>
      <c r="H206" s="9">
        <v>0</v>
      </c>
      <c r="I206" s="9">
        <v>70</v>
      </c>
      <c r="J206" s="9" t="s">
        <v>57</v>
      </c>
      <c r="K206" s="9">
        <v>5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45757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201</v>
      </c>
      <c r="AA206" s="8">
        <v>5099.05</v>
      </c>
      <c r="AB206" s="8">
        <v>5099.05</v>
      </c>
      <c r="AC206" s="8">
        <v>0</v>
      </c>
      <c r="AD206" s="8">
        <v>0</v>
      </c>
      <c r="AE206" s="8">
        <v>0</v>
      </c>
      <c r="AF206" s="8" t="s">
        <v>351</v>
      </c>
      <c r="AG206" s="1" t="s">
        <v>122</v>
      </c>
      <c r="AH206" s="1" t="s">
        <v>74</v>
      </c>
      <c r="AI206" s="1">
        <v>2</v>
      </c>
      <c r="AJ206" s="3">
        <v>45757</v>
      </c>
      <c r="AK206" s="3">
        <v>0</v>
      </c>
      <c r="AL206" s="3">
        <v>45748</v>
      </c>
      <c r="AM206" s="3">
        <v>45755</v>
      </c>
      <c r="AN206" s="3">
        <v>45756</v>
      </c>
      <c r="AO206" s="3">
        <v>45756</v>
      </c>
      <c r="AP206" s="3">
        <v>45752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200</v>
      </c>
      <c r="BD206" s="56">
        <v>0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199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201</v>
      </c>
      <c r="AA207" s="8">
        <v>5099.05</v>
      </c>
      <c r="AB207" s="8">
        <v>5099.05</v>
      </c>
      <c r="AC207" s="8">
        <v>0</v>
      </c>
      <c r="AD207" s="8">
        <v>0</v>
      </c>
      <c r="AE207" s="8">
        <v>0</v>
      </c>
      <c r="AF207" s="8">
        <v>0</v>
      </c>
      <c r="AG207" s="1" t="s">
        <v>122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200</v>
      </c>
      <c r="BD207" s="56">
        <v>0</v>
      </c>
    </row>
    <row r="208" spans="1:56" ht="28.5" customHeight="1" x14ac:dyDescent="0.45">
      <c r="A208" s="3">
        <v>45748</v>
      </c>
      <c r="B208" s="14" t="s">
        <v>793</v>
      </c>
      <c r="C208" s="9" t="s">
        <v>264</v>
      </c>
      <c r="D208" s="13" t="s">
        <v>576</v>
      </c>
      <c r="E208" s="9">
        <v>23</v>
      </c>
      <c r="F208" s="9">
        <v>34</v>
      </c>
      <c r="G208" s="9" t="s">
        <v>574</v>
      </c>
      <c r="H208" s="9">
        <v>0</v>
      </c>
      <c r="I208" s="9">
        <v>68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45756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575</v>
      </c>
      <c r="AA208" s="8">
        <v>9918.7000000000007</v>
      </c>
      <c r="AB208" s="8">
        <v>8543</v>
      </c>
      <c r="AC208" s="8">
        <v>1375.7000000000007</v>
      </c>
      <c r="AD208" s="8">
        <v>0</v>
      </c>
      <c r="AE208" s="8">
        <v>0</v>
      </c>
      <c r="AF208" s="8">
        <v>0</v>
      </c>
      <c r="AG208" s="1" t="s">
        <v>123</v>
      </c>
      <c r="AH208" s="1" t="s">
        <v>74</v>
      </c>
      <c r="AI208" s="1">
        <v>2</v>
      </c>
      <c r="AJ208" s="3">
        <v>45756</v>
      </c>
      <c r="AK208" s="3">
        <v>0</v>
      </c>
      <c r="AL208" s="3">
        <v>45747</v>
      </c>
      <c r="AM208" s="3">
        <v>45754</v>
      </c>
      <c r="AN208" s="3">
        <v>45755</v>
      </c>
      <c r="AO208" s="3">
        <v>45755</v>
      </c>
      <c r="AP208" s="3">
        <v>45751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200</v>
      </c>
      <c r="BD208" s="56">
        <v>111.01593288888893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34</v>
      </c>
      <c r="G209" s="9" t="s">
        <v>574</v>
      </c>
      <c r="H209" s="9">
        <v>0</v>
      </c>
      <c r="I209" s="9">
        <v>68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575</v>
      </c>
      <c r="AA209" s="8">
        <v>9918.7000000000007</v>
      </c>
      <c r="AB209" s="8">
        <v>8543</v>
      </c>
      <c r="AC209" s="8">
        <v>1375.7000000000007</v>
      </c>
      <c r="AD209" s="8">
        <v>0</v>
      </c>
      <c r="AE209" s="8">
        <v>0</v>
      </c>
      <c r="AF209" s="8" t="s">
        <v>58</v>
      </c>
      <c r="AG209" s="1" t="s">
        <v>123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200</v>
      </c>
      <c r="BD209" s="56">
        <v>0</v>
      </c>
    </row>
    <row r="210" spans="1:56" ht="28.5" customHeight="1" x14ac:dyDescent="0.45">
      <c r="A210" s="3">
        <v>45749</v>
      </c>
      <c r="B210" s="14" t="s">
        <v>762</v>
      </c>
      <c r="C210" s="9" t="s">
        <v>763</v>
      </c>
      <c r="D210" s="13" t="s">
        <v>764</v>
      </c>
      <c r="E210" s="9">
        <v>23</v>
      </c>
      <c r="F210" s="9">
        <v>37</v>
      </c>
      <c r="G210" s="9" t="s">
        <v>60</v>
      </c>
      <c r="H210" s="9" t="s">
        <v>66</v>
      </c>
      <c r="I210" s="9">
        <v>115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80</v>
      </c>
      <c r="P210" s="10">
        <v>378.94530662399995</v>
      </c>
      <c r="Q210" s="10">
        <v>0</v>
      </c>
      <c r="R210" s="10">
        <v>378.94530662399995</v>
      </c>
      <c r="S210" s="9" t="s">
        <v>71</v>
      </c>
      <c r="T210" s="12">
        <v>45770</v>
      </c>
      <c r="U210" s="11">
        <v>8000</v>
      </c>
      <c r="V210" s="10">
        <v>0</v>
      </c>
      <c r="W210" s="10">
        <v>8000</v>
      </c>
      <c r="X210" s="10">
        <v>0</v>
      </c>
      <c r="Y210" s="10">
        <v>8400</v>
      </c>
      <c r="Z210" s="9" t="s">
        <v>309</v>
      </c>
      <c r="AA210" s="8">
        <v>8605.52</v>
      </c>
      <c r="AB210" s="8">
        <v>5037</v>
      </c>
      <c r="AC210" s="8">
        <v>3568.5200000000004</v>
      </c>
      <c r="AD210" s="8">
        <v>0</v>
      </c>
      <c r="AE210" s="8">
        <v>8605.52</v>
      </c>
      <c r="AF210" s="8" t="s">
        <v>351</v>
      </c>
      <c r="AG210" s="1" t="s">
        <v>122</v>
      </c>
      <c r="AH210" s="1" t="s">
        <v>68</v>
      </c>
      <c r="AI210" s="1">
        <v>4</v>
      </c>
      <c r="AJ210" s="3">
        <v>45770</v>
      </c>
      <c r="AK210" s="3">
        <v>45766</v>
      </c>
      <c r="AL210" s="3">
        <v>45760</v>
      </c>
      <c r="AM210" s="3">
        <v>45767</v>
      </c>
      <c r="AN210" s="3">
        <v>45768</v>
      </c>
      <c r="AO210" s="3">
        <v>45768</v>
      </c>
      <c r="AP210" s="3">
        <v>45765</v>
      </c>
      <c r="AQ210" s="3">
        <v>45769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108</v>
      </c>
      <c r="BD210" s="56">
        <v>314.62451333333331</v>
      </c>
    </row>
    <row r="211" spans="1:56" ht="28.5" customHeight="1" x14ac:dyDescent="0.45">
      <c r="A211" s="3">
        <v>45749</v>
      </c>
      <c r="B211" s="14" t="s">
        <v>795</v>
      </c>
      <c r="C211" s="9" t="s">
        <v>765</v>
      </c>
      <c r="D211" s="13" t="s">
        <v>766</v>
      </c>
      <c r="E211" s="9">
        <v>23</v>
      </c>
      <c r="F211" s="9">
        <v>35</v>
      </c>
      <c r="G211" s="9" t="s">
        <v>60</v>
      </c>
      <c r="H211" s="9">
        <v>0</v>
      </c>
      <c r="I211" s="9">
        <v>80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45757</v>
      </c>
      <c r="U211" s="11">
        <v>4000</v>
      </c>
      <c r="V211" s="10">
        <v>0</v>
      </c>
      <c r="W211" s="10">
        <v>4000</v>
      </c>
      <c r="X211" s="10">
        <v>0</v>
      </c>
      <c r="Y211" s="10">
        <v>4200</v>
      </c>
      <c r="Z211" s="9" t="s">
        <v>309</v>
      </c>
      <c r="AA211" s="8">
        <v>4079.24</v>
      </c>
      <c r="AB211" s="8">
        <v>4079.24</v>
      </c>
      <c r="AC211" s="8">
        <v>0</v>
      </c>
      <c r="AD211" s="8">
        <v>0</v>
      </c>
      <c r="AE211" s="8">
        <v>0</v>
      </c>
      <c r="AF211" s="8" t="s">
        <v>351</v>
      </c>
      <c r="AG211" s="1" t="s">
        <v>122</v>
      </c>
      <c r="AH211" s="1" t="s">
        <v>74</v>
      </c>
      <c r="AI211" s="1">
        <v>2</v>
      </c>
      <c r="AJ211" s="3">
        <v>45757</v>
      </c>
      <c r="AK211" s="3">
        <v>0</v>
      </c>
      <c r="AL211" s="3">
        <v>45748</v>
      </c>
      <c r="AM211" s="3">
        <v>45755</v>
      </c>
      <c r="AN211" s="3">
        <v>45756</v>
      </c>
      <c r="AO211" s="3">
        <v>45756</v>
      </c>
      <c r="AP211" s="3">
        <v>45752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108</v>
      </c>
      <c r="BD211" s="56">
        <v>0</v>
      </c>
    </row>
    <row r="212" spans="1:56" ht="28.5" customHeight="1" x14ac:dyDescent="0.45">
      <c r="A212" s="3">
        <v>45727</v>
      </c>
      <c r="B212" s="14" t="s">
        <v>581</v>
      </c>
      <c r="C212" s="9" t="s">
        <v>115</v>
      </c>
      <c r="D212" s="13" t="s">
        <v>59</v>
      </c>
      <c r="E212" s="9">
        <v>23</v>
      </c>
      <c r="F212" s="9">
        <v>40</v>
      </c>
      <c r="G212" s="9" t="s">
        <v>60</v>
      </c>
      <c r="H212" s="9" t="s">
        <v>66</v>
      </c>
      <c r="I212" s="9">
        <v>125</v>
      </c>
      <c r="J212" s="9" t="s">
        <v>57</v>
      </c>
      <c r="K212" s="9">
        <v>5</v>
      </c>
      <c r="L212" s="9" t="s">
        <v>252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 t="s">
        <v>63</v>
      </c>
      <c r="U212" s="11">
        <v>1000</v>
      </c>
      <c r="V212" s="10">
        <v>0</v>
      </c>
      <c r="W212" s="10">
        <v>1000</v>
      </c>
      <c r="X212" s="10">
        <v>0</v>
      </c>
      <c r="Y212" s="10">
        <v>0</v>
      </c>
      <c r="Z212" s="9" t="s">
        <v>309</v>
      </c>
      <c r="AA212" s="8">
        <v>1159.5100000000002</v>
      </c>
      <c r="AB212" s="8">
        <v>0</v>
      </c>
      <c r="AC212" s="8">
        <v>1159.5100000000002</v>
      </c>
      <c r="AD212" s="8">
        <v>0</v>
      </c>
      <c r="AE212" s="8">
        <v>1159.5100000000002</v>
      </c>
      <c r="AF212" s="8" t="s">
        <v>315</v>
      </c>
      <c r="AG212" s="1" t="s">
        <v>122</v>
      </c>
      <c r="AH212" s="1" t="s">
        <v>163</v>
      </c>
      <c r="AI212" s="1">
        <v>2</v>
      </c>
      <c r="AJ212" s="3" t="s">
        <v>63</v>
      </c>
      <c r="AK212" s="3" t="e">
        <v>#VALUE!</v>
      </c>
      <c r="AL212" s="3">
        <v>0</v>
      </c>
      <c r="AM212" s="3">
        <v>0</v>
      </c>
      <c r="AN212" s="3">
        <v>0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158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102.23013166666668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23</v>
      </c>
      <c r="F213" s="9">
        <v>37</v>
      </c>
      <c r="G213" s="9">
        <v>0</v>
      </c>
      <c r="H213" s="9">
        <v>0</v>
      </c>
      <c r="I213" s="9">
        <v>85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309</v>
      </c>
      <c r="AA213" s="8">
        <v>1159.5100000000002</v>
      </c>
      <c r="AB213" s="8">
        <v>0</v>
      </c>
      <c r="AC213" s="8">
        <v>1159.5100000000002</v>
      </c>
      <c r="AD213" s="8">
        <v>0</v>
      </c>
      <c r="AE213" s="8">
        <v>1159.5100000000002</v>
      </c>
      <c r="AF213" s="8" t="s">
        <v>58</v>
      </c>
      <c r="AG213" s="1" t="s">
        <v>122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310</v>
      </c>
      <c r="BD213" s="56">
        <v>0</v>
      </c>
    </row>
    <row r="214" spans="1:56" ht="28.5" customHeight="1" x14ac:dyDescent="0.45">
      <c r="A214" s="3">
        <v>45601</v>
      </c>
      <c r="B214" s="14" t="s">
        <v>240</v>
      </c>
      <c r="C214" s="9" t="s">
        <v>94</v>
      </c>
      <c r="D214" s="13" t="s">
        <v>157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3256.5612287999998</v>
      </c>
      <c r="Q214" s="10">
        <v>3256.5612287999998</v>
      </c>
      <c r="R214" s="10">
        <v>0</v>
      </c>
      <c r="S214" s="9" t="s">
        <v>100</v>
      </c>
      <c r="T214" s="12">
        <v>45797</v>
      </c>
      <c r="U214" s="11">
        <v>100000</v>
      </c>
      <c r="V214" s="10">
        <v>0</v>
      </c>
      <c r="W214" s="10">
        <v>100000</v>
      </c>
      <c r="X214" s="10">
        <v>0</v>
      </c>
      <c r="Y214" s="10">
        <v>105000</v>
      </c>
      <c r="Z214" s="9" t="s">
        <v>402</v>
      </c>
      <c r="AA214" s="8">
        <v>107569.00000000001</v>
      </c>
      <c r="AB214" s="8">
        <v>0</v>
      </c>
      <c r="AC214" s="8">
        <v>107569.00000000001</v>
      </c>
      <c r="AD214" s="8">
        <v>0</v>
      </c>
      <c r="AE214" s="8">
        <v>0</v>
      </c>
      <c r="AF214" s="8" t="s">
        <v>403</v>
      </c>
      <c r="AG214" s="1" t="s">
        <v>123</v>
      </c>
      <c r="AH214" s="1" t="s">
        <v>72</v>
      </c>
      <c r="AI214" s="1">
        <v>3</v>
      </c>
      <c r="AJ214" s="3">
        <v>45797</v>
      </c>
      <c r="AK214" s="3">
        <v>0</v>
      </c>
      <c r="AL214" s="3">
        <v>45787</v>
      </c>
      <c r="AM214" s="3">
        <v>45794</v>
      </c>
      <c r="AN214" s="3">
        <v>45795</v>
      </c>
      <c r="AO214" s="3">
        <v>45795</v>
      </c>
      <c r="AP214" s="3">
        <v>45792</v>
      </c>
      <c r="AQ214" s="3">
        <v>45796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482</v>
      </c>
      <c r="AZ214" s="2">
        <v>0</v>
      </c>
      <c r="BA214" s="2">
        <v>0</v>
      </c>
      <c r="BB214" s="2">
        <v>0</v>
      </c>
      <c r="BC214" s="1" t="s">
        <v>120</v>
      </c>
      <c r="BD214" s="56">
        <v>13779.977343611114</v>
      </c>
    </row>
    <row r="215" spans="1:56" ht="28.5" customHeight="1" x14ac:dyDescent="0.45">
      <c r="A215" s="3">
        <v>45601</v>
      </c>
      <c r="B215" s="14" t="s">
        <v>240</v>
      </c>
      <c r="C215" s="9" t="s">
        <v>94</v>
      </c>
      <c r="D215" s="13" t="s">
        <v>157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6513.1224575999995</v>
      </c>
      <c r="Q215" s="10">
        <v>264</v>
      </c>
      <c r="R215" s="10">
        <v>6249.1224575999995</v>
      </c>
      <c r="S215" s="9" t="s">
        <v>100</v>
      </c>
      <c r="T215" s="12">
        <v>45828</v>
      </c>
      <c r="U215" s="11">
        <v>200000</v>
      </c>
      <c r="V215" s="10">
        <v>0</v>
      </c>
      <c r="W215" s="10">
        <v>200000</v>
      </c>
      <c r="X215" s="10">
        <v>0</v>
      </c>
      <c r="Y215" s="10">
        <v>210000</v>
      </c>
      <c r="Z215" s="9" t="s">
        <v>402</v>
      </c>
      <c r="AA215" s="8">
        <v>215138.00000000003</v>
      </c>
      <c r="AB215" s="8">
        <v>0</v>
      </c>
      <c r="AC215" s="8">
        <v>215138.00000000003</v>
      </c>
      <c r="AD215" s="8">
        <v>0</v>
      </c>
      <c r="AE215" s="8">
        <v>0</v>
      </c>
      <c r="AF215" s="8" t="s">
        <v>403</v>
      </c>
      <c r="AG215" s="1" t="s">
        <v>123</v>
      </c>
      <c r="AH215" s="1" t="s">
        <v>72</v>
      </c>
      <c r="AI215" s="1">
        <v>3</v>
      </c>
      <c r="AJ215" s="3">
        <v>45828</v>
      </c>
      <c r="AK215" s="3">
        <v>0</v>
      </c>
      <c r="AL215" s="3">
        <v>45818</v>
      </c>
      <c r="AM215" s="3">
        <v>45825</v>
      </c>
      <c r="AN215" s="3">
        <v>45826</v>
      </c>
      <c r="AO215" s="3">
        <v>45826</v>
      </c>
      <c r="AP215" s="3">
        <v>45823</v>
      </c>
      <c r="AQ215" s="3">
        <v>45827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482</v>
      </c>
      <c r="AZ215" s="2">
        <v>0</v>
      </c>
      <c r="BA215" s="2">
        <v>0</v>
      </c>
      <c r="BB215" s="2">
        <v>0</v>
      </c>
      <c r="BC215" s="1" t="s">
        <v>120</v>
      </c>
      <c r="BD215" s="56">
        <v>27559.954687222227</v>
      </c>
    </row>
    <row r="216" spans="1:56" ht="28.5" customHeight="1" x14ac:dyDescent="0.45">
      <c r="A216" s="3">
        <v>45601</v>
      </c>
      <c r="B216" s="14" t="s">
        <v>240</v>
      </c>
      <c r="C216" s="9" t="s">
        <v>94</v>
      </c>
      <c r="D216" s="13" t="s">
        <v>157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6513.1224575999995</v>
      </c>
      <c r="Q216" s="10">
        <v>0</v>
      </c>
      <c r="R216" s="10">
        <v>6513.1224575999995</v>
      </c>
      <c r="S216" s="9" t="s">
        <v>100</v>
      </c>
      <c r="T216" s="12">
        <v>45858</v>
      </c>
      <c r="U216" s="11">
        <v>200000</v>
      </c>
      <c r="V216" s="10">
        <v>0</v>
      </c>
      <c r="W216" s="10">
        <v>200000</v>
      </c>
      <c r="X216" s="10">
        <v>0</v>
      </c>
      <c r="Y216" s="10">
        <v>210000</v>
      </c>
      <c r="Z216" s="9" t="s">
        <v>101</v>
      </c>
      <c r="AA216" s="8">
        <v>215138.00000000003</v>
      </c>
      <c r="AB216" s="8">
        <v>0</v>
      </c>
      <c r="AC216" s="8">
        <v>215138.00000000003</v>
      </c>
      <c r="AD216" s="8">
        <v>0</v>
      </c>
      <c r="AE216" s="8">
        <v>0</v>
      </c>
      <c r="AF216" s="8" t="s">
        <v>403</v>
      </c>
      <c r="AG216" s="1" t="s">
        <v>123</v>
      </c>
      <c r="AH216" s="1" t="s">
        <v>72</v>
      </c>
      <c r="AI216" s="1">
        <v>3</v>
      </c>
      <c r="AJ216" s="3">
        <v>45858</v>
      </c>
      <c r="AK216" s="3">
        <v>0</v>
      </c>
      <c r="AL216" s="3">
        <v>45848</v>
      </c>
      <c r="AM216" s="3">
        <v>45855</v>
      </c>
      <c r="AN216" s="3">
        <v>45856</v>
      </c>
      <c r="AO216" s="3">
        <v>45856</v>
      </c>
      <c r="AP216" s="3">
        <v>45853</v>
      </c>
      <c r="AQ216" s="3">
        <v>45857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120</v>
      </c>
      <c r="BD216" s="56">
        <v>27559.954687222227</v>
      </c>
    </row>
    <row r="217" spans="1:56" ht="28.5" customHeight="1" x14ac:dyDescent="0.45">
      <c r="A217" s="3">
        <v>45601</v>
      </c>
      <c r="B217" s="14" t="s">
        <v>240</v>
      </c>
      <c r="C217" s="9" t="s">
        <v>94</v>
      </c>
      <c r="D217" s="13" t="s">
        <v>110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4884.8418431999999</v>
      </c>
      <c r="Q217" s="10">
        <v>0</v>
      </c>
      <c r="R217" s="10">
        <v>4884.8418431999999</v>
      </c>
      <c r="S217" s="9" t="s">
        <v>100</v>
      </c>
      <c r="T217" s="12">
        <v>45858</v>
      </c>
      <c r="U217" s="11">
        <v>150000</v>
      </c>
      <c r="V217" s="10">
        <v>0</v>
      </c>
      <c r="W217" s="10">
        <v>150000</v>
      </c>
      <c r="X217" s="10">
        <v>0</v>
      </c>
      <c r="Y217" s="10">
        <v>157500</v>
      </c>
      <c r="Z217" s="9" t="s">
        <v>402</v>
      </c>
      <c r="AA217" s="8">
        <v>161353.5</v>
      </c>
      <c r="AB217" s="8">
        <v>0</v>
      </c>
      <c r="AC217" s="8">
        <v>161353.5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>
        <v>45858</v>
      </c>
      <c r="AK217" s="3">
        <v>0</v>
      </c>
      <c r="AL217" s="3">
        <v>45848</v>
      </c>
      <c r="AM217" s="3">
        <v>45855</v>
      </c>
      <c r="AN217" s="3">
        <v>45856</v>
      </c>
      <c r="AO217" s="3">
        <v>45856</v>
      </c>
      <c r="AP217" s="3">
        <v>45853</v>
      </c>
      <c r="AQ217" s="3">
        <v>45857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120</v>
      </c>
      <c r="BD217" s="56">
        <v>20669.966015416667</v>
      </c>
    </row>
    <row r="218" spans="1:56" ht="28.5" customHeight="1" x14ac:dyDescent="0.45">
      <c r="A218" s="3">
        <v>45601</v>
      </c>
      <c r="B218" s="14" t="s">
        <v>240</v>
      </c>
      <c r="C218" s="9" t="s">
        <v>94</v>
      </c>
      <c r="D218" s="13" t="s">
        <v>157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6513.1224575999995</v>
      </c>
      <c r="Q218" s="10">
        <v>0</v>
      </c>
      <c r="R218" s="10">
        <v>6513.1224575999995</v>
      </c>
      <c r="S218" s="9" t="s">
        <v>100</v>
      </c>
      <c r="T218" s="12">
        <v>45889</v>
      </c>
      <c r="U218" s="11">
        <v>200000</v>
      </c>
      <c r="V218" s="10">
        <v>0</v>
      </c>
      <c r="W218" s="10">
        <v>200000</v>
      </c>
      <c r="X218" s="10">
        <v>0</v>
      </c>
      <c r="Y218" s="10">
        <v>210000</v>
      </c>
      <c r="Z218" s="9" t="s">
        <v>101</v>
      </c>
      <c r="AA218" s="8">
        <v>215138.00000000003</v>
      </c>
      <c r="AB218" s="8">
        <v>0</v>
      </c>
      <c r="AC218" s="8">
        <v>215138.00000000003</v>
      </c>
      <c r="AD218" s="8">
        <v>0</v>
      </c>
      <c r="AE218" s="8">
        <v>0</v>
      </c>
      <c r="AF218" s="8" t="s">
        <v>403</v>
      </c>
      <c r="AG218" s="1" t="s">
        <v>122</v>
      </c>
      <c r="AH218" s="1" t="s">
        <v>72</v>
      </c>
      <c r="AI218" s="1">
        <v>3</v>
      </c>
      <c r="AJ218" s="3">
        <v>45889</v>
      </c>
      <c r="AK218" s="3">
        <v>0</v>
      </c>
      <c r="AL218" s="3">
        <v>45879</v>
      </c>
      <c r="AM218" s="3">
        <v>45886</v>
      </c>
      <c r="AN218" s="3">
        <v>45887</v>
      </c>
      <c r="AO218" s="3">
        <v>45887</v>
      </c>
      <c r="AP218" s="3">
        <v>45884</v>
      </c>
      <c r="AQ218" s="3">
        <v>45888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120</v>
      </c>
      <c r="BD218" s="56">
        <v>27559.954687222227</v>
      </c>
    </row>
    <row r="219" spans="1:56" ht="28.5" customHeight="1" x14ac:dyDescent="0.45">
      <c r="A219" s="3">
        <v>45601</v>
      </c>
      <c r="B219" s="14" t="s">
        <v>240</v>
      </c>
      <c r="C219" s="9" t="s">
        <v>94</v>
      </c>
      <c r="D219" s="13" t="s">
        <v>157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3461.0081427440637</v>
      </c>
      <c r="Q219" s="10">
        <v>0</v>
      </c>
      <c r="R219" s="10">
        <v>3461.0081427440637</v>
      </c>
      <c r="S219" s="9" t="s">
        <v>100</v>
      </c>
      <c r="T219" s="12" t="s">
        <v>63</v>
      </c>
      <c r="U219" s="11">
        <v>106278</v>
      </c>
      <c r="V219" s="10">
        <v>0</v>
      </c>
      <c r="W219" s="10">
        <v>106278</v>
      </c>
      <c r="X219" s="10">
        <v>0</v>
      </c>
      <c r="Y219" s="10">
        <v>111591.90000000001</v>
      </c>
      <c r="Z219" s="9" t="s">
        <v>101</v>
      </c>
      <c r="AA219" s="8">
        <v>114322.18182000001</v>
      </c>
      <c r="AB219" s="8">
        <v>0</v>
      </c>
      <c r="AC219" s="8">
        <v>114322.18182000001</v>
      </c>
      <c r="AD219" s="8">
        <v>0</v>
      </c>
      <c r="AE219" s="8">
        <v>0</v>
      </c>
      <c r="AF219" s="8" t="s">
        <v>403</v>
      </c>
      <c r="AG219" s="1" t="s">
        <v>122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14645.084321243019</v>
      </c>
    </row>
    <row r="220" spans="1:56" ht="28.5" customHeight="1" x14ac:dyDescent="0.45">
      <c r="A220" s="3">
        <v>45601</v>
      </c>
      <c r="B220" s="14" t="s">
        <v>240</v>
      </c>
      <c r="C220" s="9" t="s">
        <v>94</v>
      </c>
      <c r="D220" s="13" t="s">
        <v>157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0</v>
      </c>
      <c r="Q220" s="10">
        <v>0</v>
      </c>
      <c r="R220" s="10">
        <v>0</v>
      </c>
      <c r="S220" s="9" t="s">
        <v>100</v>
      </c>
      <c r="T220" s="12" t="s">
        <v>142</v>
      </c>
      <c r="U220" s="11">
        <v>10000</v>
      </c>
      <c r="V220" s="10">
        <v>12607</v>
      </c>
      <c r="W220" s="10">
        <v>0</v>
      </c>
      <c r="X220" s="10">
        <v>56730</v>
      </c>
      <c r="Y220" s="10">
        <v>0</v>
      </c>
      <c r="Z220" s="9" t="s">
        <v>402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122</v>
      </c>
      <c r="AH220" s="1" t="s">
        <v>72</v>
      </c>
      <c r="AI220" s="1">
        <v>3</v>
      </c>
      <c r="AJ220" s="3" t="s">
        <v>142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414</v>
      </c>
      <c r="AZ220" s="2">
        <v>0</v>
      </c>
      <c r="BA220" s="2">
        <v>0</v>
      </c>
      <c r="BB220" s="2">
        <v>0</v>
      </c>
      <c r="BC220" s="1" t="s">
        <v>120</v>
      </c>
      <c r="BD220" s="56">
        <v>0</v>
      </c>
    </row>
    <row r="221" spans="1:56" ht="28.5" customHeight="1" x14ac:dyDescent="0.45">
      <c r="A221" s="3">
        <v>45601</v>
      </c>
      <c r="B221" s="14" t="s">
        <v>240</v>
      </c>
      <c r="C221" s="9" t="s">
        <v>94</v>
      </c>
      <c r="D221" s="13" t="s">
        <v>110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0</v>
      </c>
      <c r="Q221" s="10">
        <v>0</v>
      </c>
      <c r="R221" s="10">
        <v>0</v>
      </c>
      <c r="S221" s="9" t="s">
        <v>100</v>
      </c>
      <c r="T221" s="12" t="s">
        <v>142</v>
      </c>
      <c r="U221" s="11">
        <v>7920</v>
      </c>
      <c r="V221" s="10">
        <v>7920</v>
      </c>
      <c r="W221" s="10">
        <v>0</v>
      </c>
      <c r="X221" s="10">
        <v>12600</v>
      </c>
      <c r="Y221" s="10">
        <v>0</v>
      </c>
      <c r="Z221" s="9" t="s">
        <v>402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72</v>
      </c>
      <c r="AI221" s="1">
        <v>3</v>
      </c>
      <c r="AJ221" s="3" t="s">
        <v>142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120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37</v>
      </c>
      <c r="G222" s="9">
        <v>0</v>
      </c>
      <c r="H222" s="9">
        <v>0</v>
      </c>
      <c r="I222" s="9">
        <v>128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101</v>
      </c>
      <c r="AA222" s="8">
        <v>1028658.6818200002</v>
      </c>
      <c r="AB222" s="8">
        <v>0</v>
      </c>
      <c r="AC222" s="8">
        <v>1028658.6818200002</v>
      </c>
      <c r="AD222" s="8">
        <v>0</v>
      </c>
      <c r="AE222" s="8">
        <v>0</v>
      </c>
      <c r="AF222" s="8" t="s">
        <v>58</v>
      </c>
      <c r="AG222" s="1" t="s">
        <v>122</v>
      </c>
      <c r="AH222" s="1">
        <v>0</v>
      </c>
      <c r="AI222" s="1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121</v>
      </c>
      <c r="BD222" s="56">
        <v>0</v>
      </c>
    </row>
    <row r="223" spans="1:56" ht="28.5" customHeight="1" x14ac:dyDescent="0.45">
      <c r="A223" s="3">
        <v>45738</v>
      </c>
      <c r="B223" s="14" t="s">
        <v>704</v>
      </c>
      <c r="C223" s="9" t="s">
        <v>150</v>
      </c>
      <c r="D223" s="13" t="s">
        <v>59</v>
      </c>
      <c r="E223" s="9">
        <v>26</v>
      </c>
      <c r="F223" s="9">
        <v>39</v>
      </c>
      <c r="G223" s="9" t="s">
        <v>60</v>
      </c>
      <c r="H223" s="9">
        <v>0</v>
      </c>
      <c r="I223" s="9">
        <v>93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133</v>
      </c>
      <c r="T223" s="12">
        <v>45757</v>
      </c>
      <c r="U223" s="11">
        <v>4563</v>
      </c>
      <c r="V223" s="10">
        <v>0</v>
      </c>
      <c r="W223" s="10">
        <v>4563</v>
      </c>
      <c r="X223" s="10">
        <v>0</v>
      </c>
      <c r="Y223" s="10">
        <v>0</v>
      </c>
      <c r="Z223" s="9" t="s">
        <v>85</v>
      </c>
      <c r="AA223" s="8">
        <v>5163.3539099999998</v>
      </c>
      <c r="AB223" s="8">
        <v>0</v>
      </c>
      <c r="AC223" s="8">
        <v>5163.3539099999998</v>
      </c>
      <c r="AD223" s="8">
        <v>0</v>
      </c>
      <c r="AE223" s="8">
        <v>0</v>
      </c>
      <c r="AF223" s="8">
        <v>0</v>
      </c>
      <c r="AG223" s="1" t="s">
        <v>125</v>
      </c>
      <c r="AH223" s="1" t="s">
        <v>77</v>
      </c>
      <c r="AI223" s="1">
        <v>1</v>
      </c>
      <c r="AJ223" s="3">
        <v>45757</v>
      </c>
      <c r="AK223" s="3">
        <v>0</v>
      </c>
      <c r="AL223" s="3">
        <v>0</v>
      </c>
      <c r="AM223" s="3">
        <v>0</v>
      </c>
      <c r="AN223" s="3">
        <v>0</v>
      </c>
      <c r="AO223" s="3">
        <v>45756</v>
      </c>
      <c r="AP223" s="3">
        <v>45752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105</v>
      </c>
      <c r="BD223" s="56">
        <v>416.91214293299993</v>
      </c>
    </row>
    <row r="224" spans="1:56" ht="28.5" customHeight="1" x14ac:dyDescent="0.45">
      <c r="A224" s="3">
        <v>45747</v>
      </c>
      <c r="B224" s="14" t="s">
        <v>811</v>
      </c>
      <c r="C224" s="9" t="s">
        <v>206</v>
      </c>
      <c r="D224" s="13" t="s">
        <v>767</v>
      </c>
      <c r="E224" s="9">
        <v>26</v>
      </c>
      <c r="F224" s="9">
        <v>41</v>
      </c>
      <c r="G224" s="9" t="s">
        <v>60</v>
      </c>
      <c r="H224" s="9">
        <v>0</v>
      </c>
      <c r="I224" s="9">
        <v>97</v>
      </c>
      <c r="J224" s="9" t="s">
        <v>57</v>
      </c>
      <c r="K224" s="9">
        <v>5</v>
      </c>
      <c r="L224" s="9" t="s">
        <v>93</v>
      </c>
      <c r="M224" s="10">
        <v>27</v>
      </c>
      <c r="N224" s="9">
        <v>43</v>
      </c>
      <c r="O224" s="9">
        <v>40</v>
      </c>
      <c r="P224" s="10">
        <v>114.57174504959998</v>
      </c>
      <c r="Q224" s="10">
        <v>0</v>
      </c>
      <c r="R224" s="10">
        <v>114.57174504959998</v>
      </c>
      <c r="S224" s="9" t="s">
        <v>218</v>
      </c>
      <c r="T224" s="12">
        <v>45755</v>
      </c>
      <c r="U224" s="11">
        <v>4000</v>
      </c>
      <c r="V224" s="10">
        <v>0</v>
      </c>
      <c r="W224" s="10">
        <v>4000</v>
      </c>
      <c r="X224" s="10">
        <v>4300</v>
      </c>
      <c r="Y224" s="10">
        <v>0</v>
      </c>
      <c r="Z224" s="9" t="s">
        <v>85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61</v>
      </c>
      <c r="AH224" s="1" t="s">
        <v>72</v>
      </c>
      <c r="AI224" s="1">
        <v>3</v>
      </c>
      <c r="AJ224" s="3">
        <v>45755</v>
      </c>
      <c r="AK224" s="3">
        <v>0</v>
      </c>
      <c r="AL224" s="3">
        <v>45745</v>
      </c>
      <c r="AM224" s="3">
        <v>45752</v>
      </c>
      <c r="AN224" s="3">
        <v>45753</v>
      </c>
      <c r="AO224" s="3">
        <v>45753</v>
      </c>
      <c r="AP224" s="3">
        <v>45750</v>
      </c>
      <c r="AQ224" s="3">
        <v>45754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0</v>
      </c>
    </row>
    <row r="225" spans="1:56" ht="28.5" customHeight="1" x14ac:dyDescent="0.45">
      <c r="A225" s="3">
        <v>45743</v>
      </c>
      <c r="B225" s="14" t="s">
        <v>738</v>
      </c>
      <c r="C225" s="9" t="s">
        <v>206</v>
      </c>
      <c r="D225" s="13" t="s">
        <v>741</v>
      </c>
      <c r="E225" s="9">
        <v>26</v>
      </c>
      <c r="F225" s="9">
        <v>41</v>
      </c>
      <c r="G225" s="9" t="s">
        <v>60</v>
      </c>
      <c r="H225" s="9">
        <v>0</v>
      </c>
      <c r="I225" s="9">
        <v>97</v>
      </c>
      <c r="J225" s="9" t="s">
        <v>57</v>
      </c>
      <c r="K225" s="9">
        <v>5</v>
      </c>
      <c r="L225" s="9" t="s">
        <v>92</v>
      </c>
      <c r="M225" s="10">
        <v>27</v>
      </c>
      <c r="N225" s="9">
        <v>43</v>
      </c>
      <c r="O225" s="9">
        <v>40</v>
      </c>
      <c r="P225" s="10">
        <v>114.57174504959998</v>
      </c>
      <c r="Q225" s="10">
        <v>0</v>
      </c>
      <c r="R225" s="10">
        <v>114.57174504959998</v>
      </c>
      <c r="S225" s="9" t="s">
        <v>218</v>
      </c>
      <c r="T225" s="12" t="s">
        <v>63</v>
      </c>
      <c r="U225" s="11">
        <v>4000</v>
      </c>
      <c r="V225" s="10">
        <v>0</v>
      </c>
      <c r="W225" s="10">
        <v>4000</v>
      </c>
      <c r="X225" s="10">
        <v>0</v>
      </c>
      <c r="Y225" s="10">
        <v>4200</v>
      </c>
      <c r="Z225" s="9" t="s">
        <v>85</v>
      </c>
      <c r="AA225" s="8">
        <v>4749.8</v>
      </c>
      <c r="AB225" s="8">
        <v>0</v>
      </c>
      <c r="AC225" s="8">
        <v>4749.8</v>
      </c>
      <c r="AD225" s="8">
        <v>0</v>
      </c>
      <c r="AE225" s="8">
        <v>0</v>
      </c>
      <c r="AF225" s="8">
        <v>0</v>
      </c>
      <c r="AG225" s="1" t="s">
        <v>122</v>
      </c>
      <c r="AH225" s="1" t="s">
        <v>72</v>
      </c>
      <c r="AI225" s="1">
        <v>3</v>
      </c>
      <c r="AJ225" s="3" t="s">
        <v>63</v>
      </c>
      <c r="AK225" s="3">
        <v>0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742</v>
      </c>
      <c r="AZ225" s="2">
        <v>0</v>
      </c>
      <c r="BA225" s="2">
        <v>0</v>
      </c>
      <c r="BB225" s="2">
        <v>0</v>
      </c>
      <c r="BC225" s="1" t="s">
        <v>105</v>
      </c>
      <c r="BD225" s="56">
        <v>383.51996222222226</v>
      </c>
    </row>
    <row r="226" spans="1:56" ht="28.5" customHeight="1" x14ac:dyDescent="0.45">
      <c r="A226" s="3" t="s">
        <v>146</v>
      </c>
      <c r="B226" s="14" t="s">
        <v>146</v>
      </c>
      <c r="C226" s="9" t="s">
        <v>153</v>
      </c>
      <c r="D226" s="13" t="s">
        <v>59</v>
      </c>
      <c r="E226" s="9">
        <v>26</v>
      </c>
      <c r="F226" s="9">
        <v>42</v>
      </c>
      <c r="G226" s="9" t="s">
        <v>60</v>
      </c>
      <c r="H226" s="9">
        <v>0</v>
      </c>
      <c r="I226" s="9">
        <v>100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 t="s">
        <v>63</v>
      </c>
      <c r="U226" s="11">
        <v>40000</v>
      </c>
      <c r="V226" s="10">
        <v>0</v>
      </c>
      <c r="W226" s="10">
        <v>40000</v>
      </c>
      <c r="X226" s="10">
        <v>0</v>
      </c>
      <c r="Y226" s="10">
        <v>0</v>
      </c>
      <c r="Z226" s="9" t="s">
        <v>85</v>
      </c>
      <c r="AA226" s="8">
        <v>48615.600000000006</v>
      </c>
      <c r="AB226" s="8">
        <v>0</v>
      </c>
      <c r="AC226" s="8">
        <v>48615.600000000006</v>
      </c>
      <c r="AD226" s="8">
        <v>0</v>
      </c>
      <c r="AE226" s="8">
        <v>0</v>
      </c>
      <c r="AF226" s="8">
        <v>0</v>
      </c>
      <c r="AG226" s="1" t="s">
        <v>123</v>
      </c>
      <c r="AH226" s="1" t="s">
        <v>77</v>
      </c>
      <c r="AI226" s="1">
        <v>1</v>
      </c>
      <c r="AJ226" s="3" t="s">
        <v>63</v>
      </c>
      <c r="AK226" s="3">
        <v>0</v>
      </c>
      <c r="AL226" s="3">
        <v>0</v>
      </c>
      <c r="AM226" s="3">
        <v>0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3925.4396133333335</v>
      </c>
    </row>
    <row r="227" spans="1:56" ht="28.5" customHeight="1" x14ac:dyDescent="0.45">
      <c r="A227" s="3" t="s">
        <v>146</v>
      </c>
      <c r="B227" s="14" t="s">
        <v>146</v>
      </c>
      <c r="C227" s="9" t="s">
        <v>206</v>
      </c>
      <c r="D227" s="13" t="s">
        <v>61</v>
      </c>
      <c r="E227" s="9">
        <v>26</v>
      </c>
      <c r="F227" s="9">
        <v>41</v>
      </c>
      <c r="G227" s="9" t="s">
        <v>60</v>
      </c>
      <c r="H227" s="9">
        <v>0</v>
      </c>
      <c r="I227" s="9">
        <v>97</v>
      </c>
      <c r="J227" s="9" t="s">
        <v>57</v>
      </c>
      <c r="K227" s="9">
        <v>5</v>
      </c>
      <c r="L227" s="9" t="s">
        <v>92</v>
      </c>
      <c r="M227" s="10">
        <v>27</v>
      </c>
      <c r="N227" s="9">
        <v>43</v>
      </c>
      <c r="O227" s="9">
        <v>40</v>
      </c>
      <c r="P227" s="10">
        <v>286.42936262399996</v>
      </c>
      <c r="Q227" s="10">
        <v>0</v>
      </c>
      <c r="R227" s="10">
        <v>286.42936262399996</v>
      </c>
      <c r="S227" s="9" t="s">
        <v>218</v>
      </c>
      <c r="T227" s="12" t="s">
        <v>63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85</v>
      </c>
      <c r="AA227" s="8">
        <v>11874.499999999998</v>
      </c>
      <c r="AB227" s="8">
        <v>0</v>
      </c>
      <c r="AC227" s="8">
        <v>11874.499999999998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72</v>
      </c>
      <c r="AI227" s="1">
        <v>3</v>
      </c>
      <c r="AJ227" s="3" t="s">
        <v>63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958.79990555555537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26</v>
      </c>
      <c r="F228" s="9">
        <v>43</v>
      </c>
      <c r="G228" s="9" t="s">
        <v>60</v>
      </c>
      <c r="H228" s="9">
        <v>0</v>
      </c>
      <c r="I228" s="9">
        <v>102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85</v>
      </c>
      <c r="AA228" s="8">
        <v>70403.253909999999</v>
      </c>
      <c r="AB228" s="8">
        <v>0</v>
      </c>
      <c r="AC228" s="8">
        <v>70403.253909999999</v>
      </c>
      <c r="AD228" s="8">
        <v>0</v>
      </c>
      <c r="AE228" s="8">
        <v>0</v>
      </c>
      <c r="AF228" s="8" t="s">
        <v>58</v>
      </c>
      <c r="AG228" s="1" t="s">
        <v>122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0</v>
      </c>
    </row>
    <row r="229" spans="1:56" ht="28.5" customHeight="1" x14ac:dyDescent="0.45">
      <c r="A229" s="3">
        <v>45750</v>
      </c>
      <c r="B229" s="14" t="s">
        <v>847</v>
      </c>
      <c r="C229" s="9" t="s">
        <v>227</v>
      </c>
      <c r="D229" s="13" t="s">
        <v>796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140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213</v>
      </c>
      <c r="T229" s="12">
        <v>45768</v>
      </c>
      <c r="U229" s="11">
        <v>10000</v>
      </c>
      <c r="V229" s="10">
        <v>3000</v>
      </c>
      <c r="W229" s="10">
        <v>7000</v>
      </c>
      <c r="X229" s="10">
        <v>0</v>
      </c>
      <c r="Y229" s="10">
        <v>7350</v>
      </c>
      <c r="Z229" s="9" t="s">
        <v>165</v>
      </c>
      <c r="AA229" s="8">
        <v>8703.31</v>
      </c>
      <c r="AB229" s="8">
        <v>2000</v>
      </c>
      <c r="AC229" s="8">
        <v>6703.3099999999995</v>
      </c>
      <c r="AD229" s="8">
        <v>0</v>
      </c>
      <c r="AE229" s="8">
        <v>8703.31</v>
      </c>
      <c r="AF229" s="8">
        <v>0</v>
      </c>
      <c r="AG229" s="1" t="s">
        <v>122</v>
      </c>
      <c r="AH229" s="1" t="s">
        <v>68</v>
      </c>
      <c r="AI229" s="1">
        <v>4</v>
      </c>
      <c r="AJ229" s="3">
        <v>45768</v>
      </c>
      <c r="AK229" s="3">
        <v>45764</v>
      </c>
      <c r="AL229" s="3">
        <v>45758</v>
      </c>
      <c r="AM229" s="3">
        <v>45765</v>
      </c>
      <c r="AN229" s="3">
        <v>45766</v>
      </c>
      <c r="AO229" s="3">
        <v>45766</v>
      </c>
      <c r="AP229" s="3">
        <v>45763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 t="s">
        <v>812</v>
      </c>
      <c r="AZ229" s="2">
        <v>0</v>
      </c>
      <c r="BA229" s="2">
        <v>0</v>
      </c>
      <c r="BB229" s="2">
        <v>0</v>
      </c>
      <c r="BC229" s="1" t="s">
        <v>106</v>
      </c>
      <c r="BD229" s="56">
        <v>602.25516288888889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26</v>
      </c>
      <c r="F230" s="9">
        <v>43</v>
      </c>
      <c r="G230" s="9">
        <v>0</v>
      </c>
      <c r="H230" s="9">
        <v>0</v>
      </c>
      <c r="I230" s="9">
        <v>100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165</v>
      </c>
      <c r="AA230" s="8">
        <v>8703.31</v>
      </c>
      <c r="AB230" s="8">
        <v>2000</v>
      </c>
      <c r="AC230" s="8">
        <v>6703.3099999999995</v>
      </c>
      <c r="AD230" s="8">
        <v>0</v>
      </c>
      <c r="AE230" s="8">
        <v>8703.31</v>
      </c>
      <c r="AF230" s="8" t="s">
        <v>58</v>
      </c>
      <c r="AG230" s="1" t="s">
        <v>125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106</v>
      </c>
      <c r="BD230" s="56">
        <v>0</v>
      </c>
    </row>
    <row r="231" spans="1:56" ht="28.5" customHeight="1" x14ac:dyDescent="0.45">
      <c r="A231" s="3" t="s">
        <v>146</v>
      </c>
      <c r="B231" s="14" t="s">
        <v>138</v>
      </c>
      <c r="C231" s="9" t="s">
        <v>113</v>
      </c>
      <c r="D231" s="13" t="s">
        <v>59</v>
      </c>
      <c r="E231" s="9">
        <v>26</v>
      </c>
      <c r="F231" s="9">
        <v>43</v>
      </c>
      <c r="G231" s="9" t="s">
        <v>60</v>
      </c>
      <c r="H231" s="9">
        <v>0</v>
      </c>
      <c r="I231" s="9">
        <v>116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 t="s">
        <v>63</v>
      </c>
      <c r="U231" s="11">
        <v>10000</v>
      </c>
      <c r="V231" s="10">
        <v>0</v>
      </c>
      <c r="W231" s="10">
        <v>10000</v>
      </c>
      <c r="X231" s="10">
        <v>0</v>
      </c>
      <c r="Y231" s="10">
        <v>0</v>
      </c>
      <c r="Z231" s="9" t="s">
        <v>255</v>
      </c>
      <c r="AA231" s="8">
        <v>12433.3</v>
      </c>
      <c r="AB231" s="8">
        <v>6278</v>
      </c>
      <c r="AC231" s="8">
        <v>6155.2999999999993</v>
      </c>
      <c r="AD231" s="8">
        <v>0</v>
      </c>
      <c r="AE231" s="8">
        <v>0</v>
      </c>
      <c r="AF231" s="8">
        <v>0</v>
      </c>
      <c r="AG231" s="1" t="s">
        <v>125</v>
      </c>
      <c r="AH231" s="1" t="s">
        <v>77</v>
      </c>
      <c r="AI231" s="1">
        <v>1</v>
      </c>
      <c r="AJ231" s="3" t="s">
        <v>63</v>
      </c>
      <c r="AK231" s="3">
        <v>0</v>
      </c>
      <c r="AL231" s="3">
        <v>0</v>
      </c>
      <c r="AM231" s="3">
        <v>0</v>
      </c>
      <c r="AN231" s="3">
        <v>0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611.70003555555559</v>
      </c>
    </row>
    <row r="232" spans="1:56" ht="28.5" customHeight="1" x14ac:dyDescent="0.45">
      <c r="A232" s="3" t="s">
        <v>146</v>
      </c>
      <c r="B232" s="14" t="s">
        <v>146</v>
      </c>
      <c r="C232" s="9" t="s">
        <v>113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 t="s">
        <v>63</v>
      </c>
      <c r="U232" s="11">
        <v>20000</v>
      </c>
      <c r="V232" s="10">
        <v>0</v>
      </c>
      <c r="W232" s="10">
        <v>20000</v>
      </c>
      <c r="X232" s="10">
        <v>0</v>
      </c>
      <c r="Y232" s="10">
        <v>0</v>
      </c>
      <c r="Z232" s="9" t="s">
        <v>255</v>
      </c>
      <c r="AA232" s="8">
        <v>24866.6</v>
      </c>
      <c r="AB232" s="8">
        <v>0</v>
      </c>
      <c r="AC232" s="8">
        <v>24866.6</v>
      </c>
      <c r="AD232" s="8">
        <v>0</v>
      </c>
      <c r="AE232" s="8">
        <v>0</v>
      </c>
      <c r="AF232" s="8">
        <v>0</v>
      </c>
      <c r="AG232" s="1" t="s">
        <v>123</v>
      </c>
      <c r="AH232" s="1" t="s">
        <v>77</v>
      </c>
      <c r="AI232" s="1">
        <v>1</v>
      </c>
      <c r="AJ232" s="3" t="s">
        <v>63</v>
      </c>
      <c r="AK232" s="3">
        <v>0</v>
      </c>
      <c r="AL232" s="3">
        <v>0</v>
      </c>
      <c r="AM232" s="3">
        <v>0</v>
      </c>
      <c r="AN232" s="3">
        <v>0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2471.1874488888889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116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255</v>
      </c>
      <c r="AA233" s="8">
        <v>37299.899999999994</v>
      </c>
      <c r="AB233" s="8">
        <v>6278</v>
      </c>
      <c r="AC233" s="8">
        <v>31021.899999999998</v>
      </c>
      <c r="AD233" s="8">
        <v>0</v>
      </c>
      <c r="AE233" s="8">
        <v>0</v>
      </c>
      <c r="AF233" s="8" t="s">
        <v>58</v>
      </c>
      <c r="AG233" s="1" t="s">
        <v>123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256</v>
      </c>
      <c r="BD233" s="56">
        <v>0</v>
      </c>
    </row>
    <row r="234" spans="1:56" ht="28.5" customHeight="1" x14ac:dyDescent="0.45">
      <c r="A234" s="3">
        <v>45744</v>
      </c>
      <c r="B234" s="14" t="s">
        <v>768</v>
      </c>
      <c r="C234" s="9" t="s">
        <v>113</v>
      </c>
      <c r="D234" s="13" t="s">
        <v>59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45765</v>
      </c>
      <c r="U234" s="11">
        <v>11000</v>
      </c>
      <c r="V234" s="10">
        <v>0</v>
      </c>
      <c r="W234" s="10">
        <v>11000</v>
      </c>
      <c r="X234" s="10">
        <v>0</v>
      </c>
      <c r="Y234" s="10">
        <v>0</v>
      </c>
      <c r="Z234" s="9" t="s">
        <v>89</v>
      </c>
      <c r="AA234" s="8">
        <v>13676.630000000001</v>
      </c>
      <c r="AB234" s="8">
        <v>13676.630000000001</v>
      </c>
      <c r="AC234" s="8">
        <v>0</v>
      </c>
      <c r="AD234" s="8">
        <v>13676.630000000001</v>
      </c>
      <c r="AE234" s="8">
        <v>0</v>
      </c>
      <c r="AF234" s="8" t="s">
        <v>315</v>
      </c>
      <c r="AG234" s="1" t="s">
        <v>123</v>
      </c>
      <c r="AH234" s="1" t="s">
        <v>163</v>
      </c>
      <c r="AI234" s="1">
        <v>2</v>
      </c>
      <c r="AJ234" s="3">
        <v>45765</v>
      </c>
      <c r="AK234" s="3">
        <v>45763</v>
      </c>
      <c r="AL234" s="3">
        <v>0</v>
      </c>
      <c r="AM234" s="3">
        <v>0</v>
      </c>
      <c r="AN234" s="3">
        <v>0</v>
      </c>
      <c r="AO234" s="3">
        <v>45764</v>
      </c>
      <c r="AP234" s="3">
        <v>45760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483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107</v>
      </c>
      <c r="BD234" s="56">
        <v>0</v>
      </c>
    </row>
    <row r="235" spans="1:56" ht="28.5" customHeight="1" x14ac:dyDescent="0.45">
      <c r="A235" s="3">
        <v>45723</v>
      </c>
      <c r="B235" s="14" t="s">
        <v>540</v>
      </c>
      <c r="C235" s="9" t="s">
        <v>113</v>
      </c>
      <c r="D235" s="13" t="s">
        <v>159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>
        <v>45772</v>
      </c>
      <c r="U235" s="11">
        <v>30000</v>
      </c>
      <c r="V235" s="10">
        <v>3848</v>
      </c>
      <c r="W235" s="10">
        <v>26152</v>
      </c>
      <c r="X235" s="10">
        <v>0</v>
      </c>
      <c r="Y235" s="10">
        <v>27459.600000000002</v>
      </c>
      <c r="Z235" s="9" t="s">
        <v>89</v>
      </c>
      <c r="AA235" s="8">
        <v>32515.566159999998</v>
      </c>
      <c r="AB235" s="8">
        <v>32515.566159999998</v>
      </c>
      <c r="AC235" s="8">
        <v>0</v>
      </c>
      <c r="AD235" s="8">
        <v>0</v>
      </c>
      <c r="AE235" s="8">
        <v>32515.566159999998</v>
      </c>
      <c r="AF235" s="8" t="s">
        <v>315</v>
      </c>
      <c r="AG235" s="1" t="s">
        <v>61</v>
      </c>
      <c r="AH235" s="1" t="s">
        <v>68</v>
      </c>
      <c r="AI235" s="1">
        <v>4</v>
      </c>
      <c r="AJ235" s="3">
        <v>45772</v>
      </c>
      <c r="AK235" s="3">
        <v>45768</v>
      </c>
      <c r="AL235" s="3">
        <v>45762</v>
      </c>
      <c r="AM235" s="3">
        <v>45769</v>
      </c>
      <c r="AN235" s="3">
        <v>45770</v>
      </c>
      <c r="AO235" s="3">
        <v>45770</v>
      </c>
      <c r="AP235" s="3">
        <v>45767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107</v>
      </c>
      <c r="BD235" s="56">
        <v>0</v>
      </c>
    </row>
    <row r="236" spans="1:56" ht="28.5" customHeight="1" x14ac:dyDescent="0.45">
      <c r="A236" s="3">
        <v>45723</v>
      </c>
      <c r="B236" s="14" t="s">
        <v>541</v>
      </c>
      <c r="C236" s="9" t="s">
        <v>113</v>
      </c>
      <c r="D236" s="13" t="s">
        <v>159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>
        <v>45775</v>
      </c>
      <c r="U236" s="11">
        <v>30000</v>
      </c>
      <c r="V236" s="10">
        <v>0</v>
      </c>
      <c r="W236" s="10">
        <v>30000</v>
      </c>
      <c r="X236" s="10">
        <v>0</v>
      </c>
      <c r="Y236" s="10">
        <v>31500</v>
      </c>
      <c r="Z236" s="9" t="s">
        <v>89</v>
      </c>
      <c r="AA236" s="8">
        <v>37299.899999999994</v>
      </c>
      <c r="AB236" s="8">
        <v>27334</v>
      </c>
      <c r="AC236" s="8">
        <v>9965.8999999999942</v>
      </c>
      <c r="AD236" s="8">
        <v>0</v>
      </c>
      <c r="AE236" s="8">
        <v>37299.899999999994</v>
      </c>
      <c r="AF236" s="8" t="s">
        <v>315</v>
      </c>
      <c r="AG236" s="1" t="s">
        <v>122</v>
      </c>
      <c r="AH236" s="1" t="s">
        <v>68</v>
      </c>
      <c r="AI236" s="1">
        <v>4</v>
      </c>
      <c r="AJ236" s="3">
        <v>45775</v>
      </c>
      <c r="AK236" s="3">
        <v>45771</v>
      </c>
      <c r="AL236" s="3">
        <v>45765</v>
      </c>
      <c r="AM236" s="3">
        <v>45772</v>
      </c>
      <c r="AN236" s="3">
        <v>45773</v>
      </c>
      <c r="AO236" s="3">
        <v>45773</v>
      </c>
      <c r="AP236" s="3">
        <v>45770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107</v>
      </c>
      <c r="BD236" s="56">
        <v>1027.8164866666662</v>
      </c>
    </row>
    <row r="237" spans="1:56" ht="28.5" customHeight="1" x14ac:dyDescent="0.45">
      <c r="A237" s="3">
        <v>45723</v>
      </c>
      <c r="B237" s="14" t="s">
        <v>542</v>
      </c>
      <c r="C237" s="9" t="s">
        <v>113</v>
      </c>
      <c r="D237" s="13" t="s">
        <v>159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45777</v>
      </c>
      <c r="U237" s="11">
        <v>30000</v>
      </c>
      <c r="V237" s="10">
        <v>0</v>
      </c>
      <c r="W237" s="10">
        <v>30000</v>
      </c>
      <c r="X237" s="10">
        <v>0</v>
      </c>
      <c r="Y237" s="10">
        <v>31500</v>
      </c>
      <c r="Z237" s="9" t="s">
        <v>89</v>
      </c>
      <c r="AA237" s="8">
        <v>37299.899999999994</v>
      </c>
      <c r="AB237" s="8">
        <v>0</v>
      </c>
      <c r="AC237" s="8">
        <v>37299.899999999994</v>
      </c>
      <c r="AD237" s="8">
        <v>0</v>
      </c>
      <c r="AE237" s="8">
        <v>37299.899999999994</v>
      </c>
      <c r="AF237" s="8" t="s">
        <v>315</v>
      </c>
      <c r="AG237" s="1" t="s">
        <v>122</v>
      </c>
      <c r="AH237" s="1" t="s">
        <v>68</v>
      </c>
      <c r="AI237" s="1">
        <v>4</v>
      </c>
      <c r="AJ237" s="3">
        <v>45777</v>
      </c>
      <c r="AK237" s="3">
        <v>45773</v>
      </c>
      <c r="AL237" s="3">
        <v>45767</v>
      </c>
      <c r="AM237" s="3">
        <v>45774</v>
      </c>
      <c r="AN237" s="3">
        <v>45775</v>
      </c>
      <c r="AO237" s="3">
        <v>45775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3846.8630200000002</v>
      </c>
    </row>
    <row r="238" spans="1:56" ht="28.5" customHeight="1" x14ac:dyDescent="0.45">
      <c r="A238" s="3" t="s">
        <v>146</v>
      </c>
      <c r="B238" s="14" t="s">
        <v>146</v>
      </c>
      <c r="C238" s="9" t="s">
        <v>113</v>
      </c>
      <c r="D238" s="13" t="s">
        <v>61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 t="s">
        <v>63</v>
      </c>
      <c r="U238" s="11">
        <v>20000</v>
      </c>
      <c r="V238" s="10">
        <v>0</v>
      </c>
      <c r="W238" s="10">
        <v>20000</v>
      </c>
      <c r="X238" s="10">
        <v>0</v>
      </c>
      <c r="Y238" s="10">
        <v>21000</v>
      </c>
      <c r="Z238" s="9" t="s">
        <v>89</v>
      </c>
      <c r="AA238" s="8">
        <v>24866.6</v>
      </c>
      <c r="AB238" s="8">
        <v>0</v>
      </c>
      <c r="AC238" s="8">
        <v>24866.6</v>
      </c>
      <c r="AD238" s="8">
        <v>0</v>
      </c>
      <c r="AE238" s="8">
        <v>24866.6</v>
      </c>
      <c r="AF238" s="8" t="s">
        <v>315</v>
      </c>
      <c r="AG238" s="1" t="s">
        <v>123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107</v>
      </c>
      <c r="BD238" s="56">
        <v>2564.5753466666665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26</v>
      </c>
      <c r="F239" s="9">
        <v>43</v>
      </c>
      <c r="G239" s="9">
        <v>0</v>
      </c>
      <c r="H239" s="9">
        <v>0</v>
      </c>
      <c r="I239" s="9">
        <v>120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89</v>
      </c>
      <c r="AA239" s="8">
        <v>145658.59615999999</v>
      </c>
      <c r="AB239" s="8">
        <v>73526.196159999992</v>
      </c>
      <c r="AC239" s="8">
        <v>72132.399999999994</v>
      </c>
      <c r="AD239" s="8">
        <v>13676.630000000001</v>
      </c>
      <c r="AE239" s="8">
        <v>131981.96615999998</v>
      </c>
      <c r="AF239" s="8" t="s">
        <v>58</v>
      </c>
      <c r="AG239" s="1" t="s">
        <v>125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109</v>
      </c>
      <c r="BD239" s="56">
        <v>0</v>
      </c>
    </row>
    <row r="240" spans="1:56" ht="28.5" customHeight="1" x14ac:dyDescent="0.45">
      <c r="A240" s="3">
        <v>45749</v>
      </c>
      <c r="B240" s="14" t="s">
        <v>797</v>
      </c>
      <c r="C240" s="9" t="s">
        <v>166</v>
      </c>
      <c r="D240" s="13" t="s">
        <v>167</v>
      </c>
      <c r="E240" s="9">
        <v>28</v>
      </c>
      <c r="F240" s="9">
        <v>41</v>
      </c>
      <c r="G240" s="9" t="s">
        <v>60</v>
      </c>
      <c r="H240" s="9">
        <v>0</v>
      </c>
      <c r="I240" s="9">
        <v>120</v>
      </c>
      <c r="J240" s="9" t="s">
        <v>78</v>
      </c>
      <c r="K240" s="9">
        <v>3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45769</v>
      </c>
      <c r="U240" s="11">
        <v>50000</v>
      </c>
      <c r="V240" s="10">
        <v>0</v>
      </c>
      <c r="W240" s="10">
        <v>50000</v>
      </c>
      <c r="X240" s="10">
        <v>0</v>
      </c>
      <c r="Y240" s="10">
        <v>52500</v>
      </c>
      <c r="Z240" s="9" t="s">
        <v>137</v>
      </c>
      <c r="AA240" s="8">
        <v>59372.5</v>
      </c>
      <c r="AB240" s="8">
        <v>12979</v>
      </c>
      <c r="AC240" s="8">
        <v>46393.5</v>
      </c>
      <c r="AD240" s="8">
        <v>0</v>
      </c>
      <c r="AE240" s="8">
        <v>0</v>
      </c>
      <c r="AF240" s="8">
        <v>0</v>
      </c>
      <c r="AG240" s="1" t="s">
        <v>122</v>
      </c>
      <c r="AH240" s="1" t="s">
        <v>168</v>
      </c>
      <c r="AI240" s="1">
        <v>2</v>
      </c>
      <c r="AJ240" s="3">
        <v>45769</v>
      </c>
      <c r="AK240" s="3">
        <v>0</v>
      </c>
      <c r="AL240" s="3">
        <v>45760</v>
      </c>
      <c r="AM240" s="3">
        <v>45767</v>
      </c>
      <c r="AN240" s="3">
        <v>0</v>
      </c>
      <c r="AO240" s="3">
        <v>45768</v>
      </c>
      <c r="AP240" s="3">
        <v>45764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 t="s">
        <v>769</v>
      </c>
      <c r="AZ240" s="2">
        <v>0</v>
      </c>
      <c r="BA240" s="2">
        <v>0</v>
      </c>
      <c r="BB240" s="2">
        <v>0</v>
      </c>
      <c r="BC240" s="1" t="s">
        <v>107</v>
      </c>
      <c r="BD240" s="56">
        <v>5214.1139166666671</v>
      </c>
    </row>
    <row r="241" spans="1:56" ht="28.5" customHeight="1" x14ac:dyDescent="0.45">
      <c r="A241" s="3" t="s">
        <v>146</v>
      </c>
      <c r="B241" s="14" t="s">
        <v>146</v>
      </c>
      <c r="C241" s="9" t="s">
        <v>113</v>
      </c>
      <c r="D241" s="13" t="s">
        <v>59</v>
      </c>
      <c r="E241" s="9">
        <v>28</v>
      </c>
      <c r="F241" s="9">
        <v>47</v>
      </c>
      <c r="G241" s="9" t="s">
        <v>60</v>
      </c>
      <c r="H241" s="9" t="s">
        <v>66</v>
      </c>
      <c r="I241" s="9">
        <v>180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114</v>
      </c>
      <c r="T241" s="12">
        <v>45777</v>
      </c>
      <c r="U241" s="11">
        <v>20000</v>
      </c>
      <c r="V241" s="10">
        <v>0</v>
      </c>
      <c r="W241" s="10">
        <v>20000</v>
      </c>
      <c r="X241" s="10">
        <v>0</v>
      </c>
      <c r="Y241" s="10">
        <v>0</v>
      </c>
      <c r="Z241" s="9" t="s">
        <v>137</v>
      </c>
      <c r="AA241" s="8">
        <v>27101.800000000003</v>
      </c>
      <c r="AB241" s="8">
        <v>0</v>
      </c>
      <c r="AC241" s="8">
        <v>27101.800000000003</v>
      </c>
      <c r="AD241" s="8">
        <v>0</v>
      </c>
      <c r="AE241" s="8">
        <v>27101.800000000003</v>
      </c>
      <c r="AF241" s="8">
        <v>0</v>
      </c>
      <c r="AG241" s="1">
        <v>0</v>
      </c>
      <c r="AH241" s="1" t="s">
        <v>77</v>
      </c>
      <c r="AI241" s="1">
        <v>1</v>
      </c>
      <c r="AJ241" s="3">
        <v>45777</v>
      </c>
      <c r="AK241" s="3">
        <v>0</v>
      </c>
      <c r="AL241" s="3">
        <v>0</v>
      </c>
      <c r="AM241" s="3">
        <v>0</v>
      </c>
      <c r="AN241" s="3">
        <v>0</v>
      </c>
      <c r="AO241" s="3">
        <v>45776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107</v>
      </c>
      <c r="BD241" s="56">
        <v>3045.9411888888894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28</v>
      </c>
      <c r="F242" s="9">
        <v>43</v>
      </c>
      <c r="G242" s="9">
        <v>0</v>
      </c>
      <c r="H242" s="9">
        <v>0</v>
      </c>
      <c r="I242" s="9">
        <v>130</v>
      </c>
      <c r="J242" s="9" t="s">
        <v>57</v>
      </c>
      <c r="K242" s="9">
        <v>3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137</v>
      </c>
      <c r="AA242" s="8">
        <v>86474.3</v>
      </c>
      <c r="AB242" s="8">
        <v>12979</v>
      </c>
      <c r="AC242" s="8">
        <v>73495.3</v>
      </c>
      <c r="AD242" s="8">
        <v>0</v>
      </c>
      <c r="AE242" s="8">
        <v>27101.800000000003</v>
      </c>
      <c r="AF242" s="8" t="s">
        <v>58</v>
      </c>
      <c r="AG242" s="1">
        <v>0</v>
      </c>
      <c r="AH242" s="1">
        <v>0</v>
      </c>
      <c r="AI242" s="1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169</v>
      </c>
      <c r="BD242" s="56">
        <v>0</v>
      </c>
    </row>
  </sheetData>
  <autoFilter ref="A5:BD24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2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03C6-F580-4803-A164-7330D9D51C8E}">
  <sheetPr>
    <tabColor rgb="FFFFFF00"/>
  </sheetPr>
  <dimension ref="A1:BD243"/>
  <sheetViews>
    <sheetView topLeftCell="A5" zoomScale="80" zoomScaleNormal="80" workbookViewId="0">
      <selection activeCell="X8" sqref="X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45752</v>
      </c>
      <c r="E3" s="80" t="s">
        <v>52</v>
      </c>
      <c r="F3" s="80"/>
      <c r="G3" s="81">
        <v>11.1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745</v>
      </c>
      <c r="C6" s="9" t="s">
        <v>721</v>
      </c>
      <c r="D6" s="13" t="s">
        <v>722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164</v>
      </c>
      <c r="AA6" s="8">
        <v>6565.9000000000005</v>
      </c>
      <c r="AB6" s="8">
        <v>6565.9000000000005</v>
      </c>
      <c r="AC6" s="8">
        <v>0</v>
      </c>
      <c r="AD6" s="8">
        <v>2186</v>
      </c>
      <c r="AE6" s="8">
        <v>4379.9000000000005</v>
      </c>
      <c r="AF6" s="8">
        <v>0</v>
      </c>
      <c r="AG6" s="1" t="s">
        <v>123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2186</v>
      </c>
      <c r="AE7" s="8">
        <v>4379.9000000000005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723</v>
      </c>
      <c r="BD7" s="56">
        <v>0</v>
      </c>
    </row>
    <row r="8" spans="1:56" ht="28.5" customHeight="1" x14ac:dyDescent="0.45">
      <c r="A8" s="3">
        <v>45713</v>
      </c>
      <c r="B8" s="14" t="s">
        <v>451</v>
      </c>
      <c r="C8" s="9" t="s">
        <v>452</v>
      </c>
      <c r="D8" s="13" t="s">
        <v>453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 t="s">
        <v>142</v>
      </c>
      <c r="U8" s="11">
        <v>5000</v>
      </c>
      <c r="V8" s="10">
        <v>5049</v>
      </c>
      <c r="W8" s="10">
        <v>0</v>
      </c>
      <c r="X8" s="10">
        <v>5400</v>
      </c>
      <c r="Y8" s="10">
        <v>0</v>
      </c>
      <c r="Z8" s="9" t="s">
        <v>421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68</v>
      </c>
      <c r="AI8" s="1">
        <v>4</v>
      </c>
      <c r="AJ8" s="3" t="s">
        <v>142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 t="s">
        <v>454</v>
      </c>
      <c r="AZ8" s="2">
        <v>0</v>
      </c>
      <c r="BA8" s="2">
        <v>0</v>
      </c>
      <c r="BB8" s="2">
        <v>0</v>
      </c>
      <c r="BC8" s="1" t="s">
        <v>104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419</v>
      </c>
      <c r="D9" s="13" t="s">
        <v>420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>
        <v>0</v>
      </c>
      <c r="AG9" s="1" t="s">
        <v>123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18.776177777777768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 t="s">
        <v>96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139</v>
      </c>
      <c r="BD10" s="56">
        <v>0</v>
      </c>
    </row>
    <row r="11" spans="1:56" ht="28.5" customHeight="1" x14ac:dyDescent="0.45">
      <c r="A11" s="3">
        <v>45751</v>
      </c>
      <c r="B11" s="14" t="s">
        <v>814</v>
      </c>
      <c r="C11" s="9" t="s">
        <v>73</v>
      </c>
      <c r="D11" s="13" t="s">
        <v>798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156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799</v>
      </c>
      <c r="AG11" s="1" t="s">
        <v>123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>
        <v>45751</v>
      </c>
      <c r="B12" s="14" t="s">
        <v>814</v>
      </c>
      <c r="C12" s="9" t="s">
        <v>73</v>
      </c>
      <c r="D12" s="13" t="s">
        <v>800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156</v>
      </c>
      <c r="T12" s="12">
        <v>45773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143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 t="s">
        <v>799</v>
      </c>
      <c r="AG12" s="1" t="s">
        <v>122</v>
      </c>
      <c r="AH12" s="1" t="s">
        <v>74</v>
      </c>
      <c r="AI12" s="1">
        <v>2</v>
      </c>
      <c r="AJ12" s="3">
        <v>45773</v>
      </c>
      <c r="AK12" s="3">
        <v>0</v>
      </c>
      <c r="AL12" s="3">
        <v>45764</v>
      </c>
      <c r="AM12" s="3">
        <v>45771</v>
      </c>
      <c r="AN12" s="3">
        <v>45772</v>
      </c>
      <c r="AO12" s="3">
        <v>45772</v>
      </c>
      <c r="AP12" s="3">
        <v>45768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7404.0999999999995</v>
      </c>
      <c r="AB13" s="8">
        <v>7404.0999999999995</v>
      </c>
      <c r="AC13" s="8">
        <v>0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139</v>
      </c>
      <c r="BD13" s="56">
        <v>0</v>
      </c>
    </row>
    <row r="14" spans="1:56" ht="28.5" customHeight="1" x14ac:dyDescent="0.45">
      <c r="A14" s="3">
        <v>45744</v>
      </c>
      <c r="B14" s="14" t="s">
        <v>815</v>
      </c>
      <c r="C14" s="9" t="s">
        <v>746</v>
      </c>
      <c r="D14" s="13" t="s">
        <v>747</v>
      </c>
      <c r="E14" s="9">
        <v>16</v>
      </c>
      <c r="F14" s="9">
        <v>25</v>
      </c>
      <c r="G14" s="9" t="s">
        <v>60</v>
      </c>
      <c r="H14" s="9">
        <v>0</v>
      </c>
      <c r="I14" s="9">
        <v>47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45756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748</v>
      </c>
      <c r="AA14" s="8">
        <v>7404.0999999999995</v>
      </c>
      <c r="AB14" s="8">
        <v>3572</v>
      </c>
      <c r="AC14" s="8">
        <v>3832.0999999999995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45756</v>
      </c>
      <c r="AK14" s="3">
        <v>0</v>
      </c>
      <c r="AL14" s="3">
        <v>45747</v>
      </c>
      <c r="AM14" s="3">
        <v>45754</v>
      </c>
      <c r="AN14" s="3">
        <v>45755</v>
      </c>
      <c r="AO14" s="3">
        <v>45755</v>
      </c>
      <c r="AP14" s="3">
        <v>45751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749</v>
      </c>
      <c r="BD14" s="56">
        <v>228.08659199999997</v>
      </c>
    </row>
    <row r="15" spans="1:56" ht="28.5" customHeight="1" x14ac:dyDescent="0.45">
      <c r="A15" s="3">
        <v>0</v>
      </c>
      <c r="B15" s="14">
        <v>0</v>
      </c>
      <c r="C15" s="9">
        <v>0</v>
      </c>
      <c r="D15" s="13">
        <v>0</v>
      </c>
      <c r="E15" s="9">
        <v>16</v>
      </c>
      <c r="F15" s="9">
        <v>25</v>
      </c>
      <c r="G15" s="9">
        <v>0</v>
      </c>
      <c r="H15" s="9">
        <v>0</v>
      </c>
      <c r="I15" s="9">
        <v>47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748</v>
      </c>
      <c r="AA15" s="8">
        <v>7404.0999999999995</v>
      </c>
      <c r="AB15" s="8">
        <v>3572</v>
      </c>
      <c r="AC15" s="8">
        <v>3832.0999999999995</v>
      </c>
      <c r="AD15" s="8">
        <v>0</v>
      </c>
      <c r="AE15" s="8">
        <v>0</v>
      </c>
      <c r="AF15" s="8" t="s">
        <v>58</v>
      </c>
      <c r="AG15" s="1" t="s">
        <v>122</v>
      </c>
      <c r="AH15" s="1">
        <v>0</v>
      </c>
      <c r="AI15" s="1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750</v>
      </c>
      <c r="BD15" s="56">
        <v>0</v>
      </c>
    </row>
    <row r="16" spans="1:56" ht="28.5" customHeight="1" x14ac:dyDescent="0.45">
      <c r="A16" s="3">
        <v>45752</v>
      </c>
      <c r="B16" s="14" t="s">
        <v>138</v>
      </c>
      <c r="C16" s="9" t="s">
        <v>816</v>
      </c>
      <c r="D16" s="13" t="s">
        <v>817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93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71</v>
      </c>
      <c r="T16" s="12">
        <v>45770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144</v>
      </c>
      <c r="AA16" s="8">
        <v>4121.1500000000005</v>
      </c>
      <c r="AB16" s="8">
        <v>4121.1500000000005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45770</v>
      </c>
      <c r="AK16" s="3">
        <v>0</v>
      </c>
      <c r="AL16" s="3">
        <v>45760</v>
      </c>
      <c r="AM16" s="3">
        <v>45767</v>
      </c>
      <c r="AN16" s="3">
        <v>45768</v>
      </c>
      <c r="AO16" s="3">
        <v>45768</v>
      </c>
      <c r="AP16" s="3">
        <v>45765</v>
      </c>
      <c r="AQ16" s="3">
        <v>45769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8.5" customHeight="1" x14ac:dyDescent="0.45">
      <c r="A17" s="3" t="s">
        <v>146</v>
      </c>
      <c r="B17" s="14" t="s">
        <v>146</v>
      </c>
      <c r="C17" s="9" t="s">
        <v>301</v>
      </c>
      <c r="D17" s="13" t="s">
        <v>465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40</v>
      </c>
      <c r="P17" s="10">
        <v>232.02998755199997</v>
      </c>
      <c r="Q17" s="10">
        <v>0</v>
      </c>
      <c r="R17" s="10">
        <v>232.02998755199997</v>
      </c>
      <c r="S17" s="9" t="s">
        <v>71</v>
      </c>
      <c r="T17" s="12">
        <v>45777</v>
      </c>
      <c r="U17" s="11">
        <v>15000</v>
      </c>
      <c r="V17" s="10">
        <v>0</v>
      </c>
      <c r="W17" s="10">
        <v>15000</v>
      </c>
      <c r="X17" s="10">
        <v>0</v>
      </c>
      <c r="Y17" s="10">
        <v>15750</v>
      </c>
      <c r="Z17" s="9" t="s">
        <v>144</v>
      </c>
      <c r="AA17" s="8">
        <v>13201.65</v>
      </c>
      <c r="AB17" s="8">
        <v>7949</v>
      </c>
      <c r="AC17" s="8">
        <v>5252.65</v>
      </c>
      <c r="AD17" s="8">
        <v>0</v>
      </c>
      <c r="AE17" s="8">
        <v>0</v>
      </c>
      <c r="AF17" s="8">
        <v>0</v>
      </c>
      <c r="AG17" s="1" t="s">
        <v>123</v>
      </c>
      <c r="AH17" s="1" t="s">
        <v>72</v>
      </c>
      <c r="AI17" s="1">
        <v>3</v>
      </c>
      <c r="AJ17" s="3">
        <v>45777</v>
      </c>
      <c r="AK17" s="3">
        <v>0</v>
      </c>
      <c r="AL17" s="3">
        <v>45767</v>
      </c>
      <c r="AM17" s="3">
        <v>45774</v>
      </c>
      <c r="AN17" s="3">
        <v>45775</v>
      </c>
      <c r="AO17" s="3">
        <v>45775</v>
      </c>
      <c r="AP17" s="3">
        <v>45772</v>
      </c>
      <c r="AQ17" s="3">
        <v>45776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361.38231999999999</v>
      </c>
    </row>
    <row r="18" spans="1:56" ht="28.5" customHeight="1" x14ac:dyDescent="0.45">
      <c r="A18" s="3">
        <v>0</v>
      </c>
      <c r="B18" s="14">
        <v>0</v>
      </c>
      <c r="C18" s="9" t="s">
        <v>266</v>
      </c>
      <c r="D18" s="13" t="s">
        <v>96</v>
      </c>
      <c r="E18" s="9">
        <v>18</v>
      </c>
      <c r="F18" s="9">
        <v>30</v>
      </c>
      <c r="G18" s="9" t="s">
        <v>60</v>
      </c>
      <c r="H18" s="9">
        <v>0</v>
      </c>
      <c r="I18" s="9">
        <v>54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144</v>
      </c>
      <c r="AA18" s="8">
        <v>17322.8</v>
      </c>
      <c r="AB18" s="8">
        <v>12070.150000000001</v>
      </c>
      <c r="AC18" s="8">
        <v>5252.65</v>
      </c>
      <c r="AD18" s="8">
        <v>0</v>
      </c>
      <c r="AE18" s="8">
        <v>0</v>
      </c>
      <c r="AF18" s="8" t="s">
        <v>58</v>
      </c>
      <c r="AG18" s="1" t="s">
        <v>61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45749</v>
      </c>
      <c r="B19" s="14" t="s">
        <v>773</v>
      </c>
      <c r="C19" s="9" t="s">
        <v>774</v>
      </c>
      <c r="D19" s="13" t="s">
        <v>775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92</v>
      </c>
      <c r="M19" s="10">
        <v>19</v>
      </c>
      <c r="N19" s="9">
        <v>33</v>
      </c>
      <c r="O19" s="9">
        <v>70</v>
      </c>
      <c r="P19" s="10">
        <v>135.35082607199999</v>
      </c>
      <c r="Q19" s="10">
        <v>0</v>
      </c>
      <c r="R19" s="10">
        <v>135.35082607199999</v>
      </c>
      <c r="S19" s="9" t="s">
        <v>71</v>
      </c>
      <c r="T19" s="12">
        <v>45768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148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351</v>
      </c>
      <c r="AG19" s="1" t="s">
        <v>122</v>
      </c>
      <c r="AH19" s="1" t="s">
        <v>68</v>
      </c>
      <c r="AI19" s="1">
        <v>4</v>
      </c>
      <c r="AJ19" s="3">
        <v>45768</v>
      </c>
      <c r="AK19" s="3">
        <v>45764</v>
      </c>
      <c r="AL19" s="3">
        <v>45758</v>
      </c>
      <c r="AM19" s="3">
        <v>45765</v>
      </c>
      <c r="AN19" s="3">
        <v>45766</v>
      </c>
      <c r="AO19" s="3">
        <v>45766</v>
      </c>
      <c r="AP19" s="3">
        <v>45763</v>
      </c>
      <c r="AQ19" s="3">
        <v>45767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281.63520000000005</v>
      </c>
    </row>
    <row r="20" spans="1:56" ht="28.5" customHeight="1" x14ac:dyDescent="0.45">
      <c r="A20" s="3">
        <v>45749</v>
      </c>
      <c r="B20" s="14" t="s">
        <v>776</v>
      </c>
      <c r="C20" s="9" t="s">
        <v>774</v>
      </c>
      <c r="D20" s="13" t="s">
        <v>777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92</v>
      </c>
      <c r="M20" s="10">
        <v>19</v>
      </c>
      <c r="N20" s="9">
        <v>33</v>
      </c>
      <c r="O20" s="9">
        <v>70</v>
      </c>
      <c r="P20" s="10">
        <v>135.35082607199999</v>
      </c>
      <c r="Q20" s="10">
        <v>0</v>
      </c>
      <c r="R20" s="10">
        <v>135.35082607199999</v>
      </c>
      <c r="S20" s="9" t="s">
        <v>71</v>
      </c>
      <c r="T20" s="12">
        <v>45768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148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351</v>
      </c>
      <c r="AG20" s="1" t="s">
        <v>124</v>
      </c>
      <c r="AH20" s="1" t="s">
        <v>68</v>
      </c>
      <c r="AI20" s="1">
        <v>4</v>
      </c>
      <c r="AJ20" s="3">
        <v>45768</v>
      </c>
      <c r="AK20" s="3">
        <v>45764</v>
      </c>
      <c r="AL20" s="3">
        <v>45758</v>
      </c>
      <c r="AM20" s="3">
        <v>45765</v>
      </c>
      <c r="AN20" s="3">
        <v>45766</v>
      </c>
      <c r="AO20" s="3">
        <v>45766</v>
      </c>
      <c r="AP20" s="3">
        <v>45763</v>
      </c>
      <c r="AQ20" s="3">
        <v>45767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281.63520000000005</v>
      </c>
    </row>
    <row r="21" spans="1:56" ht="28.5" customHeight="1" x14ac:dyDescent="0.45">
      <c r="A21" s="3" t="s">
        <v>146</v>
      </c>
      <c r="B21" s="14" t="s">
        <v>146</v>
      </c>
      <c r="C21" s="9" t="s">
        <v>194</v>
      </c>
      <c r="D21" s="13" t="s">
        <v>61</v>
      </c>
      <c r="E21" s="9">
        <v>18</v>
      </c>
      <c r="F21" s="9">
        <v>30</v>
      </c>
      <c r="G21" s="9" t="s">
        <v>60</v>
      </c>
      <c r="H21" s="9" t="s">
        <v>66</v>
      </c>
      <c r="I21" s="9">
        <v>74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 t="s">
        <v>63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148</v>
      </c>
      <c r="AA21" s="8">
        <v>8801.1</v>
      </c>
      <c r="AB21" s="8">
        <v>0</v>
      </c>
      <c r="AC21" s="8">
        <v>8801.1</v>
      </c>
      <c r="AD21" s="8">
        <v>0</v>
      </c>
      <c r="AE21" s="8">
        <v>8801.1</v>
      </c>
      <c r="AF21" s="8">
        <v>0</v>
      </c>
      <c r="AG21" s="1" t="s">
        <v>124</v>
      </c>
      <c r="AH21" s="1" t="s">
        <v>75</v>
      </c>
      <c r="AI21" s="1">
        <v>4</v>
      </c>
      <c r="AJ21" s="3" t="s">
        <v>63</v>
      </c>
      <c r="AK21" s="3" t="e">
        <v>#VALUE!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69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563.27040000000011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 t="s">
        <v>96</v>
      </c>
      <c r="E22" s="9">
        <v>18</v>
      </c>
      <c r="F22" s="9">
        <v>25</v>
      </c>
      <c r="G22" s="9" t="s">
        <v>60</v>
      </c>
      <c r="H22" s="9">
        <v>0</v>
      </c>
      <c r="I22" s="9">
        <v>50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148</v>
      </c>
      <c r="AA22" s="8">
        <v>17602.2</v>
      </c>
      <c r="AB22" s="8">
        <v>0</v>
      </c>
      <c r="AC22" s="8">
        <v>17602.2</v>
      </c>
      <c r="AD22" s="8">
        <v>0</v>
      </c>
      <c r="AE22" s="8">
        <v>17602.2</v>
      </c>
      <c r="AF22" s="8" t="s">
        <v>58</v>
      </c>
      <c r="AG22" s="1" t="s">
        <v>123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8.5" customHeight="1" x14ac:dyDescent="0.45">
      <c r="A23" s="3">
        <v>45734</v>
      </c>
      <c r="B23" s="14" t="s">
        <v>653</v>
      </c>
      <c r="C23" s="9" t="s">
        <v>443</v>
      </c>
      <c r="D23" s="13" t="s">
        <v>223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45759</v>
      </c>
      <c r="U23" s="11">
        <v>20000</v>
      </c>
      <c r="V23" s="10">
        <v>0</v>
      </c>
      <c r="W23" s="10">
        <v>20000</v>
      </c>
      <c r="X23" s="10">
        <v>21000</v>
      </c>
      <c r="Y23" s="10">
        <v>0</v>
      </c>
      <c r="Z23" s="9" t="s">
        <v>189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123</v>
      </c>
      <c r="AH23" s="1" t="s">
        <v>72</v>
      </c>
      <c r="AI23" s="1">
        <v>3</v>
      </c>
      <c r="AJ23" s="3">
        <v>45759</v>
      </c>
      <c r="AK23" s="3">
        <v>0</v>
      </c>
      <c r="AL23" s="3">
        <v>45749</v>
      </c>
      <c r="AM23" s="3">
        <v>45756</v>
      </c>
      <c r="AN23" s="3">
        <v>45757</v>
      </c>
      <c r="AO23" s="3">
        <v>45757</v>
      </c>
      <c r="AP23" s="3">
        <v>45754</v>
      </c>
      <c r="AQ23" s="3">
        <v>45758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8.5" customHeight="1" x14ac:dyDescent="0.45">
      <c r="A24" s="3">
        <v>45734</v>
      </c>
      <c r="B24" s="14" t="s">
        <v>653</v>
      </c>
      <c r="C24" s="9" t="s">
        <v>443</v>
      </c>
      <c r="D24" s="13" t="s">
        <v>223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666.11479679999991</v>
      </c>
      <c r="Q24" s="10">
        <v>0</v>
      </c>
      <c r="R24" s="10">
        <v>666.11479679999991</v>
      </c>
      <c r="S24" s="9" t="s">
        <v>133</v>
      </c>
      <c r="T24" s="12">
        <v>45769</v>
      </c>
      <c r="U24" s="11">
        <v>20000</v>
      </c>
      <c r="V24" s="10">
        <v>0</v>
      </c>
      <c r="W24" s="10">
        <v>20000</v>
      </c>
      <c r="X24" s="10">
        <v>20690</v>
      </c>
      <c r="Y24" s="10">
        <v>0</v>
      </c>
      <c r="Z24" s="9" t="s">
        <v>189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45769</v>
      </c>
      <c r="AK24" s="3">
        <v>0</v>
      </c>
      <c r="AL24" s="3">
        <v>45759</v>
      </c>
      <c r="AM24" s="3">
        <v>45766</v>
      </c>
      <c r="AN24" s="3">
        <v>45767</v>
      </c>
      <c r="AO24" s="3">
        <v>45767</v>
      </c>
      <c r="AP24" s="3">
        <v>45764</v>
      </c>
      <c r="AQ24" s="3">
        <v>45768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8.5" customHeight="1" x14ac:dyDescent="0.45">
      <c r="A25" s="3">
        <v>45734</v>
      </c>
      <c r="B25" s="14" t="s">
        <v>654</v>
      </c>
      <c r="C25" s="9" t="s">
        <v>443</v>
      </c>
      <c r="D25" s="13" t="s">
        <v>375</v>
      </c>
      <c r="E25" s="9">
        <v>19</v>
      </c>
      <c r="F25" s="9">
        <v>28</v>
      </c>
      <c r="G25" s="9" t="s">
        <v>60</v>
      </c>
      <c r="H25" s="9">
        <v>0</v>
      </c>
      <c r="I25" s="9">
        <v>56</v>
      </c>
      <c r="J25" s="9" t="s">
        <v>57</v>
      </c>
      <c r="K25" s="9">
        <v>5</v>
      </c>
      <c r="L25" s="9" t="s">
        <v>93</v>
      </c>
      <c r="M25" s="10">
        <v>20</v>
      </c>
      <c r="N25" s="9">
        <v>30</v>
      </c>
      <c r="O25" s="9">
        <v>90</v>
      </c>
      <c r="P25" s="10">
        <v>666.11479679999991</v>
      </c>
      <c r="Q25" s="10">
        <v>0</v>
      </c>
      <c r="R25" s="10">
        <v>666.11479679999991</v>
      </c>
      <c r="S25" s="9" t="s">
        <v>133</v>
      </c>
      <c r="T25" s="12">
        <v>45769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189</v>
      </c>
      <c r="AA25" s="8">
        <v>16484.600000000002</v>
      </c>
      <c r="AB25" s="8">
        <v>5000</v>
      </c>
      <c r="AC25" s="8">
        <v>11484.600000000002</v>
      </c>
      <c r="AD25" s="8">
        <v>0</v>
      </c>
      <c r="AE25" s="8">
        <v>0</v>
      </c>
      <c r="AF25" s="8">
        <v>0</v>
      </c>
      <c r="AG25" s="1" t="s">
        <v>61</v>
      </c>
      <c r="AH25" s="1" t="s">
        <v>72</v>
      </c>
      <c r="AI25" s="1">
        <v>3</v>
      </c>
      <c r="AJ25" s="3">
        <v>45769</v>
      </c>
      <c r="AK25" s="3">
        <v>0</v>
      </c>
      <c r="AL25" s="3">
        <v>45759</v>
      </c>
      <c r="AM25" s="3">
        <v>45766</v>
      </c>
      <c r="AN25" s="3">
        <v>45767</v>
      </c>
      <c r="AO25" s="3">
        <v>45767</v>
      </c>
      <c r="AP25" s="3">
        <v>45764</v>
      </c>
      <c r="AQ25" s="3">
        <v>45768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834.03717333333361</v>
      </c>
    </row>
    <row r="26" spans="1:56" ht="28.5" customHeight="1" x14ac:dyDescent="0.45">
      <c r="A26" s="3" t="s">
        <v>146</v>
      </c>
      <c r="B26" s="14" t="s">
        <v>146</v>
      </c>
      <c r="C26" s="9" t="s">
        <v>273</v>
      </c>
      <c r="D26" s="13" t="s">
        <v>274</v>
      </c>
      <c r="E26" s="9">
        <v>19</v>
      </c>
      <c r="F26" s="9">
        <v>32</v>
      </c>
      <c r="G26" s="9" t="s">
        <v>60</v>
      </c>
      <c r="H26" s="9">
        <v>0</v>
      </c>
      <c r="I26" s="9">
        <v>64</v>
      </c>
      <c r="J26" s="9" t="s">
        <v>57</v>
      </c>
      <c r="K26" s="9">
        <v>5</v>
      </c>
      <c r="L26" s="9" t="s">
        <v>93</v>
      </c>
      <c r="M26" s="10">
        <v>20</v>
      </c>
      <c r="N26" s="9">
        <v>35</v>
      </c>
      <c r="O26" s="9">
        <v>40</v>
      </c>
      <c r="P26" s="10">
        <v>172.69642879999998</v>
      </c>
      <c r="Q26" s="10">
        <v>0</v>
      </c>
      <c r="R26" s="10">
        <v>172.69642879999998</v>
      </c>
      <c r="S26" s="9" t="s">
        <v>67</v>
      </c>
      <c r="T26" s="12" t="s">
        <v>63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189</v>
      </c>
      <c r="AA26" s="8">
        <v>9359.9000000000015</v>
      </c>
      <c r="AB26" s="8">
        <v>0</v>
      </c>
      <c r="AC26" s="8">
        <v>9359.9000000000015</v>
      </c>
      <c r="AD26" s="8">
        <v>0</v>
      </c>
      <c r="AE26" s="8">
        <v>0</v>
      </c>
      <c r="AF26" s="8">
        <v>0</v>
      </c>
      <c r="AG26" s="1" t="s">
        <v>122</v>
      </c>
      <c r="AH26" s="1" t="s">
        <v>72</v>
      </c>
      <c r="AI26" s="1">
        <v>3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 t="e">
        <v>#VALUE!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679.73673777777788</v>
      </c>
    </row>
    <row r="27" spans="1:56" ht="28.5" customHeight="1" x14ac:dyDescent="0.45">
      <c r="A27" s="3" t="s">
        <v>146</v>
      </c>
      <c r="B27" s="14" t="s">
        <v>146</v>
      </c>
      <c r="C27" s="9" t="s">
        <v>147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45777</v>
      </c>
      <c r="U27" s="11">
        <v>120000</v>
      </c>
      <c r="V27" s="10">
        <v>0</v>
      </c>
      <c r="W27" s="10">
        <v>120000</v>
      </c>
      <c r="X27" s="10">
        <v>0</v>
      </c>
      <c r="Y27" s="10">
        <v>126000</v>
      </c>
      <c r="Z27" s="9" t="s">
        <v>189</v>
      </c>
      <c r="AA27" s="8">
        <v>105613.2</v>
      </c>
      <c r="AB27" s="8">
        <v>0</v>
      </c>
      <c r="AC27" s="8">
        <v>105613.2</v>
      </c>
      <c r="AD27" s="8">
        <v>0</v>
      </c>
      <c r="AE27" s="8">
        <v>0</v>
      </c>
      <c r="AF27" s="8">
        <v>0</v>
      </c>
      <c r="AG27" s="1" t="s">
        <v>122</v>
      </c>
      <c r="AH27" s="1" t="s">
        <v>74</v>
      </c>
      <c r="AI27" s="1">
        <v>2</v>
      </c>
      <c r="AJ27" s="3">
        <v>45777</v>
      </c>
      <c r="AK27" s="3">
        <v>0</v>
      </c>
      <c r="AL27" s="3">
        <v>45768</v>
      </c>
      <c r="AM27" s="3">
        <v>45775</v>
      </c>
      <c r="AN27" s="3">
        <v>45776</v>
      </c>
      <c r="AO27" s="3">
        <v>45776</v>
      </c>
      <c r="AP27" s="3">
        <v>45772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7669.86528</v>
      </c>
    </row>
    <row r="28" spans="1:56" ht="28.5" customHeight="1" x14ac:dyDescent="0.45">
      <c r="A28" s="3" t="s">
        <v>146</v>
      </c>
      <c r="B28" s="14" t="s">
        <v>146</v>
      </c>
      <c r="C28" s="9" t="s">
        <v>466</v>
      </c>
      <c r="D28" s="13" t="s">
        <v>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45777</v>
      </c>
      <c r="U28" s="11">
        <v>30000</v>
      </c>
      <c r="V28" s="10">
        <v>0</v>
      </c>
      <c r="W28" s="10">
        <v>30000</v>
      </c>
      <c r="X28" s="10">
        <v>0</v>
      </c>
      <c r="Y28" s="10">
        <v>31500</v>
      </c>
      <c r="Z28" s="9" t="s">
        <v>189</v>
      </c>
      <c r="AA28" s="8">
        <v>26403.3</v>
      </c>
      <c r="AB28" s="8">
        <v>0</v>
      </c>
      <c r="AC28" s="8">
        <v>26403.3</v>
      </c>
      <c r="AD28" s="8">
        <v>0</v>
      </c>
      <c r="AE28" s="8">
        <v>0</v>
      </c>
      <c r="AF28" s="8">
        <v>0</v>
      </c>
      <c r="AG28" s="1" t="s">
        <v>125</v>
      </c>
      <c r="AH28" s="1" t="s">
        <v>74</v>
      </c>
      <c r="AI28" s="1">
        <v>2</v>
      </c>
      <c r="AJ28" s="3">
        <v>45777</v>
      </c>
      <c r="AK28" s="3">
        <v>0</v>
      </c>
      <c r="AL28" s="3">
        <v>45768</v>
      </c>
      <c r="AM28" s="3">
        <v>45775</v>
      </c>
      <c r="AN28" s="3">
        <v>45776</v>
      </c>
      <c r="AO28" s="3">
        <v>45776</v>
      </c>
      <c r="AP28" s="3">
        <v>45772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1917.46632</v>
      </c>
    </row>
    <row r="29" spans="1:56" ht="28.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189</v>
      </c>
      <c r="AA29" s="8">
        <v>157861</v>
      </c>
      <c r="AB29" s="8">
        <v>5000</v>
      </c>
      <c r="AC29" s="8">
        <v>152861</v>
      </c>
      <c r="AD29" s="8">
        <v>0</v>
      </c>
      <c r="AE29" s="8">
        <v>0</v>
      </c>
      <c r="AF29" s="8" t="s">
        <v>58</v>
      </c>
      <c r="AG29" s="1" t="s">
        <v>123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0</v>
      </c>
    </row>
    <row r="30" spans="1:56" ht="28.5" customHeight="1" x14ac:dyDescent="0.45">
      <c r="A30" s="3">
        <v>0</v>
      </c>
      <c r="B30" s="14" t="s">
        <v>138</v>
      </c>
      <c r="C30" s="9" t="s">
        <v>73</v>
      </c>
      <c r="D30" s="13" t="s">
        <v>292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45752</v>
      </c>
      <c r="U30" s="11">
        <v>5000</v>
      </c>
      <c r="V30" s="10">
        <v>5250</v>
      </c>
      <c r="W30" s="10">
        <v>0</v>
      </c>
      <c r="X30" s="10">
        <v>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123</v>
      </c>
      <c r="AH30" s="1" t="s">
        <v>74</v>
      </c>
      <c r="AI30" s="1">
        <v>2</v>
      </c>
      <c r="AJ30" s="3">
        <v>45752</v>
      </c>
      <c r="AK30" s="3">
        <v>0</v>
      </c>
      <c r="AL30" s="3">
        <v>45743</v>
      </c>
      <c r="AM30" s="3">
        <v>45750</v>
      </c>
      <c r="AN30" s="3">
        <v>45751</v>
      </c>
      <c r="AO30" s="3">
        <v>45751</v>
      </c>
      <c r="AP30" s="3">
        <v>45747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45751</v>
      </c>
      <c r="B31" s="14" t="s">
        <v>818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45759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196</v>
      </c>
      <c r="AA31" s="8">
        <v>5238.75</v>
      </c>
      <c r="AB31" s="8">
        <v>0</v>
      </c>
      <c r="AC31" s="8">
        <v>5238.75</v>
      </c>
      <c r="AD31" s="8">
        <v>0</v>
      </c>
      <c r="AE31" s="8">
        <v>0</v>
      </c>
      <c r="AF31" s="8" t="s">
        <v>801</v>
      </c>
      <c r="AG31" s="1" t="s">
        <v>123</v>
      </c>
      <c r="AH31" s="1" t="s">
        <v>77</v>
      </c>
      <c r="AI31" s="1">
        <v>1</v>
      </c>
      <c r="AJ31" s="3">
        <v>45759</v>
      </c>
      <c r="AK31" s="3">
        <v>0</v>
      </c>
      <c r="AL31" s="3">
        <v>0</v>
      </c>
      <c r="AM31" s="3">
        <v>0</v>
      </c>
      <c r="AN31" s="3">
        <v>0</v>
      </c>
      <c r="AO31" s="3">
        <v>45758</v>
      </c>
      <c r="AP31" s="3">
        <v>45754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394.60593333333333</v>
      </c>
    </row>
    <row r="32" spans="1:56" ht="28.5" customHeight="1" x14ac:dyDescent="0.45">
      <c r="A32" s="3">
        <v>45751</v>
      </c>
      <c r="B32" s="14" t="s">
        <v>819</v>
      </c>
      <c r="C32" s="9" t="s">
        <v>73</v>
      </c>
      <c r="D32" s="13" t="s">
        <v>820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801</v>
      </c>
      <c r="AG32" s="1" t="s">
        <v>123</v>
      </c>
      <c r="AH32" s="1" t="s">
        <v>74</v>
      </c>
      <c r="AI32" s="1">
        <v>2</v>
      </c>
      <c r="AJ32" s="3">
        <v>45759</v>
      </c>
      <c r="AK32" s="3">
        <v>0</v>
      </c>
      <c r="AL32" s="3">
        <v>45750</v>
      </c>
      <c r="AM32" s="3">
        <v>45757</v>
      </c>
      <c r="AN32" s="3">
        <v>45758</v>
      </c>
      <c r="AO32" s="3">
        <v>45758</v>
      </c>
      <c r="AP32" s="3">
        <v>45754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331.46898400000003</v>
      </c>
    </row>
    <row r="33" spans="1:56" ht="28.5" customHeight="1" x14ac:dyDescent="0.45">
      <c r="A33" s="3">
        <v>45751</v>
      </c>
      <c r="B33" s="14" t="s">
        <v>819</v>
      </c>
      <c r="C33" s="9" t="s">
        <v>73</v>
      </c>
      <c r="D33" s="13" t="s">
        <v>237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45759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801</v>
      </c>
      <c r="AG33" s="1" t="s">
        <v>123</v>
      </c>
      <c r="AH33" s="1" t="s">
        <v>74</v>
      </c>
      <c r="AI33" s="1">
        <v>2</v>
      </c>
      <c r="AJ33" s="3">
        <v>45759</v>
      </c>
      <c r="AK33" s="3">
        <v>0</v>
      </c>
      <c r="AL33" s="3">
        <v>45750</v>
      </c>
      <c r="AM33" s="3">
        <v>45757</v>
      </c>
      <c r="AN33" s="3">
        <v>45758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45751</v>
      </c>
      <c r="B34" s="14" t="s">
        <v>819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801</v>
      </c>
      <c r="AG34" s="1" t="s">
        <v>123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45751</v>
      </c>
      <c r="B35" s="14" t="s">
        <v>819</v>
      </c>
      <c r="C35" s="9" t="s">
        <v>73</v>
      </c>
      <c r="D35" s="13" t="s">
        <v>821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801</v>
      </c>
      <c r="AG35" s="1" t="s">
        <v>123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331.46898400000003</v>
      </c>
    </row>
    <row r="36" spans="1:56" ht="28.5" customHeight="1" x14ac:dyDescent="0.45">
      <c r="A36" s="3">
        <v>45751</v>
      </c>
      <c r="B36" s="14" t="s">
        <v>822</v>
      </c>
      <c r="C36" s="9" t="s">
        <v>73</v>
      </c>
      <c r="D36" s="13" t="s">
        <v>820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823</v>
      </c>
      <c r="AG36" s="1" t="s">
        <v>123</v>
      </c>
      <c r="AH36" s="1" t="s">
        <v>74</v>
      </c>
      <c r="AI36" s="1">
        <v>2</v>
      </c>
      <c r="AJ36" s="3">
        <v>45768</v>
      </c>
      <c r="AK36" s="3">
        <v>0</v>
      </c>
      <c r="AL36" s="3">
        <v>45759</v>
      </c>
      <c r="AM36" s="3">
        <v>45766</v>
      </c>
      <c r="AN36" s="3">
        <v>45767</v>
      </c>
      <c r="AO36" s="3">
        <v>45767</v>
      </c>
      <c r="AP36" s="3">
        <v>45763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45751</v>
      </c>
      <c r="B37" s="14" t="s">
        <v>822</v>
      </c>
      <c r="C37" s="9" t="s">
        <v>73</v>
      </c>
      <c r="D37" s="13" t="s">
        <v>229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823</v>
      </c>
      <c r="AG37" s="1" t="s">
        <v>123</v>
      </c>
      <c r="AH37" s="1" t="s">
        <v>74</v>
      </c>
      <c r="AI37" s="1">
        <v>2</v>
      </c>
      <c r="AJ37" s="3">
        <v>45768</v>
      </c>
      <c r="AK37" s="3">
        <v>0</v>
      </c>
      <c r="AL37" s="3">
        <v>45759</v>
      </c>
      <c r="AM37" s="3">
        <v>45766</v>
      </c>
      <c r="AN37" s="3">
        <v>45767</v>
      </c>
      <c r="AO37" s="3">
        <v>45767</v>
      </c>
      <c r="AP37" s="3">
        <v>45763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45751</v>
      </c>
      <c r="B38" s="14" t="s">
        <v>822</v>
      </c>
      <c r="C38" s="9" t="s">
        <v>73</v>
      </c>
      <c r="D38" s="13" t="s">
        <v>377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823</v>
      </c>
      <c r="AG38" s="1" t="s">
        <v>123</v>
      </c>
      <c r="AH38" s="1" t="s">
        <v>74</v>
      </c>
      <c r="AI38" s="1">
        <v>2</v>
      </c>
      <c r="AJ38" s="3">
        <v>45768</v>
      </c>
      <c r="AK38" s="3">
        <v>0</v>
      </c>
      <c r="AL38" s="3">
        <v>45759</v>
      </c>
      <c r="AM38" s="3">
        <v>45766</v>
      </c>
      <c r="AN38" s="3">
        <v>45767</v>
      </c>
      <c r="AO38" s="3">
        <v>45767</v>
      </c>
      <c r="AP38" s="3">
        <v>45763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45751</v>
      </c>
      <c r="B39" s="14" t="s">
        <v>822</v>
      </c>
      <c r="C39" s="9" t="s">
        <v>73</v>
      </c>
      <c r="D39" s="13" t="s">
        <v>193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823</v>
      </c>
      <c r="AG39" s="1" t="s">
        <v>123</v>
      </c>
      <c r="AH39" s="1" t="s">
        <v>74</v>
      </c>
      <c r="AI39" s="1">
        <v>2</v>
      </c>
      <c r="AJ39" s="3">
        <v>45768</v>
      </c>
      <c r="AK39" s="3">
        <v>0</v>
      </c>
      <c r="AL39" s="3">
        <v>45759</v>
      </c>
      <c r="AM39" s="3">
        <v>45766</v>
      </c>
      <c r="AN39" s="3">
        <v>45767</v>
      </c>
      <c r="AO39" s="3">
        <v>45767</v>
      </c>
      <c r="AP39" s="3">
        <v>45763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45751</v>
      </c>
      <c r="B40" s="14" t="s">
        <v>819</v>
      </c>
      <c r="C40" s="9" t="s">
        <v>73</v>
      </c>
      <c r="D40" s="13" t="s">
        <v>824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809</v>
      </c>
      <c r="AG40" s="1" t="s">
        <v>125</v>
      </c>
      <c r="AH40" s="1" t="s">
        <v>74</v>
      </c>
      <c r="AI40" s="1">
        <v>2</v>
      </c>
      <c r="AJ40" s="3">
        <v>45769</v>
      </c>
      <c r="AK40" s="3">
        <v>0</v>
      </c>
      <c r="AL40" s="3">
        <v>45760</v>
      </c>
      <c r="AM40" s="3">
        <v>45767</v>
      </c>
      <c r="AN40" s="3">
        <v>45768</v>
      </c>
      <c r="AO40" s="3">
        <v>45768</v>
      </c>
      <c r="AP40" s="3">
        <v>45764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45751</v>
      </c>
      <c r="B41" s="14" t="s">
        <v>819</v>
      </c>
      <c r="C41" s="9" t="s">
        <v>73</v>
      </c>
      <c r="D41" s="13" t="s">
        <v>377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45769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809</v>
      </c>
      <c r="AG41" s="1" t="s">
        <v>125</v>
      </c>
      <c r="AH41" s="1" t="s">
        <v>74</v>
      </c>
      <c r="AI41" s="1">
        <v>2</v>
      </c>
      <c r="AJ41" s="3">
        <v>45769</v>
      </c>
      <c r="AK41" s="3">
        <v>0</v>
      </c>
      <c r="AL41" s="3">
        <v>45760</v>
      </c>
      <c r="AM41" s="3">
        <v>45767</v>
      </c>
      <c r="AN41" s="3">
        <v>45768</v>
      </c>
      <c r="AO41" s="3">
        <v>45768</v>
      </c>
      <c r="AP41" s="3">
        <v>45764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45751</v>
      </c>
      <c r="B42" s="14" t="s">
        <v>819</v>
      </c>
      <c r="C42" s="9" t="s">
        <v>73</v>
      </c>
      <c r="D42" s="13" t="s">
        <v>228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45769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809</v>
      </c>
      <c r="AG42" s="1" t="s">
        <v>123</v>
      </c>
      <c r="AH42" s="1" t="s">
        <v>74</v>
      </c>
      <c r="AI42" s="1">
        <v>2</v>
      </c>
      <c r="AJ42" s="3">
        <v>45769</v>
      </c>
      <c r="AK42" s="3">
        <v>0</v>
      </c>
      <c r="AL42" s="3">
        <v>45760</v>
      </c>
      <c r="AM42" s="3">
        <v>45767</v>
      </c>
      <c r="AN42" s="3">
        <v>45768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45737</v>
      </c>
      <c r="B43" s="14" t="s">
        <v>678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45769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196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123</v>
      </c>
      <c r="AH43" s="1" t="s">
        <v>77</v>
      </c>
      <c r="AI43" s="1">
        <v>1</v>
      </c>
      <c r="AJ43" s="3">
        <v>45769</v>
      </c>
      <c r="AK43" s="3">
        <v>0</v>
      </c>
      <c r="AL43" s="3">
        <v>0</v>
      </c>
      <c r="AM43" s="3">
        <v>0</v>
      </c>
      <c r="AN43" s="3">
        <v>0</v>
      </c>
      <c r="AO43" s="3">
        <v>45768</v>
      </c>
      <c r="AP43" s="3">
        <v>45764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1325.8759360000001</v>
      </c>
    </row>
    <row r="44" spans="1:56" ht="28.5" customHeight="1" x14ac:dyDescent="0.45">
      <c r="A44" s="3">
        <v>45737</v>
      </c>
      <c r="B44" s="14" t="s">
        <v>679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196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123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1325.8759360000001</v>
      </c>
    </row>
    <row r="45" spans="1:56" ht="28.5" customHeight="1" x14ac:dyDescent="0.45">
      <c r="A45" s="3">
        <v>45751</v>
      </c>
      <c r="B45" s="14" t="s">
        <v>822</v>
      </c>
      <c r="C45" s="9" t="s">
        <v>73</v>
      </c>
      <c r="D45" s="13" t="s">
        <v>228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45770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802</v>
      </c>
      <c r="AG45" s="1" t="s">
        <v>123</v>
      </c>
      <c r="AH45" s="1" t="s">
        <v>74</v>
      </c>
      <c r="AI45" s="1">
        <v>2</v>
      </c>
      <c r="AJ45" s="3">
        <v>45770</v>
      </c>
      <c r="AK45" s="3">
        <v>0</v>
      </c>
      <c r="AL45" s="3">
        <v>45761</v>
      </c>
      <c r="AM45" s="3">
        <v>45768</v>
      </c>
      <c r="AN45" s="3">
        <v>45769</v>
      </c>
      <c r="AO45" s="3">
        <v>45769</v>
      </c>
      <c r="AP45" s="3">
        <v>45765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662.93796800000007</v>
      </c>
    </row>
    <row r="46" spans="1:56" ht="28.5" customHeight="1" x14ac:dyDescent="0.45">
      <c r="A46" s="3">
        <v>45751</v>
      </c>
      <c r="B46" s="14" t="s">
        <v>822</v>
      </c>
      <c r="C46" s="9" t="s">
        <v>73</v>
      </c>
      <c r="D46" s="13" t="s">
        <v>236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802</v>
      </c>
      <c r="AG46" s="1" t="s">
        <v>123</v>
      </c>
      <c r="AH46" s="1" t="s">
        <v>74</v>
      </c>
      <c r="AI46" s="1">
        <v>2</v>
      </c>
      <c r="AJ46" s="3">
        <v>45770</v>
      </c>
      <c r="AK46" s="3">
        <v>0</v>
      </c>
      <c r="AL46" s="3">
        <v>45761</v>
      </c>
      <c r="AM46" s="3">
        <v>45768</v>
      </c>
      <c r="AN46" s="3">
        <v>45769</v>
      </c>
      <c r="AO46" s="3">
        <v>45769</v>
      </c>
      <c r="AP46" s="3">
        <v>45765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45751</v>
      </c>
      <c r="B47" s="14" t="s">
        <v>825</v>
      </c>
      <c r="C47" s="9" t="s">
        <v>73</v>
      </c>
      <c r="D47" s="13" t="s">
        <v>258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45770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802</v>
      </c>
      <c r="AG47" s="1" t="s">
        <v>123</v>
      </c>
      <c r="AH47" s="1" t="s">
        <v>74</v>
      </c>
      <c r="AI47" s="1">
        <v>2</v>
      </c>
      <c r="AJ47" s="3">
        <v>45770</v>
      </c>
      <c r="AK47" s="3">
        <v>0</v>
      </c>
      <c r="AL47" s="3">
        <v>45761</v>
      </c>
      <c r="AM47" s="3">
        <v>45768</v>
      </c>
      <c r="AN47" s="3">
        <v>45769</v>
      </c>
      <c r="AO47" s="3">
        <v>45769</v>
      </c>
      <c r="AP47" s="3">
        <v>45765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0</v>
      </c>
    </row>
    <row r="48" spans="1:56" ht="28.5" customHeight="1" x14ac:dyDescent="0.45">
      <c r="A48" s="3">
        <v>45751</v>
      </c>
      <c r="B48" s="14" t="s">
        <v>825</v>
      </c>
      <c r="C48" s="9" t="s">
        <v>73</v>
      </c>
      <c r="D48" s="13" t="s">
        <v>803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45770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4679.9500000000007</v>
      </c>
      <c r="AB48" s="8">
        <v>2924</v>
      </c>
      <c r="AC48" s="8">
        <v>1755.9500000000007</v>
      </c>
      <c r="AD48" s="8">
        <v>0</v>
      </c>
      <c r="AE48" s="8">
        <v>0</v>
      </c>
      <c r="AF48" s="8" t="s">
        <v>802</v>
      </c>
      <c r="AG48" s="1" t="s">
        <v>123</v>
      </c>
      <c r="AH48" s="1" t="s">
        <v>74</v>
      </c>
      <c r="AI48" s="1">
        <v>2</v>
      </c>
      <c r="AJ48" s="3">
        <v>45770</v>
      </c>
      <c r="AK48" s="3">
        <v>0</v>
      </c>
      <c r="AL48" s="3">
        <v>45761</v>
      </c>
      <c r="AM48" s="3">
        <v>45768</v>
      </c>
      <c r="AN48" s="3">
        <v>45769</v>
      </c>
      <c r="AO48" s="3">
        <v>45769</v>
      </c>
      <c r="AP48" s="3">
        <v>45765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132.26595822222225</v>
      </c>
    </row>
    <row r="49" spans="1:56" ht="28.5" customHeight="1" x14ac:dyDescent="0.45">
      <c r="A49" s="3">
        <v>45751</v>
      </c>
      <c r="B49" s="14" t="s">
        <v>819</v>
      </c>
      <c r="C49" s="9" t="s">
        <v>73</v>
      </c>
      <c r="D49" s="13" t="s">
        <v>225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826</v>
      </c>
      <c r="AG49" s="1" t="s">
        <v>123</v>
      </c>
      <c r="AH49" s="1" t="s">
        <v>74</v>
      </c>
      <c r="AI49" s="1">
        <v>2</v>
      </c>
      <c r="AJ49" s="3">
        <v>45771</v>
      </c>
      <c r="AK49" s="3">
        <v>0</v>
      </c>
      <c r="AL49" s="3">
        <v>45762</v>
      </c>
      <c r="AM49" s="3">
        <v>45769</v>
      </c>
      <c r="AN49" s="3">
        <v>45770</v>
      </c>
      <c r="AO49" s="3">
        <v>45770</v>
      </c>
      <c r="AP49" s="3">
        <v>45766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45751</v>
      </c>
      <c r="B50" s="14" t="s">
        <v>819</v>
      </c>
      <c r="C50" s="9" t="s">
        <v>73</v>
      </c>
      <c r="D50" s="13" t="s">
        <v>500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826</v>
      </c>
      <c r="AG50" s="1" t="s">
        <v>125</v>
      </c>
      <c r="AH50" s="1" t="s">
        <v>74</v>
      </c>
      <c r="AI50" s="1">
        <v>2</v>
      </c>
      <c r="AJ50" s="3">
        <v>45771</v>
      </c>
      <c r="AK50" s="3">
        <v>0</v>
      </c>
      <c r="AL50" s="3">
        <v>45762</v>
      </c>
      <c r="AM50" s="3">
        <v>45769</v>
      </c>
      <c r="AN50" s="3">
        <v>45770</v>
      </c>
      <c r="AO50" s="3">
        <v>45770</v>
      </c>
      <c r="AP50" s="3">
        <v>45766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331.46898400000003</v>
      </c>
    </row>
    <row r="51" spans="1:56" ht="28.5" customHeight="1" x14ac:dyDescent="0.45">
      <c r="A51" s="3">
        <v>45751</v>
      </c>
      <c r="B51" s="14" t="s">
        <v>819</v>
      </c>
      <c r="C51" s="9" t="s">
        <v>73</v>
      </c>
      <c r="D51" s="13" t="s">
        <v>237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826</v>
      </c>
      <c r="AG51" s="1" t="s">
        <v>123</v>
      </c>
      <c r="AH51" s="1" t="s">
        <v>74</v>
      </c>
      <c r="AI51" s="1">
        <v>2</v>
      </c>
      <c r="AJ51" s="3">
        <v>45771</v>
      </c>
      <c r="AK51" s="3">
        <v>0</v>
      </c>
      <c r="AL51" s="3">
        <v>45762</v>
      </c>
      <c r="AM51" s="3">
        <v>45769</v>
      </c>
      <c r="AN51" s="3">
        <v>45770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331.46898400000003</v>
      </c>
    </row>
    <row r="52" spans="1:56" ht="28.5" customHeight="1" x14ac:dyDescent="0.45">
      <c r="A52" s="3">
        <v>45751</v>
      </c>
      <c r="B52" s="14" t="s">
        <v>819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826</v>
      </c>
      <c r="AG52" s="1" t="s">
        <v>123</v>
      </c>
      <c r="AH52" s="1" t="s">
        <v>74</v>
      </c>
      <c r="AI52" s="1">
        <v>2</v>
      </c>
      <c r="AJ52" s="3">
        <v>45771</v>
      </c>
      <c r="AK52" s="3">
        <v>0</v>
      </c>
      <c r="AL52" s="3">
        <v>45762</v>
      </c>
      <c r="AM52" s="3">
        <v>45769</v>
      </c>
      <c r="AN52" s="3">
        <v>45770</v>
      </c>
      <c r="AO52" s="3">
        <v>45770</v>
      </c>
      <c r="AP52" s="3">
        <v>45766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45751</v>
      </c>
      <c r="B53" s="14" t="s">
        <v>827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45771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196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 t="s">
        <v>826</v>
      </c>
      <c r="AG53" s="1" t="s">
        <v>123</v>
      </c>
      <c r="AH53" s="1" t="s">
        <v>77</v>
      </c>
      <c r="AI53" s="1">
        <v>1</v>
      </c>
      <c r="AJ53" s="3">
        <v>45771</v>
      </c>
      <c r="AK53" s="3">
        <v>0</v>
      </c>
      <c r="AL53" s="3">
        <v>0</v>
      </c>
      <c r="AM53" s="3">
        <v>0</v>
      </c>
      <c r="AN53" s="3">
        <v>0</v>
      </c>
      <c r="AO53" s="3">
        <v>45770</v>
      </c>
      <c r="AP53" s="3">
        <v>45766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394.60593333333333</v>
      </c>
    </row>
    <row r="54" spans="1:56" ht="28.5" customHeight="1" x14ac:dyDescent="0.45">
      <c r="A54" s="3">
        <v>45751</v>
      </c>
      <c r="B54" s="14" t="s">
        <v>822</v>
      </c>
      <c r="C54" s="9" t="s">
        <v>73</v>
      </c>
      <c r="D54" s="13" t="s">
        <v>820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45772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828</v>
      </c>
      <c r="AG54" s="1" t="s">
        <v>123</v>
      </c>
      <c r="AH54" s="1" t="s">
        <v>74</v>
      </c>
      <c r="AI54" s="1">
        <v>2</v>
      </c>
      <c r="AJ54" s="3">
        <v>45772</v>
      </c>
      <c r="AK54" s="3">
        <v>0</v>
      </c>
      <c r="AL54" s="3">
        <v>45763</v>
      </c>
      <c r="AM54" s="3">
        <v>45770</v>
      </c>
      <c r="AN54" s="3">
        <v>45771</v>
      </c>
      <c r="AO54" s="3">
        <v>45771</v>
      </c>
      <c r="AP54" s="3">
        <v>45767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331.46898400000003</v>
      </c>
    </row>
    <row r="55" spans="1:56" ht="28.5" customHeight="1" x14ac:dyDescent="0.45">
      <c r="A55" s="3">
        <v>45751</v>
      </c>
      <c r="B55" s="14" t="s">
        <v>822</v>
      </c>
      <c r="C55" s="9" t="s">
        <v>73</v>
      </c>
      <c r="D55" s="13" t="s">
        <v>500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828</v>
      </c>
      <c r="AG55" s="1" t="s">
        <v>123</v>
      </c>
      <c r="AH55" s="1" t="s">
        <v>74</v>
      </c>
      <c r="AI55" s="1">
        <v>2</v>
      </c>
      <c r="AJ55" s="3">
        <v>45772</v>
      </c>
      <c r="AK55" s="3">
        <v>0</v>
      </c>
      <c r="AL55" s="3">
        <v>45763</v>
      </c>
      <c r="AM55" s="3">
        <v>45770</v>
      </c>
      <c r="AN55" s="3">
        <v>45771</v>
      </c>
      <c r="AO55" s="3">
        <v>45771</v>
      </c>
      <c r="AP55" s="3">
        <v>45767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45751</v>
      </c>
      <c r="B56" s="14" t="s">
        <v>822</v>
      </c>
      <c r="C56" s="9" t="s">
        <v>73</v>
      </c>
      <c r="D56" s="13" t="s">
        <v>254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828</v>
      </c>
      <c r="AG56" s="1" t="s">
        <v>123</v>
      </c>
      <c r="AH56" s="1" t="s">
        <v>74</v>
      </c>
      <c r="AI56" s="1">
        <v>2</v>
      </c>
      <c r="AJ56" s="3">
        <v>45772</v>
      </c>
      <c r="AK56" s="3">
        <v>0</v>
      </c>
      <c r="AL56" s="3">
        <v>45763</v>
      </c>
      <c r="AM56" s="3">
        <v>45770</v>
      </c>
      <c r="AN56" s="3">
        <v>45771</v>
      </c>
      <c r="AO56" s="3">
        <v>45771</v>
      </c>
      <c r="AP56" s="3">
        <v>45767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331.46898400000003</v>
      </c>
    </row>
    <row r="57" spans="1:56" ht="28.5" customHeight="1" x14ac:dyDescent="0.45">
      <c r="A57" s="3">
        <v>45751</v>
      </c>
      <c r="B57" s="14" t="s">
        <v>822</v>
      </c>
      <c r="C57" s="9" t="s">
        <v>73</v>
      </c>
      <c r="D57" s="13" t="s">
        <v>193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45772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828</v>
      </c>
      <c r="AG57" s="1" t="s">
        <v>61</v>
      </c>
      <c r="AH57" s="1" t="s">
        <v>74</v>
      </c>
      <c r="AI57" s="1">
        <v>2</v>
      </c>
      <c r="AJ57" s="3">
        <v>45772</v>
      </c>
      <c r="AK57" s="3">
        <v>0</v>
      </c>
      <c r="AL57" s="3">
        <v>45763</v>
      </c>
      <c r="AM57" s="3">
        <v>45770</v>
      </c>
      <c r="AN57" s="3">
        <v>45771</v>
      </c>
      <c r="AO57" s="3">
        <v>45771</v>
      </c>
      <c r="AP57" s="3">
        <v>45767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331.46898400000003</v>
      </c>
    </row>
    <row r="58" spans="1:56" ht="28.5" customHeight="1" x14ac:dyDescent="0.45">
      <c r="A58" s="3">
        <v>45751</v>
      </c>
      <c r="B58" s="14" t="s">
        <v>819</v>
      </c>
      <c r="C58" s="9" t="s">
        <v>73</v>
      </c>
      <c r="D58" s="13" t="s">
        <v>230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45773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196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799</v>
      </c>
      <c r="AG58" s="1" t="s">
        <v>122</v>
      </c>
      <c r="AH58" s="1" t="s">
        <v>74</v>
      </c>
      <c r="AI58" s="1">
        <v>2</v>
      </c>
      <c r="AJ58" s="3">
        <v>45773</v>
      </c>
      <c r="AK58" s="3">
        <v>0</v>
      </c>
      <c r="AL58" s="3">
        <v>45764</v>
      </c>
      <c r="AM58" s="3">
        <v>45771</v>
      </c>
      <c r="AN58" s="3">
        <v>45772</v>
      </c>
      <c r="AO58" s="3">
        <v>45772</v>
      </c>
      <c r="AP58" s="3">
        <v>45768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662.93796800000007</v>
      </c>
    </row>
    <row r="59" spans="1:56" ht="28.5" customHeight="1" x14ac:dyDescent="0.45">
      <c r="A59" s="3">
        <v>45751</v>
      </c>
      <c r="B59" s="14" t="s">
        <v>819</v>
      </c>
      <c r="C59" s="9" t="s">
        <v>73</v>
      </c>
      <c r="D59" s="13" t="s">
        <v>224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45773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196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799</v>
      </c>
      <c r="AG59" s="1" t="s">
        <v>123</v>
      </c>
      <c r="AH59" s="1" t="s">
        <v>74</v>
      </c>
      <c r="AI59" s="1">
        <v>2</v>
      </c>
      <c r="AJ59" s="3">
        <v>45773</v>
      </c>
      <c r="AK59" s="3">
        <v>0</v>
      </c>
      <c r="AL59" s="3">
        <v>45764</v>
      </c>
      <c r="AM59" s="3">
        <v>45771</v>
      </c>
      <c r="AN59" s="3">
        <v>45772</v>
      </c>
      <c r="AO59" s="3">
        <v>45772</v>
      </c>
      <c r="AP59" s="3">
        <v>45768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331.46898400000003</v>
      </c>
    </row>
    <row r="60" spans="1:56" ht="28.5" customHeight="1" x14ac:dyDescent="0.45">
      <c r="A60" s="3" t="s">
        <v>146</v>
      </c>
      <c r="B60" s="14" t="s">
        <v>146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45777</v>
      </c>
      <c r="U60" s="11">
        <v>325000</v>
      </c>
      <c r="V60" s="10">
        <v>0</v>
      </c>
      <c r="W60" s="10">
        <v>325000</v>
      </c>
      <c r="X60" s="10">
        <v>0</v>
      </c>
      <c r="Y60" s="10">
        <v>341250</v>
      </c>
      <c r="Z60" s="9" t="s">
        <v>196</v>
      </c>
      <c r="AA60" s="8">
        <v>286035.75</v>
      </c>
      <c r="AB60" s="8">
        <v>0</v>
      </c>
      <c r="AC60" s="8">
        <v>286035.75</v>
      </c>
      <c r="AD60" s="8">
        <v>0</v>
      </c>
      <c r="AE60" s="8">
        <v>0</v>
      </c>
      <c r="AF60" s="8">
        <v>0</v>
      </c>
      <c r="AG60" s="1" t="s">
        <v>122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21545.483960000005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196</v>
      </c>
      <c r="AA61" s="8">
        <v>451091.29999999993</v>
      </c>
      <c r="AB61" s="8">
        <v>7603.9500000000007</v>
      </c>
      <c r="AC61" s="8">
        <v>443487.35</v>
      </c>
      <c r="AD61" s="8">
        <v>0</v>
      </c>
      <c r="AE61" s="8">
        <v>0</v>
      </c>
      <c r="AF61" s="8" t="s">
        <v>58</v>
      </c>
      <c r="AG61" s="1" t="s">
        <v>122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198</v>
      </c>
      <c r="BD61" s="56">
        <v>0</v>
      </c>
    </row>
    <row r="62" spans="1:56" ht="28.5" customHeight="1" x14ac:dyDescent="0.45">
      <c r="A62" s="3">
        <v>45740</v>
      </c>
      <c r="B62" s="14" t="s">
        <v>705</v>
      </c>
      <c r="C62" s="9" t="s">
        <v>316</v>
      </c>
      <c r="D62" s="13" t="s">
        <v>680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93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133</v>
      </c>
      <c r="T62" s="12">
        <v>45756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318</v>
      </c>
      <c r="AA62" s="8">
        <v>7683.5000000000009</v>
      </c>
      <c r="AB62" s="8">
        <v>7683.5000000000009</v>
      </c>
      <c r="AC62" s="8">
        <v>0</v>
      </c>
      <c r="AD62" s="8">
        <v>0</v>
      </c>
      <c r="AE62" s="8">
        <v>7683.5000000000009</v>
      </c>
      <c r="AF62" s="8" t="s">
        <v>299</v>
      </c>
      <c r="AG62" s="1" t="s">
        <v>123</v>
      </c>
      <c r="AH62" s="1" t="s">
        <v>68</v>
      </c>
      <c r="AI62" s="1">
        <v>4</v>
      </c>
      <c r="AJ62" s="3">
        <v>45756</v>
      </c>
      <c r="AK62" s="3">
        <v>45752</v>
      </c>
      <c r="AL62" s="3">
        <v>45746</v>
      </c>
      <c r="AM62" s="3">
        <v>45753</v>
      </c>
      <c r="AN62" s="3">
        <v>45754</v>
      </c>
      <c r="AO62" s="3">
        <v>45754</v>
      </c>
      <c r="AP62" s="3">
        <v>45751</v>
      </c>
      <c r="AQ62" s="3">
        <v>45755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8.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96</v>
      </c>
      <c r="W63" s="10">
        <v>0</v>
      </c>
      <c r="X63" s="10">
        <v>0</v>
      </c>
      <c r="Y63" s="10">
        <v>0</v>
      </c>
      <c r="Z63" s="9" t="s">
        <v>318</v>
      </c>
      <c r="AA63" s="8">
        <v>7683.5000000000009</v>
      </c>
      <c r="AB63" s="8">
        <v>7683.5000000000009</v>
      </c>
      <c r="AC63" s="8">
        <v>0</v>
      </c>
      <c r="AD63" s="8">
        <v>0</v>
      </c>
      <c r="AE63" s="8">
        <v>7683.5000000000009</v>
      </c>
      <c r="AF63" s="8" t="s">
        <v>58</v>
      </c>
      <c r="AG63" s="1" t="s">
        <v>123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319</v>
      </c>
      <c r="BD63" s="56">
        <v>0</v>
      </c>
    </row>
    <row r="64" spans="1:56" ht="28.5" customHeight="1" x14ac:dyDescent="0.45">
      <c r="A64" s="3">
        <v>45721</v>
      </c>
      <c r="B64" s="14" t="s">
        <v>513</v>
      </c>
      <c r="C64" s="9" t="s">
        <v>152</v>
      </c>
      <c r="D64" s="13" t="s">
        <v>724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 t="s">
        <v>63</v>
      </c>
      <c r="U64" s="11">
        <v>400</v>
      </c>
      <c r="V64" s="10">
        <v>0</v>
      </c>
      <c r="W64" s="10">
        <v>400</v>
      </c>
      <c r="X64" s="10">
        <v>6781</v>
      </c>
      <c r="Y64" s="10">
        <v>0</v>
      </c>
      <c r="Z64" s="9" t="s">
        <v>116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238</v>
      </c>
      <c r="BD64" s="56">
        <v>0</v>
      </c>
    </row>
    <row r="65" spans="1:56" ht="28.5" customHeight="1" x14ac:dyDescent="0.45">
      <c r="A65" s="3">
        <v>45741</v>
      </c>
      <c r="B65" s="14" t="s">
        <v>725</v>
      </c>
      <c r="C65" s="9" t="s">
        <v>152</v>
      </c>
      <c r="D65" s="13" t="s">
        <v>708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45764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116</v>
      </c>
      <c r="AA65" s="8">
        <v>4999.0247999999992</v>
      </c>
      <c r="AB65" s="8">
        <v>4999.0247999999992</v>
      </c>
      <c r="AC65" s="8">
        <v>0</v>
      </c>
      <c r="AD65" s="8">
        <v>0</v>
      </c>
      <c r="AE65" s="8">
        <v>4999.0247999999992</v>
      </c>
      <c r="AF65" s="8">
        <v>0</v>
      </c>
      <c r="AG65" s="1" t="s">
        <v>125</v>
      </c>
      <c r="AH65" s="1" t="s">
        <v>75</v>
      </c>
      <c r="AI65" s="1">
        <v>4</v>
      </c>
      <c r="AJ65" s="3">
        <v>45764</v>
      </c>
      <c r="AK65" s="3">
        <v>45760</v>
      </c>
      <c r="AL65" s="3">
        <v>45753</v>
      </c>
      <c r="AM65" s="3">
        <v>45761</v>
      </c>
      <c r="AN65" s="3">
        <v>45762</v>
      </c>
      <c r="AO65" s="3">
        <v>45763</v>
      </c>
      <c r="AP65" s="3">
        <v>45759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238</v>
      </c>
      <c r="BD65" s="56">
        <v>0</v>
      </c>
    </row>
    <row r="66" spans="1:56" ht="28.5" customHeight="1" x14ac:dyDescent="0.45">
      <c r="A66" s="3">
        <v>45741</v>
      </c>
      <c r="B66" s="14" t="s">
        <v>725</v>
      </c>
      <c r="C66" s="9" t="s">
        <v>152</v>
      </c>
      <c r="D66" s="13" t="s">
        <v>709</v>
      </c>
      <c r="E66" s="9">
        <v>19</v>
      </c>
      <c r="F66" s="9">
        <v>34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45764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116</v>
      </c>
      <c r="AA66" s="8">
        <v>4999.0247999999992</v>
      </c>
      <c r="AB66" s="8">
        <v>3001</v>
      </c>
      <c r="AC66" s="8">
        <v>1998.0247999999992</v>
      </c>
      <c r="AD66" s="8">
        <v>0</v>
      </c>
      <c r="AE66" s="8">
        <v>4999.0247999999992</v>
      </c>
      <c r="AF66" s="8">
        <v>0</v>
      </c>
      <c r="AG66" s="1" t="s">
        <v>125</v>
      </c>
      <c r="AH66" s="1" t="s">
        <v>75</v>
      </c>
      <c r="AI66" s="1">
        <v>4</v>
      </c>
      <c r="AJ66" s="3">
        <v>45764</v>
      </c>
      <c r="AK66" s="3">
        <v>45760</v>
      </c>
      <c r="AL66" s="3">
        <v>45753</v>
      </c>
      <c r="AM66" s="3">
        <v>45761</v>
      </c>
      <c r="AN66" s="3">
        <v>45762</v>
      </c>
      <c r="AO66" s="3">
        <v>45763</v>
      </c>
      <c r="AP66" s="3">
        <v>45759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238</v>
      </c>
      <c r="BD66" s="56">
        <v>168.72209422222215</v>
      </c>
    </row>
    <row r="67" spans="1:56" ht="28.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34</v>
      </c>
      <c r="G67" s="9" t="s">
        <v>60</v>
      </c>
      <c r="H67" s="9">
        <v>0</v>
      </c>
      <c r="I67" s="9">
        <v>80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116</v>
      </c>
      <c r="AA67" s="8">
        <v>9998.0495999999985</v>
      </c>
      <c r="AB67" s="8">
        <v>8000.0247999999992</v>
      </c>
      <c r="AC67" s="8">
        <v>1998.0247999999992</v>
      </c>
      <c r="AD67" s="8">
        <v>0</v>
      </c>
      <c r="AE67" s="8">
        <v>9998.0495999999985</v>
      </c>
      <c r="AF67" s="8" t="s">
        <v>58</v>
      </c>
      <c r="AG67" s="1" t="s">
        <v>122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239</v>
      </c>
      <c r="BD67" s="56">
        <v>0</v>
      </c>
    </row>
    <row r="68" spans="1:56" ht="28.5" customHeight="1" x14ac:dyDescent="0.45">
      <c r="A68" s="3" t="s">
        <v>146</v>
      </c>
      <c r="B68" s="14" t="s">
        <v>146</v>
      </c>
      <c r="C68" s="9" t="s">
        <v>195</v>
      </c>
      <c r="D68" s="13" t="s">
        <v>59</v>
      </c>
      <c r="E68" s="9">
        <v>20</v>
      </c>
      <c r="F68" s="9">
        <v>30</v>
      </c>
      <c r="G68" s="9" t="s">
        <v>60</v>
      </c>
      <c r="H68" s="9">
        <v>0</v>
      </c>
      <c r="I68" s="9">
        <v>53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45777</v>
      </c>
      <c r="U68" s="11">
        <v>5000</v>
      </c>
      <c r="V68" s="10">
        <v>0</v>
      </c>
      <c r="W68" s="10">
        <v>5000</v>
      </c>
      <c r="X68" s="10">
        <v>0</v>
      </c>
      <c r="Y68" s="10">
        <v>0</v>
      </c>
      <c r="Z68" s="9" t="s">
        <v>151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125</v>
      </c>
      <c r="AH68" s="1" t="s">
        <v>77</v>
      </c>
      <c r="AI68" s="1">
        <v>1</v>
      </c>
      <c r="AJ68" s="3">
        <v>45777</v>
      </c>
      <c r="AK68" s="3">
        <v>0</v>
      </c>
      <c r="AL68" s="3">
        <v>0</v>
      </c>
      <c r="AM68" s="3">
        <v>0</v>
      </c>
      <c r="AN68" s="3">
        <v>0</v>
      </c>
      <c r="AO68" s="3">
        <v>45776</v>
      </c>
      <c r="AP68" s="3">
        <v>45772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270.14487500000001</v>
      </c>
    </row>
    <row r="69" spans="1:56" ht="28.5" customHeight="1" x14ac:dyDescent="0.45">
      <c r="A69" s="3" t="s">
        <v>146</v>
      </c>
      <c r="B69" s="14" t="s">
        <v>146</v>
      </c>
      <c r="C69" s="9" t="s">
        <v>195</v>
      </c>
      <c r="D69" s="13" t="s">
        <v>59</v>
      </c>
      <c r="E69" s="9">
        <v>20</v>
      </c>
      <c r="F69" s="9">
        <v>30</v>
      </c>
      <c r="G69" s="9" t="s">
        <v>60</v>
      </c>
      <c r="H69" s="9">
        <v>0</v>
      </c>
      <c r="I69" s="9">
        <v>53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45807</v>
      </c>
      <c r="U69" s="11">
        <v>10000</v>
      </c>
      <c r="V69" s="10">
        <v>0</v>
      </c>
      <c r="W69" s="10">
        <v>10000</v>
      </c>
      <c r="X69" s="10">
        <v>0</v>
      </c>
      <c r="Y69" s="10">
        <v>0</v>
      </c>
      <c r="Z69" s="9" t="s">
        <v>151</v>
      </c>
      <c r="AA69" s="8">
        <v>8801.1</v>
      </c>
      <c r="AB69" s="8">
        <v>0</v>
      </c>
      <c r="AC69" s="8">
        <v>8801.1</v>
      </c>
      <c r="AD69" s="8">
        <v>0</v>
      </c>
      <c r="AE69" s="8">
        <v>0</v>
      </c>
      <c r="AF69" s="8">
        <v>0</v>
      </c>
      <c r="AG69" s="1" t="s">
        <v>122</v>
      </c>
      <c r="AH69" s="1" t="s">
        <v>77</v>
      </c>
      <c r="AI69" s="1">
        <v>1</v>
      </c>
      <c r="AJ69" s="3">
        <v>45807</v>
      </c>
      <c r="AK69" s="3">
        <v>0</v>
      </c>
      <c r="AL69" s="3">
        <v>0</v>
      </c>
      <c r="AM69" s="3">
        <v>0</v>
      </c>
      <c r="AN69" s="3">
        <v>0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540.28975000000003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37</v>
      </c>
      <c r="G70" s="9" t="s">
        <v>60</v>
      </c>
      <c r="H70" s="9">
        <v>0</v>
      </c>
      <c r="I70" s="9">
        <v>65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151</v>
      </c>
      <c r="AA70" s="8">
        <v>13201.650000000001</v>
      </c>
      <c r="AB70" s="8">
        <v>0</v>
      </c>
      <c r="AC70" s="8">
        <v>13201.650000000001</v>
      </c>
      <c r="AD70" s="8">
        <v>0</v>
      </c>
      <c r="AE70" s="8">
        <v>0</v>
      </c>
      <c r="AF70" s="8" t="s">
        <v>58</v>
      </c>
      <c r="AG70" s="1" t="s">
        <v>124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8.5" customHeight="1" x14ac:dyDescent="0.45">
      <c r="A71" s="3" t="s">
        <v>146</v>
      </c>
      <c r="B71" s="14" t="s">
        <v>146</v>
      </c>
      <c r="C71" s="9" t="s">
        <v>86</v>
      </c>
      <c r="D71" s="13" t="s">
        <v>59</v>
      </c>
      <c r="E71" s="9">
        <v>20</v>
      </c>
      <c r="F71" s="9">
        <v>38</v>
      </c>
      <c r="G71" s="9" t="s">
        <v>60</v>
      </c>
      <c r="H71" s="9">
        <v>0</v>
      </c>
      <c r="I71" s="9">
        <v>72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 t="s">
        <v>63</v>
      </c>
      <c r="U71" s="11">
        <v>50000</v>
      </c>
      <c r="V71" s="10">
        <v>0</v>
      </c>
      <c r="W71" s="10">
        <v>50000</v>
      </c>
      <c r="X71" s="10">
        <v>0</v>
      </c>
      <c r="Y71" s="10">
        <v>0</v>
      </c>
      <c r="Z71" s="9" t="s">
        <v>79</v>
      </c>
      <c r="AA71" s="8">
        <v>55181.5</v>
      </c>
      <c r="AB71" s="8">
        <v>14387</v>
      </c>
      <c r="AC71" s="8">
        <v>40794.5</v>
      </c>
      <c r="AD71" s="8">
        <v>0</v>
      </c>
      <c r="AE71" s="8">
        <v>0</v>
      </c>
      <c r="AF71" s="8">
        <v>0</v>
      </c>
      <c r="AG71" s="1" t="s">
        <v>122</v>
      </c>
      <c r="AH71" s="1" t="s">
        <v>77</v>
      </c>
      <c r="AI71" s="1">
        <v>1</v>
      </c>
      <c r="AJ71" s="3" t="s">
        <v>63</v>
      </c>
      <c r="AK71" s="3">
        <v>0</v>
      </c>
      <c r="AL71" s="3">
        <v>0</v>
      </c>
      <c r="AM71" s="3">
        <v>0</v>
      </c>
      <c r="AN71" s="3">
        <v>0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2937.2039999999997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37</v>
      </c>
      <c r="G72" s="9" t="s">
        <v>60</v>
      </c>
      <c r="H72" s="9">
        <v>0</v>
      </c>
      <c r="I72" s="9">
        <v>70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79</v>
      </c>
      <c r="AA72" s="8">
        <v>55181.5</v>
      </c>
      <c r="AB72" s="8">
        <v>14387</v>
      </c>
      <c r="AC72" s="8">
        <v>40794.5</v>
      </c>
      <c r="AD72" s="8">
        <v>0</v>
      </c>
      <c r="AE72" s="8">
        <v>0</v>
      </c>
      <c r="AF72" s="8" t="s">
        <v>58</v>
      </c>
      <c r="AG72" s="1" t="s">
        <v>124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45">
      <c r="A73" s="3">
        <v>45674</v>
      </c>
      <c r="B73" s="14" t="s">
        <v>368</v>
      </c>
      <c r="C73" s="9" t="s">
        <v>152</v>
      </c>
      <c r="D73" s="13" t="s">
        <v>161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252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811</v>
      </c>
      <c r="V73" s="10">
        <v>0</v>
      </c>
      <c r="W73" s="10">
        <v>811</v>
      </c>
      <c r="X73" s="10">
        <v>935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299</v>
      </c>
      <c r="AG73" s="1" t="s">
        <v>124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45721</v>
      </c>
      <c r="B74" s="14" t="s">
        <v>515</v>
      </c>
      <c r="C74" s="9" t="s">
        <v>152</v>
      </c>
      <c r="D74" s="13" t="s">
        <v>161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252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175</v>
      </c>
      <c r="V74" s="10">
        <v>0</v>
      </c>
      <c r="W74" s="10">
        <v>175</v>
      </c>
      <c r="X74" s="10">
        <v>11000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124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45721</v>
      </c>
      <c r="B75" s="14" t="s">
        <v>517</v>
      </c>
      <c r="C75" s="9" t="s">
        <v>152</v>
      </c>
      <c r="D75" s="13" t="s">
        <v>141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252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2087</v>
      </c>
      <c r="V75" s="10">
        <v>0</v>
      </c>
      <c r="W75" s="10">
        <v>2087</v>
      </c>
      <c r="X75" s="10">
        <v>23120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45706</v>
      </c>
      <c r="B76" s="14" t="s">
        <v>424</v>
      </c>
      <c r="C76" s="9" t="s">
        <v>111</v>
      </c>
      <c r="D76" s="13" t="s">
        <v>425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45754</v>
      </c>
      <c r="U76" s="11">
        <v>3000</v>
      </c>
      <c r="V76" s="10">
        <v>0</v>
      </c>
      <c r="W76" s="10">
        <v>3000</v>
      </c>
      <c r="X76" s="10">
        <v>3300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45754</v>
      </c>
      <c r="AK76" s="3">
        <v>45750</v>
      </c>
      <c r="AL76" s="3">
        <v>45743</v>
      </c>
      <c r="AM76" s="3">
        <v>45751</v>
      </c>
      <c r="AN76" s="3">
        <v>45752</v>
      </c>
      <c r="AO76" s="3">
        <v>45753</v>
      </c>
      <c r="AP76" s="3">
        <v>45749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45741</v>
      </c>
      <c r="B77" s="14" t="s">
        <v>728</v>
      </c>
      <c r="C77" s="9" t="s">
        <v>111</v>
      </c>
      <c r="D77" s="13" t="s">
        <v>689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45754</v>
      </c>
      <c r="U77" s="11">
        <v>4000</v>
      </c>
      <c r="V77" s="10">
        <v>0</v>
      </c>
      <c r="W77" s="10">
        <v>4000</v>
      </c>
      <c r="X77" s="10">
        <v>4390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45754</v>
      </c>
      <c r="AK77" s="3">
        <v>45750</v>
      </c>
      <c r="AL77" s="3">
        <v>45743</v>
      </c>
      <c r="AM77" s="3">
        <v>45751</v>
      </c>
      <c r="AN77" s="3">
        <v>45752</v>
      </c>
      <c r="AO77" s="3">
        <v>45753</v>
      </c>
      <c r="AP77" s="3">
        <v>45749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45734</v>
      </c>
      <c r="B78" s="14" t="s">
        <v>655</v>
      </c>
      <c r="C78" s="9" t="s">
        <v>155</v>
      </c>
      <c r="D78" s="13" t="s">
        <v>642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5378.4500000000007</v>
      </c>
      <c r="AB78" s="8">
        <v>5378.4500000000007</v>
      </c>
      <c r="AC78" s="8">
        <v>0</v>
      </c>
      <c r="AD78" s="8">
        <v>5378.4500000000007</v>
      </c>
      <c r="AE78" s="8">
        <v>0</v>
      </c>
      <c r="AF78" s="8" t="s">
        <v>610</v>
      </c>
      <c r="AG78" s="1" t="s">
        <v>124</v>
      </c>
      <c r="AH78" s="1" t="s">
        <v>75</v>
      </c>
      <c r="AI78" s="1">
        <v>4</v>
      </c>
      <c r="AJ78" s="3">
        <v>45757</v>
      </c>
      <c r="AK78" s="3">
        <v>45753</v>
      </c>
      <c r="AL78" s="3">
        <v>45746</v>
      </c>
      <c r="AM78" s="3">
        <v>45754</v>
      </c>
      <c r="AN78" s="3">
        <v>45755</v>
      </c>
      <c r="AO78" s="3">
        <v>45756</v>
      </c>
      <c r="AP78" s="3">
        <v>45752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45734</v>
      </c>
      <c r="B79" s="14" t="s">
        <v>655</v>
      </c>
      <c r="C79" s="9" t="s">
        <v>155</v>
      </c>
      <c r="D79" s="13" t="s">
        <v>645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5378.4500000000007</v>
      </c>
      <c r="AF79" s="8" t="s">
        <v>610</v>
      </c>
      <c r="AG79" s="1" t="s">
        <v>123</v>
      </c>
      <c r="AH79" s="1" t="s">
        <v>75</v>
      </c>
      <c r="AI79" s="1">
        <v>4</v>
      </c>
      <c r="AJ79" s="3">
        <v>45757</v>
      </c>
      <c r="AK79" s="3">
        <v>45753</v>
      </c>
      <c r="AL79" s="3">
        <v>45746</v>
      </c>
      <c r="AM79" s="3">
        <v>45754</v>
      </c>
      <c r="AN79" s="3">
        <v>45755</v>
      </c>
      <c r="AO79" s="3">
        <v>45756</v>
      </c>
      <c r="AP79" s="3">
        <v>45752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406.37177777777782</v>
      </c>
    </row>
    <row r="80" spans="1:56" ht="28.5" customHeight="1" x14ac:dyDescent="0.45">
      <c r="A80" s="3">
        <v>45750</v>
      </c>
      <c r="B80" s="14" t="s">
        <v>784</v>
      </c>
      <c r="C80" s="9" t="s">
        <v>155</v>
      </c>
      <c r="D80" s="13" t="s">
        <v>785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45758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81</v>
      </c>
      <c r="AA80" s="8">
        <v>21513.800000000003</v>
      </c>
      <c r="AB80" s="8">
        <v>0</v>
      </c>
      <c r="AC80" s="8">
        <v>21513.800000000003</v>
      </c>
      <c r="AD80" s="8">
        <v>0</v>
      </c>
      <c r="AE80" s="8">
        <v>21513.800000000003</v>
      </c>
      <c r="AF80" s="8" t="s">
        <v>610</v>
      </c>
      <c r="AG80" s="1" t="s">
        <v>123</v>
      </c>
      <c r="AH80" s="1" t="s">
        <v>75</v>
      </c>
      <c r="AI80" s="1">
        <v>4</v>
      </c>
      <c r="AJ80" s="3">
        <v>45758</v>
      </c>
      <c r="AK80" s="3">
        <v>45754</v>
      </c>
      <c r="AL80" s="3">
        <v>45747</v>
      </c>
      <c r="AM80" s="3">
        <v>45755</v>
      </c>
      <c r="AN80" s="3">
        <v>45756</v>
      </c>
      <c r="AO80" s="3">
        <v>45757</v>
      </c>
      <c r="AP80" s="3">
        <v>45753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1625.4871111111113</v>
      </c>
    </row>
    <row r="81" spans="1:56" ht="28.5" customHeight="1" x14ac:dyDescent="0.45">
      <c r="A81" s="3">
        <v>45740</v>
      </c>
      <c r="B81" s="14" t="s">
        <v>683</v>
      </c>
      <c r="C81" s="9" t="s">
        <v>111</v>
      </c>
      <c r="D81" s="13" t="s">
        <v>693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45758</v>
      </c>
      <c r="U81" s="11">
        <v>3000</v>
      </c>
      <c r="V81" s="10">
        <v>0</v>
      </c>
      <c r="W81" s="10">
        <v>3000</v>
      </c>
      <c r="X81" s="10">
        <v>3400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45758</v>
      </c>
      <c r="AK81" s="3">
        <v>45754</v>
      </c>
      <c r="AL81" s="3">
        <v>45747</v>
      </c>
      <c r="AM81" s="3">
        <v>45755</v>
      </c>
      <c r="AN81" s="3">
        <v>45756</v>
      </c>
      <c r="AO81" s="3">
        <v>45757</v>
      </c>
      <c r="AP81" s="3">
        <v>45753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45740</v>
      </c>
      <c r="B82" s="14" t="s">
        <v>706</v>
      </c>
      <c r="C82" s="9" t="s">
        <v>80</v>
      </c>
      <c r="D82" s="13" t="s">
        <v>394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45758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3227.07</v>
      </c>
      <c r="AB82" s="8">
        <v>3227.07</v>
      </c>
      <c r="AC82" s="8">
        <v>0</v>
      </c>
      <c r="AD82" s="8">
        <v>3227.07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45758</v>
      </c>
      <c r="AK82" s="3">
        <v>45754</v>
      </c>
      <c r="AL82" s="3">
        <v>45747</v>
      </c>
      <c r="AM82" s="3">
        <v>45755</v>
      </c>
      <c r="AN82" s="3">
        <v>45756</v>
      </c>
      <c r="AO82" s="3">
        <v>45757</v>
      </c>
      <c r="AP82" s="3">
        <v>45753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45741</v>
      </c>
      <c r="B83" s="14" t="s">
        <v>726</v>
      </c>
      <c r="C83" s="9" t="s">
        <v>152</v>
      </c>
      <c r="D83" s="13" t="s">
        <v>141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252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45764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10477.5</v>
      </c>
      <c r="AB83" s="8">
        <v>0</v>
      </c>
      <c r="AC83" s="8">
        <v>10477.5</v>
      </c>
      <c r="AD83" s="8">
        <v>0</v>
      </c>
      <c r="AE83" s="8">
        <v>10477.5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45764</v>
      </c>
      <c r="AK83" s="3">
        <v>45760</v>
      </c>
      <c r="AL83" s="3">
        <v>45753</v>
      </c>
      <c r="AM83" s="3">
        <v>45761</v>
      </c>
      <c r="AN83" s="3">
        <v>45762</v>
      </c>
      <c r="AO83" s="3">
        <v>45763</v>
      </c>
      <c r="AP83" s="3">
        <v>45759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791.63333333333321</v>
      </c>
    </row>
    <row r="84" spans="1:56" ht="28.5" customHeight="1" x14ac:dyDescent="0.45">
      <c r="A84" s="3">
        <v>45741</v>
      </c>
      <c r="B84" s="14" t="s">
        <v>727</v>
      </c>
      <c r="C84" s="9" t="s">
        <v>111</v>
      </c>
      <c r="D84" s="13" t="s">
        <v>688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4414.5199999999995</v>
      </c>
      <c r="AC84" s="8">
        <v>0</v>
      </c>
      <c r="AD84" s="8">
        <v>0</v>
      </c>
      <c r="AE84" s="8">
        <v>4414.5199999999995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45741</v>
      </c>
      <c r="B85" s="14" t="s">
        <v>729</v>
      </c>
      <c r="C85" s="9" t="s">
        <v>111</v>
      </c>
      <c r="D85" s="13" t="s">
        <v>690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45765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4414.5199999999995</v>
      </c>
      <c r="AB85" s="8">
        <v>0</v>
      </c>
      <c r="AC85" s="8">
        <v>4414.5199999999995</v>
      </c>
      <c r="AD85" s="8">
        <v>0</v>
      </c>
      <c r="AE85" s="8">
        <v>4414.5199999999995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45765</v>
      </c>
      <c r="AK85" s="3">
        <v>45761</v>
      </c>
      <c r="AL85" s="3">
        <v>45754</v>
      </c>
      <c r="AM85" s="3">
        <v>45762</v>
      </c>
      <c r="AN85" s="3">
        <v>45763</v>
      </c>
      <c r="AO85" s="3">
        <v>45764</v>
      </c>
      <c r="AP85" s="3">
        <v>45760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333.54151111111111</v>
      </c>
    </row>
    <row r="86" spans="1:56" ht="28.5" customHeight="1" x14ac:dyDescent="0.45">
      <c r="A86" s="3">
        <v>45750</v>
      </c>
      <c r="B86" s="14" t="s">
        <v>786</v>
      </c>
      <c r="C86" s="9" t="s">
        <v>155</v>
      </c>
      <c r="D86" s="13" t="s">
        <v>643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45768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 t="s">
        <v>610</v>
      </c>
      <c r="AG86" s="1" t="s">
        <v>123</v>
      </c>
      <c r="AH86" s="1" t="s">
        <v>75</v>
      </c>
      <c r="AI86" s="1">
        <v>4</v>
      </c>
      <c r="AJ86" s="3">
        <v>45768</v>
      </c>
      <c r="AK86" s="3">
        <v>45764</v>
      </c>
      <c r="AL86" s="3">
        <v>45757</v>
      </c>
      <c r="AM86" s="3">
        <v>45765</v>
      </c>
      <c r="AN86" s="3">
        <v>45766</v>
      </c>
      <c r="AO86" s="3">
        <v>45767</v>
      </c>
      <c r="AP86" s="3">
        <v>45763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406.37177777777782</v>
      </c>
    </row>
    <row r="87" spans="1:56" ht="28.5" customHeight="1" x14ac:dyDescent="0.45">
      <c r="A87" s="3">
        <v>45750</v>
      </c>
      <c r="B87" s="14" t="s">
        <v>778</v>
      </c>
      <c r="C87" s="9" t="s">
        <v>155</v>
      </c>
      <c r="D87" s="13" t="s">
        <v>779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45770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5378.4500000000007</v>
      </c>
      <c r="AF87" s="8" t="s">
        <v>610</v>
      </c>
      <c r="AG87" s="1" t="s">
        <v>123</v>
      </c>
      <c r="AH87" s="1" t="s">
        <v>75</v>
      </c>
      <c r="AI87" s="1">
        <v>4</v>
      </c>
      <c r="AJ87" s="3">
        <v>45770</v>
      </c>
      <c r="AK87" s="3">
        <v>45766</v>
      </c>
      <c r="AL87" s="3">
        <v>45759</v>
      </c>
      <c r="AM87" s="3">
        <v>45767</v>
      </c>
      <c r="AN87" s="3">
        <v>45768</v>
      </c>
      <c r="AO87" s="3">
        <v>45769</v>
      </c>
      <c r="AP87" s="3">
        <v>45765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406.37177777777782</v>
      </c>
    </row>
    <row r="88" spans="1:56" ht="28.5" customHeight="1" x14ac:dyDescent="0.45">
      <c r="A88" s="3">
        <v>45750</v>
      </c>
      <c r="B88" s="14" t="s">
        <v>778</v>
      </c>
      <c r="C88" s="9" t="s">
        <v>155</v>
      </c>
      <c r="D88" s="13" t="s">
        <v>783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45770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10756.900000000001</v>
      </c>
      <c r="AB88" s="8">
        <v>0</v>
      </c>
      <c r="AC88" s="8">
        <v>10756.900000000001</v>
      </c>
      <c r="AD88" s="8">
        <v>0</v>
      </c>
      <c r="AE88" s="8">
        <v>10756.900000000001</v>
      </c>
      <c r="AF88" s="8" t="s">
        <v>610</v>
      </c>
      <c r="AG88" s="1" t="s">
        <v>123</v>
      </c>
      <c r="AH88" s="1" t="s">
        <v>75</v>
      </c>
      <c r="AI88" s="1">
        <v>4</v>
      </c>
      <c r="AJ88" s="3">
        <v>45770</v>
      </c>
      <c r="AK88" s="3">
        <v>45766</v>
      </c>
      <c r="AL88" s="3">
        <v>45759</v>
      </c>
      <c r="AM88" s="3">
        <v>45767</v>
      </c>
      <c r="AN88" s="3">
        <v>45768</v>
      </c>
      <c r="AO88" s="3">
        <v>45769</v>
      </c>
      <c r="AP88" s="3">
        <v>45765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812.74355555555564</v>
      </c>
    </row>
    <row r="89" spans="1:56" ht="28.5" customHeight="1" x14ac:dyDescent="0.45">
      <c r="A89" s="3">
        <v>45750</v>
      </c>
      <c r="B89" s="14" t="s">
        <v>780</v>
      </c>
      <c r="C89" s="9" t="s">
        <v>155</v>
      </c>
      <c r="D89" s="13" t="s">
        <v>781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45772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 t="s">
        <v>610</v>
      </c>
      <c r="AG89" s="1" t="s">
        <v>61</v>
      </c>
      <c r="AH89" s="1" t="s">
        <v>75</v>
      </c>
      <c r="AI89" s="1">
        <v>4</v>
      </c>
      <c r="AJ89" s="3">
        <v>45772</v>
      </c>
      <c r="AK89" s="3">
        <v>45768</v>
      </c>
      <c r="AL89" s="3">
        <v>45761</v>
      </c>
      <c r="AM89" s="3">
        <v>45769</v>
      </c>
      <c r="AN89" s="3">
        <v>45770</v>
      </c>
      <c r="AO89" s="3">
        <v>45771</v>
      </c>
      <c r="AP89" s="3">
        <v>45767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812.74355555555564</v>
      </c>
    </row>
    <row r="90" spans="1:56" ht="28.5" customHeight="1" x14ac:dyDescent="0.45">
      <c r="A90" s="3">
        <v>45750</v>
      </c>
      <c r="B90" s="14" t="s">
        <v>780</v>
      </c>
      <c r="C90" s="9" t="s">
        <v>155</v>
      </c>
      <c r="D90" s="13" t="s">
        <v>782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45772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10756.900000000001</v>
      </c>
      <c r="AB90" s="8">
        <v>0</v>
      </c>
      <c r="AC90" s="8">
        <v>10756.900000000001</v>
      </c>
      <c r="AD90" s="8">
        <v>0</v>
      </c>
      <c r="AE90" s="8">
        <v>10756.900000000001</v>
      </c>
      <c r="AF90" s="8" t="s">
        <v>610</v>
      </c>
      <c r="AG90" s="1" t="s">
        <v>124</v>
      </c>
      <c r="AH90" s="1" t="s">
        <v>75</v>
      </c>
      <c r="AI90" s="1">
        <v>4</v>
      </c>
      <c r="AJ90" s="3">
        <v>45772</v>
      </c>
      <c r="AK90" s="3">
        <v>45768</v>
      </c>
      <c r="AL90" s="3">
        <v>45761</v>
      </c>
      <c r="AM90" s="3">
        <v>45769</v>
      </c>
      <c r="AN90" s="3">
        <v>45770</v>
      </c>
      <c r="AO90" s="3">
        <v>45771</v>
      </c>
      <c r="AP90" s="3">
        <v>45767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812.74355555555564</v>
      </c>
    </row>
    <row r="91" spans="1:56" ht="28.5" customHeight="1" x14ac:dyDescent="0.45">
      <c r="A91" s="3">
        <v>45740</v>
      </c>
      <c r="B91" s="14" t="s">
        <v>694</v>
      </c>
      <c r="C91" s="9" t="s">
        <v>80</v>
      </c>
      <c r="D91" s="13" t="s">
        <v>340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45776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5518.15</v>
      </c>
      <c r="AC91" s="8">
        <v>0</v>
      </c>
      <c r="AD91" s="8">
        <v>5518.15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45776</v>
      </c>
      <c r="AK91" s="3">
        <v>45772</v>
      </c>
      <c r="AL91" s="3">
        <v>45765</v>
      </c>
      <c r="AM91" s="3">
        <v>45773</v>
      </c>
      <c r="AN91" s="3">
        <v>45774</v>
      </c>
      <c r="AO91" s="3">
        <v>45775</v>
      </c>
      <c r="AP91" s="3">
        <v>45771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 t="s">
        <v>146</v>
      </c>
      <c r="B92" s="14" t="s">
        <v>146</v>
      </c>
      <c r="C92" s="9" t="s">
        <v>152</v>
      </c>
      <c r="D92" s="13" t="s">
        <v>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45777</v>
      </c>
      <c r="U92" s="11">
        <v>120000</v>
      </c>
      <c r="V92" s="10">
        <v>0</v>
      </c>
      <c r="W92" s="10">
        <v>120000</v>
      </c>
      <c r="X92" s="10">
        <v>0</v>
      </c>
      <c r="Y92" s="10">
        <v>126000</v>
      </c>
      <c r="Z92" s="9" t="s">
        <v>81</v>
      </c>
      <c r="AA92" s="8">
        <v>125730.00000000001</v>
      </c>
      <c r="AB92" s="8">
        <v>0</v>
      </c>
      <c r="AC92" s="8">
        <v>125730.00000000001</v>
      </c>
      <c r="AD92" s="8">
        <v>0</v>
      </c>
      <c r="AE92" s="8">
        <v>125730.00000000001</v>
      </c>
      <c r="AF92" s="8">
        <v>0</v>
      </c>
      <c r="AG92" s="1" t="s">
        <v>122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9499.5999999999985</v>
      </c>
    </row>
    <row r="93" spans="1:56" ht="28.5" customHeight="1" x14ac:dyDescent="0.45">
      <c r="A93" s="3">
        <v>45721</v>
      </c>
      <c r="B93" s="14" t="s">
        <v>514</v>
      </c>
      <c r="C93" s="9" t="s">
        <v>152</v>
      </c>
      <c r="D93" s="13" t="s">
        <v>488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971</v>
      </c>
      <c r="V93" s="10">
        <v>0</v>
      </c>
      <c r="W93" s="10">
        <v>971</v>
      </c>
      <c r="X93" s="10">
        <v>10610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45721</v>
      </c>
      <c r="B94" s="14" t="s">
        <v>514</v>
      </c>
      <c r="C94" s="9" t="s">
        <v>152</v>
      </c>
      <c r="D94" s="13" t="s">
        <v>357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111</v>
      </c>
      <c r="V94" s="10">
        <v>0</v>
      </c>
      <c r="W94" s="10">
        <v>111</v>
      </c>
      <c r="X94" s="10">
        <v>5600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45611</v>
      </c>
      <c r="B95" s="14" t="s">
        <v>249</v>
      </c>
      <c r="C95" s="9" t="s">
        <v>152</v>
      </c>
      <c r="D95" s="13" t="s">
        <v>131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67</v>
      </c>
      <c r="V95" s="10">
        <v>67</v>
      </c>
      <c r="W95" s="10">
        <v>0</v>
      </c>
      <c r="X95" s="10">
        <v>80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45721</v>
      </c>
      <c r="B96" s="14" t="s">
        <v>513</v>
      </c>
      <c r="C96" s="9" t="s">
        <v>152</v>
      </c>
      <c r="D96" s="13" t="s">
        <v>358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395</v>
      </c>
      <c r="V96" s="10">
        <v>0</v>
      </c>
      <c r="W96" s="10">
        <v>395</v>
      </c>
      <c r="X96" s="10">
        <v>11050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45721</v>
      </c>
      <c r="B97" s="14" t="s">
        <v>518</v>
      </c>
      <c r="C97" s="9" t="s">
        <v>152</v>
      </c>
      <c r="D97" s="13" t="s">
        <v>162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235</v>
      </c>
      <c r="V97" s="10">
        <v>0</v>
      </c>
      <c r="W97" s="10">
        <v>235</v>
      </c>
      <c r="X97" s="10">
        <v>6066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45721</v>
      </c>
      <c r="B98" s="14" t="s">
        <v>518</v>
      </c>
      <c r="C98" s="9" t="s">
        <v>152</v>
      </c>
      <c r="D98" s="13" t="s">
        <v>489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734</v>
      </c>
      <c r="V98" s="10">
        <v>0</v>
      </c>
      <c r="W98" s="10">
        <v>734</v>
      </c>
      <c r="X98" s="10">
        <v>5520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 t="s">
        <v>146</v>
      </c>
      <c r="B99" s="14" t="s">
        <v>146</v>
      </c>
      <c r="C99" s="9" t="s">
        <v>80</v>
      </c>
      <c r="D99" s="13" t="s">
        <v>61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0</v>
      </c>
      <c r="AC99" s="8">
        <v>22072.6</v>
      </c>
      <c r="AD99" s="8">
        <v>0</v>
      </c>
      <c r="AE99" s="8">
        <v>22072.6</v>
      </c>
      <c r="AF99" s="8">
        <v>0</v>
      </c>
      <c r="AG99" s="1" t="s">
        <v>123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1667.7075555555555</v>
      </c>
    </row>
    <row r="100" spans="1:56" ht="28.5" customHeight="1" x14ac:dyDescent="0.45">
      <c r="A100" s="3">
        <v>45705</v>
      </c>
      <c r="B100" s="14" t="s">
        <v>423</v>
      </c>
      <c r="C100" s="9" t="s">
        <v>152</v>
      </c>
      <c r="D100" s="13" t="s">
        <v>242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252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122</v>
      </c>
      <c r="V100" s="10">
        <v>0</v>
      </c>
      <c r="W100" s="10">
        <v>122</v>
      </c>
      <c r="X100" s="10">
        <v>11870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510</v>
      </c>
      <c r="AG100" s="1" t="s">
        <v>123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 t="s">
        <v>146</v>
      </c>
      <c r="B101" s="14" t="s">
        <v>146</v>
      </c>
      <c r="C101" s="9" t="s">
        <v>98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 t="s">
        <v>63</v>
      </c>
      <c r="U101" s="11">
        <v>40000</v>
      </c>
      <c r="V101" s="10">
        <v>0</v>
      </c>
      <c r="W101" s="10">
        <v>40000</v>
      </c>
      <c r="X101" s="10">
        <v>0</v>
      </c>
      <c r="Y101" s="10">
        <v>42000</v>
      </c>
      <c r="Z101" s="9" t="s">
        <v>81</v>
      </c>
      <c r="AA101" s="8">
        <v>43027.600000000006</v>
      </c>
      <c r="AB101" s="8">
        <v>0</v>
      </c>
      <c r="AC101" s="8">
        <v>43027.600000000006</v>
      </c>
      <c r="AD101" s="8">
        <v>0</v>
      </c>
      <c r="AE101" s="8">
        <v>43027.600000000006</v>
      </c>
      <c r="AF101" s="8">
        <v>0</v>
      </c>
      <c r="AG101" s="1" t="s">
        <v>123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3250.9742222222226</v>
      </c>
    </row>
    <row r="102" spans="1:56" ht="28.5" customHeight="1" x14ac:dyDescent="0.45">
      <c r="A102" s="3">
        <v>45720</v>
      </c>
      <c r="B102" s="14" t="s">
        <v>503</v>
      </c>
      <c r="C102" s="9" t="s">
        <v>111</v>
      </c>
      <c r="D102" s="13" t="s">
        <v>485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250.15613333333337</v>
      </c>
    </row>
    <row r="103" spans="1:56" ht="28.5" customHeight="1" x14ac:dyDescent="0.45">
      <c r="A103" s="3">
        <v>45720</v>
      </c>
      <c r="B103" s="14" t="s">
        <v>504</v>
      </c>
      <c r="C103" s="9" t="s">
        <v>111</v>
      </c>
      <c r="D103" s="13" t="s">
        <v>486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250.15613333333337</v>
      </c>
    </row>
    <row r="104" spans="1:56" ht="28.5" customHeight="1" x14ac:dyDescent="0.45">
      <c r="A104" s="3">
        <v>45720</v>
      </c>
      <c r="B104" s="14" t="s">
        <v>502</v>
      </c>
      <c r="C104" s="9" t="s">
        <v>111</v>
      </c>
      <c r="D104" s="13" t="s">
        <v>487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416.92688888888887</v>
      </c>
    </row>
    <row r="105" spans="1:56" ht="28.5" customHeight="1" x14ac:dyDescent="0.45">
      <c r="A105" s="3">
        <v>45720</v>
      </c>
      <c r="B105" s="14" t="s">
        <v>505</v>
      </c>
      <c r="C105" s="9" t="s">
        <v>111</v>
      </c>
      <c r="D105" s="13" t="s">
        <v>490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416.92688888888887</v>
      </c>
    </row>
    <row r="106" spans="1:56" ht="28.5" customHeight="1" x14ac:dyDescent="0.45">
      <c r="A106" s="3">
        <v>45712</v>
      </c>
      <c r="B106" s="14" t="s">
        <v>448</v>
      </c>
      <c r="C106" s="9" t="s">
        <v>111</v>
      </c>
      <c r="D106" s="13" t="s">
        <v>127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416.92688888888887</v>
      </c>
    </row>
    <row r="107" spans="1:56" ht="28.5" customHeight="1" x14ac:dyDescent="0.45">
      <c r="A107" s="3">
        <v>45681</v>
      </c>
      <c r="B107" s="14" t="s">
        <v>376</v>
      </c>
      <c r="C107" s="9" t="s">
        <v>80</v>
      </c>
      <c r="D107" s="13" t="s">
        <v>373</v>
      </c>
      <c r="E107" s="9">
        <v>20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81</v>
      </c>
      <c r="AA107" s="8">
        <v>3478.5300000000007</v>
      </c>
      <c r="AB107" s="8">
        <v>0</v>
      </c>
      <c r="AC107" s="8">
        <v>3478.5300000000007</v>
      </c>
      <c r="AD107" s="8">
        <v>0</v>
      </c>
      <c r="AE107" s="8">
        <v>3478.5300000000007</v>
      </c>
      <c r="AF107" s="8">
        <v>0</v>
      </c>
      <c r="AG107" s="1" t="s">
        <v>124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262.82226666666674</v>
      </c>
    </row>
    <row r="108" spans="1:56" ht="28.5" customHeight="1" x14ac:dyDescent="0.45">
      <c r="A108" s="3">
        <v>45729</v>
      </c>
      <c r="B108" s="14" t="s">
        <v>609</v>
      </c>
      <c r="C108" s="9" t="s">
        <v>297</v>
      </c>
      <c r="D108" s="13" t="s">
        <v>584</v>
      </c>
      <c r="E108" s="9">
        <v>20</v>
      </c>
      <c r="F108" s="9">
        <v>30</v>
      </c>
      <c r="G108" s="9" t="s">
        <v>60</v>
      </c>
      <c r="H108" s="9" t="s">
        <v>66</v>
      </c>
      <c r="I108" s="9">
        <v>80</v>
      </c>
      <c r="J108" s="9" t="s">
        <v>57</v>
      </c>
      <c r="K108" s="9">
        <v>5</v>
      </c>
      <c r="L108" s="9" t="s">
        <v>251</v>
      </c>
      <c r="M108" s="10">
        <v>21</v>
      </c>
      <c r="N108" s="9">
        <v>33</v>
      </c>
      <c r="O108" s="9">
        <v>40</v>
      </c>
      <c r="P108" s="10">
        <v>0.51290839353600004</v>
      </c>
      <c r="Q108" s="10">
        <v>0</v>
      </c>
      <c r="R108" s="10">
        <v>0.51290839353600004</v>
      </c>
      <c r="S108" s="9" t="s">
        <v>71</v>
      </c>
      <c r="T108" s="12" t="s">
        <v>142</v>
      </c>
      <c r="U108" s="11">
        <v>10000</v>
      </c>
      <c r="V108" s="10">
        <v>9970</v>
      </c>
      <c r="W108" s="10">
        <v>30</v>
      </c>
      <c r="X108" s="10">
        <v>10500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68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 t="e">
        <v>#VALUE!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45667</v>
      </c>
      <c r="B109" s="14" t="s">
        <v>339</v>
      </c>
      <c r="C109" s="9" t="s">
        <v>111</v>
      </c>
      <c r="D109" s="13" t="s">
        <v>333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142</v>
      </c>
      <c r="U109" s="11">
        <v>2432</v>
      </c>
      <c r="V109" s="10">
        <v>2432</v>
      </c>
      <c r="W109" s="10">
        <v>0</v>
      </c>
      <c r="X109" s="10">
        <v>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124</v>
      </c>
      <c r="AH109" s="1" t="s">
        <v>75</v>
      </c>
      <c r="AI109" s="1">
        <v>4</v>
      </c>
      <c r="AJ109" s="3" t="s">
        <v>142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45705</v>
      </c>
      <c r="B110" s="14" t="s">
        <v>422</v>
      </c>
      <c r="C110" s="9" t="s">
        <v>152</v>
      </c>
      <c r="D110" s="13" t="s">
        <v>209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252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855</v>
      </c>
      <c r="V110" s="10">
        <v>0</v>
      </c>
      <c r="W110" s="10">
        <v>855</v>
      </c>
      <c r="X110" s="10">
        <v>16440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445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45674</v>
      </c>
      <c r="B111" s="14" t="s">
        <v>370</v>
      </c>
      <c r="C111" s="9" t="s">
        <v>152</v>
      </c>
      <c r="D111" s="13" t="s">
        <v>360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252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444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45611</v>
      </c>
      <c r="B112" s="14" t="s">
        <v>245</v>
      </c>
      <c r="C112" s="9" t="s">
        <v>152</v>
      </c>
      <c r="D112" s="13" t="s">
        <v>160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2320</v>
      </c>
      <c r="V112" s="10">
        <v>0</v>
      </c>
      <c r="W112" s="10">
        <v>2320</v>
      </c>
      <c r="X112" s="10">
        <v>20900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45611</v>
      </c>
      <c r="B113" s="14" t="s">
        <v>248</v>
      </c>
      <c r="C113" s="9" t="s">
        <v>152</v>
      </c>
      <c r="D113" s="13" t="s">
        <v>241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45611</v>
      </c>
      <c r="B114" s="14" t="s">
        <v>247</v>
      </c>
      <c r="C114" s="9" t="s">
        <v>152</v>
      </c>
      <c r="D114" s="13" t="s">
        <v>226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1434</v>
      </c>
      <c r="V114" s="10">
        <v>0</v>
      </c>
      <c r="W114" s="10">
        <v>1434</v>
      </c>
      <c r="X114" s="10">
        <v>11200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145</v>
      </c>
      <c r="AY114" s="2">
        <v>29.3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45523</v>
      </c>
      <c r="B115" s="14" t="s">
        <v>205</v>
      </c>
      <c r="C115" s="9" t="s">
        <v>152</v>
      </c>
      <c r="D115" s="13" t="s">
        <v>203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1260</v>
      </c>
      <c r="V115" s="10">
        <v>0</v>
      </c>
      <c r="W115" s="10">
        <v>1260</v>
      </c>
      <c r="X115" s="10">
        <v>11095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45523</v>
      </c>
      <c r="B116" s="14" t="s">
        <v>205</v>
      </c>
      <c r="C116" s="9" t="s">
        <v>152</v>
      </c>
      <c r="D116" s="13" t="s">
        <v>204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89</v>
      </c>
      <c r="V116" s="10">
        <v>0</v>
      </c>
      <c r="W116" s="10">
        <v>89</v>
      </c>
      <c r="X116" s="10">
        <v>11180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45643</v>
      </c>
      <c r="B117" s="14" t="s">
        <v>285</v>
      </c>
      <c r="C117" s="9" t="s">
        <v>111</v>
      </c>
      <c r="D117" s="13" t="s">
        <v>286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142</v>
      </c>
      <c r="U117" s="11">
        <v>4000</v>
      </c>
      <c r="V117" s="10">
        <v>3712</v>
      </c>
      <c r="W117" s="10">
        <v>288</v>
      </c>
      <c r="X117" s="10">
        <v>4300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142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142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45720</v>
      </c>
      <c r="B118" s="14" t="s">
        <v>138</v>
      </c>
      <c r="C118" s="9" t="s">
        <v>111</v>
      </c>
      <c r="D118" s="13" t="s">
        <v>288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142</v>
      </c>
      <c r="U118" s="11">
        <v>4000</v>
      </c>
      <c r="V118" s="10">
        <v>4010</v>
      </c>
      <c r="W118" s="10">
        <v>0</v>
      </c>
      <c r="X118" s="10">
        <v>4470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142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45720</v>
      </c>
      <c r="B119" s="14" t="s">
        <v>138</v>
      </c>
      <c r="C119" s="9" t="s">
        <v>111</v>
      </c>
      <c r="D119" s="13" t="s">
        <v>334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3000</v>
      </c>
      <c r="V119" s="10">
        <v>3065</v>
      </c>
      <c r="W119" s="10">
        <v>0</v>
      </c>
      <c r="X119" s="10">
        <v>3300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45628</v>
      </c>
      <c r="B120" s="14" t="s">
        <v>259</v>
      </c>
      <c r="C120" s="9" t="s">
        <v>111</v>
      </c>
      <c r="D120" s="13" t="s">
        <v>260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2500</v>
      </c>
      <c r="V120" s="10">
        <v>2600</v>
      </c>
      <c r="W120" s="10">
        <v>0</v>
      </c>
      <c r="X120" s="10">
        <v>2800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45541</v>
      </c>
      <c r="B121" s="14" t="s">
        <v>211</v>
      </c>
      <c r="C121" s="9" t="s">
        <v>111</v>
      </c>
      <c r="D121" s="13" t="s">
        <v>212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3000</v>
      </c>
      <c r="V121" s="10">
        <v>3318</v>
      </c>
      <c r="W121" s="10">
        <v>0</v>
      </c>
      <c r="X121" s="10">
        <v>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217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>
        <v>0</v>
      </c>
      <c r="AY121" s="2" t="s">
        <v>348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45548</v>
      </c>
      <c r="B122" s="14" t="s">
        <v>215</v>
      </c>
      <c r="C122" s="9" t="s">
        <v>111</v>
      </c>
      <c r="D122" s="13" t="s">
        <v>214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2500</v>
      </c>
      <c r="V122" s="10">
        <v>2364</v>
      </c>
      <c r="W122" s="10">
        <v>136</v>
      </c>
      <c r="X122" s="10">
        <v>5500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145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45581</v>
      </c>
      <c r="B123" s="14" t="s">
        <v>221</v>
      </c>
      <c r="C123" s="9" t="s">
        <v>111</v>
      </c>
      <c r="D123" s="13" t="s">
        <v>222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81</v>
      </c>
      <c r="AA124" s="8">
        <v>320835.02000000014</v>
      </c>
      <c r="AB124" s="8">
        <v>18538.190000000002</v>
      </c>
      <c r="AC124" s="8">
        <v>302296.83000000013</v>
      </c>
      <c r="AD124" s="8">
        <v>14123.67</v>
      </c>
      <c r="AE124" s="8">
        <v>306711.35000000015</v>
      </c>
      <c r="AF124" s="8" t="s">
        <v>58</v>
      </c>
      <c r="AG124" s="1" t="s">
        <v>124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45731</v>
      </c>
      <c r="B125" s="14" t="s">
        <v>660</v>
      </c>
      <c r="C125" s="9" t="s">
        <v>86</v>
      </c>
      <c r="D125" s="13" t="s">
        <v>617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45754</v>
      </c>
      <c r="U125" s="11">
        <v>10000</v>
      </c>
      <c r="V125" s="10">
        <v>0</v>
      </c>
      <c r="W125" s="10">
        <v>10000</v>
      </c>
      <c r="X125" s="10">
        <v>10403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243</v>
      </c>
      <c r="AG125" s="1" t="s">
        <v>122</v>
      </c>
      <c r="AH125" s="1" t="s">
        <v>74</v>
      </c>
      <c r="AI125" s="1">
        <v>2</v>
      </c>
      <c r="AJ125" s="3">
        <v>45754</v>
      </c>
      <c r="AK125" s="3">
        <v>0</v>
      </c>
      <c r="AL125" s="3">
        <v>45745</v>
      </c>
      <c r="AM125" s="3">
        <v>45752</v>
      </c>
      <c r="AN125" s="3">
        <v>45753</v>
      </c>
      <c r="AO125" s="3">
        <v>45753</v>
      </c>
      <c r="AP125" s="3">
        <v>45749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8.5" customHeight="1" x14ac:dyDescent="0.45">
      <c r="A126" s="3">
        <v>45731</v>
      </c>
      <c r="B126" s="14" t="s">
        <v>662</v>
      </c>
      <c r="C126" s="9" t="s">
        <v>86</v>
      </c>
      <c r="D126" s="13" t="s">
        <v>625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45754</v>
      </c>
      <c r="U126" s="11">
        <v>10000</v>
      </c>
      <c r="V126" s="10">
        <v>0</v>
      </c>
      <c r="W126" s="10">
        <v>10000</v>
      </c>
      <c r="X126" s="10">
        <v>10400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243</v>
      </c>
      <c r="AG126" s="1" t="s">
        <v>126</v>
      </c>
      <c r="AH126" s="1" t="s">
        <v>74</v>
      </c>
      <c r="AI126" s="1">
        <v>2</v>
      </c>
      <c r="AJ126" s="3">
        <v>45754</v>
      </c>
      <c r="AK126" s="3">
        <v>0</v>
      </c>
      <c r="AL126" s="3">
        <v>45745</v>
      </c>
      <c r="AM126" s="3">
        <v>45752</v>
      </c>
      <c r="AN126" s="3">
        <v>45753</v>
      </c>
      <c r="AO126" s="3">
        <v>45753</v>
      </c>
      <c r="AP126" s="3">
        <v>45749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8.5" customHeight="1" x14ac:dyDescent="0.45">
      <c r="A127" s="3">
        <v>45722</v>
      </c>
      <c r="B127" s="14" t="s">
        <v>533</v>
      </c>
      <c r="C127" s="9" t="s">
        <v>86</v>
      </c>
      <c r="D127" s="13" t="s">
        <v>512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45754</v>
      </c>
      <c r="U127" s="11">
        <v>20000</v>
      </c>
      <c r="V127" s="10">
        <v>0</v>
      </c>
      <c r="W127" s="10">
        <v>20000</v>
      </c>
      <c r="X127" s="10">
        <v>21000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436</v>
      </c>
      <c r="AG127" s="1" t="s">
        <v>123</v>
      </c>
      <c r="AH127" s="1" t="s">
        <v>74</v>
      </c>
      <c r="AI127" s="1">
        <v>2</v>
      </c>
      <c r="AJ127" s="3">
        <v>45754</v>
      </c>
      <c r="AK127" s="3">
        <v>0</v>
      </c>
      <c r="AL127" s="3">
        <v>45745</v>
      </c>
      <c r="AM127" s="3">
        <v>45752</v>
      </c>
      <c r="AN127" s="3">
        <v>45753</v>
      </c>
      <c r="AO127" s="3">
        <v>45753</v>
      </c>
      <c r="AP127" s="3">
        <v>45749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8.5" customHeight="1" x14ac:dyDescent="0.45">
      <c r="A128" s="3">
        <v>45724</v>
      </c>
      <c r="B128" s="14" t="s">
        <v>593</v>
      </c>
      <c r="C128" s="9" t="s">
        <v>86</v>
      </c>
      <c r="D128" s="13" t="s">
        <v>527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329</v>
      </c>
      <c r="T128" s="12">
        <v>45755</v>
      </c>
      <c r="U128" s="11">
        <v>10000</v>
      </c>
      <c r="V128" s="10">
        <v>9857</v>
      </c>
      <c r="W128" s="10">
        <v>143</v>
      </c>
      <c r="X128" s="10">
        <v>10750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298</v>
      </c>
      <c r="AG128" s="1" t="s">
        <v>124</v>
      </c>
      <c r="AH128" s="1" t="s">
        <v>74</v>
      </c>
      <c r="AI128" s="1">
        <v>2</v>
      </c>
      <c r="AJ128" s="3">
        <v>45755</v>
      </c>
      <c r="AK128" s="3">
        <v>0</v>
      </c>
      <c r="AL128" s="3">
        <v>45746</v>
      </c>
      <c r="AM128" s="3">
        <v>45753</v>
      </c>
      <c r="AN128" s="3">
        <v>45754</v>
      </c>
      <c r="AO128" s="3">
        <v>45754</v>
      </c>
      <c r="AP128" s="3">
        <v>45750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8.5" customHeight="1" x14ac:dyDescent="0.45">
      <c r="A129" s="3">
        <v>45724</v>
      </c>
      <c r="B129" s="14" t="s">
        <v>595</v>
      </c>
      <c r="C129" s="9" t="s">
        <v>86</v>
      </c>
      <c r="D129" s="13" t="s">
        <v>328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329</v>
      </c>
      <c r="T129" s="12">
        <v>45755</v>
      </c>
      <c r="U129" s="11">
        <v>20000</v>
      </c>
      <c r="V129" s="10">
        <v>0</v>
      </c>
      <c r="W129" s="10">
        <v>20000</v>
      </c>
      <c r="X129" s="10">
        <v>11363</v>
      </c>
      <c r="Y129" s="10">
        <v>9068.85</v>
      </c>
      <c r="Z129" s="9" t="s">
        <v>82</v>
      </c>
      <c r="AA129" s="8">
        <v>9755.271256500002</v>
      </c>
      <c r="AB129" s="8">
        <v>0</v>
      </c>
      <c r="AC129" s="8">
        <v>9755.271256500002</v>
      </c>
      <c r="AD129" s="8">
        <v>0</v>
      </c>
      <c r="AE129" s="8">
        <v>0</v>
      </c>
      <c r="AF129" s="8" t="s">
        <v>298</v>
      </c>
      <c r="AG129" s="1" t="s">
        <v>126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745.73629160800022</v>
      </c>
    </row>
    <row r="130" spans="1:56" ht="28.5" customHeight="1" x14ac:dyDescent="0.45">
      <c r="A130" s="3">
        <v>45723</v>
      </c>
      <c r="B130" s="14" t="s">
        <v>553</v>
      </c>
      <c r="C130" s="9" t="s">
        <v>86</v>
      </c>
      <c r="D130" s="13" t="s">
        <v>435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45755</v>
      </c>
      <c r="U130" s="11">
        <v>40000</v>
      </c>
      <c r="V130" s="10">
        <v>0</v>
      </c>
      <c r="W130" s="10">
        <v>40000</v>
      </c>
      <c r="X130" s="10">
        <v>0</v>
      </c>
      <c r="Y130" s="10">
        <v>42000</v>
      </c>
      <c r="Z130" s="9" t="s">
        <v>82</v>
      </c>
      <c r="AA130" s="8">
        <v>43027.600000000006</v>
      </c>
      <c r="AB130" s="8">
        <v>0</v>
      </c>
      <c r="AC130" s="8">
        <v>43027.600000000006</v>
      </c>
      <c r="AD130" s="8">
        <v>0</v>
      </c>
      <c r="AE130" s="8">
        <v>0</v>
      </c>
      <c r="AF130" s="8" t="s">
        <v>436</v>
      </c>
      <c r="AG130" s="1" t="s">
        <v>123</v>
      </c>
      <c r="AH130" s="1" t="s">
        <v>74</v>
      </c>
      <c r="AI130" s="1">
        <v>2</v>
      </c>
      <c r="AJ130" s="3">
        <v>45755</v>
      </c>
      <c r="AK130" s="3">
        <v>0</v>
      </c>
      <c r="AL130" s="3">
        <v>45746</v>
      </c>
      <c r="AM130" s="3">
        <v>45753</v>
      </c>
      <c r="AN130" s="3">
        <v>45754</v>
      </c>
      <c r="AO130" s="3">
        <v>45754</v>
      </c>
      <c r="AP130" s="3">
        <v>45750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3289.220977777778</v>
      </c>
    </row>
    <row r="131" spans="1:56" ht="28.5" customHeight="1" x14ac:dyDescent="0.45">
      <c r="A131" s="3">
        <v>45749</v>
      </c>
      <c r="B131" s="14" t="s">
        <v>787</v>
      </c>
      <c r="C131" s="9" t="s">
        <v>152</v>
      </c>
      <c r="D131" s="13" t="s">
        <v>294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45755</v>
      </c>
      <c r="U131" s="11">
        <v>2998</v>
      </c>
      <c r="V131" s="10">
        <v>0</v>
      </c>
      <c r="W131" s="10">
        <v>2998</v>
      </c>
      <c r="X131" s="10">
        <v>21000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74</v>
      </c>
      <c r="AI131" s="1">
        <v>2</v>
      </c>
      <c r="AJ131" s="3">
        <v>45755</v>
      </c>
      <c r="AK131" s="3">
        <v>0</v>
      </c>
      <c r="AL131" s="3">
        <v>45746</v>
      </c>
      <c r="AM131" s="3">
        <v>45753</v>
      </c>
      <c r="AN131" s="3">
        <v>45754</v>
      </c>
      <c r="AO131" s="3">
        <v>45754</v>
      </c>
      <c r="AP131" s="3">
        <v>45750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145</v>
      </c>
      <c r="AY131" s="2" t="s">
        <v>754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8.5" customHeight="1" x14ac:dyDescent="0.45">
      <c r="A132" s="3">
        <v>45749</v>
      </c>
      <c r="B132" s="14" t="s">
        <v>787</v>
      </c>
      <c r="C132" s="9" t="s">
        <v>152</v>
      </c>
      <c r="D132" s="13" t="s">
        <v>294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45755</v>
      </c>
      <c r="U132" s="11">
        <v>30000</v>
      </c>
      <c r="V132" s="10">
        <v>0</v>
      </c>
      <c r="W132" s="10">
        <v>30000</v>
      </c>
      <c r="X132" s="10">
        <v>1938</v>
      </c>
      <c r="Y132" s="10">
        <v>29465.100000000002</v>
      </c>
      <c r="Z132" s="9" t="s">
        <v>82</v>
      </c>
      <c r="AA132" s="8">
        <v>30872.058525000004</v>
      </c>
      <c r="AB132" s="8">
        <v>0</v>
      </c>
      <c r="AC132" s="8">
        <v>30872.058525000004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74</v>
      </c>
      <c r="AI132" s="1">
        <v>2</v>
      </c>
      <c r="AJ132" s="3">
        <v>45755</v>
      </c>
      <c r="AK132" s="3">
        <v>0</v>
      </c>
      <c r="AL132" s="3">
        <v>45746</v>
      </c>
      <c r="AM132" s="3">
        <v>45753</v>
      </c>
      <c r="AN132" s="3">
        <v>45754</v>
      </c>
      <c r="AO132" s="3">
        <v>45754</v>
      </c>
      <c r="AP132" s="3">
        <v>45750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145</v>
      </c>
      <c r="AY132" s="2" t="s">
        <v>754</v>
      </c>
      <c r="AZ132" s="2">
        <v>0</v>
      </c>
      <c r="BA132" s="2">
        <v>0</v>
      </c>
      <c r="BB132" s="2">
        <v>0</v>
      </c>
      <c r="BC132" s="1" t="s">
        <v>104</v>
      </c>
      <c r="BD132" s="56">
        <v>2359.9973628000002</v>
      </c>
    </row>
    <row r="133" spans="1:56" ht="28.5" customHeight="1" x14ac:dyDescent="0.45">
      <c r="A133" s="3">
        <v>45731</v>
      </c>
      <c r="B133" s="14" t="s">
        <v>661</v>
      </c>
      <c r="C133" s="9" t="s">
        <v>86</v>
      </c>
      <c r="D133" s="13" t="s">
        <v>622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45757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 t="s">
        <v>243</v>
      </c>
      <c r="AG133" s="1" t="s">
        <v>123</v>
      </c>
      <c r="AH133" s="1" t="s">
        <v>74</v>
      </c>
      <c r="AI133" s="1">
        <v>2</v>
      </c>
      <c r="AJ133" s="3">
        <v>45757</v>
      </c>
      <c r="AK133" s="3">
        <v>0</v>
      </c>
      <c r="AL133" s="3">
        <v>45748</v>
      </c>
      <c r="AM133" s="3">
        <v>45755</v>
      </c>
      <c r="AN133" s="3">
        <v>45756</v>
      </c>
      <c r="AO133" s="3">
        <v>45756</v>
      </c>
      <c r="AP133" s="3">
        <v>45752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411.15262222222225</v>
      </c>
    </row>
    <row r="134" spans="1:56" ht="28.5" customHeight="1" x14ac:dyDescent="0.45">
      <c r="A134" s="3">
        <v>45724</v>
      </c>
      <c r="B134" s="14" t="s">
        <v>596</v>
      </c>
      <c r="C134" s="9" t="s">
        <v>86</v>
      </c>
      <c r="D134" s="13" t="s">
        <v>527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45757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82</v>
      </c>
      <c r="AA134" s="8">
        <v>32270.700000000004</v>
      </c>
      <c r="AB134" s="8">
        <v>0</v>
      </c>
      <c r="AC134" s="8">
        <v>32270.700000000004</v>
      </c>
      <c r="AD134" s="8">
        <v>0</v>
      </c>
      <c r="AE134" s="8">
        <v>0</v>
      </c>
      <c r="AF134" s="8" t="s">
        <v>436</v>
      </c>
      <c r="AG134" s="1" t="s">
        <v>123</v>
      </c>
      <c r="AH134" s="1" t="s">
        <v>74</v>
      </c>
      <c r="AI134" s="1">
        <v>2</v>
      </c>
      <c r="AJ134" s="3">
        <v>45757</v>
      </c>
      <c r="AK134" s="3">
        <v>0</v>
      </c>
      <c r="AL134" s="3">
        <v>45748</v>
      </c>
      <c r="AM134" s="3">
        <v>45755</v>
      </c>
      <c r="AN134" s="3">
        <v>45756</v>
      </c>
      <c r="AO134" s="3">
        <v>45756</v>
      </c>
      <c r="AP134" s="3">
        <v>45752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2466.9157333333337</v>
      </c>
    </row>
    <row r="135" spans="1:56" ht="28.5" customHeight="1" x14ac:dyDescent="0.45">
      <c r="A135" s="3">
        <v>45736</v>
      </c>
      <c r="B135" s="14" t="s">
        <v>697</v>
      </c>
      <c r="C135" s="9" t="s">
        <v>86</v>
      </c>
      <c r="D135" s="13" t="s">
        <v>647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45757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312</v>
      </c>
      <c r="AG135" s="1" t="s">
        <v>123</v>
      </c>
      <c r="AH135" s="1" t="s">
        <v>74</v>
      </c>
      <c r="AI135" s="1">
        <v>2</v>
      </c>
      <c r="AJ135" s="3">
        <v>45757</v>
      </c>
      <c r="AK135" s="3">
        <v>0</v>
      </c>
      <c r="AL135" s="3">
        <v>45748</v>
      </c>
      <c r="AM135" s="3">
        <v>45755</v>
      </c>
      <c r="AN135" s="3">
        <v>45756</v>
      </c>
      <c r="AO135" s="3">
        <v>45756</v>
      </c>
      <c r="AP135" s="3">
        <v>45752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411.15262222222225</v>
      </c>
    </row>
    <row r="136" spans="1:56" ht="28.5" customHeight="1" x14ac:dyDescent="0.45">
      <c r="A136" s="3">
        <v>45743</v>
      </c>
      <c r="B136" s="14" t="s">
        <v>731</v>
      </c>
      <c r="C136" s="9" t="s">
        <v>86</v>
      </c>
      <c r="D136" s="13" t="s">
        <v>732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45757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45757</v>
      </c>
      <c r="AK136" s="3">
        <v>0</v>
      </c>
      <c r="AL136" s="3">
        <v>45748</v>
      </c>
      <c r="AM136" s="3">
        <v>45755</v>
      </c>
      <c r="AN136" s="3">
        <v>45756</v>
      </c>
      <c r="AO136" s="3">
        <v>45756</v>
      </c>
      <c r="AP136" s="3">
        <v>45752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1644.610488888889</v>
      </c>
    </row>
    <row r="137" spans="1:56" ht="28.5" customHeight="1" x14ac:dyDescent="0.45">
      <c r="A137" s="3">
        <v>45736</v>
      </c>
      <c r="B137" s="14" t="s">
        <v>696</v>
      </c>
      <c r="C137" s="9" t="s">
        <v>86</v>
      </c>
      <c r="D137" s="13" t="s">
        <v>311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45759</v>
      </c>
      <c r="U137" s="11">
        <v>15000</v>
      </c>
      <c r="V137" s="10">
        <v>0</v>
      </c>
      <c r="W137" s="10">
        <v>15000</v>
      </c>
      <c r="X137" s="10">
        <v>0</v>
      </c>
      <c r="Y137" s="10">
        <v>15750</v>
      </c>
      <c r="Z137" s="9" t="s">
        <v>82</v>
      </c>
      <c r="AA137" s="8">
        <v>16135.350000000002</v>
      </c>
      <c r="AB137" s="8">
        <v>0</v>
      </c>
      <c r="AC137" s="8">
        <v>16135.350000000002</v>
      </c>
      <c r="AD137" s="8">
        <v>0</v>
      </c>
      <c r="AE137" s="8">
        <v>0</v>
      </c>
      <c r="AF137" s="8" t="s">
        <v>312</v>
      </c>
      <c r="AG137" s="1" t="s">
        <v>123</v>
      </c>
      <c r="AH137" s="1" t="s">
        <v>74</v>
      </c>
      <c r="AI137" s="1">
        <v>2</v>
      </c>
      <c r="AJ137" s="3">
        <v>45759</v>
      </c>
      <c r="AK137" s="3">
        <v>0</v>
      </c>
      <c r="AL137" s="3">
        <v>45750</v>
      </c>
      <c r="AM137" s="3">
        <v>45757</v>
      </c>
      <c r="AN137" s="3">
        <v>45758</v>
      </c>
      <c r="AO137" s="3">
        <v>45758</v>
      </c>
      <c r="AP137" s="3">
        <v>45754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1233.4578666666669</v>
      </c>
    </row>
    <row r="138" spans="1:56" ht="28.5" customHeight="1" x14ac:dyDescent="0.45">
      <c r="A138" s="3">
        <v>45736</v>
      </c>
      <c r="B138" s="14" t="s">
        <v>696</v>
      </c>
      <c r="C138" s="9" t="s">
        <v>86</v>
      </c>
      <c r="D138" s="13" t="s">
        <v>314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45764</v>
      </c>
      <c r="U138" s="11">
        <v>14000</v>
      </c>
      <c r="V138" s="10">
        <v>0</v>
      </c>
      <c r="W138" s="10">
        <v>14000</v>
      </c>
      <c r="X138" s="10">
        <v>0</v>
      </c>
      <c r="Y138" s="10">
        <v>14700</v>
      </c>
      <c r="Z138" s="9" t="s">
        <v>82</v>
      </c>
      <c r="AA138" s="8">
        <v>15059.660000000002</v>
      </c>
      <c r="AB138" s="8">
        <v>0</v>
      </c>
      <c r="AC138" s="8">
        <v>15059.660000000002</v>
      </c>
      <c r="AD138" s="8">
        <v>0</v>
      </c>
      <c r="AE138" s="8">
        <v>0</v>
      </c>
      <c r="AF138" s="8" t="s">
        <v>312</v>
      </c>
      <c r="AG138" s="1" t="s">
        <v>123</v>
      </c>
      <c r="AH138" s="1" t="s">
        <v>74</v>
      </c>
      <c r="AI138" s="1">
        <v>2</v>
      </c>
      <c r="AJ138" s="3">
        <v>45764</v>
      </c>
      <c r="AK138" s="3">
        <v>0</v>
      </c>
      <c r="AL138" s="3">
        <v>45755</v>
      </c>
      <c r="AM138" s="3">
        <v>45762</v>
      </c>
      <c r="AN138" s="3">
        <v>45763</v>
      </c>
      <c r="AO138" s="3">
        <v>45763</v>
      </c>
      <c r="AP138" s="3">
        <v>45759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1151.2273422222224</v>
      </c>
    </row>
    <row r="139" spans="1:56" ht="28.5" customHeight="1" x14ac:dyDescent="0.45">
      <c r="A139" s="3">
        <v>45724</v>
      </c>
      <c r="B139" s="14" t="s">
        <v>595</v>
      </c>
      <c r="C139" s="9" t="s">
        <v>86</v>
      </c>
      <c r="D139" s="13" t="s">
        <v>406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329</v>
      </c>
      <c r="T139" s="12">
        <v>45765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82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 t="s">
        <v>298</v>
      </c>
      <c r="AG139" s="1" t="s">
        <v>123</v>
      </c>
      <c r="AH139" s="1" t="s">
        <v>74</v>
      </c>
      <c r="AI139" s="1">
        <v>2</v>
      </c>
      <c r="AJ139" s="3">
        <v>45765</v>
      </c>
      <c r="AK139" s="3">
        <v>0</v>
      </c>
      <c r="AL139" s="3">
        <v>45756</v>
      </c>
      <c r="AM139" s="3">
        <v>45763</v>
      </c>
      <c r="AN139" s="3">
        <v>45764</v>
      </c>
      <c r="AO139" s="3">
        <v>45764</v>
      </c>
      <c r="AP139" s="3">
        <v>45760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822.3052444444445</v>
      </c>
    </row>
    <row r="140" spans="1:56" ht="28.5" customHeight="1" x14ac:dyDescent="0.45">
      <c r="A140" s="3">
        <v>45724</v>
      </c>
      <c r="B140" s="14" t="s">
        <v>597</v>
      </c>
      <c r="C140" s="9" t="s">
        <v>86</v>
      </c>
      <c r="D140" s="13" t="s">
        <v>328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329</v>
      </c>
      <c r="T140" s="12">
        <v>45765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82</v>
      </c>
      <c r="AA140" s="8">
        <v>21513.800000000003</v>
      </c>
      <c r="AB140" s="8">
        <v>0</v>
      </c>
      <c r="AC140" s="8">
        <v>21513.800000000003</v>
      </c>
      <c r="AD140" s="8">
        <v>0</v>
      </c>
      <c r="AE140" s="8">
        <v>0</v>
      </c>
      <c r="AF140" s="8" t="s">
        <v>298</v>
      </c>
      <c r="AG140" s="1" t="s">
        <v>123</v>
      </c>
      <c r="AH140" s="1" t="s">
        <v>74</v>
      </c>
      <c r="AI140" s="1">
        <v>2</v>
      </c>
      <c r="AJ140" s="3">
        <v>45765</v>
      </c>
      <c r="AK140" s="3">
        <v>0</v>
      </c>
      <c r="AL140" s="3">
        <v>45756</v>
      </c>
      <c r="AM140" s="3">
        <v>45763</v>
      </c>
      <c r="AN140" s="3">
        <v>45764</v>
      </c>
      <c r="AO140" s="3">
        <v>45764</v>
      </c>
      <c r="AP140" s="3">
        <v>45760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1644.610488888889</v>
      </c>
    </row>
    <row r="141" spans="1:56" ht="28.5" customHeight="1" x14ac:dyDescent="0.45">
      <c r="A141" s="3">
        <v>45736</v>
      </c>
      <c r="B141" s="14" t="s">
        <v>698</v>
      </c>
      <c r="C141" s="9" t="s">
        <v>86</v>
      </c>
      <c r="D141" s="13" t="s">
        <v>404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45766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82</v>
      </c>
      <c r="AA141" s="8">
        <v>21513.800000000003</v>
      </c>
      <c r="AB141" s="8">
        <v>0</v>
      </c>
      <c r="AC141" s="8">
        <v>21513.800000000003</v>
      </c>
      <c r="AD141" s="8">
        <v>0</v>
      </c>
      <c r="AE141" s="8">
        <v>0</v>
      </c>
      <c r="AF141" s="8" t="s">
        <v>432</v>
      </c>
      <c r="AG141" s="1" t="s">
        <v>123</v>
      </c>
      <c r="AH141" s="1" t="s">
        <v>74</v>
      </c>
      <c r="AI141" s="1">
        <v>2</v>
      </c>
      <c r="AJ141" s="3">
        <v>45766</v>
      </c>
      <c r="AK141" s="3">
        <v>0</v>
      </c>
      <c r="AL141" s="3">
        <v>45757</v>
      </c>
      <c r="AM141" s="3">
        <v>45764</v>
      </c>
      <c r="AN141" s="3">
        <v>45765</v>
      </c>
      <c r="AO141" s="3">
        <v>45765</v>
      </c>
      <c r="AP141" s="3">
        <v>45761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1644.610488888889</v>
      </c>
    </row>
    <row r="142" spans="1:56" ht="28.5" customHeight="1" x14ac:dyDescent="0.45">
      <c r="A142" s="3">
        <v>45751</v>
      </c>
      <c r="B142" s="14" t="s">
        <v>829</v>
      </c>
      <c r="C142" s="9" t="s">
        <v>86</v>
      </c>
      <c r="D142" s="13" t="s">
        <v>435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232</v>
      </c>
      <c r="T142" s="12">
        <v>45768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82</v>
      </c>
      <c r="AA142" s="8">
        <v>32270.700000000004</v>
      </c>
      <c r="AB142" s="8">
        <v>0</v>
      </c>
      <c r="AC142" s="8">
        <v>32270.700000000004</v>
      </c>
      <c r="AD142" s="8">
        <v>0</v>
      </c>
      <c r="AE142" s="8">
        <v>0</v>
      </c>
      <c r="AF142" s="8" t="s">
        <v>436</v>
      </c>
      <c r="AG142" s="1" t="s">
        <v>123</v>
      </c>
      <c r="AH142" s="1" t="s">
        <v>74</v>
      </c>
      <c r="AI142" s="1">
        <v>2</v>
      </c>
      <c r="AJ142" s="3">
        <v>45768</v>
      </c>
      <c r="AK142" s="3">
        <v>0</v>
      </c>
      <c r="AL142" s="3">
        <v>45759</v>
      </c>
      <c r="AM142" s="3">
        <v>45766</v>
      </c>
      <c r="AN142" s="3">
        <v>45767</v>
      </c>
      <c r="AO142" s="3">
        <v>45767</v>
      </c>
      <c r="AP142" s="3">
        <v>45763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2466.9157333333337</v>
      </c>
    </row>
    <row r="143" spans="1:56" ht="28.5" customHeight="1" x14ac:dyDescent="0.45">
      <c r="A143" s="3">
        <v>45722</v>
      </c>
      <c r="B143" s="14" t="s">
        <v>534</v>
      </c>
      <c r="C143" s="9" t="s">
        <v>86</v>
      </c>
      <c r="D143" s="13" t="s">
        <v>321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45768</v>
      </c>
      <c r="U143" s="11">
        <v>30000</v>
      </c>
      <c r="V143" s="10">
        <v>0</v>
      </c>
      <c r="W143" s="10">
        <v>30000</v>
      </c>
      <c r="X143" s="10">
        <v>0</v>
      </c>
      <c r="Y143" s="10">
        <v>31500</v>
      </c>
      <c r="Z143" s="9" t="s">
        <v>82</v>
      </c>
      <c r="AA143" s="8">
        <v>32270.700000000004</v>
      </c>
      <c r="AB143" s="8">
        <v>0</v>
      </c>
      <c r="AC143" s="8">
        <v>32270.700000000004</v>
      </c>
      <c r="AD143" s="8">
        <v>0</v>
      </c>
      <c r="AE143" s="8">
        <v>0</v>
      </c>
      <c r="AF143" s="8" t="s">
        <v>436</v>
      </c>
      <c r="AG143" s="1" t="s">
        <v>123</v>
      </c>
      <c r="AH143" s="1" t="s">
        <v>74</v>
      </c>
      <c r="AI143" s="1">
        <v>2</v>
      </c>
      <c r="AJ143" s="3">
        <v>45768</v>
      </c>
      <c r="AK143" s="3">
        <v>0</v>
      </c>
      <c r="AL143" s="3">
        <v>45759</v>
      </c>
      <c r="AM143" s="3">
        <v>45766</v>
      </c>
      <c r="AN143" s="3">
        <v>45767</v>
      </c>
      <c r="AO143" s="3">
        <v>45767</v>
      </c>
      <c r="AP143" s="3">
        <v>45763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2466.9157333333337</v>
      </c>
    </row>
    <row r="144" spans="1:56" ht="28.5" customHeight="1" x14ac:dyDescent="0.45">
      <c r="A144" s="3">
        <v>45743</v>
      </c>
      <c r="B144" s="14" t="s">
        <v>752</v>
      </c>
      <c r="C144" s="9" t="s">
        <v>86</v>
      </c>
      <c r="D144" s="13" t="s">
        <v>321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45769</v>
      </c>
      <c r="U144" s="11">
        <v>80000</v>
      </c>
      <c r="V144" s="10">
        <v>0</v>
      </c>
      <c r="W144" s="10">
        <v>80000</v>
      </c>
      <c r="X144" s="10">
        <v>0</v>
      </c>
      <c r="Y144" s="10">
        <v>84000</v>
      </c>
      <c r="Z144" s="9" t="s">
        <v>82</v>
      </c>
      <c r="AA144" s="8">
        <v>86055.200000000012</v>
      </c>
      <c r="AB144" s="8">
        <v>0</v>
      </c>
      <c r="AC144" s="8">
        <v>86055.200000000012</v>
      </c>
      <c r="AD144" s="8">
        <v>0</v>
      </c>
      <c r="AE144" s="8">
        <v>0</v>
      </c>
      <c r="AF144" s="8" t="s">
        <v>432</v>
      </c>
      <c r="AG144" s="1" t="s">
        <v>123</v>
      </c>
      <c r="AH144" s="1" t="s">
        <v>74</v>
      </c>
      <c r="AI144" s="1">
        <v>2</v>
      </c>
      <c r="AJ144" s="3">
        <v>45769</v>
      </c>
      <c r="AK144" s="3">
        <v>0</v>
      </c>
      <c r="AL144" s="3">
        <v>45760</v>
      </c>
      <c r="AM144" s="3">
        <v>45767</v>
      </c>
      <c r="AN144" s="3">
        <v>45768</v>
      </c>
      <c r="AO144" s="3">
        <v>45768</v>
      </c>
      <c r="AP144" s="3">
        <v>45764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6578.441955555556</v>
      </c>
    </row>
    <row r="145" spans="1:56" ht="28.5" customHeight="1" x14ac:dyDescent="0.45">
      <c r="A145" s="3">
        <v>45751</v>
      </c>
      <c r="B145" s="14" t="s">
        <v>830</v>
      </c>
      <c r="C145" s="9" t="s">
        <v>73</v>
      </c>
      <c r="D145" s="13" t="s">
        <v>808</v>
      </c>
      <c r="E145" s="9">
        <v>20</v>
      </c>
      <c r="F145" s="9">
        <v>32</v>
      </c>
      <c r="G145" s="9" t="s">
        <v>60</v>
      </c>
      <c r="H145" s="9">
        <v>0</v>
      </c>
      <c r="I145" s="9">
        <v>72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156</v>
      </c>
      <c r="T145" s="12">
        <v>45769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82</v>
      </c>
      <c r="AA145" s="8">
        <v>4679.9500000000007</v>
      </c>
      <c r="AB145" s="8">
        <v>0</v>
      </c>
      <c r="AC145" s="8">
        <v>4679.9500000000007</v>
      </c>
      <c r="AD145" s="8">
        <v>0</v>
      </c>
      <c r="AE145" s="8">
        <v>0</v>
      </c>
      <c r="AF145" s="8" t="s">
        <v>809</v>
      </c>
      <c r="AG145" s="1" t="s">
        <v>123</v>
      </c>
      <c r="AH145" s="1" t="s">
        <v>74</v>
      </c>
      <c r="AI145" s="1">
        <v>2</v>
      </c>
      <c r="AJ145" s="3">
        <v>45769</v>
      </c>
      <c r="AK145" s="3">
        <v>0</v>
      </c>
      <c r="AL145" s="3">
        <v>45760</v>
      </c>
      <c r="AM145" s="3">
        <v>45767</v>
      </c>
      <c r="AN145" s="3">
        <v>45768</v>
      </c>
      <c r="AO145" s="3">
        <v>45768</v>
      </c>
      <c r="AP145" s="3">
        <v>45764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145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357.75617777777779</v>
      </c>
    </row>
    <row r="146" spans="1:56" ht="28.5" customHeight="1" x14ac:dyDescent="0.45">
      <c r="A146" s="3">
        <v>45728</v>
      </c>
      <c r="B146" s="14" t="s">
        <v>598</v>
      </c>
      <c r="C146" s="9" t="s">
        <v>86</v>
      </c>
      <c r="D146" s="13" t="s">
        <v>599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45770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243</v>
      </c>
      <c r="AG146" s="1" t="s">
        <v>123</v>
      </c>
      <c r="AH146" s="1" t="s">
        <v>74</v>
      </c>
      <c r="AI146" s="1">
        <v>2</v>
      </c>
      <c r="AJ146" s="3">
        <v>45770</v>
      </c>
      <c r="AK146" s="3">
        <v>0</v>
      </c>
      <c r="AL146" s="3">
        <v>45761</v>
      </c>
      <c r="AM146" s="3">
        <v>45768</v>
      </c>
      <c r="AN146" s="3">
        <v>45769</v>
      </c>
      <c r="AO146" s="3">
        <v>45769</v>
      </c>
      <c r="AP146" s="3">
        <v>45765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45731</v>
      </c>
      <c r="B147" s="14" t="s">
        <v>659</v>
      </c>
      <c r="C147" s="9" t="s">
        <v>86</v>
      </c>
      <c r="D147" s="13" t="s">
        <v>620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45771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243</v>
      </c>
      <c r="AG147" s="1" t="s">
        <v>123</v>
      </c>
      <c r="AH147" s="1" t="s">
        <v>74</v>
      </c>
      <c r="AI147" s="1">
        <v>2</v>
      </c>
      <c r="AJ147" s="3">
        <v>45771</v>
      </c>
      <c r="AK147" s="3">
        <v>0</v>
      </c>
      <c r="AL147" s="3">
        <v>45762</v>
      </c>
      <c r="AM147" s="3">
        <v>45769</v>
      </c>
      <c r="AN147" s="3">
        <v>45770</v>
      </c>
      <c r="AO147" s="3">
        <v>45770</v>
      </c>
      <c r="AP147" s="3">
        <v>45766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822.3052444444445</v>
      </c>
    </row>
    <row r="148" spans="1:56" ht="28.5" customHeight="1" x14ac:dyDescent="0.45">
      <c r="A148" s="3">
        <v>45724</v>
      </c>
      <c r="B148" s="14" t="s">
        <v>602</v>
      </c>
      <c r="C148" s="9" t="s">
        <v>86</v>
      </c>
      <c r="D148" s="13" t="s">
        <v>328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329</v>
      </c>
      <c r="T148" s="12">
        <v>45771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298</v>
      </c>
      <c r="AG148" s="1" t="s">
        <v>123</v>
      </c>
      <c r="AH148" s="1" t="s">
        <v>74</v>
      </c>
      <c r="AI148" s="1">
        <v>2</v>
      </c>
      <c r="AJ148" s="3">
        <v>45771</v>
      </c>
      <c r="AK148" s="3">
        <v>0</v>
      </c>
      <c r="AL148" s="3">
        <v>45762</v>
      </c>
      <c r="AM148" s="3">
        <v>45769</v>
      </c>
      <c r="AN148" s="3">
        <v>45770</v>
      </c>
      <c r="AO148" s="3">
        <v>45770</v>
      </c>
      <c r="AP148" s="3">
        <v>45766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45724</v>
      </c>
      <c r="B149" s="14" t="s">
        <v>602</v>
      </c>
      <c r="C149" s="9" t="s">
        <v>86</v>
      </c>
      <c r="D149" s="13" t="s">
        <v>527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329</v>
      </c>
      <c r="T149" s="12">
        <v>45771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298</v>
      </c>
      <c r="AG149" s="1" t="s">
        <v>123</v>
      </c>
      <c r="AH149" s="1" t="s">
        <v>74</v>
      </c>
      <c r="AI149" s="1">
        <v>2</v>
      </c>
      <c r="AJ149" s="3">
        <v>45771</v>
      </c>
      <c r="AK149" s="3">
        <v>0</v>
      </c>
      <c r="AL149" s="3">
        <v>45762</v>
      </c>
      <c r="AM149" s="3">
        <v>45769</v>
      </c>
      <c r="AN149" s="3">
        <v>45770</v>
      </c>
      <c r="AO149" s="3">
        <v>45770</v>
      </c>
      <c r="AP149" s="3">
        <v>45766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822.3052444444445</v>
      </c>
    </row>
    <row r="150" spans="1:56" ht="28.5" customHeight="1" x14ac:dyDescent="0.45">
      <c r="A150" s="3">
        <v>45731</v>
      </c>
      <c r="B150" s="14" t="s">
        <v>657</v>
      </c>
      <c r="C150" s="9" t="s">
        <v>86</v>
      </c>
      <c r="D150" s="13" t="s">
        <v>613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45772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243</v>
      </c>
      <c r="AG150" s="1" t="s">
        <v>123</v>
      </c>
      <c r="AH150" s="1" t="s">
        <v>74</v>
      </c>
      <c r="AI150" s="1">
        <v>2</v>
      </c>
      <c r="AJ150" s="3">
        <v>45772</v>
      </c>
      <c r="AK150" s="3">
        <v>0</v>
      </c>
      <c r="AL150" s="3">
        <v>45763</v>
      </c>
      <c r="AM150" s="3">
        <v>45770</v>
      </c>
      <c r="AN150" s="3">
        <v>45771</v>
      </c>
      <c r="AO150" s="3">
        <v>45771</v>
      </c>
      <c r="AP150" s="3">
        <v>45767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822.3052444444445</v>
      </c>
    </row>
    <row r="151" spans="1:56" ht="28.5" customHeight="1" x14ac:dyDescent="0.45">
      <c r="A151" s="3">
        <v>45743</v>
      </c>
      <c r="B151" s="14" t="s">
        <v>751</v>
      </c>
      <c r="C151" s="9" t="s">
        <v>86</v>
      </c>
      <c r="D151" s="13" t="s">
        <v>349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45772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432</v>
      </c>
      <c r="AG151" s="1" t="s">
        <v>123</v>
      </c>
      <c r="AH151" s="1" t="s">
        <v>74</v>
      </c>
      <c r="AI151" s="1">
        <v>2</v>
      </c>
      <c r="AJ151" s="3">
        <v>45772</v>
      </c>
      <c r="AK151" s="3">
        <v>0</v>
      </c>
      <c r="AL151" s="3">
        <v>45763</v>
      </c>
      <c r="AM151" s="3">
        <v>45770</v>
      </c>
      <c r="AN151" s="3">
        <v>45771</v>
      </c>
      <c r="AO151" s="3">
        <v>45771</v>
      </c>
      <c r="AP151" s="3">
        <v>45767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45743</v>
      </c>
      <c r="B152" s="14" t="s">
        <v>751</v>
      </c>
      <c r="C152" s="9" t="s">
        <v>86</v>
      </c>
      <c r="D152" s="13" t="s">
        <v>406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45776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82</v>
      </c>
      <c r="AA152" s="8">
        <v>32270.700000000004</v>
      </c>
      <c r="AB152" s="8">
        <v>0</v>
      </c>
      <c r="AC152" s="8">
        <v>32270.700000000004</v>
      </c>
      <c r="AD152" s="8">
        <v>0</v>
      </c>
      <c r="AE152" s="8">
        <v>0</v>
      </c>
      <c r="AF152" s="8" t="s">
        <v>432</v>
      </c>
      <c r="AG152" s="1" t="s">
        <v>123</v>
      </c>
      <c r="AH152" s="1" t="s">
        <v>74</v>
      </c>
      <c r="AI152" s="1">
        <v>2</v>
      </c>
      <c r="AJ152" s="3">
        <v>45776</v>
      </c>
      <c r="AK152" s="3">
        <v>0</v>
      </c>
      <c r="AL152" s="3">
        <v>45767</v>
      </c>
      <c r="AM152" s="3">
        <v>45774</v>
      </c>
      <c r="AN152" s="3">
        <v>45775</v>
      </c>
      <c r="AO152" s="3">
        <v>45775</v>
      </c>
      <c r="AP152" s="3">
        <v>45771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2466.9157333333337</v>
      </c>
    </row>
    <row r="153" spans="1:56" ht="28.5" customHeight="1" x14ac:dyDescent="0.45">
      <c r="A153" s="3">
        <v>45751</v>
      </c>
      <c r="B153" s="14" t="s">
        <v>831</v>
      </c>
      <c r="C153" s="9" t="s">
        <v>86</v>
      </c>
      <c r="D153" s="13" t="s">
        <v>435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45777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436</v>
      </c>
      <c r="AG153" s="1" t="s">
        <v>123</v>
      </c>
      <c r="AH153" s="1" t="s">
        <v>74</v>
      </c>
      <c r="AI153" s="1">
        <v>2</v>
      </c>
      <c r="AJ153" s="3">
        <v>45777</v>
      </c>
      <c r="AK153" s="3">
        <v>0</v>
      </c>
      <c r="AL153" s="3">
        <v>45768</v>
      </c>
      <c r="AM153" s="3">
        <v>45775</v>
      </c>
      <c r="AN153" s="3">
        <v>45776</v>
      </c>
      <c r="AO153" s="3">
        <v>45776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2466.9157333333337</v>
      </c>
    </row>
    <row r="154" spans="1:56" ht="28.5" customHeight="1" x14ac:dyDescent="0.45">
      <c r="A154" s="3">
        <v>45731</v>
      </c>
      <c r="B154" s="14" t="s">
        <v>663</v>
      </c>
      <c r="C154" s="9" t="s">
        <v>86</v>
      </c>
      <c r="D154" s="13" t="s">
        <v>612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45779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45779</v>
      </c>
      <c r="AK154" s="3">
        <v>0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45731</v>
      </c>
      <c r="B155" s="14" t="s">
        <v>664</v>
      </c>
      <c r="C155" s="9" t="s">
        <v>86</v>
      </c>
      <c r="D155" s="13" t="s">
        <v>617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45779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 t="s">
        <v>243</v>
      </c>
      <c r="AG155" s="1" t="s">
        <v>123</v>
      </c>
      <c r="AH155" s="1" t="s">
        <v>74</v>
      </c>
      <c r="AI155" s="1">
        <v>2</v>
      </c>
      <c r="AJ155" s="3">
        <v>45779</v>
      </c>
      <c r="AK155" s="3">
        <v>0</v>
      </c>
      <c r="AL155" s="3">
        <v>45770</v>
      </c>
      <c r="AM155" s="3">
        <v>45777</v>
      </c>
      <c r="AN155" s="3">
        <v>45778</v>
      </c>
      <c r="AO155" s="3">
        <v>45778</v>
      </c>
      <c r="AP155" s="3">
        <v>45774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822.3052444444445</v>
      </c>
    </row>
    <row r="156" spans="1:56" ht="28.5" customHeight="1" x14ac:dyDescent="0.45">
      <c r="A156" s="3">
        <v>45731</v>
      </c>
      <c r="B156" s="14" t="s">
        <v>665</v>
      </c>
      <c r="C156" s="9" t="s">
        <v>86</v>
      </c>
      <c r="D156" s="13" t="s">
        <v>623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45779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243</v>
      </c>
      <c r="AG156" s="1" t="s">
        <v>123</v>
      </c>
      <c r="AH156" s="1" t="s">
        <v>74</v>
      </c>
      <c r="AI156" s="1">
        <v>2</v>
      </c>
      <c r="AJ156" s="3">
        <v>45779</v>
      </c>
      <c r="AK156" s="3">
        <v>0</v>
      </c>
      <c r="AL156" s="3">
        <v>45770</v>
      </c>
      <c r="AM156" s="3">
        <v>45777</v>
      </c>
      <c r="AN156" s="3">
        <v>45778</v>
      </c>
      <c r="AO156" s="3">
        <v>45778</v>
      </c>
      <c r="AP156" s="3">
        <v>45774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822.3052444444445</v>
      </c>
    </row>
    <row r="157" spans="1:56" ht="28.5" customHeight="1" x14ac:dyDescent="0.45">
      <c r="A157" s="3">
        <v>45731</v>
      </c>
      <c r="B157" s="14" t="s">
        <v>664</v>
      </c>
      <c r="C157" s="9" t="s">
        <v>86</v>
      </c>
      <c r="D157" s="13" t="s">
        <v>618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45780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243</v>
      </c>
      <c r="AG157" s="1" t="s">
        <v>123</v>
      </c>
      <c r="AH157" s="1" t="s">
        <v>74</v>
      </c>
      <c r="AI157" s="1">
        <v>2</v>
      </c>
      <c r="AJ157" s="3">
        <v>45780</v>
      </c>
      <c r="AK157" s="3">
        <v>0</v>
      </c>
      <c r="AL157" s="3">
        <v>45771</v>
      </c>
      <c r="AM157" s="3">
        <v>45778</v>
      </c>
      <c r="AN157" s="3">
        <v>45779</v>
      </c>
      <c r="AO157" s="3">
        <v>45779</v>
      </c>
      <c r="AP157" s="3">
        <v>45775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45751</v>
      </c>
      <c r="B158" s="14" t="s">
        <v>832</v>
      </c>
      <c r="C158" s="9" t="s">
        <v>86</v>
      </c>
      <c r="D158" s="13" t="s">
        <v>807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45782</v>
      </c>
      <c r="U158" s="11">
        <v>12000</v>
      </c>
      <c r="V158" s="10">
        <v>0</v>
      </c>
      <c r="W158" s="10">
        <v>12000</v>
      </c>
      <c r="X158" s="10">
        <v>0</v>
      </c>
      <c r="Y158" s="10">
        <v>12600</v>
      </c>
      <c r="Z158" s="9" t="s">
        <v>82</v>
      </c>
      <c r="AA158" s="8">
        <v>12908.28</v>
      </c>
      <c r="AB158" s="8">
        <v>0</v>
      </c>
      <c r="AC158" s="8">
        <v>12908.28</v>
      </c>
      <c r="AD158" s="8">
        <v>0</v>
      </c>
      <c r="AE158" s="8">
        <v>0</v>
      </c>
      <c r="AF158" s="8" t="s">
        <v>312</v>
      </c>
      <c r="AG158" s="1" t="s">
        <v>123</v>
      </c>
      <c r="AH158" s="1" t="s">
        <v>74</v>
      </c>
      <c r="AI158" s="1">
        <v>2</v>
      </c>
      <c r="AJ158" s="3">
        <v>45782</v>
      </c>
      <c r="AK158" s="3">
        <v>0</v>
      </c>
      <c r="AL158" s="3">
        <v>45773</v>
      </c>
      <c r="AM158" s="3">
        <v>45780</v>
      </c>
      <c r="AN158" s="3">
        <v>45781</v>
      </c>
      <c r="AO158" s="3">
        <v>45781</v>
      </c>
      <c r="AP158" s="3">
        <v>45777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986.76629333333335</v>
      </c>
    </row>
    <row r="159" spans="1:56" ht="28.5" customHeight="1" x14ac:dyDescent="0.45">
      <c r="A159" s="3">
        <v>45751</v>
      </c>
      <c r="B159" s="14" t="s">
        <v>833</v>
      </c>
      <c r="C159" s="9" t="s">
        <v>86</v>
      </c>
      <c r="D159" s="13" t="s">
        <v>805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45784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432</v>
      </c>
      <c r="AG159" s="1" t="s">
        <v>123</v>
      </c>
      <c r="AH159" s="1" t="s">
        <v>74</v>
      </c>
      <c r="AI159" s="1">
        <v>2</v>
      </c>
      <c r="AJ159" s="3">
        <v>45784</v>
      </c>
      <c r="AK159" s="3">
        <v>0</v>
      </c>
      <c r="AL159" s="3">
        <v>45775</v>
      </c>
      <c r="AM159" s="3">
        <v>45782</v>
      </c>
      <c r="AN159" s="3">
        <v>45783</v>
      </c>
      <c r="AO159" s="3">
        <v>45783</v>
      </c>
      <c r="AP159" s="3">
        <v>45779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45751</v>
      </c>
      <c r="B160" s="14" t="s">
        <v>832</v>
      </c>
      <c r="C160" s="9" t="s">
        <v>86</v>
      </c>
      <c r="D160" s="13" t="s">
        <v>406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45784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82</v>
      </c>
      <c r="AA160" s="8">
        <v>21513.800000000003</v>
      </c>
      <c r="AB160" s="8">
        <v>0</v>
      </c>
      <c r="AC160" s="8">
        <v>21513.800000000003</v>
      </c>
      <c r="AD160" s="8">
        <v>0</v>
      </c>
      <c r="AE160" s="8">
        <v>0</v>
      </c>
      <c r="AF160" s="8" t="s">
        <v>432</v>
      </c>
      <c r="AG160" s="1" t="s">
        <v>123</v>
      </c>
      <c r="AH160" s="1" t="s">
        <v>74</v>
      </c>
      <c r="AI160" s="1">
        <v>2</v>
      </c>
      <c r="AJ160" s="3">
        <v>45784</v>
      </c>
      <c r="AK160" s="3">
        <v>0</v>
      </c>
      <c r="AL160" s="3">
        <v>45775</v>
      </c>
      <c r="AM160" s="3">
        <v>45782</v>
      </c>
      <c r="AN160" s="3">
        <v>45783</v>
      </c>
      <c r="AO160" s="3">
        <v>45783</v>
      </c>
      <c r="AP160" s="3">
        <v>45779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1644.610488888889</v>
      </c>
    </row>
    <row r="161" spans="1:56" ht="28.5" customHeight="1" x14ac:dyDescent="0.45">
      <c r="A161" s="3">
        <v>45751</v>
      </c>
      <c r="B161" s="14" t="s">
        <v>833</v>
      </c>
      <c r="C161" s="9" t="s">
        <v>86</v>
      </c>
      <c r="D161" s="13" t="s">
        <v>806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45784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432</v>
      </c>
      <c r="AG161" s="1" t="s">
        <v>123</v>
      </c>
      <c r="AH161" s="1" t="s">
        <v>74</v>
      </c>
      <c r="AI161" s="1">
        <v>2</v>
      </c>
      <c r="AJ161" s="3">
        <v>45784</v>
      </c>
      <c r="AK161" s="3">
        <v>0</v>
      </c>
      <c r="AL161" s="3">
        <v>45775</v>
      </c>
      <c r="AM161" s="3">
        <v>45782</v>
      </c>
      <c r="AN161" s="3">
        <v>45783</v>
      </c>
      <c r="AO161" s="3">
        <v>45783</v>
      </c>
      <c r="AP161" s="3">
        <v>45779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411.15262222222225</v>
      </c>
    </row>
    <row r="162" spans="1:56" ht="28.5" customHeight="1" x14ac:dyDescent="0.45">
      <c r="A162" s="3">
        <v>45731</v>
      </c>
      <c r="B162" s="14" t="s">
        <v>665</v>
      </c>
      <c r="C162" s="9" t="s">
        <v>86</v>
      </c>
      <c r="D162" s="13" t="s">
        <v>624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45785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243</v>
      </c>
      <c r="AG162" s="1" t="s">
        <v>123</v>
      </c>
      <c r="AH162" s="1" t="s">
        <v>74</v>
      </c>
      <c r="AI162" s="1">
        <v>2</v>
      </c>
      <c r="AJ162" s="3">
        <v>45785</v>
      </c>
      <c r="AK162" s="3">
        <v>0</v>
      </c>
      <c r="AL162" s="3">
        <v>45776</v>
      </c>
      <c r="AM162" s="3">
        <v>45783</v>
      </c>
      <c r="AN162" s="3">
        <v>45784</v>
      </c>
      <c r="AO162" s="3">
        <v>45784</v>
      </c>
      <c r="AP162" s="3">
        <v>45780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411.15262222222225</v>
      </c>
    </row>
    <row r="163" spans="1:56" ht="28.5" customHeight="1" x14ac:dyDescent="0.45">
      <c r="A163" s="3">
        <v>45751</v>
      </c>
      <c r="B163" s="14" t="s">
        <v>834</v>
      </c>
      <c r="C163" s="9" t="s">
        <v>86</v>
      </c>
      <c r="D163" s="13" t="s">
        <v>804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45786</v>
      </c>
      <c r="U163" s="11">
        <v>40000</v>
      </c>
      <c r="V163" s="10">
        <v>0</v>
      </c>
      <c r="W163" s="10">
        <v>40000</v>
      </c>
      <c r="X163" s="10">
        <v>0</v>
      </c>
      <c r="Y163" s="10">
        <v>42000</v>
      </c>
      <c r="Z163" s="9" t="s">
        <v>82</v>
      </c>
      <c r="AA163" s="8">
        <v>43027.600000000006</v>
      </c>
      <c r="AB163" s="8">
        <v>0</v>
      </c>
      <c r="AC163" s="8">
        <v>43027.600000000006</v>
      </c>
      <c r="AD163" s="8">
        <v>0</v>
      </c>
      <c r="AE163" s="8">
        <v>0</v>
      </c>
      <c r="AF163" s="8" t="s">
        <v>432</v>
      </c>
      <c r="AG163" s="1" t="s">
        <v>123</v>
      </c>
      <c r="AH163" s="1" t="s">
        <v>74</v>
      </c>
      <c r="AI163" s="1">
        <v>2</v>
      </c>
      <c r="AJ163" s="3">
        <v>45786</v>
      </c>
      <c r="AK163" s="3">
        <v>0</v>
      </c>
      <c r="AL163" s="3">
        <v>45777</v>
      </c>
      <c r="AM163" s="3">
        <v>45784</v>
      </c>
      <c r="AN163" s="3">
        <v>45785</v>
      </c>
      <c r="AO163" s="3">
        <v>45785</v>
      </c>
      <c r="AP163" s="3">
        <v>45781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3289.220977777778</v>
      </c>
    </row>
    <row r="164" spans="1:56" ht="28.5" customHeight="1" x14ac:dyDescent="0.45">
      <c r="A164" s="3">
        <v>45731</v>
      </c>
      <c r="B164" s="14" t="s">
        <v>660</v>
      </c>
      <c r="C164" s="9" t="s">
        <v>86</v>
      </c>
      <c r="D164" s="13" t="s">
        <v>616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45790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45790</v>
      </c>
      <c r="AK164" s="3">
        <v>0</v>
      </c>
      <c r="AL164" s="3">
        <v>45781</v>
      </c>
      <c r="AM164" s="3">
        <v>45788</v>
      </c>
      <c r="AN164" s="3">
        <v>45789</v>
      </c>
      <c r="AO164" s="3">
        <v>45789</v>
      </c>
      <c r="AP164" s="3">
        <v>45785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45731</v>
      </c>
      <c r="B165" s="14" t="s">
        <v>663</v>
      </c>
      <c r="C165" s="9" t="s">
        <v>86</v>
      </c>
      <c r="D165" s="13" t="s">
        <v>614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45792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243</v>
      </c>
      <c r="AG165" s="1" t="s">
        <v>61</v>
      </c>
      <c r="AH165" s="1" t="s">
        <v>74</v>
      </c>
      <c r="AI165" s="1">
        <v>2</v>
      </c>
      <c r="AJ165" s="3">
        <v>45792</v>
      </c>
      <c r="AK165" s="3">
        <v>0</v>
      </c>
      <c r="AL165" s="3">
        <v>45783</v>
      </c>
      <c r="AM165" s="3">
        <v>45790</v>
      </c>
      <c r="AN165" s="3">
        <v>45791</v>
      </c>
      <c r="AO165" s="3">
        <v>45791</v>
      </c>
      <c r="AP165" s="3">
        <v>45787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45728</v>
      </c>
      <c r="B166" s="14" t="s">
        <v>600</v>
      </c>
      <c r="C166" s="9" t="s">
        <v>86</v>
      </c>
      <c r="D166" s="13" t="s">
        <v>601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45793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82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 t="s">
        <v>243</v>
      </c>
      <c r="AG166" s="1" t="s">
        <v>122</v>
      </c>
      <c r="AH166" s="1" t="s">
        <v>74</v>
      </c>
      <c r="AI166" s="1">
        <v>2</v>
      </c>
      <c r="AJ166" s="3">
        <v>45793</v>
      </c>
      <c r="AK166" s="3">
        <v>0</v>
      </c>
      <c r="AL166" s="3">
        <v>45784</v>
      </c>
      <c r="AM166" s="3">
        <v>45791</v>
      </c>
      <c r="AN166" s="3">
        <v>45792</v>
      </c>
      <c r="AO166" s="3">
        <v>45792</v>
      </c>
      <c r="AP166" s="3">
        <v>45788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411.15262222222225</v>
      </c>
    </row>
    <row r="167" spans="1:56" ht="28.5" customHeight="1" x14ac:dyDescent="0.45">
      <c r="A167" s="3">
        <v>45728</v>
      </c>
      <c r="B167" s="14" t="s">
        <v>600</v>
      </c>
      <c r="C167" s="9" t="s">
        <v>86</v>
      </c>
      <c r="D167" s="13" t="s">
        <v>250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45793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243</v>
      </c>
      <c r="AG167" s="1" t="s">
        <v>122</v>
      </c>
      <c r="AH167" s="1" t="s">
        <v>74</v>
      </c>
      <c r="AI167" s="1">
        <v>2</v>
      </c>
      <c r="AJ167" s="3">
        <v>45793</v>
      </c>
      <c r="AK167" s="3">
        <v>0</v>
      </c>
      <c r="AL167" s="3">
        <v>45784</v>
      </c>
      <c r="AM167" s="3">
        <v>45791</v>
      </c>
      <c r="AN167" s="3">
        <v>45792</v>
      </c>
      <c r="AO167" s="3">
        <v>45792</v>
      </c>
      <c r="AP167" s="3">
        <v>45788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 t="s">
        <v>146</v>
      </c>
      <c r="B168" s="14" t="s">
        <v>146</v>
      </c>
      <c r="C168" s="9" t="s">
        <v>152</v>
      </c>
      <c r="D168" s="13" t="s">
        <v>61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112</v>
      </c>
      <c r="T168" s="12" t="s">
        <v>63</v>
      </c>
      <c r="U168" s="11">
        <v>110000</v>
      </c>
      <c r="V168" s="10">
        <v>0</v>
      </c>
      <c r="W168" s="10">
        <v>110000</v>
      </c>
      <c r="X168" s="10">
        <v>0</v>
      </c>
      <c r="Y168" s="10">
        <v>115500</v>
      </c>
      <c r="Z168" s="9" t="s">
        <v>82</v>
      </c>
      <c r="AA168" s="8">
        <v>115252.50000000001</v>
      </c>
      <c r="AB168" s="8">
        <v>0</v>
      </c>
      <c r="AC168" s="8">
        <v>115252.50000000001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8810.4133333333339</v>
      </c>
    </row>
    <row r="169" spans="1:56" ht="28.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20</v>
      </c>
      <c r="F169" s="9">
        <v>37</v>
      </c>
      <c r="G169" s="9">
        <v>0</v>
      </c>
      <c r="H169" s="9">
        <v>0</v>
      </c>
      <c r="I169" s="9">
        <v>80</v>
      </c>
      <c r="J169" s="9" t="s">
        <v>57</v>
      </c>
      <c r="K169" s="9">
        <v>3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82</v>
      </c>
      <c r="AA169" s="8">
        <v>785535.66978149989</v>
      </c>
      <c r="AB169" s="8">
        <v>0</v>
      </c>
      <c r="AC169" s="8">
        <v>785535.66978149989</v>
      </c>
      <c r="AD169" s="8">
        <v>0</v>
      </c>
      <c r="AE169" s="8">
        <v>0</v>
      </c>
      <c r="AF169" s="8" t="s">
        <v>58</v>
      </c>
      <c r="AG169" s="1" t="s">
        <v>122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8.5" customHeight="1" x14ac:dyDescent="0.45">
      <c r="A170" s="3">
        <v>45748</v>
      </c>
      <c r="B170" s="14" t="s">
        <v>788</v>
      </c>
      <c r="C170" s="9" t="s">
        <v>273</v>
      </c>
      <c r="D170" s="13" t="s">
        <v>275</v>
      </c>
      <c r="E170" s="9">
        <v>21</v>
      </c>
      <c r="F170" s="9">
        <v>34</v>
      </c>
      <c r="G170" s="9" t="s">
        <v>60</v>
      </c>
      <c r="H170" s="9">
        <v>0</v>
      </c>
      <c r="I170" s="9">
        <v>60</v>
      </c>
      <c r="J170" s="9" t="s">
        <v>57</v>
      </c>
      <c r="K170" s="9">
        <v>5</v>
      </c>
      <c r="L170" s="9" t="s">
        <v>93</v>
      </c>
      <c r="M170" s="10">
        <v>22</v>
      </c>
      <c r="N170" s="9">
        <v>36</v>
      </c>
      <c r="O170" s="9">
        <v>40</v>
      </c>
      <c r="P170" s="10">
        <v>195.39367372799995</v>
      </c>
      <c r="Q170" s="10">
        <v>0</v>
      </c>
      <c r="R170" s="10">
        <v>195.39367372799995</v>
      </c>
      <c r="S170" s="9" t="s">
        <v>67</v>
      </c>
      <c r="T170" s="12">
        <v>45772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140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 t="s">
        <v>299</v>
      </c>
      <c r="AG170" s="1" t="s">
        <v>125</v>
      </c>
      <c r="AH170" s="1" t="s">
        <v>72</v>
      </c>
      <c r="AI170" s="1">
        <v>3</v>
      </c>
      <c r="AJ170" s="3">
        <v>45772</v>
      </c>
      <c r="AK170" s="3">
        <v>0</v>
      </c>
      <c r="AL170" s="3">
        <v>45762</v>
      </c>
      <c r="AM170" s="3">
        <v>45769</v>
      </c>
      <c r="AN170" s="3">
        <v>45770</v>
      </c>
      <c r="AO170" s="3">
        <v>45770</v>
      </c>
      <c r="AP170" s="3">
        <v>45767</v>
      </c>
      <c r="AQ170" s="3">
        <v>45771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676.95127500000001</v>
      </c>
    </row>
    <row r="171" spans="1:56" ht="28.5" customHeight="1" x14ac:dyDescent="0.45">
      <c r="A171" s="3">
        <v>45749</v>
      </c>
      <c r="B171" s="14" t="s">
        <v>835</v>
      </c>
      <c r="C171" s="9" t="s">
        <v>316</v>
      </c>
      <c r="D171" s="13" t="s">
        <v>59</v>
      </c>
      <c r="E171" s="9">
        <v>21</v>
      </c>
      <c r="F171" s="9">
        <v>31</v>
      </c>
      <c r="G171" s="9" t="s">
        <v>60</v>
      </c>
      <c r="H171" s="9">
        <v>0</v>
      </c>
      <c r="I171" s="9">
        <v>60</v>
      </c>
      <c r="J171" s="9" t="s">
        <v>57</v>
      </c>
      <c r="K171" s="9">
        <v>5</v>
      </c>
      <c r="L171" s="9" t="s">
        <v>93</v>
      </c>
      <c r="M171" s="10">
        <v>22</v>
      </c>
      <c r="N171" s="9">
        <v>34</v>
      </c>
      <c r="O171" s="9">
        <v>40</v>
      </c>
      <c r="P171" s="10">
        <v>36.9076939264</v>
      </c>
      <c r="Q171" s="10">
        <v>0</v>
      </c>
      <c r="R171" s="10">
        <v>36.9076939264</v>
      </c>
      <c r="S171" s="9" t="s">
        <v>133</v>
      </c>
      <c r="T171" s="12">
        <v>45756</v>
      </c>
      <c r="U171" s="11">
        <v>2000</v>
      </c>
      <c r="V171" s="10">
        <v>0</v>
      </c>
      <c r="W171" s="10">
        <v>2000</v>
      </c>
      <c r="X171" s="10">
        <v>0</v>
      </c>
      <c r="Y171" s="10">
        <v>0</v>
      </c>
      <c r="Z171" s="9" t="s">
        <v>140</v>
      </c>
      <c r="AA171" s="8">
        <v>1816.1000000000001</v>
      </c>
      <c r="AB171" s="8">
        <v>0</v>
      </c>
      <c r="AC171" s="8">
        <v>1816.1000000000001</v>
      </c>
      <c r="AD171" s="8">
        <v>0</v>
      </c>
      <c r="AE171" s="8">
        <v>0</v>
      </c>
      <c r="AF171" s="8" t="s">
        <v>299</v>
      </c>
      <c r="AG171" s="1" t="s">
        <v>125</v>
      </c>
      <c r="AH171" s="1" t="s">
        <v>77</v>
      </c>
      <c r="AI171" s="1">
        <v>3</v>
      </c>
      <c r="AJ171" s="3">
        <v>45756</v>
      </c>
      <c r="AK171" s="3">
        <v>0</v>
      </c>
      <c r="AL171" s="3">
        <v>0</v>
      </c>
      <c r="AM171" s="3">
        <v>0</v>
      </c>
      <c r="AN171" s="3">
        <v>0</v>
      </c>
      <c r="AO171" s="3">
        <v>45753</v>
      </c>
      <c r="AP171" s="3">
        <v>45751</v>
      </c>
      <c r="AQ171" s="3">
        <v>45754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 t="s">
        <v>755</v>
      </c>
      <c r="AZ171" s="2">
        <v>0</v>
      </c>
      <c r="BA171" s="2">
        <v>0</v>
      </c>
      <c r="BB171" s="2">
        <v>0</v>
      </c>
      <c r="BC171" s="1" t="s">
        <v>105</v>
      </c>
      <c r="BD171" s="56">
        <v>123.94882499999999</v>
      </c>
    </row>
    <row r="172" spans="1:56" ht="28.5" customHeight="1" x14ac:dyDescent="0.45">
      <c r="A172" s="3">
        <v>45750</v>
      </c>
      <c r="B172" s="14" t="s">
        <v>836</v>
      </c>
      <c r="C172" s="9" t="s">
        <v>195</v>
      </c>
      <c r="D172" s="13" t="s">
        <v>59</v>
      </c>
      <c r="E172" s="9">
        <v>21</v>
      </c>
      <c r="F172" s="9">
        <v>38</v>
      </c>
      <c r="G172" s="9" t="s">
        <v>60</v>
      </c>
      <c r="H172" s="9">
        <v>0</v>
      </c>
      <c r="I172" s="9">
        <v>69</v>
      </c>
      <c r="J172" s="9" t="s">
        <v>57</v>
      </c>
      <c r="K172" s="9">
        <v>5</v>
      </c>
      <c r="L172" s="9" t="s">
        <v>93</v>
      </c>
      <c r="M172" s="10">
        <v>22</v>
      </c>
      <c r="N172" s="9">
        <v>41</v>
      </c>
      <c r="O172" s="9">
        <v>40</v>
      </c>
      <c r="P172" s="10">
        <v>222.53168396799998</v>
      </c>
      <c r="Q172" s="10">
        <v>0</v>
      </c>
      <c r="R172" s="10">
        <v>222.53168396799998</v>
      </c>
      <c r="S172" s="9" t="s">
        <v>71</v>
      </c>
      <c r="T172" s="12">
        <v>45756</v>
      </c>
      <c r="U172" s="11">
        <v>10000</v>
      </c>
      <c r="V172" s="10">
        <v>0</v>
      </c>
      <c r="W172" s="10">
        <v>10000</v>
      </c>
      <c r="X172" s="10">
        <v>0</v>
      </c>
      <c r="Y172" s="10">
        <v>0</v>
      </c>
      <c r="Z172" s="9" t="s">
        <v>140</v>
      </c>
      <c r="AA172" s="8">
        <v>11036.3</v>
      </c>
      <c r="AB172" s="8">
        <v>5900</v>
      </c>
      <c r="AC172" s="8">
        <v>5136.2999999999993</v>
      </c>
      <c r="AD172" s="8">
        <v>0</v>
      </c>
      <c r="AE172" s="8">
        <v>0</v>
      </c>
      <c r="AF172" s="8">
        <v>0</v>
      </c>
      <c r="AG172" s="1" t="s">
        <v>125</v>
      </c>
      <c r="AH172" s="1" t="s">
        <v>77</v>
      </c>
      <c r="AI172" s="1">
        <v>3</v>
      </c>
      <c r="AJ172" s="3">
        <v>45756</v>
      </c>
      <c r="AK172" s="3">
        <v>0</v>
      </c>
      <c r="AL172" s="3">
        <v>0</v>
      </c>
      <c r="AM172" s="3">
        <v>0</v>
      </c>
      <c r="AN172" s="3">
        <v>0</v>
      </c>
      <c r="AO172" s="3">
        <v>45753</v>
      </c>
      <c r="AP172" s="3">
        <v>45751</v>
      </c>
      <c r="AQ172" s="3">
        <v>45754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350.5524749999999</v>
      </c>
    </row>
    <row r="173" spans="1:56" ht="28.5" customHeight="1" x14ac:dyDescent="0.45">
      <c r="A173" s="3">
        <v>45750</v>
      </c>
      <c r="B173" s="14" t="s">
        <v>836</v>
      </c>
      <c r="C173" s="9" t="s">
        <v>195</v>
      </c>
      <c r="D173" s="13" t="s">
        <v>59</v>
      </c>
      <c r="E173" s="9">
        <v>21</v>
      </c>
      <c r="F173" s="9">
        <v>38</v>
      </c>
      <c r="G173" s="9" t="s">
        <v>60</v>
      </c>
      <c r="H173" s="9">
        <v>0</v>
      </c>
      <c r="I173" s="9">
        <v>69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45756</v>
      </c>
      <c r="U173" s="11">
        <v>10000</v>
      </c>
      <c r="V173" s="10">
        <v>0</v>
      </c>
      <c r="W173" s="10">
        <v>10000</v>
      </c>
      <c r="X173" s="10">
        <v>0</v>
      </c>
      <c r="Y173" s="10">
        <v>0</v>
      </c>
      <c r="Z173" s="9" t="s">
        <v>140</v>
      </c>
      <c r="AA173" s="8">
        <v>11036.3</v>
      </c>
      <c r="AB173" s="8">
        <v>0</v>
      </c>
      <c r="AC173" s="8">
        <v>11036.3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77</v>
      </c>
      <c r="AI173" s="1">
        <v>2</v>
      </c>
      <c r="AJ173" s="3">
        <v>45756</v>
      </c>
      <c r="AK173" s="3">
        <v>0</v>
      </c>
      <c r="AL173" s="3">
        <v>0</v>
      </c>
      <c r="AM173" s="3">
        <v>0</v>
      </c>
      <c r="AN173" s="3">
        <v>0</v>
      </c>
      <c r="AO173" s="3">
        <v>45754</v>
      </c>
      <c r="AP173" s="3">
        <v>45751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753.2274749999998</v>
      </c>
    </row>
    <row r="174" spans="1:56" ht="28.5" customHeight="1" x14ac:dyDescent="0.45">
      <c r="A174" s="3" t="s">
        <v>146</v>
      </c>
      <c r="B174" s="14" t="s">
        <v>138</v>
      </c>
      <c r="C174" s="9" t="s">
        <v>195</v>
      </c>
      <c r="D174" s="13" t="s">
        <v>59</v>
      </c>
      <c r="E174" s="9">
        <v>21</v>
      </c>
      <c r="F174" s="9">
        <v>38</v>
      </c>
      <c r="G174" s="9" t="s">
        <v>60</v>
      </c>
      <c r="H174" s="9">
        <v>0</v>
      </c>
      <c r="I174" s="9">
        <v>69</v>
      </c>
      <c r="J174" s="9" t="s">
        <v>57</v>
      </c>
      <c r="K174" s="9">
        <v>5</v>
      </c>
      <c r="L174" s="9" t="s">
        <v>93</v>
      </c>
      <c r="M174" s="10">
        <v>22</v>
      </c>
      <c r="N174" s="9">
        <v>41</v>
      </c>
      <c r="O174" s="9">
        <v>40</v>
      </c>
      <c r="P174" s="10">
        <v>333.79752595199994</v>
      </c>
      <c r="Q174" s="10">
        <v>0</v>
      </c>
      <c r="R174" s="10">
        <v>333.79752595199994</v>
      </c>
      <c r="S174" s="9" t="s">
        <v>71</v>
      </c>
      <c r="T174" s="12">
        <v>45757</v>
      </c>
      <c r="U174" s="11">
        <v>15000</v>
      </c>
      <c r="V174" s="10">
        <v>0</v>
      </c>
      <c r="W174" s="10">
        <v>15000</v>
      </c>
      <c r="X174" s="10">
        <v>0</v>
      </c>
      <c r="Y174" s="10">
        <v>0</v>
      </c>
      <c r="Z174" s="9" t="s">
        <v>140</v>
      </c>
      <c r="AA174" s="8">
        <v>16554.45</v>
      </c>
      <c r="AB174" s="8">
        <v>0</v>
      </c>
      <c r="AC174" s="8">
        <v>16554.45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77</v>
      </c>
      <c r="AI174" s="1">
        <v>3</v>
      </c>
      <c r="AJ174" s="3">
        <v>45757</v>
      </c>
      <c r="AK174" s="3">
        <v>0</v>
      </c>
      <c r="AL174" s="3">
        <v>0</v>
      </c>
      <c r="AM174" s="3">
        <v>0</v>
      </c>
      <c r="AN174" s="3">
        <v>0</v>
      </c>
      <c r="AO174" s="3">
        <v>45754</v>
      </c>
      <c r="AP174" s="3">
        <v>45752</v>
      </c>
      <c r="AQ174" s="3">
        <v>45755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1129.8412125</v>
      </c>
    </row>
    <row r="175" spans="1:56" ht="28.5" customHeight="1" x14ac:dyDescent="0.45">
      <c r="A175" s="3" t="s">
        <v>146</v>
      </c>
      <c r="B175" s="14" t="s">
        <v>146</v>
      </c>
      <c r="C175" s="9" t="s">
        <v>195</v>
      </c>
      <c r="D175" s="13" t="s">
        <v>59</v>
      </c>
      <c r="E175" s="9">
        <v>21</v>
      </c>
      <c r="F175" s="9">
        <v>38</v>
      </c>
      <c r="G175" s="9" t="s">
        <v>60</v>
      </c>
      <c r="H175" s="9">
        <v>0</v>
      </c>
      <c r="I175" s="9">
        <v>69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45777</v>
      </c>
      <c r="U175" s="11">
        <v>10000</v>
      </c>
      <c r="V175" s="10">
        <v>0</v>
      </c>
      <c r="W175" s="10">
        <v>10000</v>
      </c>
      <c r="X175" s="10">
        <v>0</v>
      </c>
      <c r="Y175" s="10">
        <v>0</v>
      </c>
      <c r="Z175" s="9" t="s">
        <v>140</v>
      </c>
      <c r="AA175" s="8">
        <v>11036.3</v>
      </c>
      <c r="AB175" s="8">
        <v>0</v>
      </c>
      <c r="AC175" s="8">
        <v>11036.3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77</v>
      </c>
      <c r="AI175" s="1">
        <v>2</v>
      </c>
      <c r="AJ175" s="3">
        <v>45777</v>
      </c>
      <c r="AK175" s="3">
        <v>0</v>
      </c>
      <c r="AL175" s="3">
        <v>0</v>
      </c>
      <c r="AM175" s="3">
        <v>0</v>
      </c>
      <c r="AN175" s="3">
        <v>0</v>
      </c>
      <c r="AO175" s="3">
        <v>45775</v>
      </c>
      <c r="AP175" s="3">
        <v>45772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753.2274749999998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21</v>
      </c>
      <c r="F176" s="9">
        <v>37</v>
      </c>
      <c r="G176" s="9" t="s">
        <v>60</v>
      </c>
      <c r="H176" s="9">
        <v>0</v>
      </c>
      <c r="I176" s="9">
        <v>67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140</v>
      </c>
      <c r="AA176" s="8">
        <v>61398.149999999994</v>
      </c>
      <c r="AB176" s="8">
        <v>5900</v>
      </c>
      <c r="AC176" s="8">
        <v>55498.149999999994</v>
      </c>
      <c r="AD176" s="8">
        <v>0</v>
      </c>
      <c r="AE176" s="8">
        <v>0</v>
      </c>
      <c r="AF176" s="8" t="s">
        <v>58</v>
      </c>
      <c r="AG176" s="1" t="s">
        <v>124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8.5" customHeight="1" x14ac:dyDescent="0.45">
      <c r="A177" s="3">
        <v>45741</v>
      </c>
      <c r="B177" s="14" t="s">
        <v>735</v>
      </c>
      <c r="C177" s="9" t="s">
        <v>207</v>
      </c>
      <c r="D177" s="13" t="s">
        <v>736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43.420816383999991</v>
      </c>
      <c r="Q177" s="10">
        <v>0</v>
      </c>
      <c r="R177" s="10">
        <v>43.420816383999991</v>
      </c>
      <c r="S177" s="9" t="s">
        <v>114</v>
      </c>
      <c r="T177" s="12">
        <v>45755</v>
      </c>
      <c r="U177" s="11">
        <v>2000</v>
      </c>
      <c r="V177" s="10">
        <v>0</v>
      </c>
      <c r="W177" s="10">
        <v>2000</v>
      </c>
      <c r="X177" s="10">
        <v>5600</v>
      </c>
      <c r="Y177" s="10">
        <v>0</v>
      </c>
      <c r="Z177" s="9" t="s">
        <v>128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124</v>
      </c>
      <c r="AH177" s="1" t="s">
        <v>68</v>
      </c>
      <c r="AI177" s="1">
        <v>4</v>
      </c>
      <c r="AJ177" s="3">
        <v>45755</v>
      </c>
      <c r="AK177" s="3">
        <v>45751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 t="s">
        <v>810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45741</v>
      </c>
      <c r="B178" s="14" t="s">
        <v>735</v>
      </c>
      <c r="C178" s="9" t="s">
        <v>207</v>
      </c>
      <c r="D178" s="13" t="s">
        <v>323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108.55204095999999</v>
      </c>
      <c r="Q178" s="10">
        <v>0</v>
      </c>
      <c r="R178" s="10">
        <v>108.55204095999999</v>
      </c>
      <c r="S178" s="9" t="s">
        <v>114</v>
      </c>
      <c r="T178" s="12">
        <v>45755</v>
      </c>
      <c r="U178" s="11">
        <v>5000</v>
      </c>
      <c r="V178" s="10">
        <v>0</v>
      </c>
      <c r="W178" s="10">
        <v>5000</v>
      </c>
      <c r="X178" s="10">
        <v>5525</v>
      </c>
      <c r="Y178" s="10">
        <v>0</v>
      </c>
      <c r="Z178" s="9" t="s">
        <v>128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124</v>
      </c>
      <c r="AH178" s="1" t="s">
        <v>68</v>
      </c>
      <c r="AI178" s="1">
        <v>4</v>
      </c>
      <c r="AJ178" s="3">
        <v>45755</v>
      </c>
      <c r="AK178" s="3">
        <v>45751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45741</v>
      </c>
      <c r="B179" s="14" t="s">
        <v>737</v>
      </c>
      <c r="C179" s="9" t="s">
        <v>207</v>
      </c>
      <c r="D179" s="13" t="s">
        <v>715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114</v>
      </c>
      <c r="T179" s="12">
        <v>45755</v>
      </c>
      <c r="U179" s="11">
        <v>5000</v>
      </c>
      <c r="V179" s="10">
        <v>0</v>
      </c>
      <c r="W179" s="10">
        <v>5000</v>
      </c>
      <c r="X179" s="10">
        <v>5400</v>
      </c>
      <c r="Y179" s="10">
        <v>0</v>
      </c>
      <c r="Z179" s="9" t="s">
        <v>128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45755</v>
      </c>
      <c r="AK179" s="3">
        <v>45751</v>
      </c>
      <c r="AL179" s="3">
        <v>45745</v>
      </c>
      <c r="AM179" s="3">
        <v>45752</v>
      </c>
      <c r="AN179" s="3">
        <v>45753</v>
      </c>
      <c r="AO179" s="3">
        <v>45753</v>
      </c>
      <c r="AP179" s="3">
        <v>45750</v>
      </c>
      <c r="AQ179" s="3">
        <v>45754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>
        <v>45741</v>
      </c>
      <c r="B180" s="14" t="s">
        <v>737</v>
      </c>
      <c r="C180" s="9" t="s">
        <v>207</v>
      </c>
      <c r="D180" s="13" t="s">
        <v>716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92</v>
      </c>
      <c r="M180" s="10">
        <v>22</v>
      </c>
      <c r="N180" s="9">
        <v>40</v>
      </c>
      <c r="O180" s="9">
        <v>40</v>
      </c>
      <c r="P180" s="10">
        <v>108.55204095999999</v>
      </c>
      <c r="Q180" s="10">
        <v>0</v>
      </c>
      <c r="R180" s="10">
        <v>108.55204095999999</v>
      </c>
      <c r="S180" s="9" t="s">
        <v>114</v>
      </c>
      <c r="T180" s="12">
        <v>45755</v>
      </c>
      <c r="U180" s="11">
        <v>5000</v>
      </c>
      <c r="V180" s="10">
        <v>0</v>
      </c>
      <c r="W180" s="10">
        <v>5000</v>
      </c>
      <c r="X180" s="10">
        <v>5675</v>
      </c>
      <c r="Y180" s="10">
        <v>0</v>
      </c>
      <c r="Z180" s="9" t="s">
        <v>128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68</v>
      </c>
      <c r="AI180" s="1">
        <v>4</v>
      </c>
      <c r="AJ180" s="3">
        <v>45755</v>
      </c>
      <c r="AK180" s="3">
        <v>45751</v>
      </c>
      <c r="AL180" s="3">
        <v>45745</v>
      </c>
      <c r="AM180" s="3">
        <v>45752</v>
      </c>
      <c r="AN180" s="3">
        <v>45753</v>
      </c>
      <c r="AO180" s="3">
        <v>45753</v>
      </c>
      <c r="AP180" s="3">
        <v>45750</v>
      </c>
      <c r="AQ180" s="3">
        <v>45754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45749</v>
      </c>
      <c r="B181" s="14" t="s">
        <v>789</v>
      </c>
      <c r="C181" s="9" t="s">
        <v>756</v>
      </c>
      <c r="D181" s="13" t="s">
        <v>757</v>
      </c>
      <c r="E181" s="9">
        <v>21</v>
      </c>
      <c r="F181" s="9">
        <v>37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45757</v>
      </c>
      <c r="U181" s="11">
        <v>5000</v>
      </c>
      <c r="V181" s="10">
        <v>0</v>
      </c>
      <c r="W181" s="10">
        <v>5000</v>
      </c>
      <c r="X181" s="10">
        <v>5400</v>
      </c>
      <c r="Y181" s="10">
        <v>0</v>
      </c>
      <c r="Z181" s="9" t="s">
        <v>128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45757</v>
      </c>
      <c r="AK181" s="3">
        <v>45753</v>
      </c>
      <c r="AL181" s="3">
        <v>45747</v>
      </c>
      <c r="AM181" s="3">
        <v>45754</v>
      </c>
      <c r="AN181" s="3">
        <v>45755</v>
      </c>
      <c r="AO181" s="3">
        <v>45755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45628</v>
      </c>
      <c r="B182" s="14" t="s">
        <v>263</v>
      </c>
      <c r="C182" s="9" t="s">
        <v>113</v>
      </c>
      <c r="D182" s="13" t="s">
        <v>159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>
        <v>45766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128</v>
      </c>
      <c r="AA182" s="8">
        <v>17211.04</v>
      </c>
      <c r="AB182" s="8">
        <v>17211.04</v>
      </c>
      <c r="AC182" s="8">
        <v>0</v>
      </c>
      <c r="AD182" s="8">
        <v>17211.04</v>
      </c>
      <c r="AE182" s="8">
        <v>0</v>
      </c>
      <c r="AF182" s="8">
        <v>0</v>
      </c>
      <c r="AG182" s="1" t="s">
        <v>123</v>
      </c>
      <c r="AH182" s="1" t="s">
        <v>68</v>
      </c>
      <c r="AI182" s="1">
        <v>4</v>
      </c>
      <c r="AJ182" s="3">
        <v>45766</v>
      </c>
      <c r="AK182" s="3">
        <v>45762</v>
      </c>
      <c r="AL182" s="3">
        <v>45756</v>
      </c>
      <c r="AM182" s="3">
        <v>45763</v>
      </c>
      <c r="AN182" s="3">
        <v>45764</v>
      </c>
      <c r="AO182" s="3">
        <v>45764</v>
      </c>
      <c r="AP182" s="3">
        <v>45761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330</v>
      </c>
      <c r="AZ182" s="2">
        <v>0</v>
      </c>
      <c r="BA182" s="2">
        <v>0</v>
      </c>
      <c r="BB182" s="2">
        <v>0</v>
      </c>
      <c r="BC182" s="1" t="s">
        <v>129</v>
      </c>
      <c r="BD182" s="56">
        <v>0</v>
      </c>
    </row>
    <row r="183" spans="1:56" ht="28.5" customHeight="1" x14ac:dyDescent="0.45">
      <c r="A183" s="3" t="s">
        <v>146</v>
      </c>
      <c r="B183" s="14" t="s">
        <v>146</v>
      </c>
      <c r="C183" s="9" t="s">
        <v>207</v>
      </c>
      <c r="D183" s="13" t="s">
        <v>61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92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114</v>
      </c>
      <c r="T183" s="12">
        <v>45777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128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5378.4500000000007</v>
      </c>
      <c r="AF183" s="8">
        <v>0</v>
      </c>
      <c r="AG183" s="1" t="s">
        <v>61</v>
      </c>
      <c r="AH183" s="1" t="s">
        <v>68</v>
      </c>
      <c r="AI183" s="1">
        <v>4</v>
      </c>
      <c r="AJ183" s="3">
        <v>45777</v>
      </c>
      <c r="AK183" s="3">
        <v>45773</v>
      </c>
      <c r="AL183" s="3">
        <v>45767</v>
      </c>
      <c r="AM183" s="3">
        <v>45774</v>
      </c>
      <c r="AN183" s="3">
        <v>45775</v>
      </c>
      <c r="AO183" s="3">
        <v>45775</v>
      </c>
      <c r="AP183" s="3">
        <v>45772</v>
      </c>
      <c r="AQ183" s="3">
        <v>45776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386.78226766666666</v>
      </c>
    </row>
    <row r="184" spans="1:56" ht="28.5" customHeight="1" x14ac:dyDescent="0.45">
      <c r="A184" s="3" t="s">
        <v>146</v>
      </c>
      <c r="B184" s="14" t="s">
        <v>146</v>
      </c>
      <c r="C184" s="9" t="s">
        <v>115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>
        <v>45777</v>
      </c>
      <c r="U184" s="11">
        <v>40000</v>
      </c>
      <c r="V184" s="10">
        <v>0</v>
      </c>
      <c r="W184" s="10">
        <v>40000</v>
      </c>
      <c r="X184" s="10">
        <v>0</v>
      </c>
      <c r="Y184" s="10">
        <v>42000</v>
      </c>
      <c r="Z184" s="9" t="s">
        <v>128</v>
      </c>
      <c r="AA184" s="8">
        <v>43027.600000000006</v>
      </c>
      <c r="AB184" s="8">
        <v>0</v>
      </c>
      <c r="AC184" s="8">
        <v>43027.600000000006</v>
      </c>
      <c r="AD184" s="8">
        <v>0</v>
      </c>
      <c r="AE184" s="8">
        <v>43027.600000000006</v>
      </c>
      <c r="AF184" s="8">
        <v>0</v>
      </c>
      <c r="AG184" s="1" t="s">
        <v>123</v>
      </c>
      <c r="AH184" s="1" t="s">
        <v>68</v>
      </c>
      <c r="AI184" s="1">
        <v>4</v>
      </c>
      <c r="AJ184" s="3">
        <v>45777</v>
      </c>
      <c r="AK184" s="3">
        <v>45773</v>
      </c>
      <c r="AL184" s="3">
        <v>45767</v>
      </c>
      <c r="AM184" s="3">
        <v>45774</v>
      </c>
      <c r="AN184" s="3">
        <v>45775</v>
      </c>
      <c r="AO184" s="3">
        <v>45775</v>
      </c>
      <c r="AP184" s="3">
        <v>45772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3094.2581413333332</v>
      </c>
    </row>
    <row r="185" spans="1:56" ht="28.5" customHeight="1" x14ac:dyDescent="0.45">
      <c r="A185" s="3" t="s">
        <v>146</v>
      </c>
      <c r="B185" s="14" t="s">
        <v>146</v>
      </c>
      <c r="C185" s="9" t="s">
        <v>113</v>
      </c>
      <c r="D185" s="13" t="s">
        <v>159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45777</v>
      </c>
      <c r="U185" s="11">
        <v>20000</v>
      </c>
      <c r="V185" s="10">
        <v>0</v>
      </c>
      <c r="W185" s="10">
        <v>20000</v>
      </c>
      <c r="X185" s="10">
        <v>0</v>
      </c>
      <c r="Y185" s="10">
        <v>21000</v>
      </c>
      <c r="Z185" s="9" t="s">
        <v>128</v>
      </c>
      <c r="AA185" s="8">
        <v>21513.800000000003</v>
      </c>
      <c r="AB185" s="8">
        <v>0</v>
      </c>
      <c r="AC185" s="8">
        <v>21513.800000000003</v>
      </c>
      <c r="AD185" s="8">
        <v>0</v>
      </c>
      <c r="AE185" s="8">
        <v>21513.800000000003</v>
      </c>
      <c r="AF185" s="8">
        <v>0</v>
      </c>
      <c r="AG185" s="1" t="s">
        <v>123</v>
      </c>
      <c r="AH185" s="1" t="s">
        <v>68</v>
      </c>
      <c r="AI185" s="1">
        <v>4</v>
      </c>
      <c r="AJ185" s="3">
        <v>45777</v>
      </c>
      <c r="AK185" s="3">
        <v>45773</v>
      </c>
      <c r="AL185" s="3">
        <v>45767</v>
      </c>
      <c r="AM185" s="3">
        <v>45774</v>
      </c>
      <c r="AN185" s="3">
        <v>45775</v>
      </c>
      <c r="AO185" s="3">
        <v>45775</v>
      </c>
      <c r="AP185" s="3">
        <v>45772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1547.1290706666666</v>
      </c>
    </row>
    <row r="186" spans="1:56" ht="28.5" customHeight="1" x14ac:dyDescent="0.45">
      <c r="A186" s="3" t="s">
        <v>146</v>
      </c>
      <c r="B186" s="14" t="s">
        <v>146</v>
      </c>
      <c r="C186" s="9" t="s">
        <v>111</v>
      </c>
      <c r="D186" s="13" t="s">
        <v>61</v>
      </c>
      <c r="E186" s="9">
        <v>21</v>
      </c>
      <c r="F186" s="9">
        <v>40</v>
      </c>
      <c r="G186" s="9" t="s">
        <v>60</v>
      </c>
      <c r="H186" s="9" t="s">
        <v>66</v>
      </c>
      <c r="I186" s="9">
        <v>108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42</v>
      </c>
      <c r="O186" s="9">
        <v>40</v>
      </c>
      <c r="P186" s="10">
        <v>227.95928601599996</v>
      </c>
      <c r="Q186" s="10">
        <v>0</v>
      </c>
      <c r="R186" s="10">
        <v>227.95928601599996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128</v>
      </c>
      <c r="AA186" s="8">
        <v>11595.1</v>
      </c>
      <c r="AB186" s="8">
        <v>11595.1</v>
      </c>
      <c r="AC186" s="8">
        <v>0</v>
      </c>
      <c r="AD186" s="8">
        <v>11595.1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45631</v>
      </c>
      <c r="B187" s="14" t="s">
        <v>270</v>
      </c>
      <c r="C187" s="9" t="s">
        <v>113</v>
      </c>
      <c r="D187" s="13" t="s">
        <v>159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 t="s">
        <v>63</v>
      </c>
      <c r="U187" s="11">
        <v>16000</v>
      </c>
      <c r="V187" s="10">
        <v>0</v>
      </c>
      <c r="W187" s="10">
        <v>16000</v>
      </c>
      <c r="X187" s="10">
        <v>0</v>
      </c>
      <c r="Y187" s="10">
        <v>16800</v>
      </c>
      <c r="Z187" s="9" t="s">
        <v>128</v>
      </c>
      <c r="AA187" s="8">
        <v>17211.04</v>
      </c>
      <c r="AB187" s="8">
        <v>17211.04</v>
      </c>
      <c r="AC187" s="8">
        <v>0</v>
      </c>
      <c r="AD187" s="8">
        <v>17211.04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 t="s">
        <v>331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>
        <v>45631</v>
      </c>
      <c r="B188" s="14" t="s">
        <v>271</v>
      </c>
      <c r="C188" s="9" t="s">
        <v>113</v>
      </c>
      <c r="D188" s="13" t="s">
        <v>159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 t="s">
        <v>63</v>
      </c>
      <c r="U188" s="11">
        <v>16000</v>
      </c>
      <c r="V188" s="10">
        <v>0</v>
      </c>
      <c r="W188" s="10">
        <v>16000</v>
      </c>
      <c r="X188" s="10">
        <v>0</v>
      </c>
      <c r="Y188" s="10">
        <v>16800</v>
      </c>
      <c r="Z188" s="9" t="s">
        <v>128</v>
      </c>
      <c r="AA188" s="8">
        <v>17211.04</v>
      </c>
      <c r="AB188" s="8">
        <v>17211.04</v>
      </c>
      <c r="AC188" s="8">
        <v>0</v>
      </c>
      <c r="AD188" s="8">
        <v>17211.04</v>
      </c>
      <c r="AE188" s="8">
        <v>0</v>
      </c>
      <c r="AF188" s="8">
        <v>0</v>
      </c>
      <c r="AG188" s="1" t="s">
        <v>123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332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45693</v>
      </c>
      <c r="B189" s="14" t="s">
        <v>400</v>
      </c>
      <c r="C189" s="9" t="s">
        <v>111</v>
      </c>
      <c r="D189" s="13" t="s">
        <v>397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40</v>
      </c>
      <c r="O189" s="9">
        <v>40</v>
      </c>
      <c r="P189" s="10">
        <v>65.13122457599998</v>
      </c>
      <c r="Q189" s="10">
        <v>0</v>
      </c>
      <c r="R189" s="10">
        <v>65.13122457599998</v>
      </c>
      <c r="S189" s="9" t="s">
        <v>67</v>
      </c>
      <c r="T189" s="12" t="s">
        <v>63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128</v>
      </c>
      <c r="AA189" s="8">
        <v>3310.89</v>
      </c>
      <c r="AB189" s="8">
        <v>3310.89</v>
      </c>
      <c r="AC189" s="8">
        <v>0</v>
      </c>
      <c r="AD189" s="8">
        <v>3310.89</v>
      </c>
      <c r="AE189" s="8">
        <v>0</v>
      </c>
      <c r="AF189" s="8">
        <v>0</v>
      </c>
      <c r="AG189" s="1" t="s">
        <v>123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45693</v>
      </c>
      <c r="B190" s="14" t="s">
        <v>401</v>
      </c>
      <c r="C190" s="9" t="s">
        <v>111</v>
      </c>
      <c r="D190" s="13" t="s">
        <v>192</v>
      </c>
      <c r="E190" s="9">
        <v>21</v>
      </c>
      <c r="F190" s="9">
        <v>40</v>
      </c>
      <c r="G190" s="9" t="s">
        <v>60</v>
      </c>
      <c r="H190" s="9" t="s">
        <v>66</v>
      </c>
      <c r="I190" s="9">
        <v>108</v>
      </c>
      <c r="J190" s="9" t="s">
        <v>57</v>
      </c>
      <c r="K190" s="9">
        <v>5</v>
      </c>
      <c r="L190" s="9" t="s">
        <v>91</v>
      </c>
      <c r="M190" s="10">
        <v>22</v>
      </c>
      <c r="N190" s="9">
        <v>42</v>
      </c>
      <c r="O190" s="9">
        <v>40</v>
      </c>
      <c r="P190" s="10">
        <v>113.97964300799998</v>
      </c>
      <c r="Q190" s="10">
        <v>0</v>
      </c>
      <c r="R190" s="10">
        <v>113.97964300799998</v>
      </c>
      <c r="S190" s="9" t="s">
        <v>67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128</v>
      </c>
      <c r="AA190" s="8">
        <v>5797.55</v>
      </c>
      <c r="AB190" s="8">
        <v>5797.55</v>
      </c>
      <c r="AC190" s="8">
        <v>0</v>
      </c>
      <c r="AD190" s="8">
        <v>5797.55</v>
      </c>
      <c r="AE190" s="8">
        <v>0</v>
      </c>
      <c r="AF190" s="8">
        <v>0</v>
      </c>
      <c r="AG190" s="1" t="s">
        <v>123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0</v>
      </c>
    </row>
    <row r="191" spans="1:56" ht="28.5" customHeight="1" x14ac:dyDescent="0.45">
      <c r="A191" s="3">
        <v>45667</v>
      </c>
      <c r="B191" s="14" t="s">
        <v>342</v>
      </c>
      <c r="C191" s="9" t="s">
        <v>111</v>
      </c>
      <c r="D191" s="13" t="s">
        <v>336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91</v>
      </c>
      <c r="M191" s="10">
        <v>22</v>
      </c>
      <c r="N191" s="9">
        <v>40</v>
      </c>
      <c r="O191" s="9">
        <v>40</v>
      </c>
      <c r="P191" s="10">
        <v>86.841632767999982</v>
      </c>
      <c r="Q191" s="10">
        <v>0</v>
      </c>
      <c r="R191" s="10">
        <v>86.841632767999982</v>
      </c>
      <c r="S191" s="9" t="s">
        <v>67</v>
      </c>
      <c r="T191" s="12" t="s">
        <v>63</v>
      </c>
      <c r="U191" s="11">
        <v>4000</v>
      </c>
      <c r="V191" s="10">
        <v>0</v>
      </c>
      <c r="W191" s="10">
        <v>4000</v>
      </c>
      <c r="X191" s="10">
        <v>0</v>
      </c>
      <c r="Y191" s="10">
        <v>4200</v>
      </c>
      <c r="Z191" s="9" t="s">
        <v>128</v>
      </c>
      <c r="AA191" s="8">
        <v>4414.5199999999995</v>
      </c>
      <c r="AB191" s="8">
        <v>0</v>
      </c>
      <c r="AC191" s="8">
        <v>4414.5199999999995</v>
      </c>
      <c r="AD191" s="8">
        <v>0</v>
      </c>
      <c r="AE191" s="8">
        <v>4414.5199999999995</v>
      </c>
      <c r="AF191" s="8">
        <v>0</v>
      </c>
      <c r="AG191" s="1" t="s">
        <v>123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129</v>
      </c>
      <c r="BD191" s="56">
        <v>317.46284826666664</v>
      </c>
    </row>
    <row r="192" spans="1:56" ht="28.5" customHeight="1" x14ac:dyDescent="0.45">
      <c r="A192" s="3" t="s">
        <v>146</v>
      </c>
      <c r="B192" s="14" t="s">
        <v>146</v>
      </c>
      <c r="C192" s="9" t="s">
        <v>113</v>
      </c>
      <c r="D192" s="13" t="s">
        <v>159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128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10756.900000000001</v>
      </c>
      <c r="AF192" s="8">
        <v>0</v>
      </c>
      <c r="AG192" s="1" t="s">
        <v>122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773.56453533333331</v>
      </c>
    </row>
    <row r="193" spans="1:56" ht="28.5" customHeight="1" x14ac:dyDescent="0.45">
      <c r="A193" s="3">
        <v>45548</v>
      </c>
      <c r="B193" s="14" t="s">
        <v>216</v>
      </c>
      <c r="C193" s="9" t="s">
        <v>111</v>
      </c>
      <c r="D193" s="13" t="s">
        <v>210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40</v>
      </c>
      <c r="O193" s="9">
        <v>40</v>
      </c>
      <c r="P193" s="10">
        <v>217.10408191999997</v>
      </c>
      <c r="Q193" s="10">
        <v>0</v>
      </c>
      <c r="R193" s="10">
        <v>217.10408191999997</v>
      </c>
      <c r="S193" s="9" t="s">
        <v>67</v>
      </c>
      <c r="T193" s="12" t="s">
        <v>63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128</v>
      </c>
      <c r="AA193" s="8">
        <v>11036.3</v>
      </c>
      <c r="AB193" s="8">
        <v>0</v>
      </c>
      <c r="AC193" s="8">
        <v>11036.3</v>
      </c>
      <c r="AD193" s="8">
        <v>0</v>
      </c>
      <c r="AE193" s="8">
        <v>11036.3</v>
      </c>
      <c r="AF193" s="8">
        <v>0</v>
      </c>
      <c r="AG193" s="1" t="s">
        <v>122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793.65712066666651</v>
      </c>
    </row>
    <row r="194" spans="1:56" ht="28.5" customHeight="1" x14ac:dyDescent="0.45">
      <c r="A194" s="3">
        <v>45066</v>
      </c>
      <c r="B194" s="14" t="s">
        <v>136</v>
      </c>
      <c r="C194" s="9" t="s">
        <v>80</v>
      </c>
      <c r="D194" s="13" t="s">
        <v>135</v>
      </c>
      <c r="E194" s="9">
        <v>21</v>
      </c>
      <c r="F194" s="9">
        <v>38</v>
      </c>
      <c r="G194" s="9" t="s">
        <v>60</v>
      </c>
      <c r="H194" s="9" t="s">
        <v>76</v>
      </c>
      <c r="I194" s="9">
        <v>102</v>
      </c>
      <c r="J194" s="9" t="s">
        <v>57</v>
      </c>
      <c r="K194" s="9">
        <v>5</v>
      </c>
      <c r="L194" s="9" t="s">
        <v>92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67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128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5518.15</v>
      </c>
      <c r="AF194" s="8">
        <v>0</v>
      </c>
      <c r="AG194" s="1" t="s">
        <v>126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396.82856033333326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21</v>
      </c>
      <c r="F195" s="9">
        <v>37</v>
      </c>
      <c r="G195" s="9">
        <v>0</v>
      </c>
      <c r="H195" s="9">
        <v>0</v>
      </c>
      <c r="I195" s="9">
        <v>74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 t="s">
        <v>83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128</v>
      </c>
      <c r="AA195" s="8">
        <v>173982.38</v>
      </c>
      <c r="AB195" s="8">
        <v>72336.66</v>
      </c>
      <c r="AC195" s="8">
        <v>101645.72000000002</v>
      </c>
      <c r="AD195" s="8">
        <v>72336.66</v>
      </c>
      <c r="AE195" s="8">
        <v>101645.72000000002</v>
      </c>
      <c r="AF195" s="8" t="s">
        <v>58</v>
      </c>
      <c r="AG195" s="1" t="s">
        <v>123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130</v>
      </c>
      <c r="BD195" s="56">
        <v>0</v>
      </c>
    </row>
    <row r="196" spans="1:56" ht="28.5" customHeight="1" x14ac:dyDescent="0.45">
      <c r="A196" s="3">
        <v>45720</v>
      </c>
      <c r="B196" s="14" t="s">
        <v>507</v>
      </c>
      <c r="C196" s="9" t="s">
        <v>493</v>
      </c>
      <c r="D196" s="13" t="s">
        <v>494</v>
      </c>
      <c r="E196" s="9">
        <v>22</v>
      </c>
      <c r="F196" s="9">
        <v>34</v>
      </c>
      <c r="G196" s="9" t="s">
        <v>60</v>
      </c>
      <c r="H196" s="9" t="s">
        <v>66</v>
      </c>
      <c r="I196" s="9">
        <v>115</v>
      </c>
      <c r="J196" s="9" t="s">
        <v>78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372</v>
      </c>
      <c r="T196" s="12" t="s">
        <v>142</v>
      </c>
      <c r="U196" s="11">
        <v>325632</v>
      </c>
      <c r="V196" s="10">
        <v>325632</v>
      </c>
      <c r="W196" s="10">
        <v>0</v>
      </c>
      <c r="X196" s="10">
        <v>329710</v>
      </c>
      <c r="Y196" s="10">
        <v>0</v>
      </c>
      <c r="Z196" s="9" t="s">
        <v>413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68</v>
      </c>
      <c r="AI196" s="1">
        <v>4</v>
      </c>
      <c r="AJ196" s="3" t="s">
        <v>142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 t="s">
        <v>758</v>
      </c>
      <c r="AZ196" s="2">
        <v>0</v>
      </c>
      <c r="BA196" s="2">
        <v>0</v>
      </c>
      <c r="BB196" s="2">
        <v>0</v>
      </c>
      <c r="BC196" s="1" t="s">
        <v>416</v>
      </c>
      <c r="BD196" s="56">
        <v>0</v>
      </c>
    </row>
    <row r="197" spans="1:56" ht="28.5" customHeight="1" x14ac:dyDescent="0.45">
      <c r="A197" s="3">
        <v>45720</v>
      </c>
      <c r="B197" s="14" t="s">
        <v>507</v>
      </c>
      <c r="C197" s="9" t="s">
        <v>493</v>
      </c>
      <c r="D197" s="13" t="s">
        <v>494</v>
      </c>
      <c r="E197" s="9">
        <v>22</v>
      </c>
      <c r="F197" s="9">
        <v>34</v>
      </c>
      <c r="G197" s="9" t="s">
        <v>60</v>
      </c>
      <c r="H197" s="9" t="s">
        <v>66</v>
      </c>
      <c r="I197" s="9">
        <v>115</v>
      </c>
      <c r="J197" s="9" t="s">
        <v>78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372</v>
      </c>
      <c r="T197" s="12">
        <v>45777</v>
      </c>
      <c r="U197" s="11">
        <v>268368</v>
      </c>
      <c r="V197" s="10">
        <v>15939</v>
      </c>
      <c r="W197" s="10">
        <v>252429</v>
      </c>
      <c r="X197" s="10">
        <v>21430</v>
      </c>
      <c r="Y197" s="10">
        <v>259284.90000000002</v>
      </c>
      <c r="Z197" s="9" t="s">
        <v>413</v>
      </c>
      <c r="AA197" s="8">
        <v>257176.91376300002</v>
      </c>
      <c r="AB197" s="8">
        <v>135598</v>
      </c>
      <c r="AC197" s="8">
        <v>121578.91376300002</v>
      </c>
      <c r="AD197" s="8">
        <v>0</v>
      </c>
      <c r="AE197" s="8">
        <v>257176.91376300002</v>
      </c>
      <c r="AF197" s="8">
        <v>0</v>
      </c>
      <c r="AG197" s="1" t="s">
        <v>124</v>
      </c>
      <c r="AH197" s="1" t="s">
        <v>68</v>
      </c>
      <c r="AI197" s="1">
        <v>4</v>
      </c>
      <c r="AJ197" s="3">
        <v>45777</v>
      </c>
      <c r="AK197" s="3">
        <v>45773</v>
      </c>
      <c r="AL197" s="3">
        <v>45767</v>
      </c>
      <c r="AM197" s="3">
        <v>45774</v>
      </c>
      <c r="AN197" s="3">
        <v>45775</v>
      </c>
      <c r="AO197" s="3">
        <v>45775</v>
      </c>
      <c r="AP197" s="3">
        <v>45772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416</v>
      </c>
      <c r="BD197" s="56">
        <v>12990.301672530677</v>
      </c>
    </row>
    <row r="198" spans="1:56" ht="28.5" customHeight="1" x14ac:dyDescent="0.45">
      <c r="A198" s="3">
        <v>45720</v>
      </c>
      <c r="B198" s="14" t="s">
        <v>507</v>
      </c>
      <c r="C198" s="9" t="s">
        <v>493</v>
      </c>
      <c r="D198" s="13" t="s">
        <v>494</v>
      </c>
      <c r="E198" s="9">
        <v>22</v>
      </c>
      <c r="F198" s="9">
        <v>34</v>
      </c>
      <c r="G198" s="9" t="s">
        <v>60</v>
      </c>
      <c r="H198" s="9" t="s">
        <v>66</v>
      </c>
      <c r="I198" s="9">
        <v>115</v>
      </c>
      <c r="J198" s="9" t="s">
        <v>78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372</v>
      </c>
      <c r="T198" s="12">
        <v>45800</v>
      </c>
      <c r="U198" s="11">
        <v>3406000</v>
      </c>
      <c r="V198" s="10">
        <v>0</v>
      </c>
      <c r="W198" s="10">
        <v>3406000</v>
      </c>
      <c r="X198" s="10">
        <v>0</v>
      </c>
      <c r="Y198" s="10">
        <v>3576300</v>
      </c>
      <c r="Z198" s="9" t="s">
        <v>413</v>
      </c>
      <c r="AA198" s="8">
        <v>3378309.2199999997</v>
      </c>
      <c r="AB198" s="8">
        <v>0</v>
      </c>
      <c r="AC198" s="8">
        <v>3378309.2199999997</v>
      </c>
      <c r="AD198" s="8">
        <v>0</v>
      </c>
      <c r="AE198" s="8">
        <v>3378309.2199999997</v>
      </c>
      <c r="AF198" s="8">
        <v>0</v>
      </c>
      <c r="AG198" s="1" t="s">
        <v>123</v>
      </c>
      <c r="AH198" s="1" t="s">
        <v>68</v>
      </c>
      <c r="AI198" s="1">
        <v>4</v>
      </c>
      <c r="AJ198" s="3">
        <v>45800</v>
      </c>
      <c r="AK198" s="3">
        <v>45796</v>
      </c>
      <c r="AL198" s="3">
        <v>45790</v>
      </c>
      <c r="AM198" s="3">
        <v>45797</v>
      </c>
      <c r="AN198" s="3">
        <v>45798</v>
      </c>
      <c r="AO198" s="3">
        <v>45798</v>
      </c>
      <c r="AP198" s="3">
        <v>45795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416</v>
      </c>
      <c r="BD198" s="56">
        <v>360961.0791262667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21.6</v>
      </c>
      <c r="F199" s="9">
        <v>34</v>
      </c>
      <c r="G199" s="9">
        <v>0</v>
      </c>
      <c r="H199" s="9">
        <v>0</v>
      </c>
      <c r="I199" s="9">
        <v>97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413</v>
      </c>
      <c r="AA199" s="8">
        <v>3635486.1337629999</v>
      </c>
      <c r="AB199" s="8">
        <v>135598</v>
      </c>
      <c r="AC199" s="8">
        <v>3499888.1337629999</v>
      </c>
      <c r="AD199" s="8">
        <v>0</v>
      </c>
      <c r="AE199" s="8">
        <v>3635486.1337629999</v>
      </c>
      <c r="AF199" s="8" t="s">
        <v>58</v>
      </c>
      <c r="AG199" s="1" t="s">
        <v>123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416</v>
      </c>
      <c r="BD199" s="56">
        <v>0</v>
      </c>
    </row>
    <row r="200" spans="1:56" ht="28.5" customHeight="1" x14ac:dyDescent="0.45">
      <c r="A200" s="3">
        <v>45749</v>
      </c>
      <c r="B200" s="14" t="s">
        <v>790</v>
      </c>
      <c r="C200" s="9" t="s">
        <v>280</v>
      </c>
      <c r="D200" s="13" t="s">
        <v>791</v>
      </c>
      <c r="E200" s="9">
        <v>23</v>
      </c>
      <c r="F200" s="9">
        <v>38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45754</v>
      </c>
      <c r="U200" s="11">
        <v>5000</v>
      </c>
      <c r="V200" s="10">
        <v>0</v>
      </c>
      <c r="W200" s="10">
        <v>5000</v>
      </c>
      <c r="X200" s="10">
        <v>5000</v>
      </c>
      <c r="Y200" s="10">
        <v>0</v>
      </c>
      <c r="Z200" s="9" t="s">
        <v>84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792</v>
      </c>
      <c r="AG200" s="1" t="s">
        <v>61</v>
      </c>
      <c r="AH200" s="1" t="s">
        <v>68</v>
      </c>
      <c r="AI200" s="1">
        <v>4</v>
      </c>
      <c r="AJ200" s="3">
        <v>45754</v>
      </c>
      <c r="AK200" s="3">
        <v>45750</v>
      </c>
      <c r="AL200" s="3">
        <v>45744</v>
      </c>
      <c r="AM200" s="3">
        <v>45751</v>
      </c>
      <c r="AN200" s="3">
        <v>45752</v>
      </c>
      <c r="AO200" s="3">
        <v>45752</v>
      </c>
      <c r="AP200" s="3">
        <v>45749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45743</v>
      </c>
      <c r="B201" s="14" t="s">
        <v>738</v>
      </c>
      <c r="C201" s="9" t="s">
        <v>206</v>
      </c>
      <c r="D201" s="13" t="s">
        <v>739</v>
      </c>
      <c r="E201" s="9">
        <v>23</v>
      </c>
      <c r="F201" s="9">
        <v>32</v>
      </c>
      <c r="G201" s="9" t="s">
        <v>60</v>
      </c>
      <c r="H201" s="9">
        <v>0</v>
      </c>
      <c r="I201" s="9">
        <v>64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35</v>
      </c>
      <c r="O201" s="9">
        <v>40</v>
      </c>
      <c r="P201" s="10">
        <v>103.61785728</v>
      </c>
      <c r="Q201" s="10">
        <v>0</v>
      </c>
      <c r="R201" s="10">
        <v>103.61785728</v>
      </c>
      <c r="S201" s="9" t="s">
        <v>71</v>
      </c>
      <c r="T201" s="12">
        <v>45755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84</v>
      </c>
      <c r="AA201" s="8">
        <v>4679.9500000000007</v>
      </c>
      <c r="AB201" s="8">
        <v>4679.9500000000007</v>
      </c>
      <c r="AC201" s="8">
        <v>0</v>
      </c>
      <c r="AD201" s="8">
        <v>0</v>
      </c>
      <c r="AE201" s="8">
        <v>0</v>
      </c>
      <c r="AF201" s="8" t="s">
        <v>351</v>
      </c>
      <c r="AG201" s="1" t="s">
        <v>61</v>
      </c>
      <c r="AH201" s="1" t="s">
        <v>72</v>
      </c>
      <c r="AI201" s="1">
        <v>3</v>
      </c>
      <c r="AJ201" s="3">
        <v>45755</v>
      </c>
      <c r="AK201" s="3">
        <v>0</v>
      </c>
      <c r="AL201" s="3">
        <v>45745</v>
      </c>
      <c r="AM201" s="3">
        <v>45752</v>
      </c>
      <c r="AN201" s="3">
        <v>45753</v>
      </c>
      <c r="AO201" s="3">
        <v>45753</v>
      </c>
      <c r="AP201" s="3">
        <v>45750</v>
      </c>
      <c r="AQ201" s="3">
        <v>45754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 t="s">
        <v>740</v>
      </c>
      <c r="AZ201" s="2">
        <v>0</v>
      </c>
      <c r="BA201" s="2">
        <v>0</v>
      </c>
      <c r="BB201" s="2">
        <v>0</v>
      </c>
      <c r="BC201" s="1" t="s">
        <v>105</v>
      </c>
      <c r="BD201" s="56">
        <v>0</v>
      </c>
    </row>
    <row r="202" spans="1:56" ht="28.5" customHeight="1" x14ac:dyDescent="0.45">
      <c r="A202" s="3">
        <v>45748</v>
      </c>
      <c r="B202" s="14" t="s">
        <v>793</v>
      </c>
      <c r="C202" s="9" t="s">
        <v>264</v>
      </c>
      <c r="D202" s="13" t="s">
        <v>759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45756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84</v>
      </c>
      <c r="AA202" s="8">
        <v>9918.7000000000007</v>
      </c>
      <c r="AB202" s="8">
        <v>5553</v>
      </c>
      <c r="AC202" s="8">
        <v>4365.7000000000007</v>
      </c>
      <c r="AD202" s="8">
        <v>0</v>
      </c>
      <c r="AE202" s="8">
        <v>0</v>
      </c>
      <c r="AF202" s="8" t="s">
        <v>351</v>
      </c>
      <c r="AG202" s="1" t="s">
        <v>61</v>
      </c>
      <c r="AH202" s="1" t="s">
        <v>74</v>
      </c>
      <c r="AI202" s="1">
        <v>2</v>
      </c>
      <c r="AJ202" s="3">
        <v>45756</v>
      </c>
      <c r="AK202" s="3">
        <v>0</v>
      </c>
      <c r="AL202" s="3">
        <v>45747</v>
      </c>
      <c r="AM202" s="3">
        <v>45754</v>
      </c>
      <c r="AN202" s="3">
        <v>45755</v>
      </c>
      <c r="AO202" s="3">
        <v>45755</v>
      </c>
      <c r="AP202" s="3">
        <v>45751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326.33607499999994</v>
      </c>
    </row>
    <row r="203" spans="1:56" ht="28.5" customHeight="1" x14ac:dyDescent="0.45">
      <c r="A203" s="3" t="s">
        <v>146</v>
      </c>
      <c r="B203" s="14" t="s">
        <v>146</v>
      </c>
      <c r="C203" s="9" t="s">
        <v>320</v>
      </c>
      <c r="D203" s="13" t="s">
        <v>61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45777</v>
      </c>
      <c r="U203" s="11">
        <v>7000</v>
      </c>
      <c r="V203" s="10">
        <v>0</v>
      </c>
      <c r="W203" s="10">
        <v>7000</v>
      </c>
      <c r="X203" s="10">
        <v>0</v>
      </c>
      <c r="Y203" s="10">
        <v>7350</v>
      </c>
      <c r="Z203" s="9" t="s">
        <v>84</v>
      </c>
      <c r="AA203" s="8">
        <v>6943.09</v>
      </c>
      <c r="AB203" s="8">
        <v>0</v>
      </c>
      <c r="AC203" s="8">
        <v>6943.09</v>
      </c>
      <c r="AD203" s="8">
        <v>0</v>
      </c>
      <c r="AE203" s="8">
        <v>0</v>
      </c>
      <c r="AF203" s="8">
        <v>0</v>
      </c>
      <c r="AG203" s="1" t="s">
        <v>122</v>
      </c>
      <c r="AH203" s="1" t="s">
        <v>74</v>
      </c>
      <c r="AI203" s="1">
        <v>2</v>
      </c>
      <c r="AJ203" s="3">
        <v>45777</v>
      </c>
      <c r="AK203" s="3">
        <v>0</v>
      </c>
      <c r="AL203" s="3">
        <v>45768</v>
      </c>
      <c r="AM203" s="3">
        <v>45775</v>
      </c>
      <c r="AN203" s="3">
        <v>45776</v>
      </c>
      <c r="AO203" s="3">
        <v>45776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518.99597749999987</v>
      </c>
    </row>
    <row r="204" spans="1:56" ht="28.5" customHeight="1" x14ac:dyDescent="0.45">
      <c r="A204" s="3" t="s">
        <v>146</v>
      </c>
      <c r="B204" s="14" t="s">
        <v>146</v>
      </c>
      <c r="C204" s="9" t="s">
        <v>344</v>
      </c>
      <c r="D204" s="13" t="s">
        <v>61</v>
      </c>
      <c r="E204" s="9">
        <v>23</v>
      </c>
      <c r="F204" s="9">
        <v>34</v>
      </c>
      <c r="G204" s="9" t="s">
        <v>60</v>
      </c>
      <c r="H204" s="9" t="s">
        <v>66</v>
      </c>
      <c r="I204" s="9">
        <v>92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133</v>
      </c>
      <c r="T204" s="12">
        <v>45777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84</v>
      </c>
      <c r="AA204" s="8">
        <v>4959.3500000000004</v>
      </c>
      <c r="AB204" s="8">
        <v>0</v>
      </c>
      <c r="AC204" s="8">
        <v>4959.3500000000004</v>
      </c>
      <c r="AD204" s="8">
        <v>0</v>
      </c>
      <c r="AE204" s="8">
        <v>4959.3500000000004</v>
      </c>
      <c r="AF204" s="8">
        <v>0</v>
      </c>
      <c r="AG204" s="1" t="s">
        <v>123</v>
      </c>
      <c r="AH204" s="1" t="s">
        <v>68</v>
      </c>
      <c r="AI204" s="1">
        <v>4</v>
      </c>
      <c r="AJ204" s="3">
        <v>45777</v>
      </c>
      <c r="AK204" s="3">
        <v>45773</v>
      </c>
      <c r="AL204" s="3">
        <v>45767</v>
      </c>
      <c r="AM204" s="3">
        <v>45774</v>
      </c>
      <c r="AN204" s="3">
        <v>45775</v>
      </c>
      <c r="AO204" s="3">
        <v>45775</v>
      </c>
      <c r="AP204" s="3">
        <v>45772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370.71141249999999</v>
      </c>
    </row>
    <row r="205" spans="1:56" ht="28.5" customHeight="1" x14ac:dyDescent="0.45">
      <c r="A205" s="3" t="s">
        <v>146</v>
      </c>
      <c r="B205" s="14" t="s">
        <v>146</v>
      </c>
      <c r="C205" s="9" t="s">
        <v>194</v>
      </c>
      <c r="D205" s="13" t="s">
        <v>61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93</v>
      </c>
      <c r="M205" s="10">
        <v>24</v>
      </c>
      <c r="N205" s="9">
        <v>37</v>
      </c>
      <c r="O205" s="9">
        <v>50</v>
      </c>
      <c r="P205" s="10">
        <v>547.69438847999993</v>
      </c>
      <c r="Q205" s="10">
        <v>0</v>
      </c>
      <c r="R205" s="10">
        <v>547.69438847999993</v>
      </c>
      <c r="S205" s="9" t="s">
        <v>133</v>
      </c>
      <c r="T205" s="12">
        <v>45777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84</v>
      </c>
      <c r="AA205" s="8">
        <v>19837.400000000001</v>
      </c>
      <c r="AB205" s="8">
        <v>0</v>
      </c>
      <c r="AC205" s="8">
        <v>19837.400000000001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72</v>
      </c>
      <c r="AI205" s="1">
        <v>3</v>
      </c>
      <c r="AJ205" s="3">
        <v>45777</v>
      </c>
      <c r="AK205" s="3">
        <v>0</v>
      </c>
      <c r="AL205" s="3">
        <v>45767</v>
      </c>
      <c r="AM205" s="3">
        <v>45774</v>
      </c>
      <c r="AN205" s="3">
        <v>45775</v>
      </c>
      <c r="AO205" s="3">
        <v>45775</v>
      </c>
      <c r="AP205" s="3">
        <v>45772</v>
      </c>
      <c r="AQ205" s="3">
        <v>45776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1482.84565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23</v>
      </c>
      <c r="F206" s="9">
        <v>34</v>
      </c>
      <c r="G206" s="9" t="s">
        <v>60</v>
      </c>
      <c r="H206" s="9">
        <v>0</v>
      </c>
      <c r="I206" s="9">
        <v>68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84</v>
      </c>
      <c r="AA206" s="8">
        <v>46338.490000000005</v>
      </c>
      <c r="AB206" s="8">
        <v>10232.950000000001</v>
      </c>
      <c r="AC206" s="8">
        <v>36105.54</v>
      </c>
      <c r="AD206" s="8">
        <v>0</v>
      </c>
      <c r="AE206" s="8">
        <v>4959.3500000000004</v>
      </c>
      <c r="AF206" s="8" t="s">
        <v>58</v>
      </c>
      <c r="AG206" s="1" t="s">
        <v>123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0</v>
      </c>
    </row>
    <row r="207" spans="1:56" ht="28.5" customHeight="1" x14ac:dyDescent="0.45">
      <c r="A207" s="3">
        <v>45749</v>
      </c>
      <c r="B207" s="14" t="s">
        <v>794</v>
      </c>
      <c r="C207" s="9" t="s">
        <v>760</v>
      </c>
      <c r="D207" s="13" t="s">
        <v>761</v>
      </c>
      <c r="E207" s="9">
        <v>23</v>
      </c>
      <c r="F207" s="9">
        <v>35</v>
      </c>
      <c r="G207" s="9" t="s">
        <v>199</v>
      </c>
      <c r="H207" s="9">
        <v>0</v>
      </c>
      <c r="I207" s="9">
        <v>70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45757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201</v>
      </c>
      <c r="AA207" s="8">
        <v>5099.05</v>
      </c>
      <c r="AB207" s="8">
        <v>5099.05</v>
      </c>
      <c r="AC207" s="8">
        <v>0</v>
      </c>
      <c r="AD207" s="8">
        <v>0</v>
      </c>
      <c r="AE207" s="8">
        <v>0</v>
      </c>
      <c r="AF207" s="8" t="s">
        <v>351</v>
      </c>
      <c r="AG207" s="1" t="s">
        <v>122</v>
      </c>
      <c r="AH207" s="1" t="s">
        <v>74</v>
      </c>
      <c r="AI207" s="1">
        <v>2</v>
      </c>
      <c r="AJ207" s="3">
        <v>45757</v>
      </c>
      <c r="AK207" s="3">
        <v>0</v>
      </c>
      <c r="AL207" s="3">
        <v>45748</v>
      </c>
      <c r="AM207" s="3">
        <v>45755</v>
      </c>
      <c r="AN207" s="3">
        <v>45756</v>
      </c>
      <c r="AO207" s="3">
        <v>45756</v>
      </c>
      <c r="AP207" s="3">
        <v>45752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200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23</v>
      </c>
      <c r="F208" s="9">
        <v>34</v>
      </c>
      <c r="G208" s="9" t="s">
        <v>199</v>
      </c>
      <c r="H208" s="9">
        <v>0</v>
      </c>
      <c r="I208" s="9">
        <v>68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201</v>
      </c>
      <c r="AA208" s="8">
        <v>5099.05</v>
      </c>
      <c r="AB208" s="8">
        <v>5099.05</v>
      </c>
      <c r="AC208" s="8">
        <v>0</v>
      </c>
      <c r="AD208" s="8">
        <v>0</v>
      </c>
      <c r="AE208" s="8">
        <v>0</v>
      </c>
      <c r="AF208" s="8">
        <v>0</v>
      </c>
      <c r="AG208" s="1" t="s">
        <v>122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200</v>
      </c>
      <c r="BD208" s="56">
        <v>0</v>
      </c>
    </row>
    <row r="209" spans="1:56" ht="28.5" customHeight="1" x14ac:dyDescent="0.45">
      <c r="A209" s="3">
        <v>45748</v>
      </c>
      <c r="B209" s="14" t="s">
        <v>793</v>
      </c>
      <c r="C209" s="9" t="s">
        <v>264</v>
      </c>
      <c r="D209" s="13" t="s">
        <v>576</v>
      </c>
      <c r="E209" s="9">
        <v>23</v>
      </c>
      <c r="F209" s="9">
        <v>34</v>
      </c>
      <c r="G209" s="9" t="s">
        <v>574</v>
      </c>
      <c r="H209" s="9">
        <v>0</v>
      </c>
      <c r="I209" s="9">
        <v>68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45756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575</v>
      </c>
      <c r="AA209" s="8">
        <v>9918.7000000000007</v>
      </c>
      <c r="AB209" s="8">
        <v>6043</v>
      </c>
      <c r="AC209" s="8">
        <v>3875.7000000000007</v>
      </c>
      <c r="AD209" s="8">
        <v>0</v>
      </c>
      <c r="AE209" s="8">
        <v>0</v>
      </c>
      <c r="AF209" s="8">
        <v>0</v>
      </c>
      <c r="AG209" s="1" t="s">
        <v>123</v>
      </c>
      <c r="AH209" s="1" t="s">
        <v>74</v>
      </c>
      <c r="AI209" s="1">
        <v>2</v>
      </c>
      <c r="AJ209" s="3">
        <v>45756</v>
      </c>
      <c r="AK209" s="3">
        <v>0</v>
      </c>
      <c r="AL209" s="3">
        <v>45747</v>
      </c>
      <c r="AM209" s="3">
        <v>45754</v>
      </c>
      <c r="AN209" s="3">
        <v>45755</v>
      </c>
      <c r="AO209" s="3">
        <v>45755</v>
      </c>
      <c r="AP209" s="3">
        <v>45751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200</v>
      </c>
      <c r="BD209" s="56">
        <v>312.76037733333339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23</v>
      </c>
      <c r="F210" s="9">
        <v>34</v>
      </c>
      <c r="G210" s="9" t="s">
        <v>574</v>
      </c>
      <c r="H210" s="9">
        <v>0</v>
      </c>
      <c r="I210" s="9">
        <v>68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575</v>
      </c>
      <c r="AA210" s="8">
        <v>9918.7000000000007</v>
      </c>
      <c r="AB210" s="8">
        <v>6043</v>
      </c>
      <c r="AC210" s="8">
        <v>3875.7000000000007</v>
      </c>
      <c r="AD210" s="8">
        <v>0</v>
      </c>
      <c r="AE210" s="8">
        <v>0</v>
      </c>
      <c r="AF210" s="8" t="s">
        <v>58</v>
      </c>
      <c r="AG210" s="1" t="s">
        <v>123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200</v>
      </c>
      <c r="BD210" s="56">
        <v>0</v>
      </c>
    </row>
    <row r="211" spans="1:56" ht="28.5" customHeight="1" x14ac:dyDescent="0.45">
      <c r="A211" s="3">
        <v>45749</v>
      </c>
      <c r="B211" s="14" t="s">
        <v>762</v>
      </c>
      <c r="C211" s="9" t="s">
        <v>763</v>
      </c>
      <c r="D211" s="13" t="s">
        <v>764</v>
      </c>
      <c r="E211" s="9">
        <v>23</v>
      </c>
      <c r="F211" s="9">
        <v>37</v>
      </c>
      <c r="G211" s="9" t="s">
        <v>60</v>
      </c>
      <c r="H211" s="9" t="s">
        <v>66</v>
      </c>
      <c r="I211" s="9">
        <v>115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80</v>
      </c>
      <c r="P211" s="10">
        <v>378.94530662399995</v>
      </c>
      <c r="Q211" s="10">
        <v>0</v>
      </c>
      <c r="R211" s="10">
        <v>378.94530662399995</v>
      </c>
      <c r="S211" s="9" t="s">
        <v>71</v>
      </c>
      <c r="T211" s="12">
        <v>45770</v>
      </c>
      <c r="U211" s="11">
        <v>8000</v>
      </c>
      <c r="V211" s="10">
        <v>0</v>
      </c>
      <c r="W211" s="10">
        <v>8000</v>
      </c>
      <c r="X211" s="10">
        <v>0</v>
      </c>
      <c r="Y211" s="10">
        <v>8400</v>
      </c>
      <c r="Z211" s="9" t="s">
        <v>309</v>
      </c>
      <c r="AA211" s="8">
        <v>8605.52</v>
      </c>
      <c r="AB211" s="8">
        <v>1037</v>
      </c>
      <c r="AC211" s="8">
        <v>7568.52</v>
      </c>
      <c r="AD211" s="8">
        <v>0</v>
      </c>
      <c r="AE211" s="8">
        <v>8605.52</v>
      </c>
      <c r="AF211" s="8" t="s">
        <v>351</v>
      </c>
      <c r="AG211" s="1" t="s">
        <v>122</v>
      </c>
      <c r="AH211" s="1" t="s">
        <v>68</v>
      </c>
      <c r="AI211" s="1">
        <v>4</v>
      </c>
      <c r="AJ211" s="3">
        <v>45770</v>
      </c>
      <c r="AK211" s="3">
        <v>45766</v>
      </c>
      <c r="AL211" s="3">
        <v>45760</v>
      </c>
      <c r="AM211" s="3">
        <v>45767</v>
      </c>
      <c r="AN211" s="3">
        <v>45768</v>
      </c>
      <c r="AO211" s="3">
        <v>45768</v>
      </c>
      <c r="AP211" s="3">
        <v>45765</v>
      </c>
      <c r="AQ211" s="3">
        <v>45769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108</v>
      </c>
      <c r="BD211" s="56">
        <v>667.29117999999994</v>
      </c>
    </row>
    <row r="212" spans="1:56" ht="28.5" customHeight="1" x14ac:dyDescent="0.45">
      <c r="A212" s="3">
        <v>45749</v>
      </c>
      <c r="B212" s="14" t="s">
        <v>795</v>
      </c>
      <c r="C212" s="9" t="s">
        <v>765</v>
      </c>
      <c r="D212" s="13" t="s">
        <v>766</v>
      </c>
      <c r="E212" s="9">
        <v>23</v>
      </c>
      <c r="F212" s="9">
        <v>35</v>
      </c>
      <c r="G212" s="9" t="s">
        <v>60</v>
      </c>
      <c r="H212" s="9">
        <v>0</v>
      </c>
      <c r="I212" s="9">
        <v>80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71</v>
      </c>
      <c r="T212" s="12">
        <v>45757</v>
      </c>
      <c r="U212" s="11">
        <v>4000</v>
      </c>
      <c r="V212" s="10">
        <v>0</v>
      </c>
      <c r="W212" s="10">
        <v>4000</v>
      </c>
      <c r="X212" s="10">
        <v>0</v>
      </c>
      <c r="Y212" s="10">
        <v>4200</v>
      </c>
      <c r="Z212" s="9" t="s">
        <v>309</v>
      </c>
      <c r="AA212" s="8">
        <v>4079.24</v>
      </c>
      <c r="AB212" s="8">
        <v>4079.24</v>
      </c>
      <c r="AC212" s="8">
        <v>0</v>
      </c>
      <c r="AD212" s="8">
        <v>0</v>
      </c>
      <c r="AE212" s="8">
        <v>0</v>
      </c>
      <c r="AF212" s="8" t="s">
        <v>351</v>
      </c>
      <c r="AG212" s="1" t="s">
        <v>122</v>
      </c>
      <c r="AH212" s="1" t="s">
        <v>74</v>
      </c>
      <c r="AI212" s="1">
        <v>2</v>
      </c>
      <c r="AJ212" s="3">
        <v>45757</v>
      </c>
      <c r="AK212" s="3">
        <v>0</v>
      </c>
      <c r="AL212" s="3">
        <v>45748</v>
      </c>
      <c r="AM212" s="3">
        <v>45755</v>
      </c>
      <c r="AN212" s="3">
        <v>45756</v>
      </c>
      <c r="AO212" s="3">
        <v>45756</v>
      </c>
      <c r="AP212" s="3">
        <v>45752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0</v>
      </c>
    </row>
    <row r="213" spans="1:56" ht="28.5" customHeight="1" x14ac:dyDescent="0.45">
      <c r="A213" s="3">
        <v>45727</v>
      </c>
      <c r="B213" s="14" t="s">
        <v>581</v>
      </c>
      <c r="C213" s="9" t="s">
        <v>115</v>
      </c>
      <c r="D213" s="13" t="s">
        <v>59</v>
      </c>
      <c r="E213" s="9">
        <v>23</v>
      </c>
      <c r="F213" s="9">
        <v>40</v>
      </c>
      <c r="G213" s="9" t="s">
        <v>60</v>
      </c>
      <c r="H213" s="9" t="s">
        <v>66</v>
      </c>
      <c r="I213" s="9">
        <v>125</v>
      </c>
      <c r="J213" s="9" t="s">
        <v>57</v>
      </c>
      <c r="K213" s="9">
        <v>5</v>
      </c>
      <c r="L213" s="9" t="s">
        <v>252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 t="s">
        <v>63</v>
      </c>
      <c r="U213" s="11">
        <v>1000</v>
      </c>
      <c r="V213" s="10">
        <v>0</v>
      </c>
      <c r="W213" s="10">
        <v>1000</v>
      </c>
      <c r="X213" s="10">
        <v>0</v>
      </c>
      <c r="Y213" s="10">
        <v>0</v>
      </c>
      <c r="Z213" s="9" t="s">
        <v>309</v>
      </c>
      <c r="AA213" s="8">
        <v>1159.5100000000002</v>
      </c>
      <c r="AB213" s="8">
        <v>0</v>
      </c>
      <c r="AC213" s="8">
        <v>1159.5100000000002</v>
      </c>
      <c r="AD213" s="8">
        <v>0</v>
      </c>
      <c r="AE213" s="8">
        <v>1159.5100000000002</v>
      </c>
      <c r="AF213" s="8" t="s">
        <v>315</v>
      </c>
      <c r="AG213" s="1" t="s">
        <v>122</v>
      </c>
      <c r="AH213" s="1" t="s">
        <v>163</v>
      </c>
      <c r="AI213" s="1">
        <v>2</v>
      </c>
      <c r="AJ213" s="3" t="s">
        <v>63</v>
      </c>
      <c r="AK213" s="3" t="e">
        <v>#VALUE!</v>
      </c>
      <c r="AL213" s="3">
        <v>0</v>
      </c>
      <c r="AM213" s="3">
        <v>0</v>
      </c>
      <c r="AN213" s="3">
        <v>0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158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108</v>
      </c>
      <c r="BD213" s="56">
        <v>102.23013166666668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85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309</v>
      </c>
      <c r="AA214" s="8">
        <v>1159.5100000000002</v>
      </c>
      <c r="AB214" s="8">
        <v>0</v>
      </c>
      <c r="AC214" s="8">
        <v>1159.5100000000002</v>
      </c>
      <c r="AD214" s="8">
        <v>0</v>
      </c>
      <c r="AE214" s="8">
        <v>1159.5100000000002</v>
      </c>
      <c r="AF214" s="8" t="s">
        <v>58</v>
      </c>
      <c r="AG214" s="1" t="s">
        <v>122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310</v>
      </c>
      <c r="BD214" s="56">
        <v>0</v>
      </c>
    </row>
    <row r="215" spans="1:56" ht="28.5" customHeight="1" x14ac:dyDescent="0.45">
      <c r="A215" s="3">
        <v>45601</v>
      </c>
      <c r="B215" s="14" t="s">
        <v>240</v>
      </c>
      <c r="C215" s="9" t="s">
        <v>94</v>
      </c>
      <c r="D215" s="13" t="s">
        <v>157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3256.5612287999998</v>
      </c>
      <c r="Q215" s="10">
        <v>3256.5612287999998</v>
      </c>
      <c r="R215" s="10">
        <v>0</v>
      </c>
      <c r="S215" s="9" t="s">
        <v>100</v>
      </c>
      <c r="T215" s="12">
        <v>45797</v>
      </c>
      <c r="U215" s="11">
        <v>100000</v>
      </c>
      <c r="V215" s="10">
        <v>0</v>
      </c>
      <c r="W215" s="10">
        <v>100000</v>
      </c>
      <c r="X215" s="10">
        <v>0</v>
      </c>
      <c r="Y215" s="10">
        <v>105000</v>
      </c>
      <c r="Z215" s="9" t="s">
        <v>402</v>
      </c>
      <c r="AA215" s="8">
        <v>107569.00000000001</v>
      </c>
      <c r="AB215" s="8">
        <v>0</v>
      </c>
      <c r="AC215" s="8">
        <v>107569.00000000001</v>
      </c>
      <c r="AD215" s="8">
        <v>0</v>
      </c>
      <c r="AE215" s="8">
        <v>0</v>
      </c>
      <c r="AF215" s="8" t="s">
        <v>403</v>
      </c>
      <c r="AG215" s="1" t="s">
        <v>123</v>
      </c>
      <c r="AH215" s="1" t="s">
        <v>72</v>
      </c>
      <c r="AI215" s="1">
        <v>3</v>
      </c>
      <c r="AJ215" s="3">
        <v>45797</v>
      </c>
      <c r="AK215" s="3">
        <v>0</v>
      </c>
      <c r="AL215" s="3">
        <v>45787</v>
      </c>
      <c r="AM215" s="3">
        <v>45794</v>
      </c>
      <c r="AN215" s="3">
        <v>45795</v>
      </c>
      <c r="AO215" s="3">
        <v>45795</v>
      </c>
      <c r="AP215" s="3">
        <v>45792</v>
      </c>
      <c r="AQ215" s="3">
        <v>45796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482</v>
      </c>
      <c r="AZ215" s="2">
        <v>0</v>
      </c>
      <c r="BA215" s="2">
        <v>0</v>
      </c>
      <c r="BB215" s="2">
        <v>0</v>
      </c>
      <c r="BC215" s="1" t="s">
        <v>120</v>
      </c>
      <c r="BD215" s="56">
        <v>13779.977343611114</v>
      </c>
    </row>
    <row r="216" spans="1:56" ht="28.5" customHeight="1" x14ac:dyDescent="0.45">
      <c r="A216" s="3">
        <v>45601</v>
      </c>
      <c r="B216" s="14" t="s">
        <v>240</v>
      </c>
      <c r="C216" s="9" t="s">
        <v>94</v>
      </c>
      <c r="D216" s="13" t="s">
        <v>157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6513.1224575999995</v>
      </c>
      <c r="Q216" s="10">
        <v>264</v>
      </c>
      <c r="R216" s="10">
        <v>6249.1224575999995</v>
      </c>
      <c r="S216" s="9" t="s">
        <v>100</v>
      </c>
      <c r="T216" s="12">
        <v>45828</v>
      </c>
      <c r="U216" s="11">
        <v>200000</v>
      </c>
      <c r="V216" s="10">
        <v>0</v>
      </c>
      <c r="W216" s="10">
        <v>200000</v>
      </c>
      <c r="X216" s="10">
        <v>0</v>
      </c>
      <c r="Y216" s="10">
        <v>210000</v>
      </c>
      <c r="Z216" s="9" t="s">
        <v>402</v>
      </c>
      <c r="AA216" s="8">
        <v>215138.00000000003</v>
      </c>
      <c r="AB216" s="8">
        <v>0</v>
      </c>
      <c r="AC216" s="8">
        <v>215138.00000000003</v>
      </c>
      <c r="AD216" s="8">
        <v>0</v>
      </c>
      <c r="AE216" s="8">
        <v>0</v>
      </c>
      <c r="AF216" s="8" t="s">
        <v>403</v>
      </c>
      <c r="AG216" s="1" t="s">
        <v>123</v>
      </c>
      <c r="AH216" s="1" t="s">
        <v>72</v>
      </c>
      <c r="AI216" s="1">
        <v>3</v>
      </c>
      <c r="AJ216" s="3">
        <v>45828</v>
      </c>
      <c r="AK216" s="3">
        <v>0</v>
      </c>
      <c r="AL216" s="3">
        <v>45818</v>
      </c>
      <c r="AM216" s="3">
        <v>45825</v>
      </c>
      <c r="AN216" s="3">
        <v>45826</v>
      </c>
      <c r="AO216" s="3">
        <v>45826</v>
      </c>
      <c r="AP216" s="3">
        <v>45823</v>
      </c>
      <c r="AQ216" s="3">
        <v>45827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482</v>
      </c>
      <c r="AZ216" s="2">
        <v>0</v>
      </c>
      <c r="BA216" s="2">
        <v>0</v>
      </c>
      <c r="BB216" s="2">
        <v>0</v>
      </c>
      <c r="BC216" s="1" t="s">
        <v>120</v>
      </c>
      <c r="BD216" s="56">
        <v>27559.954687222227</v>
      </c>
    </row>
    <row r="217" spans="1:56" ht="28.5" customHeight="1" x14ac:dyDescent="0.45">
      <c r="A217" s="3">
        <v>45601</v>
      </c>
      <c r="B217" s="14" t="s">
        <v>240</v>
      </c>
      <c r="C217" s="9" t="s">
        <v>94</v>
      </c>
      <c r="D217" s="13" t="s">
        <v>157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6513.1224575999995</v>
      </c>
      <c r="Q217" s="10">
        <v>0</v>
      </c>
      <c r="R217" s="10">
        <v>6513.1224575999995</v>
      </c>
      <c r="S217" s="9" t="s">
        <v>100</v>
      </c>
      <c r="T217" s="12">
        <v>45858</v>
      </c>
      <c r="U217" s="11">
        <v>200000</v>
      </c>
      <c r="V217" s="10">
        <v>0</v>
      </c>
      <c r="W217" s="10">
        <v>200000</v>
      </c>
      <c r="X217" s="10">
        <v>0</v>
      </c>
      <c r="Y217" s="10">
        <v>210000</v>
      </c>
      <c r="Z217" s="9" t="s">
        <v>101</v>
      </c>
      <c r="AA217" s="8">
        <v>215138.00000000003</v>
      </c>
      <c r="AB217" s="8">
        <v>0</v>
      </c>
      <c r="AC217" s="8">
        <v>215138.00000000003</v>
      </c>
      <c r="AD217" s="8">
        <v>0</v>
      </c>
      <c r="AE217" s="8">
        <v>0</v>
      </c>
      <c r="AF217" s="8" t="s">
        <v>403</v>
      </c>
      <c r="AG217" s="1" t="s">
        <v>123</v>
      </c>
      <c r="AH217" s="1" t="s">
        <v>72</v>
      </c>
      <c r="AI217" s="1">
        <v>3</v>
      </c>
      <c r="AJ217" s="3">
        <v>45858</v>
      </c>
      <c r="AK217" s="3">
        <v>0</v>
      </c>
      <c r="AL217" s="3">
        <v>45848</v>
      </c>
      <c r="AM217" s="3">
        <v>45855</v>
      </c>
      <c r="AN217" s="3">
        <v>45856</v>
      </c>
      <c r="AO217" s="3">
        <v>45856</v>
      </c>
      <c r="AP217" s="3">
        <v>45853</v>
      </c>
      <c r="AQ217" s="3">
        <v>45857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120</v>
      </c>
      <c r="BD217" s="56">
        <v>27559.954687222227</v>
      </c>
    </row>
    <row r="218" spans="1:56" ht="28.5" customHeight="1" x14ac:dyDescent="0.45">
      <c r="A218" s="3">
        <v>45601</v>
      </c>
      <c r="B218" s="14" t="s">
        <v>240</v>
      </c>
      <c r="C218" s="9" t="s">
        <v>94</v>
      </c>
      <c r="D218" s="13" t="s">
        <v>110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4884.8418431999999</v>
      </c>
      <c r="Q218" s="10">
        <v>0</v>
      </c>
      <c r="R218" s="10">
        <v>4884.8418431999999</v>
      </c>
      <c r="S218" s="9" t="s">
        <v>100</v>
      </c>
      <c r="T218" s="12">
        <v>45858</v>
      </c>
      <c r="U218" s="11">
        <v>150000</v>
      </c>
      <c r="V218" s="10">
        <v>0</v>
      </c>
      <c r="W218" s="10">
        <v>150000</v>
      </c>
      <c r="X218" s="10">
        <v>0</v>
      </c>
      <c r="Y218" s="10">
        <v>157500</v>
      </c>
      <c r="Z218" s="9" t="s">
        <v>402</v>
      </c>
      <c r="AA218" s="8">
        <v>161353.5</v>
      </c>
      <c r="AB218" s="8">
        <v>0</v>
      </c>
      <c r="AC218" s="8">
        <v>161353.5</v>
      </c>
      <c r="AD218" s="8">
        <v>0</v>
      </c>
      <c r="AE218" s="8">
        <v>0</v>
      </c>
      <c r="AF218" s="8">
        <v>0</v>
      </c>
      <c r="AG218" s="1" t="s">
        <v>122</v>
      </c>
      <c r="AH218" s="1" t="s">
        <v>72</v>
      </c>
      <c r="AI218" s="1">
        <v>3</v>
      </c>
      <c r="AJ218" s="3">
        <v>45858</v>
      </c>
      <c r="AK218" s="3">
        <v>0</v>
      </c>
      <c r="AL218" s="3">
        <v>45848</v>
      </c>
      <c r="AM218" s="3">
        <v>45855</v>
      </c>
      <c r="AN218" s="3">
        <v>45856</v>
      </c>
      <c r="AO218" s="3">
        <v>45856</v>
      </c>
      <c r="AP218" s="3">
        <v>45853</v>
      </c>
      <c r="AQ218" s="3">
        <v>45857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120</v>
      </c>
      <c r="BD218" s="56">
        <v>20669.966015416667</v>
      </c>
    </row>
    <row r="219" spans="1:56" ht="28.5" customHeight="1" x14ac:dyDescent="0.45">
      <c r="A219" s="3">
        <v>45601</v>
      </c>
      <c r="B219" s="14" t="s">
        <v>240</v>
      </c>
      <c r="C219" s="9" t="s">
        <v>94</v>
      </c>
      <c r="D219" s="13" t="s">
        <v>157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6513.1224575999995</v>
      </c>
      <c r="Q219" s="10">
        <v>0</v>
      </c>
      <c r="R219" s="10">
        <v>6513.1224575999995</v>
      </c>
      <c r="S219" s="9" t="s">
        <v>100</v>
      </c>
      <c r="T219" s="12">
        <v>45889</v>
      </c>
      <c r="U219" s="11">
        <v>200000</v>
      </c>
      <c r="V219" s="10">
        <v>0</v>
      </c>
      <c r="W219" s="10">
        <v>200000</v>
      </c>
      <c r="X219" s="10">
        <v>0</v>
      </c>
      <c r="Y219" s="10">
        <v>210000</v>
      </c>
      <c r="Z219" s="9" t="s">
        <v>101</v>
      </c>
      <c r="AA219" s="8">
        <v>215138.00000000003</v>
      </c>
      <c r="AB219" s="8">
        <v>0</v>
      </c>
      <c r="AC219" s="8">
        <v>215138.00000000003</v>
      </c>
      <c r="AD219" s="8">
        <v>0</v>
      </c>
      <c r="AE219" s="8">
        <v>0</v>
      </c>
      <c r="AF219" s="8" t="s">
        <v>403</v>
      </c>
      <c r="AG219" s="1" t="s">
        <v>122</v>
      </c>
      <c r="AH219" s="1" t="s">
        <v>72</v>
      </c>
      <c r="AI219" s="1">
        <v>3</v>
      </c>
      <c r="AJ219" s="3">
        <v>45889</v>
      </c>
      <c r="AK219" s="3">
        <v>0</v>
      </c>
      <c r="AL219" s="3">
        <v>45879</v>
      </c>
      <c r="AM219" s="3">
        <v>45886</v>
      </c>
      <c r="AN219" s="3">
        <v>45887</v>
      </c>
      <c r="AO219" s="3">
        <v>45887</v>
      </c>
      <c r="AP219" s="3">
        <v>45884</v>
      </c>
      <c r="AQ219" s="3">
        <v>45888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27559.954687222227</v>
      </c>
    </row>
    <row r="220" spans="1:56" ht="28.5" customHeight="1" x14ac:dyDescent="0.45">
      <c r="A220" s="3">
        <v>45601</v>
      </c>
      <c r="B220" s="14" t="s">
        <v>240</v>
      </c>
      <c r="C220" s="9" t="s">
        <v>94</v>
      </c>
      <c r="D220" s="13" t="s">
        <v>157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3461.0081427440637</v>
      </c>
      <c r="Q220" s="10">
        <v>0</v>
      </c>
      <c r="R220" s="10">
        <v>3461.0081427440637</v>
      </c>
      <c r="S220" s="9" t="s">
        <v>100</v>
      </c>
      <c r="T220" s="12" t="s">
        <v>63</v>
      </c>
      <c r="U220" s="11">
        <v>106278</v>
      </c>
      <c r="V220" s="10">
        <v>0</v>
      </c>
      <c r="W220" s="10">
        <v>106278</v>
      </c>
      <c r="X220" s="10">
        <v>0</v>
      </c>
      <c r="Y220" s="10">
        <v>111591.90000000001</v>
      </c>
      <c r="Z220" s="9" t="s">
        <v>101</v>
      </c>
      <c r="AA220" s="8">
        <v>114322.18182000001</v>
      </c>
      <c r="AB220" s="8">
        <v>0</v>
      </c>
      <c r="AC220" s="8">
        <v>114322.18182000001</v>
      </c>
      <c r="AD220" s="8">
        <v>0</v>
      </c>
      <c r="AE220" s="8">
        <v>0</v>
      </c>
      <c r="AF220" s="8" t="s">
        <v>403</v>
      </c>
      <c r="AG220" s="1" t="s">
        <v>122</v>
      </c>
      <c r="AH220" s="1" t="s">
        <v>72</v>
      </c>
      <c r="AI220" s="1">
        <v>3</v>
      </c>
      <c r="AJ220" s="3" t="s">
        <v>63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120</v>
      </c>
      <c r="BD220" s="56">
        <v>14645.084321243019</v>
      </c>
    </row>
    <row r="221" spans="1:56" ht="28.5" customHeight="1" x14ac:dyDescent="0.45">
      <c r="A221" s="3">
        <v>45601</v>
      </c>
      <c r="B221" s="14" t="s">
        <v>240</v>
      </c>
      <c r="C221" s="9" t="s">
        <v>94</v>
      </c>
      <c r="D221" s="13" t="s">
        <v>157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0</v>
      </c>
      <c r="Q221" s="10">
        <v>0</v>
      </c>
      <c r="R221" s="10">
        <v>0</v>
      </c>
      <c r="S221" s="9" t="s">
        <v>100</v>
      </c>
      <c r="T221" s="12" t="s">
        <v>142</v>
      </c>
      <c r="U221" s="11">
        <v>10000</v>
      </c>
      <c r="V221" s="10">
        <v>12607</v>
      </c>
      <c r="W221" s="10">
        <v>0</v>
      </c>
      <c r="X221" s="10">
        <v>56730</v>
      </c>
      <c r="Y221" s="10">
        <v>0</v>
      </c>
      <c r="Z221" s="9" t="s">
        <v>402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72</v>
      </c>
      <c r="AI221" s="1">
        <v>3</v>
      </c>
      <c r="AJ221" s="3" t="s">
        <v>142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414</v>
      </c>
      <c r="AZ221" s="2">
        <v>0</v>
      </c>
      <c r="BA221" s="2">
        <v>0</v>
      </c>
      <c r="BB221" s="2">
        <v>0</v>
      </c>
      <c r="BC221" s="1" t="s">
        <v>120</v>
      </c>
      <c r="BD221" s="56">
        <v>0</v>
      </c>
    </row>
    <row r="222" spans="1:56" ht="28.5" customHeight="1" x14ac:dyDescent="0.45">
      <c r="A222" s="3">
        <v>45601</v>
      </c>
      <c r="B222" s="14" t="s">
        <v>240</v>
      </c>
      <c r="C222" s="9" t="s">
        <v>94</v>
      </c>
      <c r="D222" s="13" t="s">
        <v>110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0</v>
      </c>
      <c r="Q222" s="10">
        <v>0</v>
      </c>
      <c r="R222" s="10">
        <v>0</v>
      </c>
      <c r="S222" s="9" t="s">
        <v>100</v>
      </c>
      <c r="T222" s="12" t="s">
        <v>142</v>
      </c>
      <c r="U222" s="11">
        <v>7920</v>
      </c>
      <c r="V222" s="10">
        <v>7920</v>
      </c>
      <c r="W222" s="10">
        <v>0</v>
      </c>
      <c r="X222" s="10">
        <v>12600</v>
      </c>
      <c r="Y222" s="10">
        <v>0</v>
      </c>
      <c r="Z222" s="9" t="s">
        <v>402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72</v>
      </c>
      <c r="AI222" s="1">
        <v>3</v>
      </c>
      <c r="AJ222" s="3" t="s">
        <v>142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120</v>
      </c>
      <c r="BD222" s="56">
        <v>0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23</v>
      </c>
      <c r="F223" s="9">
        <v>37</v>
      </c>
      <c r="G223" s="9">
        <v>0</v>
      </c>
      <c r="H223" s="9">
        <v>0</v>
      </c>
      <c r="I223" s="9">
        <v>128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101</v>
      </c>
      <c r="AA223" s="8">
        <v>1028658.6818200002</v>
      </c>
      <c r="AB223" s="8">
        <v>0</v>
      </c>
      <c r="AC223" s="8">
        <v>1028658.6818200002</v>
      </c>
      <c r="AD223" s="8">
        <v>0</v>
      </c>
      <c r="AE223" s="8">
        <v>0</v>
      </c>
      <c r="AF223" s="8" t="s">
        <v>58</v>
      </c>
      <c r="AG223" s="1" t="s">
        <v>122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121</v>
      </c>
      <c r="BD223" s="56">
        <v>0</v>
      </c>
    </row>
    <row r="224" spans="1:56" ht="28.5" customHeight="1" x14ac:dyDescent="0.45">
      <c r="A224" s="3">
        <v>45738</v>
      </c>
      <c r="B224" s="14" t="s">
        <v>704</v>
      </c>
      <c r="C224" s="9" t="s">
        <v>150</v>
      </c>
      <c r="D224" s="13" t="s">
        <v>59</v>
      </c>
      <c r="E224" s="9">
        <v>26</v>
      </c>
      <c r="F224" s="9">
        <v>39</v>
      </c>
      <c r="G224" s="9" t="s">
        <v>60</v>
      </c>
      <c r="H224" s="9">
        <v>0</v>
      </c>
      <c r="I224" s="9">
        <v>93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133</v>
      </c>
      <c r="T224" s="12">
        <v>45752</v>
      </c>
      <c r="U224" s="11">
        <v>4563</v>
      </c>
      <c r="V224" s="10">
        <v>0</v>
      </c>
      <c r="W224" s="10">
        <v>4563</v>
      </c>
      <c r="X224" s="10">
        <v>0</v>
      </c>
      <c r="Y224" s="10">
        <v>0</v>
      </c>
      <c r="Z224" s="9" t="s">
        <v>85</v>
      </c>
      <c r="AA224" s="8">
        <v>5163.3539099999998</v>
      </c>
      <c r="AB224" s="8">
        <v>0</v>
      </c>
      <c r="AC224" s="8">
        <v>5163.3539099999998</v>
      </c>
      <c r="AD224" s="8">
        <v>0</v>
      </c>
      <c r="AE224" s="8">
        <v>0</v>
      </c>
      <c r="AF224" s="8">
        <v>0</v>
      </c>
      <c r="AG224" s="1" t="s">
        <v>125</v>
      </c>
      <c r="AH224" s="1" t="s">
        <v>77</v>
      </c>
      <c r="AI224" s="1">
        <v>1</v>
      </c>
      <c r="AJ224" s="3">
        <v>45752</v>
      </c>
      <c r="AK224" s="3">
        <v>0</v>
      </c>
      <c r="AL224" s="3">
        <v>0</v>
      </c>
      <c r="AM224" s="3">
        <v>0</v>
      </c>
      <c r="AN224" s="3">
        <v>0</v>
      </c>
      <c r="AO224" s="3">
        <v>45751</v>
      </c>
      <c r="AP224" s="3">
        <v>45747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416.91214293299993</v>
      </c>
    </row>
    <row r="225" spans="1:56" ht="28.5" customHeight="1" x14ac:dyDescent="0.45">
      <c r="A225" s="3">
        <v>45747</v>
      </c>
      <c r="B225" s="14" t="s">
        <v>811</v>
      </c>
      <c r="C225" s="9" t="s">
        <v>206</v>
      </c>
      <c r="D225" s="13" t="s">
        <v>767</v>
      </c>
      <c r="E225" s="9">
        <v>26</v>
      </c>
      <c r="F225" s="9">
        <v>41</v>
      </c>
      <c r="G225" s="9" t="s">
        <v>60</v>
      </c>
      <c r="H225" s="9">
        <v>0</v>
      </c>
      <c r="I225" s="9">
        <v>97</v>
      </c>
      <c r="J225" s="9" t="s">
        <v>57</v>
      </c>
      <c r="K225" s="9">
        <v>5</v>
      </c>
      <c r="L225" s="9" t="s">
        <v>93</v>
      </c>
      <c r="M225" s="10">
        <v>27</v>
      </c>
      <c r="N225" s="9">
        <v>43</v>
      </c>
      <c r="O225" s="9">
        <v>40</v>
      </c>
      <c r="P225" s="10">
        <v>114.57174504959998</v>
      </c>
      <c r="Q225" s="10">
        <v>0</v>
      </c>
      <c r="R225" s="10">
        <v>114.57174504959998</v>
      </c>
      <c r="S225" s="9" t="s">
        <v>218</v>
      </c>
      <c r="T225" s="12">
        <v>45755</v>
      </c>
      <c r="U225" s="11">
        <v>4000</v>
      </c>
      <c r="V225" s="10">
        <v>0</v>
      </c>
      <c r="W225" s="10">
        <v>4000</v>
      </c>
      <c r="X225" s="10">
        <v>0</v>
      </c>
      <c r="Y225" s="10">
        <v>4200</v>
      </c>
      <c r="Z225" s="9" t="s">
        <v>85</v>
      </c>
      <c r="AA225" s="8">
        <v>4749.8</v>
      </c>
      <c r="AB225" s="8">
        <v>2306</v>
      </c>
      <c r="AC225" s="8">
        <v>2443.8000000000002</v>
      </c>
      <c r="AD225" s="8">
        <v>0</v>
      </c>
      <c r="AE225" s="8">
        <v>0</v>
      </c>
      <c r="AF225" s="8">
        <v>0</v>
      </c>
      <c r="AG225" s="1" t="s">
        <v>61</v>
      </c>
      <c r="AH225" s="1" t="s">
        <v>72</v>
      </c>
      <c r="AI225" s="1">
        <v>3</v>
      </c>
      <c r="AJ225" s="3">
        <v>45755</v>
      </c>
      <c r="AK225" s="3">
        <v>0</v>
      </c>
      <c r="AL225" s="3">
        <v>45745</v>
      </c>
      <c r="AM225" s="3">
        <v>45752</v>
      </c>
      <c r="AN225" s="3">
        <v>45753</v>
      </c>
      <c r="AO225" s="3">
        <v>45753</v>
      </c>
      <c r="AP225" s="3">
        <v>45750</v>
      </c>
      <c r="AQ225" s="3">
        <v>45754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197.3232733333333</v>
      </c>
    </row>
    <row r="226" spans="1:56" ht="28.5" customHeight="1" x14ac:dyDescent="0.45">
      <c r="A226" s="3">
        <v>45743</v>
      </c>
      <c r="B226" s="14" t="s">
        <v>738</v>
      </c>
      <c r="C226" s="9" t="s">
        <v>206</v>
      </c>
      <c r="D226" s="13" t="s">
        <v>741</v>
      </c>
      <c r="E226" s="9">
        <v>26</v>
      </c>
      <c r="F226" s="9">
        <v>41</v>
      </c>
      <c r="G226" s="9" t="s">
        <v>60</v>
      </c>
      <c r="H226" s="9">
        <v>0</v>
      </c>
      <c r="I226" s="9">
        <v>97</v>
      </c>
      <c r="J226" s="9" t="s">
        <v>57</v>
      </c>
      <c r="K226" s="9">
        <v>5</v>
      </c>
      <c r="L226" s="9" t="s">
        <v>92</v>
      </c>
      <c r="M226" s="10">
        <v>27</v>
      </c>
      <c r="N226" s="9">
        <v>43</v>
      </c>
      <c r="O226" s="9">
        <v>40</v>
      </c>
      <c r="P226" s="10">
        <v>114.57174504959998</v>
      </c>
      <c r="Q226" s="10">
        <v>0</v>
      </c>
      <c r="R226" s="10">
        <v>114.57174504959998</v>
      </c>
      <c r="S226" s="9" t="s">
        <v>218</v>
      </c>
      <c r="T226" s="12" t="s">
        <v>63</v>
      </c>
      <c r="U226" s="11">
        <v>4000</v>
      </c>
      <c r="V226" s="10">
        <v>0</v>
      </c>
      <c r="W226" s="10">
        <v>4000</v>
      </c>
      <c r="X226" s="10">
        <v>0</v>
      </c>
      <c r="Y226" s="10">
        <v>4200</v>
      </c>
      <c r="Z226" s="9" t="s">
        <v>85</v>
      </c>
      <c r="AA226" s="8">
        <v>4749.8</v>
      </c>
      <c r="AB226" s="8">
        <v>0</v>
      </c>
      <c r="AC226" s="8">
        <v>4749.8</v>
      </c>
      <c r="AD226" s="8">
        <v>0</v>
      </c>
      <c r="AE226" s="8">
        <v>0</v>
      </c>
      <c r="AF226" s="8">
        <v>0</v>
      </c>
      <c r="AG226" s="1" t="s">
        <v>122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742</v>
      </c>
      <c r="AZ226" s="2">
        <v>0</v>
      </c>
      <c r="BA226" s="2">
        <v>0</v>
      </c>
      <c r="BB226" s="2">
        <v>0</v>
      </c>
      <c r="BC226" s="1" t="s">
        <v>105</v>
      </c>
      <c r="BD226" s="56">
        <v>383.51996222222226</v>
      </c>
    </row>
    <row r="227" spans="1:56" ht="28.5" customHeight="1" x14ac:dyDescent="0.45">
      <c r="A227" s="3" t="s">
        <v>146</v>
      </c>
      <c r="B227" s="14" t="s">
        <v>146</v>
      </c>
      <c r="C227" s="9" t="s">
        <v>153</v>
      </c>
      <c r="D227" s="13" t="s">
        <v>59</v>
      </c>
      <c r="E227" s="9">
        <v>26</v>
      </c>
      <c r="F227" s="9">
        <v>42</v>
      </c>
      <c r="G227" s="9" t="s">
        <v>60</v>
      </c>
      <c r="H227" s="9">
        <v>0</v>
      </c>
      <c r="I227" s="9">
        <v>100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 t="s">
        <v>63</v>
      </c>
      <c r="U227" s="11">
        <v>40000</v>
      </c>
      <c r="V227" s="10">
        <v>0</v>
      </c>
      <c r="W227" s="10">
        <v>40000</v>
      </c>
      <c r="X227" s="10">
        <v>0</v>
      </c>
      <c r="Y227" s="10">
        <v>0</v>
      </c>
      <c r="Z227" s="9" t="s">
        <v>85</v>
      </c>
      <c r="AA227" s="8">
        <v>48615.600000000006</v>
      </c>
      <c r="AB227" s="8">
        <v>0</v>
      </c>
      <c r="AC227" s="8">
        <v>48615.600000000006</v>
      </c>
      <c r="AD227" s="8">
        <v>0</v>
      </c>
      <c r="AE227" s="8">
        <v>0</v>
      </c>
      <c r="AF227" s="8">
        <v>0</v>
      </c>
      <c r="AG227" s="1" t="s">
        <v>123</v>
      </c>
      <c r="AH227" s="1" t="s">
        <v>77</v>
      </c>
      <c r="AI227" s="1">
        <v>1</v>
      </c>
      <c r="AJ227" s="3" t="s">
        <v>63</v>
      </c>
      <c r="AK227" s="3">
        <v>0</v>
      </c>
      <c r="AL227" s="3">
        <v>0</v>
      </c>
      <c r="AM227" s="3">
        <v>0</v>
      </c>
      <c r="AN227" s="3">
        <v>0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3925.4396133333335</v>
      </c>
    </row>
    <row r="228" spans="1:56" ht="28.5" customHeight="1" x14ac:dyDescent="0.45">
      <c r="A228" s="3" t="s">
        <v>146</v>
      </c>
      <c r="B228" s="14" t="s">
        <v>146</v>
      </c>
      <c r="C228" s="9" t="s">
        <v>206</v>
      </c>
      <c r="D228" s="13" t="s">
        <v>61</v>
      </c>
      <c r="E228" s="9">
        <v>26</v>
      </c>
      <c r="F228" s="9">
        <v>41</v>
      </c>
      <c r="G228" s="9" t="s">
        <v>60</v>
      </c>
      <c r="H228" s="9">
        <v>0</v>
      </c>
      <c r="I228" s="9">
        <v>97</v>
      </c>
      <c r="J228" s="9" t="s">
        <v>57</v>
      </c>
      <c r="K228" s="9">
        <v>5</v>
      </c>
      <c r="L228" s="9" t="s">
        <v>92</v>
      </c>
      <c r="M228" s="10">
        <v>27</v>
      </c>
      <c r="N228" s="9">
        <v>43</v>
      </c>
      <c r="O228" s="9">
        <v>40</v>
      </c>
      <c r="P228" s="10">
        <v>286.42936262399996</v>
      </c>
      <c r="Q228" s="10">
        <v>0</v>
      </c>
      <c r="R228" s="10">
        <v>286.42936262399996</v>
      </c>
      <c r="S228" s="9" t="s">
        <v>218</v>
      </c>
      <c r="T228" s="12" t="s">
        <v>63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85</v>
      </c>
      <c r="AA228" s="8">
        <v>11874.499999999998</v>
      </c>
      <c r="AB228" s="8">
        <v>0</v>
      </c>
      <c r="AC228" s="8">
        <v>11874.499999999998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72</v>
      </c>
      <c r="AI228" s="1">
        <v>3</v>
      </c>
      <c r="AJ228" s="3" t="s">
        <v>63</v>
      </c>
      <c r="AK228" s="3">
        <v>0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958.79990555555537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26</v>
      </c>
      <c r="F229" s="9">
        <v>43</v>
      </c>
      <c r="G229" s="9" t="s">
        <v>60</v>
      </c>
      <c r="H229" s="9">
        <v>0</v>
      </c>
      <c r="I229" s="9">
        <v>102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85</v>
      </c>
      <c r="AA229" s="8">
        <v>75153.053910000002</v>
      </c>
      <c r="AB229" s="8">
        <v>2306</v>
      </c>
      <c r="AC229" s="8">
        <v>72847.053910000002</v>
      </c>
      <c r="AD229" s="8">
        <v>0</v>
      </c>
      <c r="AE229" s="8">
        <v>0</v>
      </c>
      <c r="AF229" s="8" t="s">
        <v>58</v>
      </c>
      <c r="AG229" s="1" t="s">
        <v>122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0</v>
      </c>
    </row>
    <row r="230" spans="1:56" ht="28.5" customHeight="1" x14ac:dyDescent="0.45">
      <c r="A230" s="3">
        <v>45750</v>
      </c>
      <c r="B230" s="14" t="s">
        <v>138</v>
      </c>
      <c r="C230" s="9" t="s">
        <v>227</v>
      </c>
      <c r="D230" s="13" t="s">
        <v>796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140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213</v>
      </c>
      <c r="T230" s="12">
        <v>45768</v>
      </c>
      <c r="U230" s="11">
        <v>10000</v>
      </c>
      <c r="V230" s="10">
        <v>3000</v>
      </c>
      <c r="W230" s="10">
        <v>7000</v>
      </c>
      <c r="X230" s="10">
        <v>0</v>
      </c>
      <c r="Y230" s="10">
        <v>7350</v>
      </c>
      <c r="Z230" s="9" t="s">
        <v>165</v>
      </c>
      <c r="AA230" s="8">
        <v>8703.31</v>
      </c>
      <c r="AB230" s="8">
        <v>0</v>
      </c>
      <c r="AC230" s="8">
        <v>8703.31</v>
      </c>
      <c r="AD230" s="8">
        <v>0</v>
      </c>
      <c r="AE230" s="8">
        <v>8703.31</v>
      </c>
      <c r="AF230" s="8">
        <v>0</v>
      </c>
      <c r="AG230" s="1" t="s">
        <v>122</v>
      </c>
      <c r="AH230" s="1" t="s">
        <v>68</v>
      </c>
      <c r="AI230" s="1">
        <v>4</v>
      </c>
      <c r="AJ230" s="3">
        <v>45768</v>
      </c>
      <c r="AK230" s="3">
        <v>45764</v>
      </c>
      <c r="AL230" s="3">
        <v>45758</v>
      </c>
      <c r="AM230" s="3">
        <v>45765</v>
      </c>
      <c r="AN230" s="3">
        <v>45766</v>
      </c>
      <c r="AO230" s="3">
        <v>45766</v>
      </c>
      <c r="AP230" s="3">
        <v>45763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 t="s">
        <v>812</v>
      </c>
      <c r="AZ230" s="2">
        <v>0</v>
      </c>
      <c r="BA230" s="2">
        <v>0</v>
      </c>
      <c r="BB230" s="2">
        <v>0</v>
      </c>
      <c r="BC230" s="1" t="s">
        <v>106</v>
      </c>
      <c r="BD230" s="56">
        <v>781.94405177777787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26</v>
      </c>
      <c r="F231" s="9">
        <v>43</v>
      </c>
      <c r="G231" s="9">
        <v>0</v>
      </c>
      <c r="H231" s="9">
        <v>0</v>
      </c>
      <c r="I231" s="9">
        <v>100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165</v>
      </c>
      <c r="AA231" s="8">
        <v>8703.31</v>
      </c>
      <c r="AB231" s="8">
        <v>0</v>
      </c>
      <c r="AC231" s="8">
        <v>8703.31</v>
      </c>
      <c r="AD231" s="8">
        <v>0</v>
      </c>
      <c r="AE231" s="8">
        <v>8703.31</v>
      </c>
      <c r="AF231" s="8" t="s">
        <v>58</v>
      </c>
      <c r="AG231" s="1" t="s">
        <v>125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106</v>
      </c>
      <c r="BD231" s="56">
        <v>0</v>
      </c>
    </row>
    <row r="232" spans="1:56" ht="28.5" customHeight="1" x14ac:dyDescent="0.45">
      <c r="A232" s="3" t="s">
        <v>146</v>
      </c>
      <c r="B232" s="14" t="s">
        <v>138</v>
      </c>
      <c r="C232" s="9" t="s">
        <v>113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 t="s">
        <v>63</v>
      </c>
      <c r="U232" s="11">
        <v>10000</v>
      </c>
      <c r="V232" s="10">
        <v>0</v>
      </c>
      <c r="W232" s="10">
        <v>10000</v>
      </c>
      <c r="X232" s="10">
        <v>0</v>
      </c>
      <c r="Y232" s="10">
        <v>0</v>
      </c>
      <c r="Z232" s="9" t="s">
        <v>255</v>
      </c>
      <c r="AA232" s="8">
        <v>12433.3</v>
      </c>
      <c r="AB232" s="8">
        <v>6278</v>
      </c>
      <c r="AC232" s="8">
        <v>6155.2999999999993</v>
      </c>
      <c r="AD232" s="8">
        <v>0</v>
      </c>
      <c r="AE232" s="8">
        <v>0</v>
      </c>
      <c r="AF232" s="8">
        <v>0</v>
      </c>
      <c r="AG232" s="1" t="s">
        <v>125</v>
      </c>
      <c r="AH232" s="1" t="s">
        <v>77</v>
      </c>
      <c r="AI232" s="1">
        <v>1</v>
      </c>
      <c r="AJ232" s="3" t="s">
        <v>63</v>
      </c>
      <c r="AK232" s="3">
        <v>0</v>
      </c>
      <c r="AL232" s="3">
        <v>0</v>
      </c>
      <c r="AM232" s="3">
        <v>0</v>
      </c>
      <c r="AN232" s="3">
        <v>0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611.70003555555559</v>
      </c>
    </row>
    <row r="233" spans="1:56" ht="28.5" customHeight="1" x14ac:dyDescent="0.45">
      <c r="A233" s="3" t="s">
        <v>146</v>
      </c>
      <c r="B233" s="14" t="s">
        <v>146</v>
      </c>
      <c r="C233" s="9" t="s">
        <v>113</v>
      </c>
      <c r="D233" s="13" t="s">
        <v>59</v>
      </c>
      <c r="E233" s="9">
        <v>26</v>
      </c>
      <c r="F233" s="9">
        <v>43</v>
      </c>
      <c r="G233" s="9" t="s">
        <v>60</v>
      </c>
      <c r="H233" s="9">
        <v>0</v>
      </c>
      <c r="I233" s="9">
        <v>116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 t="s">
        <v>63</v>
      </c>
      <c r="U233" s="11">
        <v>20000</v>
      </c>
      <c r="V233" s="10">
        <v>0</v>
      </c>
      <c r="W233" s="10">
        <v>20000</v>
      </c>
      <c r="X233" s="10">
        <v>0</v>
      </c>
      <c r="Y233" s="10">
        <v>0</v>
      </c>
      <c r="Z233" s="9" t="s">
        <v>255</v>
      </c>
      <c r="AA233" s="8">
        <v>24866.6</v>
      </c>
      <c r="AB233" s="8">
        <v>0</v>
      </c>
      <c r="AC233" s="8">
        <v>24866.6</v>
      </c>
      <c r="AD233" s="8">
        <v>0</v>
      </c>
      <c r="AE233" s="8">
        <v>0</v>
      </c>
      <c r="AF233" s="8">
        <v>0</v>
      </c>
      <c r="AG233" s="1" t="s">
        <v>123</v>
      </c>
      <c r="AH233" s="1" t="s">
        <v>77</v>
      </c>
      <c r="AI233" s="1">
        <v>1</v>
      </c>
      <c r="AJ233" s="3" t="s">
        <v>63</v>
      </c>
      <c r="AK233" s="3">
        <v>0</v>
      </c>
      <c r="AL233" s="3">
        <v>0</v>
      </c>
      <c r="AM233" s="3">
        <v>0</v>
      </c>
      <c r="AN233" s="3">
        <v>0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2471.1874488888889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26</v>
      </c>
      <c r="F234" s="9">
        <v>43</v>
      </c>
      <c r="G234" s="9">
        <v>0</v>
      </c>
      <c r="H234" s="9">
        <v>0</v>
      </c>
      <c r="I234" s="9">
        <v>116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255</v>
      </c>
      <c r="AA234" s="8">
        <v>37299.899999999994</v>
      </c>
      <c r="AB234" s="8">
        <v>6278</v>
      </c>
      <c r="AC234" s="8">
        <v>31021.899999999998</v>
      </c>
      <c r="AD234" s="8">
        <v>0</v>
      </c>
      <c r="AE234" s="8">
        <v>0</v>
      </c>
      <c r="AF234" s="8" t="s">
        <v>58</v>
      </c>
      <c r="AG234" s="1" t="s">
        <v>123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256</v>
      </c>
      <c r="BD234" s="56">
        <v>0</v>
      </c>
    </row>
    <row r="235" spans="1:56" ht="28.5" customHeight="1" x14ac:dyDescent="0.45">
      <c r="A235" s="3">
        <v>45744</v>
      </c>
      <c r="B235" s="14" t="s">
        <v>768</v>
      </c>
      <c r="C235" s="9" t="s">
        <v>113</v>
      </c>
      <c r="D235" s="13" t="s">
        <v>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>
        <v>45765</v>
      </c>
      <c r="U235" s="11">
        <v>11000</v>
      </c>
      <c r="V235" s="10">
        <v>0</v>
      </c>
      <c r="W235" s="10">
        <v>11000</v>
      </c>
      <c r="X235" s="10">
        <v>0</v>
      </c>
      <c r="Y235" s="10">
        <v>0</v>
      </c>
      <c r="Z235" s="9" t="s">
        <v>89</v>
      </c>
      <c r="AA235" s="8">
        <v>13676.630000000001</v>
      </c>
      <c r="AB235" s="8">
        <v>13676.630000000001</v>
      </c>
      <c r="AC235" s="8">
        <v>0</v>
      </c>
      <c r="AD235" s="8">
        <v>13676.630000000001</v>
      </c>
      <c r="AE235" s="8">
        <v>0</v>
      </c>
      <c r="AF235" s="8" t="s">
        <v>315</v>
      </c>
      <c r="AG235" s="1" t="s">
        <v>123</v>
      </c>
      <c r="AH235" s="1" t="s">
        <v>163</v>
      </c>
      <c r="AI235" s="1">
        <v>2</v>
      </c>
      <c r="AJ235" s="3">
        <v>45765</v>
      </c>
      <c r="AK235" s="3">
        <v>45763</v>
      </c>
      <c r="AL235" s="3">
        <v>0</v>
      </c>
      <c r="AM235" s="3">
        <v>0</v>
      </c>
      <c r="AN235" s="3">
        <v>0</v>
      </c>
      <c r="AO235" s="3">
        <v>45764</v>
      </c>
      <c r="AP235" s="3">
        <v>45760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483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107</v>
      </c>
      <c r="BD235" s="56">
        <v>0</v>
      </c>
    </row>
    <row r="236" spans="1:56" ht="28.5" customHeight="1" x14ac:dyDescent="0.45">
      <c r="A236" s="3">
        <v>45723</v>
      </c>
      <c r="B236" s="14" t="s">
        <v>540</v>
      </c>
      <c r="C236" s="9" t="s">
        <v>113</v>
      </c>
      <c r="D236" s="13" t="s">
        <v>159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>
        <v>45772</v>
      </c>
      <c r="U236" s="11">
        <v>30000</v>
      </c>
      <c r="V236" s="10">
        <v>3848</v>
      </c>
      <c r="W236" s="10">
        <v>26152</v>
      </c>
      <c r="X236" s="10">
        <v>0</v>
      </c>
      <c r="Y236" s="10">
        <v>27459.600000000002</v>
      </c>
      <c r="Z236" s="9" t="s">
        <v>89</v>
      </c>
      <c r="AA236" s="8">
        <v>32515.566159999998</v>
      </c>
      <c r="AB236" s="8">
        <v>32515.566159999998</v>
      </c>
      <c r="AC236" s="8">
        <v>0</v>
      </c>
      <c r="AD236" s="8">
        <v>0</v>
      </c>
      <c r="AE236" s="8">
        <v>32515.566159999998</v>
      </c>
      <c r="AF236" s="8" t="s">
        <v>315</v>
      </c>
      <c r="AG236" s="1" t="s">
        <v>61</v>
      </c>
      <c r="AH236" s="1" t="s">
        <v>68</v>
      </c>
      <c r="AI236" s="1">
        <v>4</v>
      </c>
      <c r="AJ236" s="3">
        <v>45772</v>
      </c>
      <c r="AK236" s="3">
        <v>45768</v>
      </c>
      <c r="AL236" s="3">
        <v>45762</v>
      </c>
      <c r="AM236" s="3">
        <v>45769</v>
      </c>
      <c r="AN236" s="3">
        <v>45770</v>
      </c>
      <c r="AO236" s="3">
        <v>45770</v>
      </c>
      <c r="AP236" s="3">
        <v>45767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107</v>
      </c>
      <c r="BD236" s="56">
        <v>0</v>
      </c>
    </row>
    <row r="237" spans="1:56" ht="28.5" customHeight="1" x14ac:dyDescent="0.45">
      <c r="A237" s="3">
        <v>45723</v>
      </c>
      <c r="B237" s="14" t="s">
        <v>541</v>
      </c>
      <c r="C237" s="9" t="s">
        <v>113</v>
      </c>
      <c r="D237" s="13" t="s">
        <v>159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45775</v>
      </c>
      <c r="U237" s="11">
        <v>30000</v>
      </c>
      <c r="V237" s="10">
        <v>0</v>
      </c>
      <c r="W237" s="10">
        <v>30000</v>
      </c>
      <c r="X237" s="10">
        <v>0</v>
      </c>
      <c r="Y237" s="10">
        <v>31500</v>
      </c>
      <c r="Z237" s="9" t="s">
        <v>89</v>
      </c>
      <c r="AA237" s="8">
        <v>37299.899999999994</v>
      </c>
      <c r="AB237" s="8">
        <v>5626</v>
      </c>
      <c r="AC237" s="8">
        <v>31673.899999999994</v>
      </c>
      <c r="AD237" s="8">
        <v>0</v>
      </c>
      <c r="AE237" s="8">
        <v>37299.899999999994</v>
      </c>
      <c r="AF237" s="8" t="s">
        <v>315</v>
      </c>
      <c r="AG237" s="1" t="s">
        <v>122</v>
      </c>
      <c r="AH237" s="1" t="s">
        <v>68</v>
      </c>
      <c r="AI237" s="1">
        <v>4</v>
      </c>
      <c r="AJ237" s="3">
        <v>45775</v>
      </c>
      <c r="AK237" s="3">
        <v>45771</v>
      </c>
      <c r="AL237" s="3">
        <v>45765</v>
      </c>
      <c r="AM237" s="3">
        <v>45772</v>
      </c>
      <c r="AN237" s="3">
        <v>45773</v>
      </c>
      <c r="AO237" s="3">
        <v>45773</v>
      </c>
      <c r="AP237" s="3">
        <v>45770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3266.6348866666667</v>
      </c>
    </row>
    <row r="238" spans="1:56" ht="28.5" customHeight="1" x14ac:dyDescent="0.45">
      <c r="A238" s="3">
        <v>45723</v>
      </c>
      <c r="B238" s="14" t="s">
        <v>542</v>
      </c>
      <c r="C238" s="9" t="s">
        <v>113</v>
      </c>
      <c r="D238" s="13" t="s">
        <v>159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>
        <v>45777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89</v>
      </c>
      <c r="AA238" s="8">
        <v>37299.899999999994</v>
      </c>
      <c r="AB238" s="8">
        <v>0</v>
      </c>
      <c r="AC238" s="8">
        <v>37299.899999999994</v>
      </c>
      <c r="AD238" s="8">
        <v>0</v>
      </c>
      <c r="AE238" s="8">
        <v>37299.899999999994</v>
      </c>
      <c r="AF238" s="8" t="s">
        <v>315</v>
      </c>
      <c r="AG238" s="1" t="s">
        <v>122</v>
      </c>
      <c r="AH238" s="1" t="s">
        <v>68</v>
      </c>
      <c r="AI238" s="1">
        <v>4</v>
      </c>
      <c r="AJ238" s="3">
        <v>45777</v>
      </c>
      <c r="AK238" s="3">
        <v>45773</v>
      </c>
      <c r="AL238" s="3">
        <v>45767</v>
      </c>
      <c r="AM238" s="3">
        <v>45774</v>
      </c>
      <c r="AN238" s="3">
        <v>45775</v>
      </c>
      <c r="AO238" s="3">
        <v>45775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107</v>
      </c>
      <c r="BD238" s="56">
        <v>3846.8630200000002</v>
      </c>
    </row>
    <row r="239" spans="1:56" ht="28.5" customHeight="1" x14ac:dyDescent="0.45">
      <c r="A239" s="3" t="s">
        <v>146</v>
      </c>
      <c r="B239" s="14" t="s">
        <v>146</v>
      </c>
      <c r="C239" s="9" t="s">
        <v>113</v>
      </c>
      <c r="D239" s="13" t="s">
        <v>61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150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 t="s">
        <v>63</v>
      </c>
      <c r="U239" s="11">
        <v>20000</v>
      </c>
      <c r="V239" s="10">
        <v>0</v>
      </c>
      <c r="W239" s="10">
        <v>20000</v>
      </c>
      <c r="X239" s="10">
        <v>0</v>
      </c>
      <c r="Y239" s="10">
        <v>21000</v>
      </c>
      <c r="Z239" s="9" t="s">
        <v>89</v>
      </c>
      <c r="AA239" s="8">
        <v>24866.6</v>
      </c>
      <c r="AB239" s="8">
        <v>0</v>
      </c>
      <c r="AC239" s="8">
        <v>24866.6</v>
      </c>
      <c r="AD239" s="8">
        <v>0</v>
      </c>
      <c r="AE239" s="8">
        <v>24866.6</v>
      </c>
      <c r="AF239" s="8" t="s">
        <v>315</v>
      </c>
      <c r="AG239" s="1" t="s">
        <v>123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107</v>
      </c>
      <c r="BD239" s="56">
        <v>2564.5753466666665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26</v>
      </c>
      <c r="F240" s="9">
        <v>43</v>
      </c>
      <c r="G240" s="9">
        <v>0</v>
      </c>
      <c r="H240" s="9">
        <v>0</v>
      </c>
      <c r="I240" s="9">
        <v>120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89</v>
      </c>
      <c r="AA240" s="8">
        <v>145658.59615999999</v>
      </c>
      <c r="AB240" s="8">
        <v>51818.19616</v>
      </c>
      <c r="AC240" s="8">
        <v>93840.4</v>
      </c>
      <c r="AD240" s="8">
        <v>13676.630000000001</v>
      </c>
      <c r="AE240" s="8">
        <v>131981.96615999998</v>
      </c>
      <c r="AF240" s="8" t="s">
        <v>58</v>
      </c>
      <c r="AG240" s="1" t="s">
        <v>125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109</v>
      </c>
      <c r="BD240" s="56">
        <v>0</v>
      </c>
    </row>
    <row r="241" spans="1:56" ht="28.5" customHeight="1" x14ac:dyDescent="0.45">
      <c r="A241" s="3">
        <v>45749</v>
      </c>
      <c r="B241" s="14" t="s">
        <v>797</v>
      </c>
      <c r="C241" s="9" t="s">
        <v>166</v>
      </c>
      <c r="D241" s="13" t="s">
        <v>167</v>
      </c>
      <c r="E241" s="9">
        <v>28</v>
      </c>
      <c r="F241" s="9">
        <v>41</v>
      </c>
      <c r="G241" s="9" t="s">
        <v>60</v>
      </c>
      <c r="H241" s="9">
        <v>0</v>
      </c>
      <c r="I241" s="9">
        <v>120</v>
      </c>
      <c r="J241" s="9" t="s">
        <v>78</v>
      </c>
      <c r="K241" s="9">
        <v>3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45769</v>
      </c>
      <c r="U241" s="11">
        <v>50000</v>
      </c>
      <c r="V241" s="10">
        <v>0</v>
      </c>
      <c r="W241" s="10">
        <v>50000</v>
      </c>
      <c r="X241" s="10">
        <v>0</v>
      </c>
      <c r="Y241" s="10">
        <v>52500</v>
      </c>
      <c r="Z241" s="9" t="s">
        <v>137</v>
      </c>
      <c r="AA241" s="8">
        <v>59372.5</v>
      </c>
      <c r="AB241" s="8">
        <v>7016</v>
      </c>
      <c r="AC241" s="8">
        <v>52356.5</v>
      </c>
      <c r="AD241" s="8">
        <v>0</v>
      </c>
      <c r="AE241" s="8">
        <v>0</v>
      </c>
      <c r="AF241" s="8">
        <v>0</v>
      </c>
      <c r="AG241" s="1" t="s">
        <v>122</v>
      </c>
      <c r="AH241" s="1" t="s">
        <v>168</v>
      </c>
      <c r="AI241" s="1">
        <v>2</v>
      </c>
      <c r="AJ241" s="3">
        <v>45769</v>
      </c>
      <c r="AK241" s="3">
        <v>0</v>
      </c>
      <c r="AL241" s="3">
        <v>45760</v>
      </c>
      <c r="AM241" s="3">
        <v>45767</v>
      </c>
      <c r="AN241" s="3">
        <v>0</v>
      </c>
      <c r="AO241" s="3">
        <v>45768</v>
      </c>
      <c r="AP241" s="3">
        <v>45764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 t="s">
        <v>769</v>
      </c>
      <c r="AZ241" s="2">
        <v>0</v>
      </c>
      <c r="BA241" s="2">
        <v>0</v>
      </c>
      <c r="BB241" s="2">
        <v>0</v>
      </c>
      <c r="BC241" s="1" t="s">
        <v>107</v>
      </c>
      <c r="BD241" s="56">
        <v>5884.2888611111111</v>
      </c>
    </row>
    <row r="242" spans="1:56" ht="28.5" customHeight="1" x14ac:dyDescent="0.45">
      <c r="A242" s="3" t="s">
        <v>146</v>
      </c>
      <c r="B242" s="14" t="s">
        <v>146</v>
      </c>
      <c r="C242" s="9" t="s">
        <v>113</v>
      </c>
      <c r="D242" s="13" t="s">
        <v>59</v>
      </c>
      <c r="E242" s="9">
        <v>28</v>
      </c>
      <c r="F242" s="9">
        <v>47</v>
      </c>
      <c r="G242" s="9" t="s">
        <v>60</v>
      </c>
      <c r="H242" s="9" t="s">
        <v>66</v>
      </c>
      <c r="I242" s="9">
        <v>180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114</v>
      </c>
      <c r="T242" s="12">
        <v>45777</v>
      </c>
      <c r="U242" s="11">
        <v>20000</v>
      </c>
      <c r="V242" s="10">
        <v>0</v>
      </c>
      <c r="W242" s="10">
        <v>20000</v>
      </c>
      <c r="X242" s="10">
        <v>0</v>
      </c>
      <c r="Y242" s="10">
        <v>0</v>
      </c>
      <c r="Z242" s="9" t="s">
        <v>137</v>
      </c>
      <c r="AA242" s="8">
        <v>27101.800000000003</v>
      </c>
      <c r="AB242" s="8">
        <v>0</v>
      </c>
      <c r="AC242" s="8">
        <v>27101.800000000003</v>
      </c>
      <c r="AD242" s="8">
        <v>0</v>
      </c>
      <c r="AE242" s="8">
        <v>27101.800000000003</v>
      </c>
      <c r="AF242" s="8">
        <v>0</v>
      </c>
      <c r="AG242" s="1">
        <v>0</v>
      </c>
      <c r="AH242" s="1" t="s">
        <v>77</v>
      </c>
      <c r="AI242" s="1">
        <v>1</v>
      </c>
      <c r="AJ242" s="3">
        <v>45777</v>
      </c>
      <c r="AK242" s="3">
        <v>0</v>
      </c>
      <c r="AL242" s="3">
        <v>0</v>
      </c>
      <c r="AM242" s="3">
        <v>0</v>
      </c>
      <c r="AN242" s="3">
        <v>0</v>
      </c>
      <c r="AO242" s="3">
        <v>45776</v>
      </c>
      <c r="AP242" s="3">
        <v>45772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107</v>
      </c>
      <c r="BD242" s="56">
        <v>3045.9411888888894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28</v>
      </c>
      <c r="F243" s="9">
        <v>43</v>
      </c>
      <c r="G243" s="9">
        <v>0</v>
      </c>
      <c r="H243" s="9">
        <v>0</v>
      </c>
      <c r="I243" s="9">
        <v>130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137</v>
      </c>
      <c r="AA243" s="8">
        <v>86474.3</v>
      </c>
      <c r="AB243" s="8">
        <v>7016</v>
      </c>
      <c r="AC243" s="8">
        <v>79458.3</v>
      </c>
      <c r="AD243" s="8">
        <v>0</v>
      </c>
      <c r="AE243" s="8">
        <v>27101.800000000003</v>
      </c>
      <c r="AF243" s="8" t="s">
        <v>58</v>
      </c>
      <c r="AG243" s="1">
        <v>0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169</v>
      </c>
      <c r="BD243" s="56">
        <v>0</v>
      </c>
    </row>
  </sheetData>
  <autoFilter ref="A5:BD24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43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2F7F-BDF3-485A-8955-2465E525DD83}">
  <sheetPr>
    <tabColor rgb="FFFFFF00"/>
  </sheetPr>
  <dimension ref="A1:BD234"/>
  <sheetViews>
    <sheetView topLeftCell="A5" zoomScale="80" zoomScaleNormal="80" workbookViewId="0">
      <selection activeCell="G14" sqref="G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45751</v>
      </c>
      <c r="E3" s="80" t="s">
        <v>52</v>
      </c>
      <c r="F3" s="80"/>
      <c r="G3" s="81">
        <v>10.53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745</v>
      </c>
      <c r="C6" s="9" t="s">
        <v>721</v>
      </c>
      <c r="D6" s="13" t="s">
        <v>722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164</v>
      </c>
      <c r="AA6" s="8">
        <v>6565.9000000000005</v>
      </c>
      <c r="AB6" s="8">
        <v>6565.9000000000005</v>
      </c>
      <c r="AC6" s="8">
        <v>0</v>
      </c>
      <c r="AD6" s="8">
        <v>2186</v>
      </c>
      <c r="AE6" s="8">
        <v>4379.9000000000005</v>
      </c>
      <c r="AF6" s="8">
        <v>0</v>
      </c>
      <c r="AG6" s="1" t="s">
        <v>123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2186</v>
      </c>
      <c r="AE7" s="8">
        <v>4379.9000000000005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723</v>
      </c>
      <c r="BD7" s="56">
        <v>0</v>
      </c>
    </row>
    <row r="8" spans="1:56" ht="28.5" customHeight="1" x14ac:dyDescent="0.45">
      <c r="A8" s="3">
        <v>45713</v>
      </c>
      <c r="B8" s="14" t="s">
        <v>451</v>
      </c>
      <c r="C8" s="9" t="s">
        <v>452</v>
      </c>
      <c r="D8" s="13" t="s">
        <v>453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 t="s">
        <v>142</v>
      </c>
      <c r="U8" s="11">
        <v>5000</v>
      </c>
      <c r="V8" s="10">
        <v>5049</v>
      </c>
      <c r="W8" s="10">
        <v>0</v>
      </c>
      <c r="X8" s="10">
        <v>5400</v>
      </c>
      <c r="Y8" s="10">
        <v>0</v>
      </c>
      <c r="Z8" s="9" t="s">
        <v>421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68</v>
      </c>
      <c r="AI8" s="1">
        <v>4</v>
      </c>
      <c r="AJ8" s="3" t="s">
        <v>142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 t="s">
        <v>454</v>
      </c>
      <c r="AZ8" s="2">
        <v>0</v>
      </c>
      <c r="BA8" s="2">
        <v>0</v>
      </c>
      <c r="BB8" s="2">
        <v>0</v>
      </c>
      <c r="BC8" s="1" t="s">
        <v>104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419</v>
      </c>
      <c r="D9" s="13" t="s">
        <v>420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>
        <v>0</v>
      </c>
      <c r="AG9" s="1" t="s">
        <v>123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18.776177777777768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 t="s">
        <v>96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139</v>
      </c>
      <c r="BD10" s="56">
        <v>0</v>
      </c>
    </row>
    <row r="11" spans="1:56" ht="28.5" customHeight="1" x14ac:dyDescent="0.45">
      <c r="A11" s="3">
        <v>45751</v>
      </c>
      <c r="B11" s="14" t="s">
        <v>138</v>
      </c>
      <c r="C11" s="9" t="s">
        <v>73</v>
      </c>
      <c r="D11" s="13" t="s">
        <v>798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156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799</v>
      </c>
      <c r="AG11" s="1" t="s">
        <v>123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>
        <v>45751</v>
      </c>
      <c r="B12" s="14" t="s">
        <v>138</v>
      </c>
      <c r="C12" s="9" t="s">
        <v>73</v>
      </c>
      <c r="D12" s="13" t="s">
        <v>800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156</v>
      </c>
      <c r="T12" s="12">
        <v>45773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143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 t="s">
        <v>799</v>
      </c>
      <c r="AG12" s="1" t="s">
        <v>122</v>
      </c>
      <c r="AH12" s="1" t="s">
        <v>74</v>
      </c>
      <c r="AI12" s="1">
        <v>2</v>
      </c>
      <c r="AJ12" s="3">
        <v>45773</v>
      </c>
      <c r="AK12" s="3">
        <v>0</v>
      </c>
      <c r="AL12" s="3">
        <v>45764</v>
      </c>
      <c r="AM12" s="3">
        <v>45771</v>
      </c>
      <c r="AN12" s="3">
        <v>45772</v>
      </c>
      <c r="AO12" s="3">
        <v>45772</v>
      </c>
      <c r="AP12" s="3">
        <v>45768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7404.0999999999995</v>
      </c>
      <c r="AB13" s="8">
        <v>7404.0999999999995</v>
      </c>
      <c r="AC13" s="8">
        <v>0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139</v>
      </c>
      <c r="BD13" s="56">
        <v>0</v>
      </c>
    </row>
    <row r="14" spans="1:56" ht="28.5" customHeight="1" x14ac:dyDescent="0.45">
      <c r="A14" s="3">
        <v>45744</v>
      </c>
      <c r="B14" s="14" t="s">
        <v>138</v>
      </c>
      <c r="C14" s="9" t="s">
        <v>746</v>
      </c>
      <c r="D14" s="13" t="s">
        <v>747</v>
      </c>
      <c r="E14" s="9">
        <v>16</v>
      </c>
      <c r="F14" s="9">
        <v>25</v>
      </c>
      <c r="G14" s="9" t="s">
        <v>60</v>
      </c>
      <c r="H14" s="9">
        <v>0</v>
      </c>
      <c r="I14" s="9">
        <v>47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45756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748</v>
      </c>
      <c r="AA14" s="8">
        <v>7404.0999999999995</v>
      </c>
      <c r="AB14" s="8">
        <v>4589</v>
      </c>
      <c r="AC14" s="8">
        <v>2815.0999999999995</v>
      </c>
      <c r="AD14" s="8">
        <v>0</v>
      </c>
      <c r="AE14" s="8">
        <v>0</v>
      </c>
      <c r="AF14" s="8">
        <v>0</v>
      </c>
      <c r="AG14" s="1" t="s">
        <v>122</v>
      </c>
      <c r="AH14" s="1" t="s">
        <v>74</v>
      </c>
      <c r="AI14" s="1">
        <v>2</v>
      </c>
      <c r="AJ14" s="3">
        <v>45756</v>
      </c>
      <c r="AK14" s="3">
        <v>0</v>
      </c>
      <c r="AL14" s="3">
        <v>45747</v>
      </c>
      <c r="AM14" s="3">
        <v>45754</v>
      </c>
      <c r="AN14" s="3">
        <v>45755</v>
      </c>
      <c r="AO14" s="3">
        <v>45755</v>
      </c>
      <c r="AP14" s="3">
        <v>45751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749</v>
      </c>
      <c r="BD14" s="56">
        <v>167.55475199999998</v>
      </c>
    </row>
    <row r="15" spans="1:56" ht="28.5" customHeight="1" x14ac:dyDescent="0.45">
      <c r="A15" s="3">
        <v>0</v>
      </c>
      <c r="B15" s="14">
        <v>0</v>
      </c>
      <c r="C15" s="9">
        <v>0</v>
      </c>
      <c r="D15" s="13">
        <v>0</v>
      </c>
      <c r="E15" s="9">
        <v>16</v>
      </c>
      <c r="F15" s="9">
        <v>25</v>
      </c>
      <c r="G15" s="9">
        <v>0</v>
      </c>
      <c r="H15" s="9">
        <v>0</v>
      </c>
      <c r="I15" s="9">
        <v>47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748</v>
      </c>
      <c r="AA15" s="8">
        <v>7404.0999999999995</v>
      </c>
      <c r="AB15" s="8">
        <v>4589</v>
      </c>
      <c r="AC15" s="8">
        <v>2815.0999999999995</v>
      </c>
      <c r="AD15" s="8">
        <v>0</v>
      </c>
      <c r="AE15" s="8">
        <v>0</v>
      </c>
      <c r="AF15" s="8" t="s">
        <v>58</v>
      </c>
      <c r="AG15" s="1" t="s">
        <v>123</v>
      </c>
      <c r="AH15" s="1">
        <v>0</v>
      </c>
      <c r="AI15" s="1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750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301</v>
      </c>
      <c r="D16" s="13" t="s">
        <v>465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40</v>
      </c>
      <c r="P16" s="10">
        <v>232.02998755199997</v>
      </c>
      <c r="Q16" s="10">
        <v>0</v>
      </c>
      <c r="R16" s="10">
        <v>232.02998755199997</v>
      </c>
      <c r="S16" s="9" t="s">
        <v>71</v>
      </c>
      <c r="T16" s="12">
        <v>45777</v>
      </c>
      <c r="U16" s="11">
        <v>15000</v>
      </c>
      <c r="V16" s="10">
        <v>0</v>
      </c>
      <c r="W16" s="10">
        <v>15000</v>
      </c>
      <c r="X16" s="10">
        <v>0</v>
      </c>
      <c r="Y16" s="10">
        <v>15750</v>
      </c>
      <c r="Z16" s="9" t="s">
        <v>144</v>
      </c>
      <c r="AA16" s="8">
        <v>13201.65</v>
      </c>
      <c r="AB16" s="8">
        <v>12070</v>
      </c>
      <c r="AC16" s="8">
        <v>1131.6499999999996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77.857519999999994</v>
      </c>
    </row>
    <row r="17" spans="1:56" ht="28.5" customHeight="1" x14ac:dyDescent="0.45">
      <c r="A17" s="3">
        <v>0</v>
      </c>
      <c r="B17" s="14">
        <v>0</v>
      </c>
      <c r="C17" s="9" t="s">
        <v>266</v>
      </c>
      <c r="D17" s="13" t="s">
        <v>96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144</v>
      </c>
      <c r="AA17" s="8">
        <v>13201.65</v>
      </c>
      <c r="AB17" s="8">
        <v>12070</v>
      </c>
      <c r="AC17" s="8">
        <v>1131.6499999999996</v>
      </c>
      <c r="AD17" s="8">
        <v>0</v>
      </c>
      <c r="AE17" s="8">
        <v>0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>
        <v>45749</v>
      </c>
      <c r="B18" s="14" t="s">
        <v>773</v>
      </c>
      <c r="C18" s="9" t="s">
        <v>774</v>
      </c>
      <c r="D18" s="13" t="s">
        <v>775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>
        <v>19</v>
      </c>
      <c r="N18" s="9">
        <v>33</v>
      </c>
      <c r="O18" s="9">
        <v>70</v>
      </c>
      <c r="P18" s="10">
        <v>135.35082607199999</v>
      </c>
      <c r="Q18" s="10">
        <v>0</v>
      </c>
      <c r="R18" s="10">
        <v>135.35082607199999</v>
      </c>
      <c r="S18" s="9" t="s">
        <v>71</v>
      </c>
      <c r="T18" s="12">
        <v>45768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148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351</v>
      </c>
      <c r="AG18" s="1" t="s">
        <v>122</v>
      </c>
      <c r="AH18" s="1" t="s">
        <v>68</v>
      </c>
      <c r="AI18" s="1">
        <v>4</v>
      </c>
      <c r="AJ18" s="3">
        <v>45768</v>
      </c>
      <c r="AK18" s="3">
        <v>45764</v>
      </c>
      <c r="AL18" s="3">
        <v>45758</v>
      </c>
      <c r="AM18" s="3">
        <v>45765</v>
      </c>
      <c r="AN18" s="3">
        <v>45766</v>
      </c>
      <c r="AO18" s="3">
        <v>45766</v>
      </c>
      <c r="AP18" s="3">
        <v>45763</v>
      </c>
      <c r="AQ18" s="3">
        <v>45767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281.63520000000005</v>
      </c>
    </row>
    <row r="19" spans="1:56" ht="28.5" customHeight="1" x14ac:dyDescent="0.45">
      <c r="A19" s="3">
        <v>45749</v>
      </c>
      <c r="B19" s="14" t="s">
        <v>776</v>
      </c>
      <c r="C19" s="9" t="s">
        <v>774</v>
      </c>
      <c r="D19" s="13" t="s">
        <v>777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92</v>
      </c>
      <c r="M19" s="10">
        <v>19</v>
      </c>
      <c r="N19" s="9">
        <v>33</v>
      </c>
      <c r="O19" s="9">
        <v>70</v>
      </c>
      <c r="P19" s="10">
        <v>135.35082607199999</v>
      </c>
      <c r="Q19" s="10">
        <v>0</v>
      </c>
      <c r="R19" s="10">
        <v>135.35082607199999</v>
      </c>
      <c r="S19" s="9" t="s">
        <v>71</v>
      </c>
      <c r="T19" s="12">
        <v>45768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148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351</v>
      </c>
      <c r="AG19" s="1" t="s">
        <v>124</v>
      </c>
      <c r="AH19" s="1" t="s">
        <v>68</v>
      </c>
      <c r="AI19" s="1">
        <v>4</v>
      </c>
      <c r="AJ19" s="3">
        <v>45768</v>
      </c>
      <c r="AK19" s="3">
        <v>45764</v>
      </c>
      <c r="AL19" s="3">
        <v>45758</v>
      </c>
      <c r="AM19" s="3">
        <v>45765</v>
      </c>
      <c r="AN19" s="3">
        <v>45766</v>
      </c>
      <c r="AO19" s="3">
        <v>45766</v>
      </c>
      <c r="AP19" s="3">
        <v>45763</v>
      </c>
      <c r="AQ19" s="3">
        <v>45767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281.63520000000005</v>
      </c>
    </row>
    <row r="20" spans="1:56" ht="28.5" customHeight="1" x14ac:dyDescent="0.45">
      <c r="A20" s="3" t="s">
        <v>146</v>
      </c>
      <c r="B20" s="14" t="s">
        <v>146</v>
      </c>
      <c r="C20" s="9" t="s">
        <v>194</v>
      </c>
      <c r="D20" s="13" t="s">
        <v>61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148</v>
      </c>
      <c r="AA20" s="8">
        <v>8801.1</v>
      </c>
      <c r="AB20" s="8">
        <v>0</v>
      </c>
      <c r="AC20" s="8">
        <v>8801.1</v>
      </c>
      <c r="AD20" s="8">
        <v>0</v>
      </c>
      <c r="AE20" s="8">
        <v>8801.1</v>
      </c>
      <c r="AF20" s="8">
        <v>0</v>
      </c>
      <c r="AG20" s="1" t="s">
        <v>126</v>
      </c>
      <c r="AH20" s="1" t="s">
        <v>75</v>
      </c>
      <c r="AI20" s="1">
        <v>4</v>
      </c>
      <c r="AJ20" s="3" t="s">
        <v>63</v>
      </c>
      <c r="AK20" s="3" t="e">
        <v>#VALUE!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563.27040000000011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 t="s">
        <v>96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148</v>
      </c>
      <c r="AA21" s="8">
        <v>17602.2</v>
      </c>
      <c r="AB21" s="8">
        <v>0</v>
      </c>
      <c r="AC21" s="8">
        <v>17602.2</v>
      </c>
      <c r="AD21" s="8">
        <v>0</v>
      </c>
      <c r="AE21" s="8">
        <v>17602.2</v>
      </c>
      <c r="AF21" s="8" t="s">
        <v>58</v>
      </c>
      <c r="AG21" s="1" t="s">
        <v>123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8.5" customHeight="1" x14ac:dyDescent="0.45">
      <c r="A22" s="3">
        <v>45734</v>
      </c>
      <c r="B22" s="14" t="s">
        <v>653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133</v>
      </c>
      <c r="T22" s="12">
        <v>45759</v>
      </c>
      <c r="U22" s="11">
        <v>20000</v>
      </c>
      <c r="V22" s="10">
        <v>0</v>
      </c>
      <c r="W22" s="10">
        <v>20000</v>
      </c>
      <c r="X22" s="10">
        <v>21000</v>
      </c>
      <c r="Y22" s="10">
        <v>0</v>
      </c>
      <c r="Z22" s="9" t="s">
        <v>189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45759</v>
      </c>
      <c r="AK22" s="3">
        <v>0</v>
      </c>
      <c r="AL22" s="3">
        <v>45749</v>
      </c>
      <c r="AM22" s="3">
        <v>45756</v>
      </c>
      <c r="AN22" s="3">
        <v>45757</v>
      </c>
      <c r="AO22" s="3">
        <v>45757</v>
      </c>
      <c r="AP22" s="3">
        <v>45754</v>
      </c>
      <c r="AQ22" s="3">
        <v>45758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45734</v>
      </c>
      <c r="B23" s="14" t="s">
        <v>653</v>
      </c>
      <c r="C23" s="9" t="s">
        <v>443</v>
      </c>
      <c r="D23" s="13" t="s">
        <v>223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45769</v>
      </c>
      <c r="U23" s="11">
        <v>20000</v>
      </c>
      <c r="V23" s="10">
        <v>0</v>
      </c>
      <c r="W23" s="10">
        <v>20000</v>
      </c>
      <c r="X23" s="10">
        <v>12000</v>
      </c>
      <c r="Y23" s="10">
        <v>8400</v>
      </c>
      <c r="Z23" s="9" t="s">
        <v>189</v>
      </c>
      <c r="AA23" s="8">
        <v>6923.5320000000002</v>
      </c>
      <c r="AB23" s="8">
        <v>6923.5320000000002</v>
      </c>
      <c r="AC23" s="8">
        <v>0</v>
      </c>
      <c r="AD23" s="8">
        <v>0</v>
      </c>
      <c r="AE23" s="8">
        <v>0</v>
      </c>
      <c r="AF23" s="8">
        <v>0</v>
      </c>
      <c r="AG23" s="1" t="s">
        <v>61</v>
      </c>
      <c r="AH23" s="1" t="s">
        <v>72</v>
      </c>
      <c r="AI23" s="1">
        <v>3</v>
      </c>
      <c r="AJ23" s="3">
        <v>45769</v>
      </c>
      <c r="AK23" s="3">
        <v>0</v>
      </c>
      <c r="AL23" s="3">
        <v>45759</v>
      </c>
      <c r="AM23" s="3">
        <v>45766</v>
      </c>
      <c r="AN23" s="3">
        <v>45767</v>
      </c>
      <c r="AO23" s="3">
        <v>45767</v>
      </c>
      <c r="AP23" s="3">
        <v>45764</v>
      </c>
      <c r="AQ23" s="3">
        <v>45768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8.5" customHeight="1" x14ac:dyDescent="0.45">
      <c r="A24" s="3">
        <v>45734</v>
      </c>
      <c r="B24" s="14" t="s">
        <v>654</v>
      </c>
      <c r="C24" s="9" t="s">
        <v>443</v>
      </c>
      <c r="D24" s="13" t="s">
        <v>375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666.11479679999991</v>
      </c>
      <c r="Q24" s="10">
        <v>0</v>
      </c>
      <c r="R24" s="10">
        <v>666.11479679999991</v>
      </c>
      <c r="S24" s="9" t="s">
        <v>133</v>
      </c>
      <c r="T24" s="12">
        <v>45769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189</v>
      </c>
      <c r="AA24" s="8">
        <v>16484.600000000002</v>
      </c>
      <c r="AB24" s="8">
        <v>0</v>
      </c>
      <c r="AC24" s="8">
        <v>16484.600000000002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45769</v>
      </c>
      <c r="AK24" s="3">
        <v>0</v>
      </c>
      <c r="AL24" s="3">
        <v>45759</v>
      </c>
      <c r="AM24" s="3">
        <v>45766</v>
      </c>
      <c r="AN24" s="3">
        <v>45767</v>
      </c>
      <c r="AO24" s="3">
        <v>45767</v>
      </c>
      <c r="AP24" s="3">
        <v>45764</v>
      </c>
      <c r="AQ24" s="3">
        <v>45768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1197.1482844444449</v>
      </c>
    </row>
    <row r="25" spans="1:56" ht="28.5" customHeight="1" x14ac:dyDescent="0.45">
      <c r="A25" s="3" t="s">
        <v>146</v>
      </c>
      <c r="B25" s="14" t="s">
        <v>146</v>
      </c>
      <c r="C25" s="9" t="s">
        <v>273</v>
      </c>
      <c r="D25" s="13" t="s">
        <v>274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 t="s">
        <v>63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189</v>
      </c>
      <c r="AA25" s="8">
        <v>9359.9000000000015</v>
      </c>
      <c r="AB25" s="8">
        <v>0</v>
      </c>
      <c r="AC25" s="8">
        <v>9359.9000000000015</v>
      </c>
      <c r="AD25" s="8">
        <v>0</v>
      </c>
      <c r="AE25" s="8">
        <v>0</v>
      </c>
      <c r="AF25" s="8">
        <v>0</v>
      </c>
      <c r="AG25" s="1" t="s">
        <v>122</v>
      </c>
      <c r="AH25" s="1" t="s">
        <v>72</v>
      </c>
      <c r="AI25" s="1">
        <v>3</v>
      </c>
      <c r="AJ25" s="3">
        <v>45777</v>
      </c>
      <c r="AK25" s="3">
        <v>0</v>
      </c>
      <c r="AL25" s="3">
        <v>45767</v>
      </c>
      <c r="AM25" s="3">
        <v>45774</v>
      </c>
      <c r="AN25" s="3">
        <v>45775</v>
      </c>
      <c r="AO25" s="3">
        <v>45775</v>
      </c>
      <c r="AP25" s="3">
        <v>45772</v>
      </c>
      <c r="AQ25" s="3">
        <v>45776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679.73673777777788</v>
      </c>
    </row>
    <row r="26" spans="1:56" ht="28.5" customHeight="1" x14ac:dyDescent="0.45">
      <c r="A26" s="3" t="s">
        <v>146</v>
      </c>
      <c r="B26" s="14" t="s">
        <v>146</v>
      </c>
      <c r="C26" s="9" t="s">
        <v>147</v>
      </c>
      <c r="D26" s="13" t="s">
        <v>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45777</v>
      </c>
      <c r="U26" s="11">
        <v>120000</v>
      </c>
      <c r="V26" s="10">
        <v>0</v>
      </c>
      <c r="W26" s="10">
        <v>120000</v>
      </c>
      <c r="X26" s="10">
        <v>0</v>
      </c>
      <c r="Y26" s="10">
        <v>126000</v>
      </c>
      <c r="Z26" s="9" t="s">
        <v>189</v>
      </c>
      <c r="AA26" s="8">
        <v>105613.2</v>
      </c>
      <c r="AB26" s="8">
        <v>0</v>
      </c>
      <c r="AC26" s="8">
        <v>105613.2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45777</v>
      </c>
      <c r="AK26" s="3">
        <v>0</v>
      </c>
      <c r="AL26" s="3">
        <v>45768</v>
      </c>
      <c r="AM26" s="3">
        <v>45775</v>
      </c>
      <c r="AN26" s="3">
        <v>45776</v>
      </c>
      <c r="AO26" s="3">
        <v>45776</v>
      </c>
      <c r="AP26" s="3">
        <v>45772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7669.86528</v>
      </c>
    </row>
    <row r="27" spans="1:56" ht="28.5" customHeight="1" x14ac:dyDescent="0.45">
      <c r="A27" s="3" t="s">
        <v>146</v>
      </c>
      <c r="B27" s="14" t="s">
        <v>146</v>
      </c>
      <c r="C27" s="9" t="s">
        <v>466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45777</v>
      </c>
      <c r="U27" s="11">
        <v>30000</v>
      </c>
      <c r="V27" s="10">
        <v>0</v>
      </c>
      <c r="W27" s="10">
        <v>30000</v>
      </c>
      <c r="X27" s="10">
        <v>0</v>
      </c>
      <c r="Y27" s="10">
        <v>31500</v>
      </c>
      <c r="Z27" s="9" t="s">
        <v>189</v>
      </c>
      <c r="AA27" s="8">
        <v>26403.3</v>
      </c>
      <c r="AB27" s="8">
        <v>0</v>
      </c>
      <c r="AC27" s="8">
        <v>26403.3</v>
      </c>
      <c r="AD27" s="8">
        <v>0</v>
      </c>
      <c r="AE27" s="8">
        <v>0</v>
      </c>
      <c r="AF27" s="8">
        <v>0</v>
      </c>
      <c r="AG27" s="1" t="s">
        <v>124</v>
      </c>
      <c r="AH27" s="1" t="s">
        <v>74</v>
      </c>
      <c r="AI27" s="1">
        <v>2</v>
      </c>
      <c r="AJ27" s="3">
        <v>45777</v>
      </c>
      <c r="AK27" s="3">
        <v>0</v>
      </c>
      <c r="AL27" s="3">
        <v>45768</v>
      </c>
      <c r="AM27" s="3">
        <v>45775</v>
      </c>
      <c r="AN27" s="3">
        <v>45776</v>
      </c>
      <c r="AO27" s="3">
        <v>45776</v>
      </c>
      <c r="AP27" s="3">
        <v>45772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1917.46632</v>
      </c>
    </row>
    <row r="28" spans="1:56" ht="28.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189</v>
      </c>
      <c r="AA28" s="8">
        <v>164784.53200000001</v>
      </c>
      <c r="AB28" s="8">
        <v>6923.5320000000002</v>
      </c>
      <c r="AC28" s="8">
        <v>157861</v>
      </c>
      <c r="AD28" s="8">
        <v>0</v>
      </c>
      <c r="AE28" s="8">
        <v>0</v>
      </c>
      <c r="AF28" s="8" t="s">
        <v>58</v>
      </c>
      <c r="AG28" s="1" t="s">
        <v>124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0</v>
      </c>
    </row>
    <row r="29" spans="1:56" ht="28.5" customHeight="1" x14ac:dyDescent="0.45">
      <c r="A29" s="3">
        <v>0</v>
      </c>
      <c r="B29" s="14" t="s">
        <v>138</v>
      </c>
      <c r="C29" s="9" t="s">
        <v>73</v>
      </c>
      <c r="D29" s="13" t="s">
        <v>292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45752</v>
      </c>
      <c r="U29" s="11">
        <v>5000</v>
      </c>
      <c r="V29" s="10">
        <v>5250</v>
      </c>
      <c r="W29" s="10">
        <v>0</v>
      </c>
      <c r="X29" s="10">
        <v>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124</v>
      </c>
      <c r="AH29" s="1" t="s">
        <v>74</v>
      </c>
      <c r="AI29" s="1">
        <v>2</v>
      </c>
      <c r="AJ29" s="3">
        <v>45752</v>
      </c>
      <c r="AK29" s="3">
        <v>0</v>
      </c>
      <c r="AL29" s="3">
        <v>45743</v>
      </c>
      <c r="AM29" s="3">
        <v>45750</v>
      </c>
      <c r="AN29" s="3">
        <v>45751</v>
      </c>
      <c r="AO29" s="3">
        <v>45751</v>
      </c>
      <c r="AP29" s="3">
        <v>45747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673</v>
      </c>
      <c r="C30" s="9" t="s">
        <v>73</v>
      </c>
      <c r="D30" s="13" t="s">
        <v>193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45752</v>
      </c>
      <c r="U30" s="11">
        <v>10000</v>
      </c>
      <c r="V30" s="10">
        <v>0</v>
      </c>
      <c r="W30" s="10">
        <v>10000</v>
      </c>
      <c r="X30" s="10">
        <v>10400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677</v>
      </c>
      <c r="AG30" s="1" t="s">
        <v>125</v>
      </c>
      <c r="AH30" s="1" t="s">
        <v>74</v>
      </c>
      <c r="AI30" s="1">
        <v>2</v>
      </c>
      <c r="AJ30" s="3">
        <v>45752</v>
      </c>
      <c r="AK30" s="3">
        <v>0</v>
      </c>
      <c r="AL30" s="3">
        <v>45743</v>
      </c>
      <c r="AM30" s="3">
        <v>45750</v>
      </c>
      <c r="AN30" s="3">
        <v>45751</v>
      </c>
      <c r="AO30" s="3">
        <v>45751</v>
      </c>
      <c r="AP30" s="3">
        <v>45747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673</v>
      </c>
      <c r="C31" s="9" t="s">
        <v>73</v>
      </c>
      <c r="D31" s="13" t="s">
        <v>225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45752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677</v>
      </c>
      <c r="AG31" s="1" t="s">
        <v>61</v>
      </c>
      <c r="AH31" s="1" t="s">
        <v>74</v>
      </c>
      <c r="AI31" s="1">
        <v>2</v>
      </c>
      <c r="AJ31" s="3">
        <v>45752</v>
      </c>
      <c r="AK31" s="3">
        <v>0</v>
      </c>
      <c r="AL31" s="3">
        <v>45743</v>
      </c>
      <c r="AM31" s="3">
        <v>45750</v>
      </c>
      <c r="AN31" s="3">
        <v>45751</v>
      </c>
      <c r="AO31" s="3">
        <v>45751</v>
      </c>
      <c r="AP31" s="3">
        <v>45747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45737</v>
      </c>
      <c r="B32" s="14" t="s">
        <v>673</v>
      </c>
      <c r="C32" s="9" t="s">
        <v>73</v>
      </c>
      <c r="D32" s="13" t="s">
        <v>267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45752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677</v>
      </c>
      <c r="AG32" s="1" t="s">
        <v>61</v>
      </c>
      <c r="AH32" s="1" t="s">
        <v>74</v>
      </c>
      <c r="AI32" s="1">
        <v>2</v>
      </c>
      <c r="AJ32" s="3">
        <v>45752</v>
      </c>
      <c r="AK32" s="3">
        <v>0</v>
      </c>
      <c r="AL32" s="3">
        <v>45743</v>
      </c>
      <c r="AM32" s="3">
        <v>45750</v>
      </c>
      <c r="AN32" s="3">
        <v>45751</v>
      </c>
      <c r="AO32" s="3">
        <v>45751</v>
      </c>
      <c r="AP32" s="3">
        <v>45747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45751</v>
      </c>
      <c r="B33" s="14" t="s">
        <v>138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45759</v>
      </c>
      <c r="U33" s="11">
        <v>5000</v>
      </c>
      <c r="V33" s="10">
        <v>0</v>
      </c>
      <c r="W33" s="10">
        <v>5000</v>
      </c>
      <c r="X33" s="10">
        <v>0</v>
      </c>
      <c r="Y33" s="10">
        <v>0</v>
      </c>
      <c r="Z33" s="9" t="s">
        <v>196</v>
      </c>
      <c r="AA33" s="8">
        <v>5238.75</v>
      </c>
      <c r="AB33" s="8">
        <v>5238.75</v>
      </c>
      <c r="AC33" s="8">
        <v>0</v>
      </c>
      <c r="AD33" s="8">
        <v>0</v>
      </c>
      <c r="AE33" s="8">
        <v>0</v>
      </c>
      <c r="AF33" s="8" t="s">
        <v>801</v>
      </c>
      <c r="AG33" s="1" t="s">
        <v>125</v>
      </c>
      <c r="AH33" s="1" t="s">
        <v>77</v>
      </c>
      <c r="AI33" s="1">
        <v>1</v>
      </c>
      <c r="AJ33" s="3">
        <v>45759</v>
      </c>
      <c r="AK33" s="3">
        <v>0</v>
      </c>
      <c r="AL33" s="3">
        <v>0</v>
      </c>
      <c r="AM33" s="3">
        <v>0</v>
      </c>
      <c r="AN33" s="3">
        <v>0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45751</v>
      </c>
      <c r="B34" s="14" t="s">
        <v>138</v>
      </c>
      <c r="C34" s="9" t="s">
        <v>73</v>
      </c>
      <c r="D34" s="13" t="s">
        <v>61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45759</v>
      </c>
      <c r="U34" s="11">
        <v>75000</v>
      </c>
      <c r="V34" s="10">
        <v>0</v>
      </c>
      <c r="W34" s="10">
        <v>75000</v>
      </c>
      <c r="X34" s="10">
        <v>0</v>
      </c>
      <c r="Y34" s="10">
        <v>78750</v>
      </c>
      <c r="Z34" s="9" t="s">
        <v>196</v>
      </c>
      <c r="AA34" s="8">
        <v>66008.25</v>
      </c>
      <c r="AB34" s="8">
        <v>2365</v>
      </c>
      <c r="AC34" s="8">
        <v>63643.25</v>
      </c>
      <c r="AD34" s="8">
        <v>0</v>
      </c>
      <c r="AE34" s="8">
        <v>0</v>
      </c>
      <c r="AF34" s="8">
        <v>0</v>
      </c>
      <c r="AG34" s="1" t="s">
        <v>125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4793.8924488888897</v>
      </c>
    </row>
    <row r="35" spans="1:56" ht="28.5" customHeight="1" x14ac:dyDescent="0.45">
      <c r="A35" s="3">
        <v>45751</v>
      </c>
      <c r="B35" s="14" t="s">
        <v>138</v>
      </c>
      <c r="C35" s="9" t="s">
        <v>73</v>
      </c>
      <c r="D35" s="13" t="s">
        <v>61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45759</v>
      </c>
      <c r="U35" s="11">
        <v>65000</v>
      </c>
      <c r="V35" s="10">
        <v>0</v>
      </c>
      <c r="W35" s="10">
        <v>65000</v>
      </c>
      <c r="X35" s="10">
        <v>0</v>
      </c>
      <c r="Y35" s="10">
        <v>68250</v>
      </c>
      <c r="Z35" s="9" t="s">
        <v>196</v>
      </c>
      <c r="AA35" s="8">
        <v>57207.149999999994</v>
      </c>
      <c r="AB35" s="8">
        <v>0</v>
      </c>
      <c r="AC35" s="8">
        <v>57207.149999999994</v>
      </c>
      <c r="AD35" s="8">
        <v>0</v>
      </c>
      <c r="AE35" s="8">
        <v>0</v>
      </c>
      <c r="AF35" s="8">
        <v>0</v>
      </c>
      <c r="AG35" s="1" t="s">
        <v>123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4309.0967920000003</v>
      </c>
    </row>
    <row r="36" spans="1:56" ht="28.5" customHeight="1" x14ac:dyDescent="0.45">
      <c r="A36" s="3">
        <v>45737</v>
      </c>
      <c r="B36" s="14" t="s">
        <v>678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45769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196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45769</v>
      </c>
      <c r="AK36" s="3">
        <v>0</v>
      </c>
      <c r="AL36" s="3">
        <v>0</v>
      </c>
      <c r="AM36" s="3">
        <v>0</v>
      </c>
      <c r="AN36" s="3">
        <v>0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1325.8759360000001</v>
      </c>
    </row>
    <row r="37" spans="1:56" ht="28.5" customHeight="1" x14ac:dyDescent="0.45">
      <c r="A37" s="3">
        <v>45737</v>
      </c>
      <c r="B37" s="14" t="s">
        <v>679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45769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196</v>
      </c>
      <c r="AA37" s="8">
        <v>17602.2</v>
      </c>
      <c r="AB37" s="8">
        <v>0</v>
      </c>
      <c r="AC37" s="8">
        <v>17602.2</v>
      </c>
      <c r="AD37" s="8">
        <v>0</v>
      </c>
      <c r="AE37" s="8">
        <v>0</v>
      </c>
      <c r="AF37" s="8">
        <v>0</v>
      </c>
      <c r="AG37" s="1" t="s">
        <v>125</v>
      </c>
      <c r="AH37" s="1" t="s">
        <v>77</v>
      </c>
      <c r="AI37" s="1">
        <v>1</v>
      </c>
      <c r="AJ37" s="3">
        <v>45769</v>
      </c>
      <c r="AK37" s="3">
        <v>0</v>
      </c>
      <c r="AL37" s="3">
        <v>0</v>
      </c>
      <c r="AM37" s="3">
        <v>0</v>
      </c>
      <c r="AN37" s="3">
        <v>0</v>
      </c>
      <c r="AO37" s="3">
        <v>45768</v>
      </c>
      <c r="AP37" s="3">
        <v>45764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1325.8759360000001</v>
      </c>
    </row>
    <row r="38" spans="1:56" ht="28.5" customHeight="1" x14ac:dyDescent="0.45">
      <c r="A38" s="3">
        <v>45751</v>
      </c>
      <c r="B38" s="14" t="s">
        <v>138</v>
      </c>
      <c r="C38" s="9" t="s">
        <v>73</v>
      </c>
      <c r="D38" s="13" t="s">
        <v>258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45770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802</v>
      </c>
      <c r="AG38" s="1" t="s">
        <v>61</v>
      </c>
      <c r="AH38" s="1" t="s">
        <v>74</v>
      </c>
      <c r="AI38" s="1">
        <v>2</v>
      </c>
      <c r="AJ38" s="3">
        <v>45770</v>
      </c>
      <c r="AK38" s="3">
        <v>0</v>
      </c>
      <c r="AL38" s="3">
        <v>45761</v>
      </c>
      <c r="AM38" s="3">
        <v>45768</v>
      </c>
      <c r="AN38" s="3">
        <v>45769</v>
      </c>
      <c r="AO38" s="3">
        <v>45769</v>
      </c>
      <c r="AP38" s="3">
        <v>45765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352.51463377777782</v>
      </c>
    </row>
    <row r="39" spans="1:56" ht="28.5" customHeight="1" x14ac:dyDescent="0.45">
      <c r="A39" s="3">
        <v>45751</v>
      </c>
      <c r="B39" s="14" t="s">
        <v>138</v>
      </c>
      <c r="C39" s="9" t="s">
        <v>73</v>
      </c>
      <c r="D39" s="13" t="s">
        <v>803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45770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802</v>
      </c>
      <c r="AG39" s="1" t="s">
        <v>122</v>
      </c>
      <c r="AH39" s="1" t="s">
        <v>74</v>
      </c>
      <c r="AI39" s="1">
        <v>2</v>
      </c>
      <c r="AJ39" s="3">
        <v>45770</v>
      </c>
      <c r="AK39" s="3">
        <v>0</v>
      </c>
      <c r="AL39" s="3">
        <v>45761</v>
      </c>
      <c r="AM39" s="3">
        <v>45768</v>
      </c>
      <c r="AN39" s="3">
        <v>45769</v>
      </c>
      <c r="AO39" s="3">
        <v>45769</v>
      </c>
      <c r="AP39" s="3">
        <v>45765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352.51463377777782</v>
      </c>
    </row>
    <row r="40" spans="1:56" ht="28.5" customHeight="1" x14ac:dyDescent="0.45">
      <c r="A40" s="3">
        <v>45751</v>
      </c>
      <c r="B40" s="14" t="s">
        <v>138</v>
      </c>
      <c r="C40" s="9" t="s">
        <v>73</v>
      </c>
      <c r="D40" s="13" t="s">
        <v>59</v>
      </c>
      <c r="E40" s="9">
        <v>19</v>
      </c>
      <c r="F40" s="9">
        <v>36</v>
      </c>
      <c r="G40" s="9" t="s">
        <v>60</v>
      </c>
      <c r="H40" s="9">
        <v>0</v>
      </c>
      <c r="I40" s="9">
        <v>75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45771</v>
      </c>
      <c r="U40" s="11">
        <v>5000</v>
      </c>
      <c r="V40" s="10">
        <v>0</v>
      </c>
      <c r="W40" s="10">
        <v>5000</v>
      </c>
      <c r="X40" s="10">
        <v>0</v>
      </c>
      <c r="Y40" s="10">
        <v>0</v>
      </c>
      <c r="Z40" s="9" t="s">
        <v>196</v>
      </c>
      <c r="AA40" s="8">
        <v>5238.75</v>
      </c>
      <c r="AB40" s="8">
        <v>0</v>
      </c>
      <c r="AC40" s="8">
        <v>5238.75</v>
      </c>
      <c r="AD40" s="8">
        <v>0</v>
      </c>
      <c r="AE40" s="8">
        <v>0</v>
      </c>
      <c r="AF40" s="8" t="s">
        <v>801</v>
      </c>
      <c r="AG40" s="1" t="s">
        <v>123</v>
      </c>
      <c r="AH40" s="1" t="s">
        <v>77</v>
      </c>
      <c r="AI40" s="1">
        <v>1</v>
      </c>
      <c r="AJ40" s="3">
        <v>45771</v>
      </c>
      <c r="AK40" s="3">
        <v>0</v>
      </c>
      <c r="AL40" s="3">
        <v>0</v>
      </c>
      <c r="AM40" s="3">
        <v>0</v>
      </c>
      <c r="AN40" s="3">
        <v>0</v>
      </c>
      <c r="AO40" s="3">
        <v>45770</v>
      </c>
      <c r="AP40" s="3">
        <v>45766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394.60593333333333</v>
      </c>
    </row>
    <row r="41" spans="1:56" ht="28.5" customHeight="1" x14ac:dyDescent="0.45">
      <c r="A41" s="3" t="s">
        <v>146</v>
      </c>
      <c r="B41" s="14" t="s">
        <v>146</v>
      </c>
      <c r="C41" s="9" t="s">
        <v>73</v>
      </c>
      <c r="D41" s="13" t="s">
        <v>61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45777</v>
      </c>
      <c r="U41" s="11">
        <v>325000</v>
      </c>
      <c r="V41" s="10">
        <v>0</v>
      </c>
      <c r="W41" s="10">
        <v>325000</v>
      </c>
      <c r="X41" s="10">
        <v>0</v>
      </c>
      <c r="Y41" s="10">
        <v>341250</v>
      </c>
      <c r="Z41" s="9" t="s">
        <v>196</v>
      </c>
      <c r="AA41" s="8">
        <v>286035.75</v>
      </c>
      <c r="AB41" s="8">
        <v>0</v>
      </c>
      <c r="AC41" s="8">
        <v>286035.75</v>
      </c>
      <c r="AD41" s="8">
        <v>0</v>
      </c>
      <c r="AE41" s="8">
        <v>0</v>
      </c>
      <c r="AF41" s="8">
        <v>0</v>
      </c>
      <c r="AG41" s="1" t="s">
        <v>122</v>
      </c>
      <c r="AH41" s="1" t="s">
        <v>74</v>
      </c>
      <c r="AI41" s="1">
        <v>2</v>
      </c>
      <c r="AJ41" s="3">
        <v>45777</v>
      </c>
      <c r="AK41" s="3">
        <v>0</v>
      </c>
      <c r="AL41" s="3">
        <v>45768</v>
      </c>
      <c r="AM41" s="3">
        <v>45775</v>
      </c>
      <c r="AN41" s="3">
        <v>45776</v>
      </c>
      <c r="AO41" s="3">
        <v>45776</v>
      </c>
      <c r="AP41" s="3">
        <v>45772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21545.483960000005</v>
      </c>
    </row>
    <row r="42" spans="1:56" ht="28.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196</v>
      </c>
      <c r="AA42" s="8">
        <v>464292.95000000007</v>
      </c>
      <c r="AB42" s="8">
        <v>7603.75</v>
      </c>
      <c r="AC42" s="8">
        <v>456689.20000000007</v>
      </c>
      <c r="AD42" s="8">
        <v>0</v>
      </c>
      <c r="AE42" s="8">
        <v>0</v>
      </c>
      <c r="AF42" s="8" t="s">
        <v>58</v>
      </c>
      <c r="AG42" s="1" t="s">
        <v>122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198</v>
      </c>
      <c r="BD42" s="56">
        <v>0</v>
      </c>
    </row>
    <row r="43" spans="1:56" ht="28.5" customHeight="1" x14ac:dyDescent="0.45">
      <c r="A43" s="3">
        <v>45740</v>
      </c>
      <c r="B43" s="14" t="s">
        <v>705</v>
      </c>
      <c r="C43" s="9" t="s">
        <v>316</v>
      </c>
      <c r="D43" s="13" t="s">
        <v>680</v>
      </c>
      <c r="E43" s="9">
        <v>19</v>
      </c>
      <c r="F43" s="9">
        <v>26</v>
      </c>
      <c r="G43" s="9" t="s">
        <v>60</v>
      </c>
      <c r="H43" s="9" t="s">
        <v>76</v>
      </c>
      <c r="I43" s="9">
        <v>70</v>
      </c>
      <c r="J43" s="9" t="s">
        <v>57</v>
      </c>
      <c r="K43" s="9">
        <v>5</v>
      </c>
      <c r="L43" s="9" t="s">
        <v>93</v>
      </c>
      <c r="M43" s="10">
        <v>20</v>
      </c>
      <c r="N43" s="9">
        <v>28</v>
      </c>
      <c r="O43" s="9">
        <v>50</v>
      </c>
      <c r="P43" s="10">
        <v>172.69642879999998</v>
      </c>
      <c r="Q43" s="10">
        <v>0</v>
      </c>
      <c r="R43" s="10">
        <v>172.69642879999998</v>
      </c>
      <c r="S43" s="9" t="s">
        <v>133</v>
      </c>
      <c r="T43" s="12">
        <v>45756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318</v>
      </c>
      <c r="AA43" s="8">
        <v>7683.5000000000009</v>
      </c>
      <c r="AB43" s="8">
        <v>7683.5000000000009</v>
      </c>
      <c r="AC43" s="8">
        <v>0</v>
      </c>
      <c r="AD43" s="8">
        <v>0</v>
      </c>
      <c r="AE43" s="8">
        <v>7683.5000000000009</v>
      </c>
      <c r="AF43" s="8" t="s">
        <v>299</v>
      </c>
      <c r="AG43" s="1" t="s">
        <v>123</v>
      </c>
      <c r="AH43" s="1" t="s">
        <v>68</v>
      </c>
      <c r="AI43" s="1">
        <v>4</v>
      </c>
      <c r="AJ43" s="3">
        <v>45756</v>
      </c>
      <c r="AK43" s="3">
        <v>45752</v>
      </c>
      <c r="AL43" s="3">
        <v>45746</v>
      </c>
      <c r="AM43" s="3">
        <v>45753</v>
      </c>
      <c r="AN43" s="3">
        <v>45754</v>
      </c>
      <c r="AO43" s="3">
        <v>45754</v>
      </c>
      <c r="AP43" s="3">
        <v>45751</v>
      </c>
      <c r="AQ43" s="3">
        <v>45755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56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 t="s">
        <v>96</v>
      </c>
      <c r="W44" s="10">
        <v>0</v>
      </c>
      <c r="X44" s="10">
        <v>0</v>
      </c>
      <c r="Y44" s="10">
        <v>0</v>
      </c>
      <c r="Z44" s="9" t="s">
        <v>318</v>
      </c>
      <c r="AA44" s="8">
        <v>7683.5000000000009</v>
      </c>
      <c r="AB44" s="8">
        <v>7683.5000000000009</v>
      </c>
      <c r="AC44" s="8">
        <v>0</v>
      </c>
      <c r="AD44" s="8">
        <v>0</v>
      </c>
      <c r="AE44" s="8">
        <v>7683.5000000000009</v>
      </c>
      <c r="AF44" s="8" t="s">
        <v>58</v>
      </c>
      <c r="AG44" s="1" t="s">
        <v>123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319</v>
      </c>
      <c r="BD44" s="56">
        <v>0</v>
      </c>
    </row>
    <row r="45" spans="1:56" ht="28.5" customHeight="1" x14ac:dyDescent="0.45">
      <c r="A45" s="3">
        <v>45721</v>
      </c>
      <c r="B45" s="14" t="s">
        <v>513</v>
      </c>
      <c r="C45" s="9" t="s">
        <v>152</v>
      </c>
      <c r="D45" s="13" t="s">
        <v>724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 t="s">
        <v>63</v>
      </c>
      <c r="U45" s="11">
        <v>400</v>
      </c>
      <c r="V45" s="10">
        <v>0</v>
      </c>
      <c r="W45" s="10">
        <v>400</v>
      </c>
      <c r="X45" s="10">
        <v>6781</v>
      </c>
      <c r="Y45" s="10">
        <v>0</v>
      </c>
      <c r="Z45" s="9" t="s">
        <v>116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122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238</v>
      </c>
      <c r="BD45" s="56">
        <v>0</v>
      </c>
    </row>
    <row r="46" spans="1:56" ht="28.5" customHeight="1" x14ac:dyDescent="0.45">
      <c r="A46" s="3">
        <v>45741</v>
      </c>
      <c r="B46" s="14" t="s">
        <v>725</v>
      </c>
      <c r="C46" s="9" t="s">
        <v>152</v>
      </c>
      <c r="D46" s="13" t="s">
        <v>708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>
        <v>45764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116</v>
      </c>
      <c r="AA46" s="8">
        <v>4999.0247999999992</v>
      </c>
      <c r="AB46" s="8">
        <v>4999.0247999999992</v>
      </c>
      <c r="AC46" s="8">
        <v>0</v>
      </c>
      <c r="AD46" s="8">
        <v>0</v>
      </c>
      <c r="AE46" s="8">
        <v>4999.0247999999992</v>
      </c>
      <c r="AF46" s="8">
        <v>0</v>
      </c>
      <c r="AG46" s="1" t="s">
        <v>125</v>
      </c>
      <c r="AH46" s="1" t="s">
        <v>75</v>
      </c>
      <c r="AI46" s="1">
        <v>4</v>
      </c>
      <c r="AJ46" s="3">
        <v>45764</v>
      </c>
      <c r="AK46" s="3">
        <v>45760</v>
      </c>
      <c r="AL46" s="3">
        <v>45753</v>
      </c>
      <c r="AM46" s="3">
        <v>45761</v>
      </c>
      <c r="AN46" s="3">
        <v>45762</v>
      </c>
      <c r="AO46" s="3">
        <v>45763</v>
      </c>
      <c r="AP46" s="3">
        <v>45759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238</v>
      </c>
      <c r="BD46" s="56">
        <v>0</v>
      </c>
    </row>
    <row r="47" spans="1:56" ht="28.5" customHeight="1" x14ac:dyDescent="0.45">
      <c r="A47" s="3">
        <v>45741</v>
      </c>
      <c r="B47" s="14" t="s">
        <v>725</v>
      </c>
      <c r="C47" s="9" t="s">
        <v>152</v>
      </c>
      <c r="D47" s="13" t="s">
        <v>709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112</v>
      </c>
      <c r="T47" s="12">
        <v>45764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116</v>
      </c>
      <c r="AA47" s="8">
        <v>4999.0247999999992</v>
      </c>
      <c r="AB47" s="8">
        <v>3001</v>
      </c>
      <c r="AC47" s="8">
        <v>1998.0247999999992</v>
      </c>
      <c r="AD47" s="8">
        <v>0</v>
      </c>
      <c r="AE47" s="8">
        <v>4999.0247999999992</v>
      </c>
      <c r="AF47" s="8">
        <v>0</v>
      </c>
      <c r="AG47" s="1" t="s">
        <v>125</v>
      </c>
      <c r="AH47" s="1" t="s">
        <v>75</v>
      </c>
      <c r="AI47" s="1">
        <v>4</v>
      </c>
      <c r="AJ47" s="3">
        <v>45764</v>
      </c>
      <c r="AK47" s="3">
        <v>45760</v>
      </c>
      <c r="AL47" s="3">
        <v>45753</v>
      </c>
      <c r="AM47" s="3">
        <v>45761</v>
      </c>
      <c r="AN47" s="3">
        <v>45762</v>
      </c>
      <c r="AO47" s="3">
        <v>45763</v>
      </c>
      <c r="AP47" s="3">
        <v>45759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238</v>
      </c>
      <c r="BD47" s="56">
        <v>168.72209422222215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34</v>
      </c>
      <c r="G48" s="9" t="s">
        <v>60</v>
      </c>
      <c r="H48" s="9">
        <v>0</v>
      </c>
      <c r="I48" s="9">
        <v>80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116</v>
      </c>
      <c r="AA48" s="8">
        <v>9998.0495999999985</v>
      </c>
      <c r="AB48" s="8">
        <v>8000.0247999999992</v>
      </c>
      <c r="AC48" s="8">
        <v>1998.0247999999992</v>
      </c>
      <c r="AD48" s="8">
        <v>0</v>
      </c>
      <c r="AE48" s="8">
        <v>9998.0495999999985</v>
      </c>
      <c r="AF48" s="8" t="s">
        <v>58</v>
      </c>
      <c r="AG48" s="1" t="s">
        <v>122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239</v>
      </c>
      <c r="BD48" s="56">
        <v>0</v>
      </c>
    </row>
    <row r="49" spans="1:56" ht="28.5" customHeight="1" x14ac:dyDescent="0.45">
      <c r="A49" s="3" t="s">
        <v>146</v>
      </c>
      <c r="B49" s="14" t="s">
        <v>146</v>
      </c>
      <c r="C49" s="9" t="s">
        <v>195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45777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151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125</v>
      </c>
      <c r="AH49" s="1" t="s">
        <v>77</v>
      </c>
      <c r="AI49" s="1">
        <v>1</v>
      </c>
      <c r="AJ49" s="3">
        <v>45777</v>
      </c>
      <c r="AK49" s="3">
        <v>0</v>
      </c>
      <c r="AL49" s="3">
        <v>0</v>
      </c>
      <c r="AM49" s="3">
        <v>0</v>
      </c>
      <c r="AN49" s="3">
        <v>0</v>
      </c>
      <c r="AO49" s="3">
        <v>45776</v>
      </c>
      <c r="AP49" s="3">
        <v>45772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270.14487500000001</v>
      </c>
    </row>
    <row r="50" spans="1:56" ht="28.5" customHeight="1" x14ac:dyDescent="0.45">
      <c r="A50" s="3" t="s">
        <v>146</v>
      </c>
      <c r="B50" s="14" t="s">
        <v>146</v>
      </c>
      <c r="C50" s="9" t="s">
        <v>195</v>
      </c>
      <c r="D50" s="13" t="s">
        <v>59</v>
      </c>
      <c r="E50" s="9">
        <v>20</v>
      </c>
      <c r="F50" s="9">
        <v>30</v>
      </c>
      <c r="G50" s="9" t="s">
        <v>60</v>
      </c>
      <c r="H50" s="9">
        <v>0</v>
      </c>
      <c r="I50" s="9">
        <v>53</v>
      </c>
      <c r="J50" s="9" t="s">
        <v>57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45807</v>
      </c>
      <c r="U50" s="11">
        <v>10000</v>
      </c>
      <c r="V50" s="10">
        <v>0</v>
      </c>
      <c r="W50" s="10">
        <v>10000</v>
      </c>
      <c r="X50" s="10">
        <v>0</v>
      </c>
      <c r="Y50" s="10">
        <v>0</v>
      </c>
      <c r="Z50" s="9" t="s">
        <v>151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122</v>
      </c>
      <c r="AH50" s="1" t="s">
        <v>77</v>
      </c>
      <c r="AI50" s="1">
        <v>1</v>
      </c>
      <c r="AJ50" s="3">
        <v>45807</v>
      </c>
      <c r="AK50" s="3">
        <v>0</v>
      </c>
      <c r="AL50" s="3">
        <v>0</v>
      </c>
      <c r="AM50" s="3">
        <v>0</v>
      </c>
      <c r="AN50" s="3">
        <v>0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540.28975000000003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65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151</v>
      </c>
      <c r="AA51" s="8">
        <v>13201.650000000001</v>
      </c>
      <c r="AB51" s="8">
        <v>0</v>
      </c>
      <c r="AC51" s="8">
        <v>13201.650000000001</v>
      </c>
      <c r="AD51" s="8">
        <v>0</v>
      </c>
      <c r="AE51" s="8">
        <v>0</v>
      </c>
      <c r="AF51" s="8" t="s">
        <v>58</v>
      </c>
      <c r="AG51" s="1" t="s">
        <v>124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8.5" customHeight="1" x14ac:dyDescent="0.45">
      <c r="A52" s="3" t="s">
        <v>146</v>
      </c>
      <c r="B52" s="14" t="s">
        <v>146</v>
      </c>
      <c r="C52" s="9" t="s">
        <v>86</v>
      </c>
      <c r="D52" s="13" t="s">
        <v>59</v>
      </c>
      <c r="E52" s="9">
        <v>20</v>
      </c>
      <c r="F52" s="9">
        <v>38</v>
      </c>
      <c r="G52" s="9" t="s">
        <v>60</v>
      </c>
      <c r="H52" s="9">
        <v>0</v>
      </c>
      <c r="I52" s="9">
        <v>72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 t="s">
        <v>63</v>
      </c>
      <c r="U52" s="11">
        <v>50000</v>
      </c>
      <c r="V52" s="10">
        <v>0</v>
      </c>
      <c r="W52" s="10">
        <v>50000</v>
      </c>
      <c r="X52" s="10">
        <v>0</v>
      </c>
      <c r="Y52" s="10">
        <v>0</v>
      </c>
      <c r="Z52" s="9" t="s">
        <v>79</v>
      </c>
      <c r="AA52" s="8">
        <v>55181.5</v>
      </c>
      <c r="AB52" s="8">
        <v>14387</v>
      </c>
      <c r="AC52" s="8">
        <v>40794.5</v>
      </c>
      <c r="AD52" s="8">
        <v>0</v>
      </c>
      <c r="AE52" s="8">
        <v>0</v>
      </c>
      <c r="AF52" s="8">
        <v>0</v>
      </c>
      <c r="AG52" s="1" t="s">
        <v>122</v>
      </c>
      <c r="AH52" s="1" t="s">
        <v>77</v>
      </c>
      <c r="AI52" s="1">
        <v>1</v>
      </c>
      <c r="AJ52" s="3" t="s">
        <v>63</v>
      </c>
      <c r="AK52" s="3">
        <v>0</v>
      </c>
      <c r="AL52" s="3">
        <v>0</v>
      </c>
      <c r="AM52" s="3">
        <v>0</v>
      </c>
      <c r="AN52" s="3">
        <v>0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2937.2039999999997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70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79</v>
      </c>
      <c r="AA53" s="8">
        <v>55181.5</v>
      </c>
      <c r="AB53" s="8">
        <v>14387</v>
      </c>
      <c r="AC53" s="8">
        <v>40794.5</v>
      </c>
      <c r="AD53" s="8">
        <v>0</v>
      </c>
      <c r="AE53" s="8">
        <v>0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8.5" customHeight="1" x14ac:dyDescent="0.45">
      <c r="A54" s="3">
        <v>45721</v>
      </c>
      <c r="B54" s="14" t="s">
        <v>514</v>
      </c>
      <c r="C54" s="9" t="s">
        <v>152</v>
      </c>
      <c r="D54" s="13" t="s">
        <v>488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971</v>
      </c>
      <c r="V54" s="10">
        <v>0</v>
      </c>
      <c r="W54" s="10">
        <v>971</v>
      </c>
      <c r="X54" s="10">
        <v>10610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122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45721</v>
      </c>
      <c r="B55" s="14" t="s">
        <v>514</v>
      </c>
      <c r="C55" s="9" t="s">
        <v>152</v>
      </c>
      <c r="D55" s="13" t="s">
        <v>357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111</v>
      </c>
      <c r="V55" s="10">
        <v>0</v>
      </c>
      <c r="W55" s="10">
        <v>111</v>
      </c>
      <c r="X55" s="10">
        <v>5600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122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45729</v>
      </c>
      <c r="B56" s="14" t="s">
        <v>609</v>
      </c>
      <c r="C56" s="9" t="s">
        <v>297</v>
      </c>
      <c r="D56" s="13" t="s">
        <v>584</v>
      </c>
      <c r="E56" s="9">
        <v>20</v>
      </c>
      <c r="F56" s="9">
        <v>30</v>
      </c>
      <c r="G56" s="9" t="s">
        <v>60</v>
      </c>
      <c r="H56" s="9" t="s">
        <v>66</v>
      </c>
      <c r="I56" s="9">
        <v>80</v>
      </c>
      <c r="J56" s="9" t="s">
        <v>57</v>
      </c>
      <c r="K56" s="9">
        <v>5</v>
      </c>
      <c r="L56" s="9" t="s">
        <v>251</v>
      </c>
      <c r="M56" s="10">
        <v>21</v>
      </c>
      <c r="N56" s="9">
        <v>33</v>
      </c>
      <c r="O56" s="9">
        <v>40</v>
      </c>
      <c r="P56" s="10">
        <v>0.51290839353600004</v>
      </c>
      <c r="Q56" s="10">
        <v>0</v>
      </c>
      <c r="R56" s="10">
        <v>0.51290839353600004</v>
      </c>
      <c r="S56" s="9" t="s">
        <v>71</v>
      </c>
      <c r="T56" s="12" t="s">
        <v>142</v>
      </c>
      <c r="U56" s="11">
        <v>10000</v>
      </c>
      <c r="V56" s="10">
        <v>9970</v>
      </c>
      <c r="W56" s="10">
        <v>30</v>
      </c>
      <c r="X56" s="10">
        <v>10500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122</v>
      </c>
      <c r="AH56" s="1" t="s">
        <v>68</v>
      </c>
      <c r="AI56" s="1">
        <v>4</v>
      </c>
      <c r="AJ56" s="3" t="s">
        <v>142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 t="e">
        <v>#VALUE!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45611</v>
      </c>
      <c r="B57" s="14" t="s">
        <v>249</v>
      </c>
      <c r="C57" s="9" t="s">
        <v>152</v>
      </c>
      <c r="D57" s="13" t="s">
        <v>131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 t="s">
        <v>63</v>
      </c>
      <c r="U57" s="11">
        <v>67</v>
      </c>
      <c r="V57" s="10">
        <v>67</v>
      </c>
      <c r="W57" s="10">
        <v>0</v>
      </c>
      <c r="X57" s="10">
        <v>80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45721</v>
      </c>
      <c r="B58" s="14" t="s">
        <v>513</v>
      </c>
      <c r="C58" s="9" t="s">
        <v>152</v>
      </c>
      <c r="D58" s="13" t="s">
        <v>358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 t="s">
        <v>63</v>
      </c>
      <c r="U58" s="11">
        <v>395</v>
      </c>
      <c r="V58" s="10">
        <v>0</v>
      </c>
      <c r="W58" s="10">
        <v>395</v>
      </c>
      <c r="X58" s="10">
        <v>11050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122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45721</v>
      </c>
      <c r="B59" s="14" t="s">
        <v>518</v>
      </c>
      <c r="C59" s="9" t="s">
        <v>152</v>
      </c>
      <c r="D59" s="13" t="s">
        <v>162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 t="s">
        <v>63</v>
      </c>
      <c r="U59" s="11">
        <v>235</v>
      </c>
      <c r="V59" s="10">
        <v>0</v>
      </c>
      <c r="W59" s="10">
        <v>235</v>
      </c>
      <c r="X59" s="10">
        <v>6066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45667</v>
      </c>
      <c r="B60" s="14" t="s">
        <v>339</v>
      </c>
      <c r="C60" s="9" t="s">
        <v>111</v>
      </c>
      <c r="D60" s="13" t="s">
        <v>333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142</v>
      </c>
      <c r="U60" s="11">
        <v>2432</v>
      </c>
      <c r="V60" s="10">
        <v>2432</v>
      </c>
      <c r="W60" s="10">
        <v>0</v>
      </c>
      <c r="X60" s="10">
        <v>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123</v>
      </c>
      <c r="AH60" s="1" t="s">
        <v>75</v>
      </c>
      <c r="AI60" s="1">
        <v>4</v>
      </c>
      <c r="AJ60" s="3" t="s">
        <v>142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45721</v>
      </c>
      <c r="B61" s="14" t="s">
        <v>518</v>
      </c>
      <c r="C61" s="9" t="s">
        <v>152</v>
      </c>
      <c r="D61" s="13" t="s">
        <v>489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734</v>
      </c>
      <c r="V61" s="10">
        <v>0</v>
      </c>
      <c r="W61" s="10">
        <v>734</v>
      </c>
      <c r="X61" s="10">
        <v>5520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145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45674</v>
      </c>
      <c r="B62" s="14" t="s">
        <v>368</v>
      </c>
      <c r="C62" s="9" t="s">
        <v>152</v>
      </c>
      <c r="D62" s="13" t="s">
        <v>161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252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45752</v>
      </c>
      <c r="U62" s="11">
        <v>811</v>
      </c>
      <c r="V62" s="10">
        <v>0</v>
      </c>
      <c r="W62" s="10">
        <v>811</v>
      </c>
      <c r="X62" s="10">
        <v>0</v>
      </c>
      <c r="Y62" s="10">
        <v>851.55000000000007</v>
      </c>
      <c r="Z62" s="9" t="s">
        <v>81</v>
      </c>
      <c r="AA62" s="8">
        <v>849.72525000000007</v>
      </c>
      <c r="AB62" s="8">
        <v>0</v>
      </c>
      <c r="AC62" s="8">
        <v>849.72525000000007</v>
      </c>
      <c r="AD62" s="8">
        <v>0</v>
      </c>
      <c r="AE62" s="8">
        <v>849.72525000000007</v>
      </c>
      <c r="AF62" s="8" t="s">
        <v>299</v>
      </c>
      <c r="AG62" s="1" t="s">
        <v>124</v>
      </c>
      <c r="AH62" s="1" t="s">
        <v>75</v>
      </c>
      <c r="AI62" s="1">
        <v>4</v>
      </c>
      <c r="AJ62" s="3">
        <v>45752</v>
      </c>
      <c r="AK62" s="3">
        <v>45748</v>
      </c>
      <c r="AL62" s="3">
        <v>45741</v>
      </c>
      <c r="AM62" s="3">
        <v>45749</v>
      </c>
      <c r="AN62" s="3">
        <v>45750</v>
      </c>
      <c r="AO62" s="3">
        <v>45751</v>
      </c>
      <c r="AP62" s="3">
        <v>45747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64.201463333333322</v>
      </c>
    </row>
    <row r="63" spans="1:56" ht="28.5" customHeight="1" x14ac:dyDescent="0.45">
      <c r="A63" s="3">
        <v>45721</v>
      </c>
      <c r="B63" s="14" t="s">
        <v>515</v>
      </c>
      <c r="C63" s="9" t="s">
        <v>152</v>
      </c>
      <c r="D63" s="13" t="s">
        <v>161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252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45752</v>
      </c>
      <c r="U63" s="11">
        <v>10320</v>
      </c>
      <c r="V63" s="10">
        <v>0</v>
      </c>
      <c r="W63" s="10">
        <v>10320</v>
      </c>
      <c r="X63" s="10">
        <v>0</v>
      </c>
      <c r="Y63" s="10">
        <v>10836</v>
      </c>
      <c r="Z63" s="9" t="s">
        <v>81</v>
      </c>
      <c r="AA63" s="8">
        <v>10812.78</v>
      </c>
      <c r="AB63" s="8">
        <v>8000</v>
      </c>
      <c r="AC63" s="8">
        <v>2812.7800000000007</v>
      </c>
      <c r="AD63" s="8">
        <v>0</v>
      </c>
      <c r="AE63" s="8">
        <v>10812.78</v>
      </c>
      <c r="AF63" s="8">
        <v>0</v>
      </c>
      <c r="AG63" s="1" t="s">
        <v>124</v>
      </c>
      <c r="AH63" s="1" t="s">
        <v>75</v>
      </c>
      <c r="AI63" s="1">
        <v>4</v>
      </c>
      <c r="AJ63" s="3">
        <v>45752</v>
      </c>
      <c r="AK63" s="3">
        <v>45748</v>
      </c>
      <c r="AL63" s="3">
        <v>45741</v>
      </c>
      <c r="AM63" s="3">
        <v>45749</v>
      </c>
      <c r="AN63" s="3">
        <v>45750</v>
      </c>
      <c r="AO63" s="3">
        <v>45751</v>
      </c>
      <c r="AP63" s="3">
        <v>45747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212.52115555555557</v>
      </c>
    </row>
    <row r="64" spans="1:56" ht="28.5" customHeight="1" x14ac:dyDescent="0.45">
      <c r="A64" s="3">
        <v>45721</v>
      </c>
      <c r="B64" s="14" t="s">
        <v>517</v>
      </c>
      <c r="C64" s="9" t="s">
        <v>152</v>
      </c>
      <c r="D64" s="13" t="s">
        <v>141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252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45752</v>
      </c>
      <c r="U64" s="11">
        <v>7710</v>
      </c>
      <c r="V64" s="10">
        <v>5040</v>
      </c>
      <c r="W64" s="10">
        <v>2670</v>
      </c>
      <c r="X64" s="10">
        <v>23120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45752</v>
      </c>
      <c r="AK64" s="3">
        <v>45748</v>
      </c>
      <c r="AL64" s="3">
        <v>45741</v>
      </c>
      <c r="AM64" s="3">
        <v>45749</v>
      </c>
      <c r="AN64" s="3">
        <v>45750</v>
      </c>
      <c r="AO64" s="3">
        <v>45751</v>
      </c>
      <c r="AP64" s="3">
        <v>45747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45738</v>
      </c>
      <c r="B65" s="14" t="s">
        <v>685</v>
      </c>
      <c r="C65" s="9" t="s">
        <v>111</v>
      </c>
      <c r="D65" s="13" t="s">
        <v>686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45752</v>
      </c>
      <c r="U65" s="11">
        <v>3000</v>
      </c>
      <c r="V65" s="10">
        <v>0</v>
      </c>
      <c r="W65" s="10">
        <v>3000</v>
      </c>
      <c r="X65" s="10">
        <v>3300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45752</v>
      </c>
      <c r="AK65" s="3">
        <v>45748</v>
      </c>
      <c r="AL65" s="3">
        <v>45741</v>
      </c>
      <c r="AM65" s="3">
        <v>45749</v>
      </c>
      <c r="AN65" s="3">
        <v>45750</v>
      </c>
      <c r="AO65" s="3">
        <v>45751</v>
      </c>
      <c r="AP65" s="3">
        <v>45747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45738</v>
      </c>
      <c r="B66" s="14" t="s">
        <v>711</v>
      </c>
      <c r="C66" s="9" t="s">
        <v>111</v>
      </c>
      <c r="D66" s="13" t="s">
        <v>687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45752</v>
      </c>
      <c r="U66" s="11">
        <v>4000</v>
      </c>
      <c r="V66" s="10">
        <v>0</v>
      </c>
      <c r="W66" s="10">
        <v>4000</v>
      </c>
      <c r="X66" s="10">
        <v>4300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45752</v>
      </c>
      <c r="AK66" s="3">
        <v>45748</v>
      </c>
      <c r="AL66" s="3">
        <v>45741</v>
      </c>
      <c r="AM66" s="3">
        <v>45749</v>
      </c>
      <c r="AN66" s="3">
        <v>45750</v>
      </c>
      <c r="AO66" s="3">
        <v>45751</v>
      </c>
      <c r="AP66" s="3">
        <v>45747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45706</v>
      </c>
      <c r="B67" s="14" t="s">
        <v>424</v>
      </c>
      <c r="C67" s="9" t="s">
        <v>111</v>
      </c>
      <c r="D67" s="13" t="s">
        <v>425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45754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2000</v>
      </c>
      <c r="AC67" s="8">
        <v>1310.8899999999999</v>
      </c>
      <c r="AD67" s="8">
        <v>2000</v>
      </c>
      <c r="AE67" s="8">
        <v>1310.8899999999999</v>
      </c>
      <c r="AF67" s="8">
        <v>0</v>
      </c>
      <c r="AG67" s="1" t="s">
        <v>124</v>
      </c>
      <c r="AH67" s="1" t="s">
        <v>75</v>
      </c>
      <c r="AI67" s="1">
        <v>4</v>
      </c>
      <c r="AJ67" s="3">
        <v>45754</v>
      </c>
      <c r="AK67" s="3">
        <v>45750</v>
      </c>
      <c r="AL67" s="3">
        <v>45743</v>
      </c>
      <c r="AM67" s="3">
        <v>45751</v>
      </c>
      <c r="AN67" s="3">
        <v>45752</v>
      </c>
      <c r="AO67" s="3">
        <v>45753</v>
      </c>
      <c r="AP67" s="3">
        <v>45749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99.045022222222215</v>
      </c>
    </row>
    <row r="68" spans="1:56" ht="28.5" customHeight="1" x14ac:dyDescent="0.45">
      <c r="A68" s="3">
        <v>45741</v>
      </c>
      <c r="B68" s="14" t="s">
        <v>728</v>
      </c>
      <c r="C68" s="9" t="s">
        <v>111</v>
      </c>
      <c r="D68" s="13" t="s">
        <v>689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45754</v>
      </c>
      <c r="U68" s="11">
        <v>4000</v>
      </c>
      <c r="V68" s="10">
        <v>0</v>
      </c>
      <c r="W68" s="10">
        <v>4000</v>
      </c>
      <c r="X68" s="10">
        <v>4390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45754</v>
      </c>
      <c r="AK68" s="3">
        <v>45750</v>
      </c>
      <c r="AL68" s="3">
        <v>45743</v>
      </c>
      <c r="AM68" s="3">
        <v>45751</v>
      </c>
      <c r="AN68" s="3">
        <v>45752</v>
      </c>
      <c r="AO68" s="3">
        <v>45753</v>
      </c>
      <c r="AP68" s="3">
        <v>45749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45734</v>
      </c>
      <c r="B69" s="14" t="s">
        <v>655</v>
      </c>
      <c r="C69" s="9" t="s">
        <v>155</v>
      </c>
      <c r="D69" s="13" t="s">
        <v>642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45757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5378.4500000000007</v>
      </c>
      <c r="AC69" s="8">
        <v>0</v>
      </c>
      <c r="AD69" s="8">
        <v>5378.4500000000007</v>
      </c>
      <c r="AE69" s="8">
        <v>0</v>
      </c>
      <c r="AF69" s="8" t="s">
        <v>610</v>
      </c>
      <c r="AG69" s="1" t="s">
        <v>124</v>
      </c>
      <c r="AH69" s="1" t="s">
        <v>75</v>
      </c>
      <c r="AI69" s="1">
        <v>4</v>
      </c>
      <c r="AJ69" s="3">
        <v>45757</v>
      </c>
      <c r="AK69" s="3">
        <v>45753</v>
      </c>
      <c r="AL69" s="3">
        <v>45746</v>
      </c>
      <c r="AM69" s="3">
        <v>45754</v>
      </c>
      <c r="AN69" s="3">
        <v>45755</v>
      </c>
      <c r="AO69" s="3">
        <v>45756</v>
      </c>
      <c r="AP69" s="3">
        <v>45752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45734</v>
      </c>
      <c r="B70" s="14" t="s">
        <v>655</v>
      </c>
      <c r="C70" s="9" t="s">
        <v>155</v>
      </c>
      <c r="D70" s="13" t="s">
        <v>644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45757</v>
      </c>
      <c r="U70" s="11">
        <v>5000</v>
      </c>
      <c r="V70" s="10">
        <v>0</v>
      </c>
      <c r="W70" s="10">
        <v>5000</v>
      </c>
      <c r="X70" s="10">
        <v>5000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610</v>
      </c>
      <c r="AG70" s="1" t="s">
        <v>123</v>
      </c>
      <c r="AH70" s="1" t="s">
        <v>75</v>
      </c>
      <c r="AI70" s="1">
        <v>4</v>
      </c>
      <c r="AJ70" s="3">
        <v>45757</v>
      </c>
      <c r="AK70" s="3">
        <v>45753</v>
      </c>
      <c r="AL70" s="3">
        <v>45746</v>
      </c>
      <c r="AM70" s="3">
        <v>45754</v>
      </c>
      <c r="AN70" s="3">
        <v>45755</v>
      </c>
      <c r="AO70" s="3">
        <v>45756</v>
      </c>
      <c r="AP70" s="3">
        <v>45752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45734</v>
      </c>
      <c r="B71" s="14" t="s">
        <v>655</v>
      </c>
      <c r="C71" s="9" t="s">
        <v>155</v>
      </c>
      <c r="D71" s="13" t="s">
        <v>645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45757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5378.4500000000007</v>
      </c>
      <c r="AB71" s="8">
        <v>0</v>
      </c>
      <c r="AC71" s="8">
        <v>5378.4500000000007</v>
      </c>
      <c r="AD71" s="8">
        <v>0</v>
      </c>
      <c r="AE71" s="8">
        <v>5378.4500000000007</v>
      </c>
      <c r="AF71" s="8" t="s">
        <v>610</v>
      </c>
      <c r="AG71" s="1" t="s">
        <v>123</v>
      </c>
      <c r="AH71" s="1" t="s">
        <v>75</v>
      </c>
      <c r="AI71" s="1">
        <v>4</v>
      </c>
      <c r="AJ71" s="3">
        <v>45757</v>
      </c>
      <c r="AK71" s="3">
        <v>45753</v>
      </c>
      <c r="AL71" s="3">
        <v>45746</v>
      </c>
      <c r="AM71" s="3">
        <v>45754</v>
      </c>
      <c r="AN71" s="3">
        <v>45755</v>
      </c>
      <c r="AO71" s="3">
        <v>45756</v>
      </c>
      <c r="AP71" s="3">
        <v>45752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406.37177777777782</v>
      </c>
    </row>
    <row r="72" spans="1:56" ht="28.5" customHeight="1" x14ac:dyDescent="0.45">
      <c r="A72" s="3">
        <v>45734</v>
      </c>
      <c r="B72" s="14" t="s">
        <v>692</v>
      </c>
      <c r="C72" s="9" t="s">
        <v>155</v>
      </c>
      <c r="D72" s="13" t="s">
        <v>671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45757</v>
      </c>
      <c r="U72" s="11">
        <v>5000</v>
      </c>
      <c r="V72" s="10">
        <v>0</v>
      </c>
      <c r="W72" s="10">
        <v>5000</v>
      </c>
      <c r="X72" s="10">
        <v>5000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610</v>
      </c>
      <c r="AG72" s="1" t="s">
        <v>123</v>
      </c>
      <c r="AH72" s="1" t="s">
        <v>75</v>
      </c>
      <c r="AI72" s="1">
        <v>4</v>
      </c>
      <c r="AJ72" s="3">
        <v>45757</v>
      </c>
      <c r="AK72" s="3">
        <v>45753</v>
      </c>
      <c r="AL72" s="3">
        <v>45746</v>
      </c>
      <c r="AM72" s="3">
        <v>45754</v>
      </c>
      <c r="AN72" s="3">
        <v>45755</v>
      </c>
      <c r="AO72" s="3">
        <v>45756</v>
      </c>
      <c r="AP72" s="3">
        <v>45752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45750</v>
      </c>
      <c r="B73" s="14" t="s">
        <v>778</v>
      </c>
      <c r="C73" s="9" t="s">
        <v>155</v>
      </c>
      <c r="D73" s="13" t="s">
        <v>779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45770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 t="s">
        <v>610</v>
      </c>
      <c r="AG73" s="1" t="s">
        <v>123</v>
      </c>
      <c r="AH73" s="1" t="s">
        <v>75</v>
      </c>
      <c r="AI73" s="1">
        <v>4</v>
      </c>
      <c r="AJ73" s="3">
        <v>45770</v>
      </c>
      <c r="AK73" s="3">
        <v>45766</v>
      </c>
      <c r="AL73" s="3">
        <v>45759</v>
      </c>
      <c r="AM73" s="3">
        <v>45767</v>
      </c>
      <c r="AN73" s="3">
        <v>45768</v>
      </c>
      <c r="AO73" s="3">
        <v>45769</v>
      </c>
      <c r="AP73" s="3">
        <v>45765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406.37177777777782</v>
      </c>
    </row>
    <row r="74" spans="1:56" ht="28.5" customHeight="1" x14ac:dyDescent="0.45">
      <c r="A74" s="3">
        <v>45750</v>
      </c>
      <c r="B74" s="14" t="s">
        <v>780</v>
      </c>
      <c r="C74" s="9" t="s">
        <v>155</v>
      </c>
      <c r="D74" s="13" t="s">
        <v>781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45772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0</v>
      </c>
      <c r="AC74" s="8">
        <v>10756.900000000001</v>
      </c>
      <c r="AD74" s="8">
        <v>0</v>
      </c>
      <c r="AE74" s="8">
        <v>10756.900000000001</v>
      </c>
      <c r="AF74" s="8" t="s">
        <v>610</v>
      </c>
      <c r="AG74" s="1" t="s">
        <v>123</v>
      </c>
      <c r="AH74" s="1" t="s">
        <v>75</v>
      </c>
      <c r="AI74" s="1">
        <v>4</v>
      </c>
      <c r="AJ74" s="3">
        <v>45772</v>
      </c>
      <c r="AK74" s="3">
        <v>45768</v>
      </c>
      <c r="AL74" s="3">
        <v>45761</v>
      </c>
      <c r="AM74" s="3">
        <v>45769</v>
      </c>
      <c r="AN74" s="3">
        <v>45770</v>
      </c>
      <c r="AO74" s="3">
        <v>45771</v>
      </c>
      <c r="AP74" s="3">
        <v>45767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812.74355555555564</v>
      </c>
    </row>
    <row r="75" spans="1:56" ht="28.5" customHeight="1" x14ac:dyDescent="0.45">
      <c r="A75" s="3">
        <v>45750</v>
      </c>
      <c r="B75" s="14" t="s">
        <v>780</v>
      </c>
      <c r="C75" s="9" t="s">
        <v>155</v>
      </c>
      <c r="D75" s="13" t="s">
        <v>782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45772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10756.900000000001</v>
      </c>
      <c r="AB75" s="8">
        <v>0</v>
      </c>
      <c r="AC75" s="8">
        <v>10756.900000000001</v>
      </c>
      <c r="AD75" s="8">
        <v>0</v>
      </c>
      <c r="AE75" s="8">
        <v>10756.900000000001</v>
      </c>
      <c r="AF75" s="8" t="s">
        <v>610</v>
      </c>
      <c r="AG75" s="1" t="s">
        <v>123</v>
      </c>
      <c r="AH75" s="1" t="s">
        <v>75</v>
      </c>
      <c r="AI75" s="1">
        <v>4</v>
      </c>
      <c r="AJ75" s="3">
        <v>45772</v>
      </c>
      <c r="AK75" s="3">
        <v>45768</v>
      </c>
      <c r="AL75" s="3">
        <v>45761</v>
      </c>
      <c r="AM75" s="3">
        <v>45769</v>
      </c>
      <c r="AN75" s="3">
        <v>45770</v>
      </c>
      <c r="AO75" s="3">
        <v>45771</v>
      </c>
      <c r="AP75" s="3">
        <v>45767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812.74355555555564</v>
      </c>
    </row>
    <row r="76" spans="1:56" ht="28.5" customHeight="1" x14ac:dyDescent="0.45">
      <c r="A76" s="3">
        <v>45750</v>
      </c>
      <c r="B76" s="14" t="s">
        <v>778</v>
      </c>
      <c r="C76" s="9" t="s">
        <v>155</v>
      </c>
      <c r="D76" s="13" t="s">
        <v>783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45770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81</v>
      </c>
      <c r="AA76" s="8">
        <v>10756.900000000001</v>
      </c>
      <c r="AB76" s="8">
        <v>0</v>
      </c>
      <c r="AC76" s="8">
        <v>10756.900000000001</v>
      </c>
      <c r="AD76" s="8">
        <v>0</v>
      </c>
      <c r="AE76" s="8">
        <v>10756.900000000001</v>
      </c>
      <c r="AF76" s="8" t="s">
        <v>610</v>
      </c>
      <c r="AG76" s="1" t="s">
        <v>123</v>
      </c>
      <c r="AH76" s="1" t="s">
        <v>75</v>
      </c>
      <c r="AI76" s="1">
        <v>4</v>
      </c>
      <c r="AJ76" s="3">
        <v>45770</v>
      </c>
      <c r="AK76" s="3">
        <v>45766</v>
      </c>
      <c r="AL76" s="3">
        <v>45759</v>
      </c>
      <c r="AM76" s="3">
        <v>45767</v>
      </c>
      <c r="AN76" s="3">
        <v>45768</v>
      </c>
      <c r="AO76" s="3">
        <v>45769</v>
      </c>
      <c r="AP76" s="3">
        <v>45765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812.74355555555564</v>
      </c>
    </row>
    <row r="77" spans="1:56" ht="28.5" customHeight="1" x14ac:dyDescent="0.45">
      <c r="A77" s="3">
        <v>45750</v>
      </c>
      <c r="B77" s="14" t="s">
        <v>784</v>
      </c>
      <c r="C77" s="9" t="s">
        <v>155</v>
      </c>
      <c r="D77" s="13" t="s">
        <v>785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45758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 t="s">
        <v>610</v>
      </c>
      <c r="AG77" s="1" t="s">
        <v>123</v>
      </c>
      <c r="AH77" s="1" t="s">
        <v>75</v>
      </c>
      <c r="AI77" s="1">
        <v>4</v>
      </c>
      <c r="AJ77" s="3">
        <v>45758</v>
      </c>
      <c r="AK77" s="3">
        <v>45754</v>
      </c>
      <c r="AL77" s="3">
        <v>45747</v>
      </c>
      <c r="AM77" s="3">
        <v>45755</v>
      </c>
      <c r="AN77" s="3">
        <v>45756</v>
      </c>
      <c r="AO77" s="3">
        <v>45757</v>
      </c>
      <c r="AP77" s="3">
        <v>45753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1625.4871111111113</v>
      </c>
    </row>
    <row r="78" spans="1:56" ht="28.5" customHeight="1" x14ac:dyDescent="0.45">
      <c r="A78" s="3">
        <v>45740</v>
      </c>
      <c r="B78" s="14" t="s">
        <v>683</v>
      </c>
      <c r="C78" s="9" t="s">
        <v>111</v>
      </c>
      <c r="D78" s="13" t="s">
        <v>693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45758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45758</v>
      </c>
      <c r="AK78" s="3">
        <v>45754</v>
      </c>
      <c r="AL78" s="3">
        <v>45747</v>
      </c>
      <c r="AM78" s="3">
        <v>45755</v>
      </c>
      <c r="AN78" s="3">
        <v>45756</v>
      </c>
      <c r="AO78" s="3">
        <v>45757</v>
      </c>
      <c r="AP78" s="3">
        <v>45753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250.15613333333337</v>
      </c>
    </row>
    <row r="79" spans="1:56" ht="28.5" customHeight="1" x14ac:dyDescent="0.45">
      <c r="A79" s="3">
        <v>45741</v>
      </c>
      <c r="B79" s="14" t="s">
        <v>726</v>
      </c>
      <c r="C79" s="9" t="s">
        <v>152</v>
      </c>
      <c r="D79" s="13" t="s">
        <v>141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252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45764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81</v>
      </c>
      <c r="AA79" s="8">
        <v>10477.5</v>
      </c>
      <c r="AB79" s="8">
        <v>0</v>
      </c>
      <c r="AC79" s="8">
        <v>10477.5</v>
      </c>
      <c r="AD79" s="8">
        <v>0</v>
      </c>
      <c r="AE79" s="8">
        <v>10477.5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45764</v>
      </c>
      <c r="AK79" s="3">
        <v>45760</v>
      </c>
      <c r="AL79" s="3">
        <v>45753</v>
      </c>
      <c r="AM79" s="3">
        <v>45761</v>
      </c>
      <c r="AN79" s="3">
        <v>45762</v>
      </c>
      <c r="AO79" s="3">
        <v>45763</v>
      </c>
      <c r="AP79" s="3">
        <v>45759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791.63333333333321</v>
      </c>
    </row>
    <row r="80" spans="1:56" ht="28.5" customHeight="1" x14ac:dyDescent="0.45">
      <c r="A80" s="3">
        <v>45741</v>
      </c>
      <c r="B80" s="14" t="s">
        <v>727</v>
      </c>
      <c r="C80" s="9" t="s">
        <v>111</v>
      </c>
      <c r="D80" s="13" t="s">
        <v>688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45765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81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45765</v>
      </c>
      <c r="AK80" s="3">
        <v>45761</v>
      </c>
      <c r="AL80" s="3">
        <v>45754</v>
      </c>
      <c r="AM80" s="3">
        <v>45762</v>
      </c>
      <c r="AN80" s="3">
        <v>45763</v>
      </c>
      <c r="AO80" s="3">
        <v>45764</v>
      </c>
      <c r="AP80" s="3">
        <v>45760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333.54151111111111</v>
      </c>
    </row>
    <row r="81" spans="1:56" ht="28.5" customHeight="1" x14ac:dyDescent="0.45">
      <c r="A81" s="3">
        <v>45741</v>
      </c>
      <c r="B81" s="14" t="s">
        <v>729</v>
      </c>
      <c r="C81" s="9" t="s">
        <v>111</v>
      </c>
      <c r="D81" s="13" t="s">
        <v>690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45765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81</v>
      </c>
      <c r="AA81" s="8">
        <v>4414.5199999999995</v>
      </c>
      <c r="AB81" s="8">
        <v>0</v>
      </c>
      <c r="AC81" s="8">
        <v>4414.5199999999995</v>
      </c>
      <c r="AD81" s="8">
        <v>0</v>
      </c>
      <c r="AE81" s="8">
        <v>4414.5199999999995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45765</v>
      </c>
      <c r="AK81" s="3">
        <v>45761</v>
      </c>
      <c r="AL81" s="3">
        <v>45754</v>
      </c>
      <c r="AM81" s="3">
        <v>45762</v>
      </c>
      <c r="AN81" s="3">
        <v>45763</v>
      </c>
      <c r="AO81" s="3">
        <v>45764</v>
      </c>
      <c r="AP81" s="3">
        <v>45760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333.54151111111111</v>
      </c>
    </row>
    <row r="82" spans="1:56" ht="28.5" customHeight="1" x14ac:dyDescent="0.45">
      <c r="A82" s="3">
        <v>45750</v>
      </c>
      <c r="B82" s="14" t="s">
        <v>786</v>
      </c>
      <c r="C82" s="9" t="s">
        <v>155</v>
      </c>
      <c r="D82" s="13" t="s">
        <v>643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5378.4500000000007</v>
      </c>
      <c r="AF82" s="8" t="s">
        <v>610</v>
      </c>
      <c r="AG82" s="1" t="s">
        <v>61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406.37177777777782</v>
      </c>
    </row>
    <row r="83" spans="1:56" ht="28.5" customHeight="1" x14ac:dyDescent="0.45">
      <c r="A83" s="3">
        <v>45740</v>
      </c>
      <c r="B83" s="14" t="s">
        <v>694</v>
      </c>
      <c r="C83" s="9" t="s">
        <v>80</v>
      </c>
      <c r="D83" s="13" t="s">
        <v>340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45776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45776</v>
      </c>
      <c r="AK83" s="3">
        <v>45772</v>
      </c>
      <c r="AL83" s="3">
        <v>45765</v>
      </c>
      <c r="AM83" s="3">
        <v>45773</v>
      </c>
      <c r="AN83" s="3">
        <v>45774</v>
      </c>
      <c r="AO83" s="3">
        <v>45775</v>
      </c>
      <c r="AP83" s="3">
        <v>45771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45740</v>
      </c>
      <c r="B84" s="14" t="s">
        <v>706</v>
      </c>
      <c r="C84" s="9" t="s">
        <v>80</v>
      </c>
      <c r="D84" s="13" t="s">
        <v>394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45758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3227.07</v>
      </c>
      <c r="AB84" s="8">
        <v>0</v>
      </c>
      <c r="AC84" s="8">
        <v>3227.07</v>
      </c>
      <c r="AD84" s="8">
        <v>0</v>
      </c>
      <c r="AE84" s="8">
        <v>3227.07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45758</v>
      </c>
      <c r="AK84" s="3">
        <v>45754</v>
      </c>
      <c r="AL84" s="3">
        <v>45747</v>
      </c>
      <c r="AM84" s="3">
        <v>45755</v>
      </c>
      <c r="AN84" s="3">
        <v>45756</v>
      </c>
      <c r="AO84" s="3">
        <v>45757</v>
      </c>
      <c r="AP84" s="3">
        <v>45753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243.82306666666665</v>
      </c>
    </row>
    <row r="85" spans="1:56" ht="28.5" customHeight="1" x14ac:dyDescent="0.45">
      <c r="A85" s="3" t="s">
        <v>146</v>
      </c>
      <c r="B85" s="14" t="s">
        <v>146</v>
      </c>
      <c r="C85" s="9" t="s">
        <v>152</v>
      </c>
      <c r="D85" s="13" t="s">
        <v>61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45777</v>
      </c>
      <c r="U85" s="11">
        <v>120000</v>
      </c>
      <c r="V85" s="10">
        <v>0</v>
      </c>
      <c r="W85" s="10">
        <v>120000</v>
      </c>
      <c r="X85" s="10">
        <v>0</v>
      </c>
      <c r="Y85" s="10">
        <v>126000</v>
      </c>
      <c r="Z85" s="9" t="s">
        <v>81</v>
      </c>
      <c r="AA85" s="8">
        <v>125730.00000000001</v>
      </c>
      <c r="AB85" s="8">
        <v>0</v>
      </c>
      <c r="AC85" s="8">
        <v>125730.00000000001</v>
      </c>
      <c r="AD85" s="8">
        <v>0</v>
      </c>
      <c r="AE85" s="8">
        <v>125730.00000000001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9499.5999999999985</v>
      </c>
    </row>
    <row r="86" spans="1:56" ht="28.5" customHeight="1" x14ac:dyDescent="0.45">
      <c r="A86" s="3" t="s">
        <v>146</v>
      </c>
      <c r="B86" s="14" t="s">
        <v>146</v>
      </c>
      <c r="C86" s="9" t="s">
        <v>80</v>
      </c>
      <c r="D86" s="13" t="s">
        <v>61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22072.6</v>
      </c>
      <c r="AB86" s="8">
        <v>0</v>
      </c>
      <c r="AC86" s="8">
        <v>22072.6</v>
      </c>
      <c r="AD86" s="8">
        <v>0</v>
      </c>
      <c r="AE86" s="8">
        <v>22072.6</v>
      </c>
      <c r="AF86" s="8">
        <v>0</v>
      </c>
      <c r="AG86" s="1" t="s">
        <v>123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1667.7075555555555</v>
      </c>
    </row>
    <row r="87" spans="1:56" ht="28.5" customHeight="1" x14ac:dyDescent="0.45">
      <c r="A87" s="3">
        <v>45705</v>
      </c>
      <c r="B87" s="14" t="s">
        <v>423</v>
      </c>
      <c r="C87" s="9" t="s">
        <v>152</v>
      </c>
      <c r="D87" s="13" t="s">
        <v>242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122</v>
      </c>
      <c r="V87" s="10">
        <v>0</v>
      </c>
      <c r="W87" s="10">
        <v>122</v>
      </c>
      <c r="X87" s="10">
        <v>11870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510</v>
      </c>
      <c r="AG87" s="1" t="s">
        <v>123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 t="s">
        <v>146</v>
      </c>
      <c r="B88" s="14" t="s">
        <v>146</v>
      </c>
      <c r="C88" s="9" t="s">
        <v>98</v>
      </c>
      <c r="D88" s="13" t="s">
        <v>61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40000</v>
      </c>
      <c r="V88" s="10">
        <v>0</v>
      </c>
      <c r="W88" s="10">
        <v>40000</v>
      </c>
      <c r="X88" s="10">
        <v>0</v>
      </c>
      <c r="Y88" s="10">
        <v>42000</v>
      </c>
      <c r="Z88" s="9" t="s">
        <v>81</v>
      </c>
      <c r="AA88" s="8">
        <v>43027.600000000006</v>
      </c>
      <c r="AB88" s="8">
        <v>0</v>
      </c>
      <c r="AC88" s="8">
        <v>43027.600000000006</v>
      </c>
      <c r="AD88" s="8">
        <v>0</v>
      </c>
      <c r="AE88" s="8">
        <v>43027.600000000006</v>
      </c>
      <c r="AF88" s="8">
        <v>0</v>
      </c>
      <c r="AG88" s="1" t="s">
        <v>123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3250.9742222222226</v>
      </c>
    </row>
    <row r="89" spans="1:56" ht="28.5" customHeight="1" x14ac:dyDescent="0.45">
      <c r="A89" s="3">
        <v>45720</v>
      </c>
      <c r="B89" s="14" t="s">
        <v>503</v>
      </c>
      <c r="C89" s="9" t="s">
        <v>111</v>
      </c>
      <c r="D89" s="13" t="s">
        <v>485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123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250.15613333333337</v>
      </c>
    </row>
    <row r="90" spans="1:56" ht="28.5" customHeight="1" x14ac:dyDescent="0.45">
      <c r="A90" s="3">
        <v>45720</v>
      </c>
      <c r="B90" s="14" t="s">
        <v>504</v>
      </c>
      <c r="C90" s="9" t="s">
        <v>111</v>
      </c>
      <c r="D90" s="13" t="s">
        <v>486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123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250.15613333333337</v>
      </c>
    </row>
    <row r="91" spans="1:56" ht="28.5" customHeight="1" x14ac:dyDescent="0.45">
      <c r="A91" s="3">
        <v>45720</v>
      </c>
      <c r="B91" s="14" t="s">
        <v>502</v>
      </c>
      <c r="C91" s="9" t="s">
        <v>111</v>
      </c>
      <c r="D91" s="13" t="s">
        <v>487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123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416.92688888888887</v>
      </c>
    </row>
    <row r="92" spans="1:56" ht="28.5" customHeight="1" x14ac:dyDescent="0.45">
      <c r="A92" s="3">
        <v>45720</v>
      </c>
      <c r="B92" s="14" t="s">
        <v>505</v>
      </c>
      <c r="C92" s="9" t="s">
        <v>111</v>
      </c>
      <c r="D92" s="13" t="s">
        <v>490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124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416.92688888888887</v>
      </c>
    </row>
    <row r="93" spans="1:56" ht="28.5" customHeight="1" x14ac:dyDescent="0.45">
      <c r="A93" s="3">
        <v>45712</v>
      </c>
      <c r="B93" s="14" t="s">
        <v>448</v>
      </c>
      <c r="C93" s="9" t="s">
        <v>111</v>
      </c>
      <c r="D93" s="13" t="s">
        <v>127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416.92688888888887</v>
      </c>
    </row>
    <row r="94" spans="1:56" ht="28.5" customHeight="1" x14ac:dyDescent="0.45">
      <c r="A94" s="3">
        <v>45681</v>
      </c>
      <c r="B94" s="14" t="s">
        <v>376</v>
      </c>
      <c r="C94" s="9" t="s">
        <v>80</v>
      </c>
      <c r="D94" s="13" t="s">
        <v>373</v>
      </c>
      <c r="E94" s="9">
        <v>20</v>
      </c>
      <c r="F94" s="9">
        <v>40</v>
      </c>
      <c r="G94" s="9" t="s">
        <v>60</v>
      </c>
      <c r="H94" s="9" t="s">
        <v>76</v>
      </c>
      <c r="I94" s="9">
        <v>108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81</v>
      </c>
      <c r="AA94" s="8">
        <v>3478.5300000000007</v>
      </c>
      <c r="AB94" s="8">
        <v>0</v>
      </c>
      <c r="AC94" s="8">
        <v>3478.5300000000007</v>
      </c>
      <c r="AD94" s="8">
        <v>0</v>
      </c>
      <c r="AE94" s="8">
        <v>3478.5300000000007</v>
      </c>
      <c r="AF94" s="8">
        <v>0</v>
      </c>
      <c r="AG94" s="1" t="s">
        <v>124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262.82226666666674</v>
      </c>
    </row>
    <row r="95" spans="1:56" ht="28.5" customHeight="1" x14ac:dyDescent="0.45">
      <c r="A95" s="3">
        <v>45705</v>
      </c>
      <c r="B95" s="14" t="s">
        <v>422</v>
      </c>
      <c r="C95" s="9" t="s">
        <v>152</v>
      </c>
      <c r="D95" s="13" t="s">
        <v>209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252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855</v>
      </c>
      <c r="V95" s="10">
        <v>0</v>
      </c>
      <c r="W95" s="10">
        <v>855</v>
      </c>
      <c r="X95" s="10">
        <v>16440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445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45674</v>
      </c>
      <c r="B96" s="14" t="s">
        <v>370</v>
      </c>
      <c r="C96" s="9" t="s">
        <v>152</v>
      </c>
      <c r="D96" s="13" t="s">
        <v>360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252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152</v>
      </c>
      <c r="V96" s="10">
        <v>0</v>
      </c>
      <c r="W96" s="10">
        <v>152</v>
      </c>
      <c r="X96" s="10">
        <v>6000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5987</v>
      </c>
      <c r="AG96" s="1" t="s">
        <v>124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444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45611</v>
      </c>
      <c r="B97" s="14" t="s">
        <v>245</v>
      </c>
      <c r="C97" s="9" t="s">
        <v>152</v>
      </c>
      <c r="D97" s="13" t="s">
        <v>160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2320</v>
      </c>
      <c r="V97" s="10">
        <v>0</v>
      </c>
      <c r="W97" s="10">
        <v>2320</v>
      </c>
      <c r="X97" s="10">
        <v>20900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45611</v>
      </c>
      <c r="B98" s="14" t="s">
        <v>248</v>
      </c>
      <c r="C98" s="9" t="s">
        <v>152</v>
      </c>
      <c r="D98" s="13" t="s">
        <v>241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117</v>
      </c>
      <c r="V98" s="10">
        <v>0</v>
      </c>
      <c r="W98" s="10">
        <v>117</v>
      </c>
      <c r="X98" s="10">
        <v>10065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45611</v>
      </c>
      <c r="B99" s="14" t="s">
        <v>247</v>
      </c>
      <c r="C99" s="9" t="s">
        <v>152</v>
      </c>
      <c r="D99" s="13" t="s">
        <v>226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1434</v>
      </c>
      <c r="V99" s="10">
        <v>0</v>
      </c>
      <c r="W99" s="10">
        <v>1434</v>
      </c>
      <c r="X99" s="10">
        <v>11200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29.3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45523</v>
      </c>
      <c r="B100" s="14" t="s">
        <v>205</v>
      </c>
      <c r="C100" s="9" t="s">
        <v>152</v>
      </c>
      <c r="D100" s="13" t="s">
        <v>203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1260</v>
      </c>
      <c r="V100" s="10">
        <v>0</v>
      </c>
      <c r="W100" s="10">
        <v>1260</v>
      </c>
      <c r="X100" s="10">
        <v>11095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45523</v>
      </c>
      <c r="B101" s="14" t="s">
        <v>205</v>
      </c>
      <c r="C101" s="9" t="s">
        <v>152</v>
      </c>
      <c r="D101" s="13" t="s">
        <v>204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89</v>
      </c>
      <c r="V101" s="10">
        <v>0</v>
      </c>
      <c r="W101" s="10">
        <v>89</v>
      </c>
      <c r="X101" s="10">
        <v>11180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45643</v>
      </c>
      <c r="B102" s="14" t="s">
        <v>285</v>
      </c>
      <c r="C102" s="9" t="s">
        <v>111</v>
      </c>
      <c r="D102" s="13" t="s">
        <v>286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142</v>
      </c>
      <c r="U102" s="11">
        <v>4000</v>
      </c>
      <c r="V102" s="10">
        <v>3712</v>
      </c>
      <c r="W102" s="10">
        <v>288</v>
      </c>
      <c r="X102" s="10">
        <v>4300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142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45720</v>
      </c>
      <c r="B103" s="14" t="s">
        <v>138</v>
      </c>
      <c r="C103" s="9" t="s">
        <v>111</v>
      </c>
      <c r="D103" s="13" t="s">
        <v>288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142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45720</v>
      </c>
      <c r="B104" s="14" t="s">
        <v>138</v>
      </c>
      <c r="C104" s="9" t="s">
        <v>111</v>
      </c>
      <c r="D104" s="13" t="s">
        <v>334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142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45628</v>
      </c>
      <c r="B105" s="14" t="s">
        <v>259</v>
      </c>
      <c r="C105" s="9" t="s">
        <v>111</v>
      </c>
      <c r="D105" s="13" t="s">
        <v>260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142</v>
      </c>
      <c r="U105" s="11">
        <v>2500</v>
      </c>
      <c r="V105" s="10">
        <v>2600</v>
      </c>
      <c r="W105" s="10">
        <v>0</v>
      </c>
      <c r="X105" s="10">
        <v>2800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142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45541</v>
      </c>
      <c r="B106" s="14" t="s">
        <v>211</v>
      </c>
      <c r="C106" s="9" t="s">
        <v>111</v>
      </c>
      <c r="D106" s="13" t="s">
        <v>212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142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217</v>
      </c>
      <c r="AG106" s="1" t="s">
        <v>122</v>
      </c>
      <c r="AH106" s="1" t="s">
        <v>75</v>
      </c>
      <c r="AI106" s="1">
        <v>4</v>
      </c>
      <c r="AJ106" s="3" t="s">
        <v>142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348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45548</v>
      </c>
      <c r="B107" s="14" t="s">
        <v>215</v>
      </c>
      <c r="C107" s="9" t="s">
        <v>111</v>
      </c>
      <c r="D107" s="13" t="s">
        <v>214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142</v>
      </c>
      <c r="U107" s="11">
        <v>2500</v>
      </c>
      <c r="V107" s="10">
        <v>2364</v>
      </c>
      <c r="W107" s="10">
        <v>136</v>
      </c>
      <c r="X107" s="10">
        <v>5500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142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45581</v>
      </c>
      <c r="B108" s="14" t="s">
        <v>221</v>
      </c>
      <c r="C108" s="9" t="s">
        <v>111</v>
      </c>
      <c r="D108" s="13" t="s">
        <v>222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142</v>
      </c>
      <c r="U108" s="11">
        <v>3000</v>
      </c>
      <c r="V108" s="10">
        <v>3194</v>
      </c>
      <c r="W108" s="10">
        <v>0</v>
      </c>
      <c r="X108" s="10">
        <v>5632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84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81</v>
      </c>
      <c r="AA109" s="8">
        <v>339119.30525000009</v>
      </c>
      <c r="AB109" s="8">
        <v>15378.45</v>
      </c>
      <c r="AC109" s="8">
        <v>323740.85525000014</v>
      </c>
      <c r="AD109" s="8">
        <v>7378.4500000000007</v>
      </c>
      <c r="AE109" s="8">
        <v>331740.85525000014</v>
      </c>
      <c r="AF109" s="8" t="s">
        <v>58</v>
      </c>
      <c r="AG109" s="1" t="s">
        <v>124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45731</v>
      </c>
      <c r="B110" s="14" t="s">
        <v>660</v>
      </c>
      <c r="C110" s="9" t="s">
        <v>86</v>
      </c>
      <c r="D110" s="13" t="s">
        <v>617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232</v>
      </c>
      <c r="T110" s="12">
        <v>45754</v>
      </c>
      <c r="U110" s="11">
        <v>10000</v>
      </c>
      <c r="V110" s="10">
        <v>0</v>
      </c>
      <c r="W110" s="10">
        <v>10000</v>
      </c>
      <c r="X110" s="10">
        <v>10403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243</v>
      </c>
      <c r="AG110" s="1" t="s">
        <v>126</v>
      </c>
      <c r="AH110" s="1" t="s">
        <v>74</v>
      </c>
      <c r="AI110" s="1">
        <v>2</v>
      </c>
      <c r="AJ110" s="3">
        <v>45754</v>
      </c>
      <c r="AK110" s="3">
        <v>0</v>
      </c>
      <c r="AL110" s="3">
        <v>45745</v>
      </c>
      <c r="AM110" s="3">
        <v>45752</v>
      </c>
      <c r="AN110" s="3">
        <v>45753</v>
      </c>
      <c r="AO110" s="3">
        <v>45753</v>
      </c>
      <c r="AP110" s="3">
        <v>45749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8.5" customHeight="1" x14ac:dyDescent="0.45">
      <c r="A111" s="3">
        <v>45731</v>
      </c>
      <c r="B111" s="14" t="s">
        <v>662</v>
      </c>
      <c r="C111" s="9" t="s">
        <v>86</v>
      </c>
      <c r="D111" s="13" t="s">
        <v>625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232</v>
      </c>
      <c r="T111" s="12">
        <v>45754</v>
      </c>
      <c r="U111" s="11">
        <v>10000</v>
      </c>
      <c r="V111" s="10">
        <v>0</v>
      </c>
      <c r="W111" s="10">
        <v>10000</v>
      </c>
      <c r="X111" s="10">
        <v>10400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243</v>
      </c>
      <c r="AG111" s="1" t="s">
        <v>122</v>
      </c>
      <c r="AH111" s="1" t="s">
        <v>74</v>
      </c>
      <c r="AI111" s="1">
        <v>2</v>
      </c>
      <c r="AJ111" s="3">
        <v>45754</v>
      </c>
      <c r="AK111" s="3">
        <v>0</v>
      </c>
      <c r="AL111" s="3">
        <v>45745</v>
      </c>
      <c r="AM111" s="3">
        <v>45752</v>
      </c>
      <c r="AN111" s="3">
        <v>45753</v>
      </c>
      <c r="AO111" s="3">
        <v>45753</v>
      </c>
      <c r="AP111" s="3">
        <v>45749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8.5" customHeight="1" x14ac:dyDescent="0.45">
      <c r="A112" s="3">
        <v>45737</v>
      </c>
      <c r="B112" s="14" t="s">
        <v>695</v>
      </c>
      <c r="C112" s="9" t="s">
        <v>73</v>
      </c>
      <c r="D112" s="13" t="s">
        <v>231</v>
      </c>
      <c r="E112" s="9">
        <v>20</v>
      </c>
      <c r="F112" s="9">
        <v>32</v>
      </c>
      <c r="G112" s="9" t="s">
        <v>60</v>
      </c>
      <c r="H112" s="9">
        <v>0</v>
      </c>
      <c r="I112" s="9">
        <v>72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156</v>
      </c>
      <c r="T112" s="12">
        <v>45752</v>
      </c>
      <c r="U112" s="11">
        <v>5000</v>
      </c>
      <c r="V112" s="10">
        <v>5043</v>
      </c>
      <c r="W112" s="10">
        <v>0</v>
      </c>
      <c r="X112" s="10">
        <v>5300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123</v>
      </c>
      <c r="AH112" s="1" t="s">
        <v>74</v>
      </c>
      <c r="AI112" s="1">
        <v>2</v>
      </c>
      <c r="AJ112" s="3">
        <v>45752</v>
      </c>
      <c r="AK112" s="3">
        <v>0</v>
      </c>
      <c r="AL112" s="3">
        <v>45743</v>
      </c>
      <c r="AM112" s="3">
        <v>45750</v>
      </c>
      <c r="AN112" s="3">
        <v>45751</v>
      </c>
      <c r="AO112" s="3">
        <v>45751</v>
      </c>
      <c r="AP112" s="3">
        <v>45747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8.5" customHeight="1" x14ac:dyDescent="0.45">
      <c r="A113" s="3">
        <v>45722</v>
      </c>
      <c r="B113" s="14" t="s">
        <v>533</v>
      </c>
      <c r="C113" s="9" t="s">
        <v>86</v>
      </c>
      <c r="D113" s="13" t="s">
        <v>512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45754</v>
      </c>
      <c r="U113" s="11">
        <v>20000</v>
      </c>
      <c r="V113" s="10">
        <v>0</v>
      </c>
      <c r="W113" s="10">
        <v>20000</v>
      </c>
      <c r="X113" s="10">
        <v>1392</v>
      </c>
      <c r="Y113" s="10">
        <v>19538.400000000001</v>
      </c>
      <c r="Z113" s="9" t="s">
        <v>82</v>
      </c>
      <c r="AA113" s="8">
        <v>21017.261496000003</v>
      </c>
      <c r="AB113" s="8">
        <v>9000</v>
      </c>
      <c r="AC113" s="8">
        <v>12017.261496000003</v>
      </c>
      <c r="AD113" s="8">
        <v>0</v>
      </c>
      <c r="AE113" s="8">
        <v>0</v>
      </c>
      <c r="AF113" s="8" t="s">
        <v>436</v>
      </c>
      <c r="AG113" s="1" t="s">
        <v>123</v>
      </c>
      <c r="AH113" s="1" t="s">
        <v>74</v>
      </c>
      <c r="AI113" s="1">
        <v>2</v>
      </c>
      <c r="AJ113" s="3">
        <v>45754</v>
      </c>
      <c r="AK113" s="3">
        <v>0</v>
      </c>
      <c r="AL113" s="3">
        <v>45745</v>
      </c>
      <c r="AM113" s="3">
        <v>45752</v>
      </c>
      <c r="AN113" s="3">
        <v>45753</v>
      </c>
      <c r="AO113" s="3">
        <v>45753</v>
      </c>
      <c r="AP113" s="3">
        <v>45749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918.65287880533356</v>
      </c>
    </row>
    <row r="114" spans="1:56" ht="28.5" customHeight="1" x14ac:dyDescent="0.45">
      <c r="A114" s="3">
        <v>45724</v>
      </c>
      <c r="B114" s="14" t="s">
        <v>593</v>
      </c>
      <c r="C114" s="9" t="s">
        <v>86</v>
      </c>
      <c r="D114" s="13" t="s">
        <v>527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329</v>
      </c>
      <c r="T114" s="12">
        <v>45755</v>
      </c>
      <c r="U114" s="11">
        <v>10000</v>
      </c>
      <c r="V114" s="10">
        <v>9857</v>
      </c>
      <c r="W114" s="10">
        <v>143</v>
      </c>
      <c r="X114" s="10">
        <v>10750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298</v>
      </c>
      <c r="AG114" s="1" t="s">
        <v>123</v>
      </c>
      <c r="AH114" s="1" t="s">
        <v>74</v>
      </c>
      <c r="AI114" s="1">
        <v>2</v>
      </c>
      <c r="AJ114" s="3">
        <v>45755</v>
      </c>
      <c r="AK114" s="3">
        <v>0</v>
      </c>
      <c r="AL114" s="3">
        <v>45746</v>
      </c>
      <c r="AM114" s="3">
        <v>45753</v>
      </c>
      <c r="AN114" s="3">
        <v>45754</v>
      </c>
      <c r="AO114" s="3">
        <v>45754</v>
      </c>
      <c r="AP114" s="3">
        <v>45750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8.5" customHeight="1" x14ac:dyDescent="0.45">
      <c r="A115" s="3">
        <v>45724</v>
      </c>
      <c r="B115" s="14" t="s">
        <v>595</v>
      </c>
      <c r="C115" s="9" t="s">
        <v>86</v>
      </c>
      <c r="D115" s="13" t="s">
        <v>328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329</v>
      </c>
      <c r="T115" s="12">
        <v>45755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82</v>
      </c>
      <c r="AA115" s="8">
        <v>21513.800000000003</v>
      </c>
      <c r="AB115" s="8">
        <v>0</v>
      </c>
      <c r="AC115" s="8">
        <v>21513.800000000003</v>
      </c>
      <c r="AD115" s="8">
        <v>0</v>
      </c>
      <c r="AE115" s="8">
        <v>0</v>
      </c>
      <c r="AF115" s="8" t="s">
        <v>298</v>
      </c>
      <c r="AG115" s="1" t="s">
        <v>123</v>
      </c>
      <c r="AH115" s="1" t="s">
        <v>74</v>
      </c>
      <c r="AI115" s="1">
        <v>2</v>
      </c>
      <c r="AJ115" s="3">
        <v>45755</v>
      </c>
      <c r="AK115" s="3">
        <v>0</v>
      </c>
      <c r="AL115" s="3">
        <v>45746</v>
      </c>
      <c r="AM115" s="3">
        <v>45753</v>
      </c>
      <c r="AN115" s="3">
        <v>45754</v>
      </c>
      <c r="AO115" s="3">
        <v>45754</v>
      </c>
      <c r="AP115" s="3">
        <v>45750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1644.610488888889</v>
      </c>
    </row>
    <row r="116" spans="1:56" ht="28.5" customHeight="1" x14ac:dyDescent="0.45">
      <c r="A116" s="3">
        <v>45723</v>
      </c>
      <c r="B116" s="14" t="s">
        <v>553</v>
      </c>
      <c r="C116" s="9" t="s">
        <v>86</v>
      </c>
      <c r="D116" s="13" t="s">
        <v>435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232</v>
      </c>
      <c r="T116" s="12">
        <v>45755</v>
      </c>
      <c r="U116" s="11">
        <v>40000</v>
      </c>
      <c r="V116" s="10">
        <v>0</v>
      </c>
      <c r="W116" s="10">
        <v>40000</v>
      </c>
      <c r="X116" s="10">
        <v>0</v>
      </c>
      <c r="Y116" s="10">
        <v>42000</v>
      </c>
      <c r="Z116" s="9" t="s">
        <v>82</v>
      </c>
      <c r="AA116" s="8">
        <v>43027.600000000006</v>
      </c>
      <c r="AB116" s="8">
        <v>0</v>
      </c>
      <c r="AC116" s="8">
        <v>43027.600000000006</v>
      </c>
      <c r="AD116" s="8">
        <v>0</v>
      </c>
      <c r="AE116" s="8">
        <v>0</v>
      </c>
      <c r="AF116" s="8" t="s">
        <v>436</v>
      </c>
      <c r="AG116" s="1" t="s">
        <v>123</v>
      </c>
      <c r="AH116" s="1" t="s">
        <v>74</v>
      </c>
      <c r="AI116" s="1">
        <v>2</v>
      </c>
      <c r="AJ116" s="3">
        <v>45755</v>
      </c>
      <c r="AK116" s="3">
        <v>0</v>
      </c>
      <c r="AL116" s="3">
        <v>45746</v>
      </c>
      <c r="AM116" s="3">
        <v>45753</v>
      </c>
      <c r="AN116" s="3">
        <v>45754</v>
      </c>
      <c r="AO116" s="3">
        <v>45754</v>
      </c>
      <c r="AP116" s="3">
        <v>45750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3289.220977777778</v>
      </c>
    </row>
    <row r="117" spans="1:56" ht="28.5" customHeight="1" x14ac:dyDescent="0.45">
      <c r="A117" s="3">
        <v>45731</v>
      </c>
      <c r="B117" s="14" t="s">
        <v>661</v>
      </c>
      <c r="C117" s="9" t="s">
        <v>86</v>
      </c>
      <c r="D117" s="13" t="s">
        <v>622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232</v>
      </c>
      <c r="T117" s="12">
        <v>45757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0</v>
      </c>
      <c r="AC117" s="8">
        <v>5378.4500000000007</v>
      </c>
      <c r="AD117" s="8">
        <v>0</v>
      </c>
      <c r="AE117" s="8">
        <v>0</v>
      </c>
      <c r="AF117" s="8" t="s">
        <v>243</v>
      </c>
      <c r="AG117" s="1" t="s">
        <v>123</v>
      </c>
      <c r="AH117" s="1" t="s">
        <v>74</v>
      </c>
      <c r="AI117" s="1">
        <v>2</v>
      </c>
      <c r="AJ117" s="3">
        <v>45757</v>
      </c>
      <c r="AK117" s="3">
        <v>0</v>
      </c>
      <c r="AL117" s="3">
        <v>45748</v>
      </c>
      <c r="AM117" s="3">
        <v>45755</v>
      </c>
      <c r="AN117" s="3">
        <v>45756</v>
      </c>
      <c r="AO117" s="3">
        <v>45756</v>
      </c>
      <c r="AP117" s="3">
        <v>45752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411.15262222222225</v>
      </c>
    </row>
    <row r="118" spans="1:56" ht="28.5" customHeight="1" x14ac:dyDescent="0.45">
      <c r="A118" s="3">
        <v>45724</v>
      </c>
      <c r="B118" s="14" t="s">
        <v>596</v>
      </c>
      <c r="C118" s="9" t="s">
        <v>86</v>
      </c>
      <c r="D118" s="13" t="s">
        <v>527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232</v>
      </c>
      <c r="T118" s="12">
        <v>45757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82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436</v>
      </c>
      <c r="AG118" s="1" t="s">
        <v>123</v>
      </c>
      <c r="AH118" s="1" t="s">
        <v>74</v>
      </c>
      <c r="AI118" s="1">
        <v>2</v>
      </c>
      <c r="AJ118" s="3">
        <v>45757</v>
      </c>
      <c r="AK118" s="3">
        <v>0</v>
      </c>
      <c r="AL118" s="3">
        <v>45748</v>
      </c>
      <c r="AM118" s="3">
        <v>45755</v>
      </c>
      <c r="AN118" s="3">
        <v>45756</v>
      </c>
      <c r="AO118" s="3">
        <v>45756</v>
      </c>
      <c r="AP118" s="3">
        <v>45752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2466.9157333333337</v>
      </c>
    </row>
    <row r="119" spans="1:56" ht="28.5" customHeight="1" x14ac:dyDescent="0.45">
      <c r="A119" s="3">
        <v>45736</v>
      </c>
      <c r="B119" s="14" t="s">
        <v>697</v>
      </c>
      <c r="C119" s="9" t="s">
        <v>86</v>
      </c>
      <c r="D119" s="13" t="s">
        <v>647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45757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82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0</v>
      </c>
      <c r="AF119" s="8" t="s">
        <v>312</v>
      </c>
      <c r="AG119" s="1" t="s">
        <v>123</v>
      </c>
      <c r="AH119" s="1" t="s">
        <v>74</v>
      </c>
      <c r="AI119" s="1">
        <v>2</v>
      </c>
      <c r="AJ119" s="3">
        <v>45757</v>
      </c>
      <c r="AK119" s="3">
        <v>0</v>
      </c>
      <c r="AL119" s="3">
        <v>45748</v>
      </c>
      <c r="AM119" s="3">
        <v>45755</v>
      </c>
      <c r="AN119" s="3">
        <v>45756</v>
      </c>
      <c r="AO119" s="3">
        <v>45756</v>
      </c>
      <c r="AP119" s="3">
        <v>45752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411.15262222222225</v>
      </c>
    </row>
    <row r="120" spans="1:56" ht="28.5" customHeight="1" x14ac:dyDescent="0.45">
      <c r="A120" s="3">
        <v>45743</v>
      </c>
      <c r="B120" s="14" t="s">
        <v>731</v>
      </c>
      <c r="C120" s="9" t="s">
        <v>86</v>
      </c>
      <c r="D120" s="13" t="s">
        <v>732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45757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82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0</v>
      </c>
      <c r="AF120" s="8" t="s">
        <v>243</v>
      </c>
      <c r="AG120" s="1" t="s">
        <v>123</v>
      </c>
      <c r="AH120" s="1" t="s">
        <v>74</v>
      </c>
      <c r="AI120" s="1">
        <v>2</v>
      </c>
      <c r="AJ120" s="3">
        <v>45757</v>
      </c>
      <c r="AK120" s="3">
        <v>0</v>
      </c>
      <c r="AL120" s="3">
        <v>45748</v>
      </c>
      <c r="AM120" s="3">
        <v>45755</v>
      </c>
      <c r="AN120" s="3">
        <v>45756</v>
      </c>
      <c r="AO120" s="3">
        <v>45756</v>
      </c>
      <c r="AP120" s="3">
        <v>45752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1644.610488888889</v>
      </c>
    </row>
    <row r="121" spans="1:56" ht="28.5" customHeight="1" x14ac:dyDescent="0.45">
      <c r="A121" s="3">
        <v>45736</v>
      </c>
      <c r="B121" s="14" t="s">
        <v>696</v>
      </c>
      <c r="C121" s="9" t="s">
        <v>86</v>
      </c>
      <c r="D121" s="13" t="s">
        <v>311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45759</v>
      </c>
      <c r="U121" s="11">
        <v>15000</v>
      </c>
      <c r="V121" s="10">
        <v>0</v>
      </c>
      <c r="W121" s="10">
        <v>15000</v>
      </c>
      <c r="X121" s="10">
        <v>0</v>
      </c>
      <c r="Y121" s="10">
        <v>15750</v>
      </c>
      <c r="Z121" s="9" t="s">
        <v>82</v>
      </c>
      <c r="AA121" s="8">
        <v>16135.350000000002</v>
      </c>
      <c r="AB121" s="8">
        <v>0</v>
      </c>
      <c r="AC121" s="8">
        <v>16135.350000000002</v>
      </c>
      <c r="AD121" s="8">
        <v>0</v>
      </c>
      <c r="AE121" s="8">
        <v>0</v>
      </c>
      <c r="AF121" s="8" t="s">
        <v>312</v>
      </c>
      <c r="AG121" s="1" t="s">
        <v>123</v>
      </c>
      <c r="AH121" s="1" t="s">
        <v>74</v>
      </c>
      <c r="AI121" s="1">
        <v>2</v>
      </c>
      <c r="AJ121" s="3">
        <v>45759</v>
      </c>
      <c r="AK121" s="3">
        <v>0</v>
      </c>
      <c r="AL121" s="3">
        <v>45750</v>
      </c>
      <c r="AM121" s="3">
        <v>45757</v>
      </c>
      <c r="AN121" s="3">
        <v>45758</v>
      </c>
      <c r="AO121" s="3">
        <v>45758</v>
      </c>
      <c r="AP121" s="3">
        <v>45754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1233.4578666666669</v>
      </c>
    </row>
    <row r="122" spans="1:56" ht="28.5" customHeight="1" x14ac:dyDescent="0.45">
      <c r="A122" s="3">
        <v>45736</v>
      </c>
      <c r="B122" s="14" t="s">
        <v>696</v>
      </c>
      <c r="C122" s="9" t="s">
        <v>86</v>
      </c>
      <c r="D122" s="13" t="s">
        <v>314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45764</v>
      </c>
      <c r="U122" s="11">
        <v>14000</v>
      </c>
      <c r="V122" s="10">
        <v>0</v>
      </c>
      <c r="W122" s="10">
        <v>14000</v>
      </c>
      <c r="X122" s="10">
        <v>0</v>
      </c>
      <c r="Y122" s="10">
        <v>14700</v>
      </c>
      <c r="Z122" s="9" t="s">
        <v>82</v>
      </c>
      <c r="AA122" s="8">
        <v>15059.660000000002</v>
      </c>
      <c r="AB122" s="8">
        <v>0</v>
      </c>
      <c r="AC122" s="8">
        <v>15059.660000000002</v>
      </c>
      <c r="AD122" s="8">
        <v>0</v>
      </c>
      <c r="AE122" s="8">
        <v>0</v>
      </c>
      <c r="AF122" s="8" t="s">
        <v>312</v>
      </c>
      <c r="AG122" s="1" t="s">
        <v>123</v>
      </c>
      <c r="AH122" s="1" t="s">
        <v>74</v>
      </c>
      <c r="AI122" s="1">
        <v>2</v>
      </c>
      <c r="AJ122" s="3">
        <v>45764</v>
      </c>
      <c r="AK122" s="3">
        <v>0</v>
      </c>
      <c r="AL122" s="3">
        <v>45755</v>
      </c>
      <c r="AM122" s="3">
        <v>45762</v>
      </c>
      <c r="AN122" s="3">
        <v>45763</v>
      </c>
      <c r="AO122" s="3">
        <v>45763</v>
      </c>
      <c r="AP122" s="3">
        <v>45759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1151.2273422222224</v>
      </c>
    </row>
    <row r="123" spans="1:56" ht="28.5" customHeight="1" x14ac:dyDescent="0.45">
      <c r="A123" s="3">
        <v>45724</v>
      </c>
      <c r="B123" s="14" t="s">
        <v>595</v>
      </c>
      <c r="C123" s="9" t="s">
        <v>86</v>
      </c>
      <c r="D123" s="13" t="s">
        <v>406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329</v>
      </c>
      <c r="T123" s="12">
        <v>45765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298</v>
      </c>
      <c r="AG123" s="1" t="s">
        <v>123</v>
      </c>
      <c r="AH123" s="1" t="s">
        <v>74</v>
      </c>
      <c r="AI123" s="1">
        <v>2</v>
      </c>
      <c r="AJ123" s="3">
        <v>45765</v>
      </c>
      <c r="AK123" s="3">
        <v>0</v>
      </c>
      <c r="AL123" s="3">
        <v>45756</v>
      </c>
      <c r="AM123" s="3">
        <v>45763</v>
      </c>
      <c r="AN123" s="3">
        <v>45764</v>
      </c>
      <c r="AO123" s="3">
        <v>45764</v>
      </c>
      <c r="AP123" s="3">
        <v>45760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597</v>
      </c>
      <c r="C124" s="9" t="s">
        <v>86</v>
      </c>
      <c r="D124" s="13" t="s">
        <v>328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329</v>
      </c>
      <c r="T124" s="12">
        <v>45765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82</v>
      </c>
      <c r="AA124" s="8">
        <v>21513.800000000003</v>
      </c>
      <c r="AB124" s="8">
        <v>0</v>
      </c>
      <c r="AC124" s="8">
        <v>21513.800000000003</v>
      </c>
      <c r="AD124" s="8">
        <v>0</v>
      </c>
      <c r="AE124" s="8">
        <v>0</v>
      </c>
      <c r="AF124" s="8" t="s">
        <v>298</v>
      </c>
      <c r="AG124" s="1" t="s">
        <v>123</v>
      </c>
      <c r="AH124" s="1" t="s">
        <v>74</v>
      </c>
      <c r="AI124" s="1">
        <v>2</v>
      </c>
      <c r="AJ124" s="3">
        <v>45765</v>
      </c>
      <c r="AK124" s="3">
        <v>0</v>
      </c>
      <c r="AL124" s="3">
        <v>45756</v>
      </c>
      <c r="AM124" s="3">
        <v>45763</v>
      </c>
      <c r="AN124" s="3">
        <v>45764</v>
      </c>
      <c r="AO124" s="3">
        <v>45764</v>
      </c>
      <c r="AP124" s="3">
        <v>45760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1644.610488888889</v>
      </c>
    </row>
    <row r="125" spans="1:56" ht="28.5" customHeight="1" x14ac:dyDescent="0.45">
      <c r="A125" s="3">
        <v>45736</v>
      </c>
      <c r="B125" s="14" t="s">
        <v>698</v>
      </c>
      <c r="C125" s="9" t="s">
        <v>86</v>
      </c>
      <c r="D125" s="13" t="s">
        <v>404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45766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82</v>
      </c>
      <c r="AA125" s="8">
        <v>21513.800000000003</v>
      </c>
      <c r="AB125" s="8">
        <v>0</v>
      </c>
      <c r="AC125" s="8">
        <v>21513.800000000003</v>
      </c>
      <c r="AD125" s="8">
        <v>0</v>
      </c>
      <c r="AE125" s="8">
        <v>0</v>
      </c>
      <c r="AF125" s="8" t="s">
        <v>432</v>
      </c>
      <c r="AG125" s="1" t="s">
        <v>123</v>
      </c>
      <c r="AH125" s="1" t="s">
        <v>74</v>
      </c>
      <c r="AI125" s="1">
        <v>2</v>
      </c>
      <c r="AJ125" s="3">
        <v>45766</v>
      </c>
      <c r="AK125" s="3">
        <v>0</v>
      </c>
      <c r="AL125" s="3">
        <v>45757</v>
      </c>
      <c r="AM125" s="3">
        <v>45764</v>
      </c>
      <c r="AN125" s="3">
        <v>45765</v>
      </c>
      <c r="AO125" s="3">
        <v>45765</v>
      </c>
      <c r="AP125" s="3">
        <v>45761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1644.610488888889</v>
      </c>
    </row>
    <row r="126" spans="1:56" ht="28.5" customHeight="1" x14ac:dyDescent="0.45">
      <c r="A126" s="3">
        <v>45751</v>
      </c>
      <c r="B126" s="14" t="s">
        <v>138</v>
      </c>
      <c r="C126" s="9" t="s">
        <v>86</v>
      </c>
      <c r="D126" s="13" t="s">
        <v>435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45768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82</v>
      </c>
      <c r="AA126" s="8">
        <v>32270.700000000004</v>
      </c>
      <c r="AB126" s="8">
        <v>0</v>
      </c>
      <c r="AC126" s="8">
        <v>32270.700000000004</v>
      </c>
      <c r="AD126" s="8">
        <v>0</v>
      </c>
      <c r="AE126" s="8">
        <v>0</v>
      </c>
      <c r="AF126" s="8" t="s">
        <v>436</v>
      </c>
      <c r="AG126" s="1" t="s">
        <v>123</v>
      </c>
      <c r="AH126" s="1" t="s">
        <v>74</v>
      </c>
      <c r="AI126" s="1">
        <v>2</v>
      </c>
      <c r="AJ126" s="3">
        <v>45768</v>
      </c>
      <c r="AK126" s="3">
        <v>0</v>
      </c>
      <c r="AL126" s="3">
        <v>45759</v>
      </c>
      <c r="AM126" s="3">
        <v>45766</v>
      </c>
      <c r="AN126" s="3">
        <v>45767</v>
      </c>
      <c r="AO126" s="3">
        <v>45767</v>
      </c>
      <c r="AP126" s="3">
        <v>45763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2466.9157333333337</v>
      </c>
    </row>
    <row r="127" spans="1:56" ht="28.5" customHeight="1" x14ac:dyDescent="0.45">
      <c r="A127" s="3">
        <v>45751</v>
      </c>
      <c r="B127" s="14" t="s">
        <v>138</v>
      </c>
      <c r="C127" s="9" t="s">
        <v>86</v>
      </c>
      <c r="D127" s="13" t="s">
        <v>435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45777</v>
      </c>
      <c r="U127" s="11">
        <v>30000</v>
      </c>
      <c r="V127" s="10">
        <v>0</v>
      </c>
      <c r="W127" s="10">
        <v>30000</v>
      </c>
      <c r="X127" s="10">
        <v>0</v>
      </c>
      <c r="Y127" s="10">
        <v>31500</v>
      </c>
      <c r="Z127" s="9" t="s">
        <v>82</v>
      </c>
      <c r="AA127" s="8">
        <v>32270.700000000004</v>
      </c>
      <c r="AB127" s="8">
        <v>0</v>
      </c>
      <c r="AC127" s="8">
        <v>32270.700000000004</v>
      </c>
      <c r="AD127" s="8">
        <v>0</v>
      </c>
      <c r="AE127" s="8">
        <v>0</v>
      </c>
      <c r="AF127" s="8" t="s">
        <v>436</v>
      </c>
      <c r="AG127" s="1" t="s">
        <v>123</v>
      </c>
      <c r="AH127" s="1" t="s">
        <v>74</v>
      </c>
      <c r="AI127" s="1">
        <v>2</v>
      </c>
      <c r="AJ127" s="3">
        <v>45777</v>
      </c>
      <c r="AK127" s="3">
        <v>0</v>
      </c>
      <c r="AL127" s="3">
        <v>45768</v>
      </c>
      <c r="AM127" s="3">
        <v>45775</v>
      </c>
      <c r="AN127" s="3">
        <v>45776</v>
      </c>
      <c r="AO127" s="3">
        <v>45776</v>
      </c>
      <c r="AP127" s="3">
        <v>45772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2466.9157333333337</v>
      </c>
    </row>
    <row r="128" spans="1:56" ht="28.5" customHeight="1" x14ac:dyDescent="0.45">
      <c r="A128" s="3">
        <v>45751</v>
      </c>
      <c r="B128" s="14" t="s">
        <v>138</v>
      </c>
      <c r="C128" s="9" t="s">
        <v>86</v>
      </c>
      <c r="D128" s="13" t="s">
        <v>804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45786</v>
      </c>
      <c r="U128" s="11">
        <v>40000</v>
      </c>
      <c r="V128" s="10">
        <v>0</v>
      </c>
      <c r="W128" s="10">
        <v>40000</v>
      </c>
      <c r="X128" s="10">
        <v>0</v>
      </c>
      <c r="Y128" s="10">
        <v>42000</v>
      </c>
      <c r="Z128" s="9" t="s">
        <v>82</v>
      </c>
      <c r="AA128" s="8">
        <v>43027.600000000006</v>
      </c>
      <c r="AB128" s="8">
        <v>0</v>
      </c>
      <c r="AC128" s="8">
        <v>43027.600000000006</v>
      </c>
      <c r="AD128" s="8">
        <v>0</v>
      </c>
      <c r="AE128" s="8">
        <v>0</v>
      </c>
      <c r="AF128" s="8" t="s">
        <v>432</v>
      </c>
      <c r="AG128" s="1" t="s">
        <v>123</v>
      </c>
      <c r="AH128" s="1" t="s">
        <v>74</v>
      </c>
      <c r="AI128" s="1">
        <v>2</v>
      </c>
      <c r="AJ128" s="3">
        <v>45786</v>
      </c>
      <c r="AK128" s="3">
        <v>0</v>
      </c>
      <c r="AL128" s="3">
        <v>45777</v>
      </c>
      <c r="AM128" s="3">
        <v>45784</v>
      </c>
      <c r="AN128" s="3">
        <v>45785</v>
      </c>
      <c r="AO128" s="3">
        <v>45785</v>
      </c>
      <c r="AP128" s="3">
        <v>45781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3289.220977777778</v>
      </c>
    </row>
    <row r="129" spans="1:56" ht="28.5" customHeight="1" x14ac:dyDescent="0.45">
      <c r="A129" s="3">
        <v>45751</v>
      </c>
      <c r="B129" s="14" t="s">
        <v>138</v>
      </c>
      <c r="C129" s="9" t="s">
        <v>86</v>
      </c>
      <c r="D129" s="13" t="s">
        <v>805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232</v>
      </c>
      <c r="T129" s="12">
        <v>45784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 t="s">
        <v>432</v>
      </c>
      <c r="AG129" s="1" t="s">
        <v>123</v>
      </c>
      <c r="AH129" s="1" t="s">
        <v>74</v>
      </c>
      <c r="AI129" s="1">
        <v>2</v>
      </c>
      <c r="AJ129" s="3">
        <v>45784</v>
      </c>
      <c r="AK129" s="3">
        <v>0</v>
      </c>
      <c r="AL129" s="3">
        <v>45775</v>
      </c>
      <c r="AM129" s="3">
        <v>45782</v>
      </c>
      <c r="AN129" s="3">
        <v>45783</v>
      </c>
      <c r="AO129" s="3">
        <v>45783</v>
      </c>
      <c r="AP129" s="3">
        <v>45779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411.15262222222225</v>
      </c>
    </row>
    <row r="130" spans="1:56" ht="28.5" customHeight="1" x14ac:dyDescent="0.45">
      <c r="A130" s="3">
        <v>45751</v>
      </c>
      <c r="B130" s="14" t="s">
        <v>138</v>
      </c>
      <c r="C130" s="9" t="s">
        <v>86</v>
      </c>
      <c r="D130" s="13" t="s">
        <v>406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45784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82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0</v>
      </c>
      <c r="AF130" s="8" t="s">
        <v>432</v>
      </c>
      <c r="AG130" s="1" t="s">
        <v>123</v>
      </c>
      <c r="AH130" s="1" t="s">
        <v>74</v>
      </c>
      <c r="AI130" s="1">
        <v>2</v>
      </c>
      <c r="AJ130" s="3">
        <v>45784</v>
      </c>
      <c r="AK130" s="3">
        <v>0</v>
      </c>
      <c r="AL130" s="3">
        <v>45775</v>
      </c>
      <c r="AM130" s="3">
        <v>45782</v>
      </c>
      <c r="AN130" s="3">
        <v>45783</v>
      </c>
      <c r="AO130" s="3">
        <v>45783</v>
      </c>
      <c r="AP130" s="3">
        <v>45779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1644.610488888889</v>
      </c>
    </row>
    <row r="131" spans="1:56" ht="28.5" customHeight="1" x14ac:dyDescent="0.45">
      <c r="A131" s="3">
        <v>45751</v>
      </c>
      <c r="B131" s="14" t="s">
        <v>138</v>
      </c>
      <c r="C131" s="9" t="s">
        <v>86</v>
      </c>
      <c r="D131" s="13" t="s">
        <v>806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45784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82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432</v>
      </c>
      <c r="AG131" s="1" t="s">
        <v>123</v>
      </c>
      <c r="AH131" s="1" t="s">
        <v>74</v>
      </c>
      <c r="AI131" s="1">
        <v>2</v>
      </c>
      <c r="AJ131" s="3">
        <v>45784</v>
      </c>
      <c r="AK131" s="3">
        <v>0</v>
      </c>
      <c r="AL131" s="3">
        <v>45775</v>
      </c>
      <c r="AM131" s="3">
        <v>45782</v>
      </c>
      <c r="AN131" s="3">
        <v>45783</v>
      </c>
      <c r="AO131" s="3">
        <v>45783</v>
      </c>
      <c r="AP131" s="3">
        <v>45779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411.15262222222225</v>
      </c>
    </row>
    <row r="132" spans="1:56" ht="28.5" customHeight="1" x14ac:dyDescent="0.45">
      <c r="A132" s="3">
        <v>45751</v>
      </c>
      <c r="B132" s="14" t="s">
        <v>138</v>
      </c>
      <c r="C132" s="9" t="s">
        <v>86</v>
      </c>
      <c r="D132" s="13" t="s">
        <v>807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45782</v>
      </c>
      <c r="U132" s="11">
        <v>12000</v>
      </c>
      <c r="V132" s="10">
        <v>0</v>
      </c>
      <c r="W132" s="10">
        <v>12000</v>
      </c>
      <c r="X132" s="10">
        <v>0</v>
      </c>
      <c r="Y132" s="10">
        <v>12600</v>
      </c>
      <c r="Z132" s="9" t="s">
        <v>82</v>
      </c>
      <c r="AA132" s="8">
        <v>12908.28</v>
      </c>
      <c r="AB132" s="8">
        <v>0</v>
      </c>
      <c r="AC132" s="8">
        <v>12908.28</v>
      </c>
      <c r="AD132" s="8">
        <v>0</v>
      </c>
      <c r="AE132" s="8">
        <v>0</v>
      </c>
      <c r="AF132" s="8" t="s">
        <v>312</v>
      </c>
      <c r="AG132" s="1" t="s">
        <v>123</v>
      </c>
      <c r="AH132" s="1" t="s">
        <v>74</v>
      </c>
      <c r="AI132" s="1">
        <v>2</v>
      </c>
      <c r="AJ132" s="3">
        <v>45782</v>
      </c>
      <c r="AK132" s="3">
        <v>0</v>
      </c>
      <c r="AL132" s="3">
        <v>45773</v>
      </c>
      <c r="AM132" s="3">
        <v>45780</v>
      </c>
      <c r="AN132" s="3">
        <v>45781</v>
      </c>
      <c r="AO132" s="3">
        <v>45781</v>
      </c>
      <c r="AP132" s="3">
        <v>45777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986.76629333333335</v>
      </c>
    </row>
    <row r="133" spans="1:56" ht="28.5" customHeight="1" x14ac:dyDescent="0.45">
      <c r="A133" s="3">
        <v>45722</v>
      </c>
      <c r="B133" s="14" t="s">
        <v>534</v>
      </c>
      <c r="C133" s="9" t="s">
        <v>86</v>
      </c>
      <c r="D133" s="13" t="s">
        <v>321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45768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82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0</v>
      </c>
      <c r="AF133" s="8" t="s">
        <v>436</v>
      </c>
      <c r="AG133" s="1" t="s">
        <v>123</v>
      </c>
      <c r="AH133" s="1" t="s">
        <v>74</v>
      </c>
      <c r="AI133" s="1">
        <v>2</v>
      </c>
      <c r="AJ133" s="3">
        <v>45768</v>
      </c>
      <c r="AK133" s="3">
        <v>0</v>
      </c>
      <c r="AL133" s="3">
        <v>45759</v>
      </c>
      <c r="AM133" s="3">
        <v>45766</v>
      </c>
      <c r="AN133" s="3">
        <v>45767</v>
      </c>
      <c r="AO133" s="3">
        <v>45767</v>
      </c>
      <c r="AP133" s="3">
        <v>45763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2466.9157333333337</v>
      </c>
    </row>
    <row r="134" spans="1:56" ht="28.5" customHeight="1" x14ac:dyDescent="0.45">
      <c r="A134" s="3">
        <v>45743</v>
      </c>
      <c r="B134" s="14" t="s">
        <v>752</v>
      </c>
      <c r="C134" s="9" t="s">
        <v>86</v>
      </c>
      <c r="D134" s="13" t="s">
        <v>321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45769</v>
      </c>
      <c r="U134" s="11">
        <v>80000</v>
      </c>
      <c r="V134" s="10">
        <v>0</v>
      </c>
      <c r="W134" s="10">
        <v>80000</v>
      </c>
      <c r="X134" s="10">
        <v>0</v>
      </c>
      <c r="Y134" s="10">
        <v>84000</v>
      </c>
      <c r="Z134" s="9" t="s">
        <v>82</v>
      </c>
      <c r="AA134" s="8">
        <v>86055.200000000012</v>
      </c>
      <c r="AB134" s="8">
        <v>0</v>
      </c>
      <c r="AC134" s="8">
        <v>86055.200000000012</v>
      </c>
      <c r="AD134" s="8">
        <v>0</v>
      </c>
      <c r="AE134" s="8">
        <v>0</v>
      </c>
      <c r="AF134" s="8" t="s">
        <v>432</v>
      </c>
      <c r="AG134" s="1" t="s">
        <v>123</v>
      </c>
      <c r="AH134" s="1" t="s">
        <v>74</v>
      </c>
      <c r="AI134" s="1">
        <v>2</v>
      </c>
      <c r="AJ134" s="3">
        <v>45769</v>
      </c>
      <c r="AK134" s="3">
        <v>0</v>
      </c>
      <c r="AL134" s="3">
        <v>45760</v>
      </c>
      <c r="AM134" s="3">
        <v>45767</v>
      </c>
      <c r="AN134" s="3">
        <v>45768</v>
      </c>
      <c r="AO134" s="3">
        <v>45768</v>
      </c>
      <c r="AP134" s="3">
        <v>45764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6578.441955555556</v>
      </c>
    </row>
    <row r="135" spans="1:56" ht="28.5" customHeight="1" x14ac:dyDescent="0.45">
      <c r="A135" s="3">
        <v>45728</v>
      </c>
      <c r="B135" s="14" t="s">
        <v>598</v>
      </c>
      <c r="C135" s="9" t="s">
        <v>86</v>
      </c>
      <c r="D135" s="13" t="s">
        <v>599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45770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82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0</v>
      </c>
      <c r="AF135" s="8" t="s">
        <v>243</v>
      </c>
      <c r="AG135" s="1" t="s">
        <v>123</v>
      </c>
      <c r="AH135" s="1" t="s">
        <v>74</v>
      </c>
      <c r="AI135" s="1">
        <v>2</v>
      </c>
      <c r="AJ135" s="3">
        <v>45770</v>
      </c>
      <c r="AK135" s="3">
        <v>0</v>
      </c>
      <c r="AL135" s="3">
        <v>45761</v>
      </c>
      <c r="AM135" s="3">
        <v>45768</v>
      </c>
      <c r="AN135" s="3">
        <v>45769</v>
      </c>
      <c r="AO135" s="3">
        <v>45769</v>
      </c>
      <c r="AP135" s="3">
        <v>45765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822.3052444444445</v>
      </c>
    </row>
    <row r="136" spans="1:56" ht="28.5" customHeight="1" x14ac:dyDescent="0.45">
      <c r="A136" s="3">
        <v>45731</v>
      </c>
      <c r="B136" s="14" t="s">
        <v>659</v>
      </c>
      <c r="C136" s="9" t="s">
        <v>86</v>
      </c>
      <c r="D136" s="13" t="s">
        <v>620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45771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45771</v>
      </c>
      <c r="AK136" s="3">
        <v>0</v>
      </c>
      <c r="AL136" s="3">
        <v>45762</v>
      </c>
      <c r="AM136" s="3">
        <v>45769</v>
      </c>
      <c r="AN136" s="3">
        <v>45770</v>
      </c>
      <c r="AO136" s="3">
        <v>45770</v>
      </c>
      <c r="AP136" s="3">
        <v>45766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822.3052444444445</v>
      </c>
    </row>
    <row r="137" spans="1:56" ht="28.5" customHeight="1" x14ac:dyDescent="0.45">
      <c r="A137" s="3">
        <v>45724</v>
      </c>
      <c r="B137" s="14" t="s">
        <v>602</v>
      </c>
      <c r="C137" s="9" t="s">
        <v>86</v>
      </c>
      <c r="D137" s="13" t="s">
        <v>328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329</v>
      </c>
      <c r="T137" s="12">
        <v>45771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298</v>
      </c>
      <c r="AG137" s="1" t="s">
        <v>123</v>
      </c>
      <c r="AH137" s="1" t="s">
        <v>74</v>
      </c>
      <c r="AI137" s="1">
        <v>2</v>
      </c>
      <c r="AJ137" s="3">
        <v>45771</v>
      </c>
      <c r="AK137" s="3">
        <v>0</v>
      </c>
      <c r="AL137" s="3">
        <v>45762</v>
      </c>
      <c r="AM137" s="3">
        <v>45769</v>
      </c>
      <c r="AN137" s="3">
        <v>45770</v>
      </c>
      <c r="AO137" s="3">
        <v>45770</v>
      </c>
      <c r="AP137" s="3">
        <v>45766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45724</v>
      </c>
      <c r="B138" s="14" t="s">
        <v>602</v>
      </c>
      <c r="C138" s="9" t="s">
        <v>86</v>
      </c>
      <c r="D138" s="13" t="s">
        <v>527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329</v>
      </c>
      <c r="T138" s="12">
        <v>45771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82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 t="s">
        <v>298</v>
      </c>
      <c r="AG138" s="1" t="s">
        <v>123</v>
      </c>
      <c r="AH138" s="1" t="s">
        <v>74</v>
      </c>
      <c r="AI138" s="1">
        <v>2</v>
      </c>
      <c r="AJ138" s="3">
        <v>45771</v>
      </c>
      <c r="AK138" s="3">
        <v>0</v>
      </c>
      <c r="AL138" s="3">
        <v>45762</v>
      </c>
      <c r="AM138" s="3">
        <v>45769</v>
      </c>
      <c r="AN138" s="3">
        <v>45770</v>
      </c>
      <c r="AO138" s="3">
        <v>45770</v>
      </c>
      <c r="AP138" s="3">
        <v>45766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822.3052444444445</v>
      </c>
    </row>
    <row r="139" spans="1:56" ht="28.5" customHeight="1" x14ac:dyDescent="0.45">
      <c r="A139" s="3">
        <v>45731</v>
      </c>
      <c r="B139" s="14" t="s">
        <v>657</v>
      </c>
      <c r="C139" s="9" t="s">
        <v>86</v>
      </c>
      <c r="D139" s="13" t="s">
        <v>613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45772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82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 t="s">
        <v>243</v>
      </c>
      <c r="AG139" s="1" t="s">
        <v>124</v>
      </c>
      <c r="AH139" s="1" t="s">
        <v>74</v>
      </c>
      <c r="AI139" s="1">
        <v>2</v>
      </c>
      <c r="AJ139" s="3">
        <v>45772</v>
      </c>
      <c r="AK139" s="3">
        <v>0</v>
      </c>
      <c r="AL139" s="3">
        <v>45763</v>
      </c>
      <c r="AM139" s="3">
        <v>45770</v>
      </c>
      <c r="AN139" s="3">
        <v>45771</v>
      </c>
      <c r="AO139" s="3">
        <v>45771</v>
      </c>
      <c r="AP139" s="3">
        <v>45767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822.3052444444445</v>
      </c>
    </row>
    <row r="140" spans="1:56" ht="28.5" customHeight="1" x14ac:dyDescent="0.45">
      <c r="A140" s="3">
        <v>45743</v>
      </c>
      <c r="B140" s="14" t="s">
        <v>751</v>
      </c>
      <c r="C140" s="9" t="s">
        <v>86</v>
      </c>
      <c r="D140" s="13" t="s">
        <v>349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45772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0</v>
      </c>
      <c r="AF140" s="8" t="s">
        <v>432</v>
      </c>
      <c r="AG140" s="1" t="s">
        <v>126</v>
      </c>
      <c r="AH140" s="1" t="s">
        <v>74</v>
      </c>
      <c r="AI140" s="1">
        <v>2</v>
      </c>
      <c r="AJ140" s="3">
        <v>45772</v>
      </c>
      <c r="AK140" s="3">
        <v>0</v>
      </c>
      <c r="AL140" s="3">
        <v>45763</v>
      </c>
      <c r="AM140" s="3">
        <v>45770</v>
      </c>
      <c r="AN140" s="3">
        <v>45771</v>
      </c>
      <c r="AO140" s="3">
        <v>45771</v>
      </c>
      <c r="AP140" s="3">
        <v>45767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822.3052444444445</v>
      </c>
    </row>
    <row r="141" spans="1:56" ht="28.5" customHeight="1" x14ac:dyDescent="0.45">
      <c r="A141" s="3">
        <v>45743</v>
      </c>
      <c r="B141" s="14" t="s">
        <v>751</v>
      </c>
      <c r="C141" s="9" t="s">
        <v>86</v>
      </c>
      <c r="D141" s="13" t="s">
        <v>406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45776</v>
      </c>
      <c r="U141" s="11">
        <v>30000</v>
      </c>
      <c r="V141" s="10">
        <v>0</v>
      </c>
      <c r="W141" s="10">
        <v>30000</v>
      </c>
      <c r="X141" s="10">
        <v>0</v>
      </c>
      <c r="Y141" s="10">
        <v>31500</v>
      </c>
      <c r="Z141" s="9" t="s">
        <v>82</v>
      </c>
      <c r="AA141" s="8">
        <v>32270.700000000004</v>
      </c>
      <c r="AB141" s="8">
        <v>0</v>
      </c>
      <c r="AC141" s="8">
        <v>32270.700000000004</v>
      </c>
      <c r="AD141" s="8">
        <v>0</v>
      </c>
      <c r="AE141" s="8">
        <v>0</v>
      </c>
      <c r="AF141" s="8" t="s">
        <v>432</v>
      </c>
      <c r="AG141" s="1" t="s">
        <v>123</v>
      </c>
      <c r="AH141" s="1" t="s">
        <v>74</v>
      </c>
      <c r="AI141" s="1">
        <v>2</v>
      </c>
      <c r="AJ141" s="3">
        <v>45776</v>
      </c>
      <c r="AK141" s="3">
        <v>0</v>
      </c>
      <c r="AL141" s="3">
        <v>45767</v>
      </c>
      <c r="AM141" s="3">
        <v>45774</v>
      </c>
      <c r="AN141" s="3">
        <v>45775</v>
      </c>
      <c r="AO141" s="3">
        <v>45775</v>
      </c>
      <c r="AP141" s="3">
        <v>45771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2466.9157333333337</v>
      </c>
    </row>
    <row r="142" spans="1:56" ht="28.5" customHeight="1" x14ac:dyDescent="0.45">
      <c r="A142" s="3">
        <v>45749</v>
      </c>
      <c r="B142" s="14" t="s">
        <v>787</v>
      </c>
      <c r="C142" s="9" t="s">
        <v>152</v>
      </c>
      <c r="D142" s="13" t="s">
        <v>294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>
        <v>45755</v>
      </c>
      <c r="U142" s="11">
        <v>20000</v>
      </c>
      <c r="V142" s="10">
        <v>0</v>
      </c>
      <c r="W142" s="10">
        <v>20000</v>
      </c>
      <c r="X142" s="10">
        <v>21000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61</v>
      </c>
      <c r="AH142" s="1" t="s">
        <v>74</v>
      </c>
      <c r="AI142" s="1">
        <v>2</v>
      </c>
      <c r="AJ142" s="3">
        <v>45755</v>
      </c>
      <c r="AK142" s="3">
        <v>0</v>
      </c>
      <c r="AL142" s="3">
        <v>45746</v>
      </c>
      <c r="AM142" s="3">
        <v>45753</v>
      </c>
      <c r="AN142" s="3">
        <v>45754</v>
      </c>
      <c r="AO142" s="3">
        <v>45754</v>
      </c>
      <c r="AP142" s="3">
        <v>45750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 t="s">
        <v>754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45749</v>
      </c>
      <c r="B143" s="14" t="s">
        <v>787</v>
      </c>
      <c r="C143" s="9" t="s">
        <v>152</v>
      </c>
      <c r="D143" s="13" t="s">
        <v>294</v>
      </c>
      <c r="E143" s="9">
        <v>20</v>
      </c>
      <c r="F143" s="9">
        <v>36</v>
      </c>
      <c r="G143" s="9" t="s">
        <v>60</v>
      </c>
      <c r="H143" s="9">
        <v>0</v>
      </c>
      <c r="I143" s="9">
        <v>78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112</v>
      </c>
      <c r="T143" s="12">
        <v>45755</v>
      </c>
      <c r="U143" s="11">
        <v>30000</v>
      </c>
      <c r="V143" s="10">
        <v>0</v>
      </c>
      <c r="W143" s="10">
        <v>30000</v>
      </c>
      <c r="X143" s="10">
        <v>1938</v>
      </c>
      <c r="Y143" s="10">
        <v>29465.100000000002</v>
      </c>
      <c r="Z143" s="9" t="s">
        <v>82</v>
      </c>
      <c r="AA143" s="8">
        <v>30872.058525000004</v>
      </c>
      <c r="AB143" s="8">
        <v>0</v>
      </c>
      <c r="AC143" s="8">
        <v>30872.058525000004</v>
      </c>
      <c r="AD143" s="8">
        <v>0</v>
      </c>
      <c r="AE143" s="8">
        <v>0</v>
      </c>
      <c r="AF143" s="8">
        <v>0</v>
      </c>
      <c r="AG143" s="1" t="s">
        <v>123</v>
      </c>
      <c r="AH143" s="1" t="s">
        <v>74</v>
      </c>
      <c r="AI143" s="1">
        <v>2</v>
      </c>
      <c r="AJ143" s="3">
        <v>45755</v>
      </c>
      <c r="AK143" s="3">
        <v>0</v>
      </c>
      <c r="AL143" s="3">
        <v>45746</v>
      </c>
      <c r="AM143" s="3">
        <v>45753</v>
      </c>
      <c r="AN143" s="3">
        <v>45754</v>
      </c>
      <c r="AO143" s="3">
        <v>45754</v>
      </c>
      <c r="AP143" s="3">
        <v>45750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 t="s">
        <v>754</v>
      </c>
      <c r="AZ143" s="2">
        <v>0</v>
      </c>
      <c r="BA143" s="2">
        <v>0</v>
      </c>
      <c r="BB143" s="2">
        <v>0</v>
      </c>
      <c r="BC143" s="1" t="s">
        <v>104</v>
      </c>
      <c r="BD143" s="56">
        <v>2359.9973628000002</v>
      </c>
    </row>
    <row r="144" spans="1:56" ht="28.5" customHeight="1" x14ac:dyDescent="0.45">
      <c r="A144" s="3">
        <v>45751</v>
      </c>
      <c r="B144" s="14" t="s">
        <v>138</v>
      </c>
      <c r="C144" s="9" t="s">
        <v>73</v>
      </c>
      <c r="D144" s="13" t="s">
        <v>808</v>
      </c>
      <c r="E144" s="9">
        <v>20</v>
      </c>
      <c r="F144" s="9">
        <v>32</v>
      </c>
      <c r="G144" s="9" t="s">
        <v>60</v>
      </c>
      <c r="H144" s="9">
        <v>0</v>
      </c>
      <c r="I144" s="9">
        <v>72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156</v>
      </c>
      <c r="T144" s="12">
        <v>45769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4679.9500000000007</v>
      </c>
      <c r="AB144" s="8">
        <v>0</v>
      </c>
      <c r="AC144" s="8">
        <v>4679.9500000000007</v>
      </c>
      <c r="AD144" s="8">
        <v>0</v>
      </c>
      <c r="AE144" s="8">
        <v>0</v>
      </c>
      <c r="AF144" s="8" t="s">
        <v>809</v>
      </c>
      <c r="AG144" s="1" t="s">
        <v>123</v>
      </c>
      <c r="AH144" s="1" t="s">
        <v>74</v>
      </c>
      <c r="AI144" s="1">
        <v>2</v>
      </c>
      <c r="AJ144" s="3">
        <v>45769</v>
      </c>
      <c r="AK144" s="3">
        <v>0</v>
      </c>
      <c r="AL144" s="3">
        <v>45760</v>
      </c>
      <c r="AM144" s="3">
        <v>45767</v>
      </c>
      <c r="AN144" s="3">
        <v>45768</v>
      </c>
      <c r="AO144" s="3">
        <v>45768</v>
      </c>
      <c r="AP144" s="3">
        <v>45764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357.75617777777779</v>
      </c>
    </row>
    <row r="145" spans="1:56" ht="28.5" customHeight="1" x14ac:dyDescent="0.45">
      <c r="A145" s="3" t="s">
        <v>146</v>
      </c>
      <c r="B145" s="14" t="s">
        <v>146</v>
      </c>
      <c r="C145" s="9" t="s">
        <v>152</v>
      </c>
      <c r="D145" s="13" t="s">
        <v>61</v>
      </c>
      <c r="E145" s="9">
        <v>20</v>
      </c>
      <c r="F145" s="9">
        <v>36</v>
      </c>
      <c r="G145" s="9" t="s">
        <v>60</v>
      </c>
      <c r="H145" s="9">
        <v>0</v>
      </c>
      <c r="I145" s="9">
        <v>78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 t="s">
        <v>63</v>
      </c>
      <c r="U145" s="11">
        <v>110000</v>
      </c>
      <c r="V145" s="10">
        <v>0</v>
      </c>
      <c r="W145" s="10">
        <v>110000</v>
      </c>
      <c r="X145" s="10">
        <v>0</v>
      </c>
      <c r="Y145" s="10">
        <v>115500</v>
      </c>
      <c r="Z145" s="9" t="s">
        <v>82</v>
      </c>
      <c r="AA145" s="8">
        <v>115252.50000000001</v>
      </c>
      <c r="AB145" s="8">
        <v>0</v>
      </c>
      <c r="AC145" s="8">
        <v>115252.50000000001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74</v>
      </c>
      <c r="AI145" s="1">
        <v>2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8810.4133333333339</v>
      </c>
    </row>
    <row r="146" spans="1:56" ht="28.5" customHeight="1" x14ac:dyDescent="0.45">
      <c r="A146" s="3">
        <v>45731</v>
      </c>
      <c r="B146" s="14" t="s">
        <v>663</v>
      </c>
      <c r="C146" s="9" t="s">
        <v>86</v>
      </c>
      <c r="D146" s="13" t="s">
        <v>612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45779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243</v>
      </c>
      <c r="AG146" s="1" t="s">
        <v>123</v>
      </c>
      <c r="AH146" s="1" t="s">
        <v>74</v>
      </c>
      <c r="AI146" s="1">
        <v>2</v>
      </c>
      <c r="AJ146" s="3">
        <v>45779</v>
      </c>
      <c r="AK146" s="3">
        <v>0</v>
      </c>
      <c r="AL146" s="3">
        <v>45770</v>
      </c>
      <c r="AM146" s="3">
        <v>45777</v>
      </c>
      <c r="AN146" s="3">
        <v>45778</v>
      </c>
      <c r="AO146" s="3">
        <v>45778</v>
      </c>
      <c r="AP146" s="3">
        <v>45774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45731</v>
      </c>
      <c r="B147" s="14" t="s">
        <v>664</v>
      </c>
      <c r="C147" s="9" t="s">
        <v>86</v>
      </c>
      <c r="D147" s="13" t="s">
        <v>617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45779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243</v>
      </c>
      <c r="AG147" s="1" t="s">
        <v>123</v>
      </c>
      <c r="AH147" s="1" t="s">
        <v>74</v>
      </c>
      <c r="AI147" s="1">
        <v>2</v>
      </c>
      <c r="AJ147" s="3">
        <v>45779</v>
      </c>
      <c r="AK147" s="3">
        <v>0</v>
      </c>
      <c r="AL147" s="3">
        <v>45770</v>
      </c>
      <c r="AM147" s="3">
        <v>45777</v>
      </c>
      <c r="AN147" s="3">
        <v>45778</v>
      </c>
      <c r="AO147" s="3">
        <v>45778</v>
      </c>
      <c r="AP147" s="3">
        <v>45774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822.3052444444445</v>
      </c>
    </row>
    <row r="148" spans="1:56" ht="28.5" customHeight="1" x14ac:dyDescent="0.45">
      <c r="A148" s="3">
        <v>45731</v>
      </c>
      <c r="B148" s="14" t="s">
        <v>665</v>
      </c>
      <c r="C148" s="9" t="s">
        <v>86</v>
      </c>
      <c r="D148" s="13" t="s">
        <v>623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45779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243</v>
      </c>
      <c r="AG148" s="1" t="s">
        <v>123</v>
      </c>
      <c r="AH148" s="1" t="s">
        <v>74</v>
      </c>
      <c r="AI148" s="1">
        <v>2</v>
      </c>
      <c r="AJ148" s="3">
        <v>45779</v>
      </c>
      <c r="AK148" s="3">
        <v>0</v>
      </c>
      <c r="AL148" s="3">
        <v>45770</v>
      </c>
      <c r="AM148" s="3">
        <v>45777</v>
      </c>
      <c r="AN148" s="3">
        <v>45778</v>
      </c>
      <c r="AO148" s="3">
        <v>45778</v>
      </c>
      <c r="AP148" s="3">
        <v>45774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45731</v>
      </c>
      <c r="B149" s="14" t="s">
        <v>664</v>
      </c>
      <c r="C149" s="9" t="s">
        <v>86</v>
      </c>
      <c r="D149" s="13" t="s">
        <v>618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45780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82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 t="s">
        <v>243</v>
      </c>
      <c r="AG149" s="1" t="s">
        <v>123</v>
      </c>
      <c r="AH149" s="1" t="s">
        <v>74</v>
      </c>
      <c r="AI149" s="1">
        <v>2</v>
      </c>
      <c r="AJ149" s="3">
        <v>45780</v>
      </c>
      <c r="AK149" s="3">
        <v>0</v>
      </c>
      <c r="AL149" s="3">
        <v>45771</v>
      </c>
      <c r="AM149" s="3">
        <v>45778</v>
      </c>
      <c r="AN149" s="3">
        <v>45779</v>
      </c>
      <c r="AO149" s="3">
        <v>45779</v>
      </c>
      <c r="AP149" s="3">
        <v>45775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411.15262222222225</v>
      </c>
    </row>
    <row r="150" spans="1:56" ht="28.5" customHeight="1" x14ac:dyDescent="0.45">
      <c r="A150" s="3">
        <v>45731</v>
      </c>
      <c r="B150" s="14" t="s">
        <v>665</v>
      </c>
      <c r="C150" s="9" t="s">
        <v>86</v>
      </c>
      <c r="D150" s="13" t="s">
        <v>624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45785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82</v>
      </c>
      <c r="AA150" s="8">
        <v>5378.4500000000007</v>
      </c>
      <c r="AB150" s="8">
        <v>0</v>
      </c>
      <c r="AC150" s="8">
        <v>5378.4500000000007</v>
      </c>
      <c r="AD150" s="8">
        <v>0</v>
      </c>
      <c r="AE150" s="8">
        <v>0</v>
      </c>
      <c r="AF150" s="8" t="s">
        <v>243</v>
      </c>
      <c r="AG150" s="1" t="s">
        <v>123</v>
      </c>
      <c r="AH150" s="1" t="s">
        <v>74</v>
      </c>
      <c r="AI150" s="1">
        <v>2</v>
      </c>
      <c r="AJ150" s="3">
        <v>45785</v>
      </c>
      <c r="AK150" s="3">
        <v>0</v>
      </c>
      <c r="AL150" s="3">
        <v>45776</v>
      </c>
      <c r="AM150" s="3">
        <v>45783</v>
      </c>
      <c r="AN150" s="3">
        <v>45784</v>
      </c>
      <c r="AO150" s="3">
        <v>45784</v>
      </c>
      <c r="AP150" s="3">
        <v>45780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411.15262222222225</v>
      </c>
    </row>
    <row r="151" spans="1:56" ht="28.5" customHeight="1" x14ac:dyDescent="0.45">
      <c r="A151" s="3">
        <v>45731</v>
      </c>
      <c r="B151" s="14" t="s">
        <v>660</v>
      </c>
      <c r="C151" s="9" t="s">
        <v>86</v>
      </c>
      <c r="D151" s="13" t="s">
        <v>616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45790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45790</v>
      </c>
      <c r="AK151" s="3">
        <v>0</v>
      </c>
      <c r="AL151" s="3">
        <v>45781</v>
      </c>
      <c r="AM151" s="3">
        <v>45788</v>
      </c>
      <c r="AN151" s="3">
        <v>45789</v>
      </c>
      <c r="AO151" s="3">
        <v>45789</v>
      </c>
      <c r="AP151" s="3">
        <v>45785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411.15262222222225</v>
      </c>
    </row>
    <row r="152" spans="1:56" ht="28.5" customHeight="1" x14ac:dyDescent="0.45">
      <c r="A152" s="3">
        <v>45731</v>
      </c>
      <c r="B152" s="14" t="s">
        <v>663</v>
      </c>
      <c r="C152" s="9" t="s">
        <v>86</v>
      </c>
      <c r="D152" s="13" t="s">
        <v>614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45792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82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 t="s">
        <v>243</v>
      </c>
      <c r="AG152" s="1" t="s">
        <v>122</v>
      </c>
      <c r="AH152" s="1" t="s">
        <v>74</v>
      </c>
      <c r="AI152" s="1">
        <v>2</v>
      </c>
      <c r="AJ152" s="3">
        <v>45792</v>
      </c>
      <c r="AK152" s="3">
        <v>0</v>
      </c>
      <c r="AL152" s="3">
        <v>45783</v>
      </c>
      <c r="AM152" s="3">
        <v>45790</v>
      </c>
      <c r="AN152" s="3">
        <v>45791</v>
      </c>
      <c r="AO152" s="3">
        <v>45791</v>
      </c>
      <c r="AP152" s="3">
        <v>45787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411.15262222222225</v>
      </c>
    </row>
    <row r="153" spans="1:56" ht="28.5" customHeight="1" x14ac:dyDescent="0.45">
      <c r="A153" s="3">
        <v>45728</v>
      </c>
      <c r="B153" s="14" t="s">
        <v>600</v>
      </c>
      <c r="C153" s="9" t="s">
        <v>86</v>
      </c>
      <c r="D153" s="13" t="s">
        <v>601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45793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82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 t="s">
        <v>243</v>
      </c>
      <c r="AG153" s="1" t="s">
        <v>122</v>
      </c>
      <c r="AH153" s="1" t="s">
        <v>74</v>
      </c>
      <c r="AI153" s="1">
        <v>2</v>
      </c>
      <c r="AJ153" s="3">
        <v>45793</v>
      </c>
      <c r="AK153" s="3">
        <v>0</v>
      </c>
      <c r="AL153" s="3">
        <v>45784</v>
      </c>
      <c r="AM153" s="3">
        <v>45791</v>
      </c>
      <c r="AN153" s="3">
        <v>45792</v>
      </c>
      <c r="AO153" s="3">
        <v>45792</v>
      </c>
      <c r="AP153" s="3">
        <v>45788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411.15262222222225</v>
      </c>
    </row>
    <row r="154" spans="1:56" ht="28.5" customHeight="1" x14ac:dyDescent="0.45">
      <c r="A154" s="3">
        <v>45728</v>
      </c>
      <c r="B154" s="14" t="s">
        <v>600</v>
      </c>
      <c r="C154" s="9" t="s">
        <v>86</v>
      </c>
      <c r="D154" s="13" t="s">
        <v>250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45793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 t="s">
        <v>243</v>
      </c>
      <c r="AG154" s="1" t="s">
        <v>122</v>
      </c>
      <c r="AH154" s="1" t="s">
        <v>74</v>
      </c>
      <c r="AI154" s="1">
        <v>2</v>
      </c>
      <c r="AJ154" s="3">
        <v>45793</v>
      </c>
      <c r="AK154" s="3">
        <v>0</v>
      </c>
      <c r="AL154" s="3">
        <v>45784</v>
      </c>
      <c r="AM154" s="3">
        <v>45791</v>
      </c>
      <c r="AN154" s="3">
        <v>45792</v>
      </c>
      <c r="AO154" s="3">
        <v>45792</v>
      </c>
      <c r="AP154" s="3">
        <v>45788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411.15262222222225</v>
      </c>
    </row>
    <row r="155" spans="1:56" ht="28.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20</v>
      </c>
      <c r="F155" s="9">
        <v>37</v>
      </c>
      <c r="G155" s="9">
        <v>0</v>
      </c>
      <c r="H155" s="9">
        <v>0</v>
      </c>
      <c r="I155" s="9">
        <v>80</v>
      </c>
      <c r="J155" s="9" t="s">
        <v>57</v>
      </c>
      <c r="K155" s="9">
        <v>3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82</v>
      </c>
      <c r="AA155" s="8">
        <v>818311.46002099989</v>
      </c>
      <c r="AB155" s="8">
        <v>9000</v>
      </c>
      <c r="AC155" s="8">
        <v>809311.46002099989</v>
      </c>
      <c r="AD155" s="8">
        <v>0</v>
      </c>
      <c r="AE155" s="8">
        <v>0</v>
      </c>
      <c r="AF155" s="8" t="s">
        <v>58</v>
      </c>
      <c r="AG155" s="1" t="s">
        <v>122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8.5" customHeight="1" x14ac:dyDescent="0.45">
      <c r="A156" s="3">
        <v>45748</v>
      </c>
      <c r="B156" s="14" t="s">
        <v>788</v>
      </c>
      <c r="C156" s="9" t="s">
        <v>273</v>
      </c>
      <c r="D156" s="13" t="s">
        <v>275</v>
      </c>
      <c r="E156" s="9">
        <v>21</v>
      </c>
      <c r="F156" s="9">
        <v>34</v>
      </c>
      <c r="G156" s="9" t="s">
        <v>60</v>
      </c>
      <c r="H156" s="9">
        <v>0</v>
      </c>
      <c r="I156" s="9">
        <v>60</v>
      </c>
      <c r="J156" s="9" t="s">
        <v>57</v>
      </c>
      <c r="K156" s="9">
        <v>5</v>
      </c>
      <c r="L156" s="9" t="s">
        <v>93</v>
      </c>
      <c r="M156" s="10">
        <v>22</v>
      </c>
      <c r="N156" s="9">
        <v>36</v>
      </c>
      <c r="O156" s="9">
        <v>40</v>
      </c>
      <c r="P156" s="10">
        <v>195.39367372799995</v>
      </c>
      <c r="Q156" s="10">
        <v>0</v>
      </c>
      <c r="R156" s="10">
        <v>195.39367372799995</v>
      </c>
      <c r="S156" s="9" t="s">
        <v>67</v>
      </c>
      <c r="T156" s="12">
        <v>45772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140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 t="s">
        <v>299</v>
      </c>
      <c r="AG156" s="1" t="s">
        <v>125</v>
      </c>
      <c r="AH156" s="1" t="s">
        <v>72</v>
      </c>
      <c r="AI156" s="1">
        <v>3</v>
      </c>
      <c r="AJ156" s="3">
        <v>45772</v>
      </c>
      <c r="AK156" s="3">
        <v>0</v>
      </c>
      <c r="AL156" s="3">
        <v>45762</v>
      </c>
      <c r="AM156" s="3">
        <v>45769</v>
      </c>
      <c r="AN156" s="3">
        <v>45770</v>
      </c>
      <c r="AO156" s="3">
        <v>45770</v>
      </c>
      <c r="AP156" s="3">
        <v>45767</v>
      </c>
      <c r="AQ156" s="3">
        <v>45771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676.95127500000001</v>
      </c>
    </row>
    <row r="157" spans="1:56" ht="28.5" customHeight="1" x14ac:dyDescent="0.45">
      <c r="A157" s="3">
        <v>45749</v>
      </c>
      <c r="B157" s="14" t="s">
        <v>138</v>
      </c>
      <c r="C157" s="9" t="s">
        <v>316</v>
      </c>
      <c r="D157" s="13" t="s">
        <v>59</v>
      </c>
      <c r="E157" s="9">
        <v>21</v>
      </c>
      <c r="F157" s="9">
        <v>31</v>
      </c>
      <c r="G157" s="9" t="s">
        <v>60</v>
      </c>
      <c r="H157" s="9">
        <v>0</v>
      </c>
      <c r="I157" s="9">
        <v>60</v>
      </c>
      <c r="J157" s="9" t="s">
        <v>57</v>
      </c>
      <c r="K157" s="9">
        <v>5</v>
      </c>
      <c r="L157" s="9" t="s">
        <v>93</v>
      </c>
      <c r="M157" s="10">
        <v>22</v>
      </c>
      <c r="N157" s="9">
        <v>34</v>
      </c>
      <c r="O157" s="9">
        <v>40</v>
      </c>
      <c r="P157" s="10">
        <v>36.9076939264</v>
      </c>
      <c r="Q157" s="10">
        <v>0</v>
      </c>
      <c r="R157" s="10">
        <v>36.9076939264</v>
      </c>
      <c r="S157" s="9" t="s">
        <v>133</v>
      </c>
      <c r="T157" s="12">
        <v>45756</v>
      </c>
      <c r="U157" s="11">
        <v>2000</v>
      </c>
      <c r="V157" s="10">
        <v>0</v>
      </c>
      <c r="W157" s="10">
        <v>2000</v>
      </c>
      <c r="X157" s="10">
        <v>0</v>
      </c>
      <c r="Y157" s="10">
        <v>0</v>
      </c>
      <c r="Z157" s="9" t="s">
        <v>140</v>
      </c>
      <c r="AA157" s="8">
        <v>1816.1000000000001</v>
      </c>
      <c r="AB157" s="8">
        <v>0</v>
      </c>
      <c r="AC157" s="8">
        <v>1816.1000000000001</v>
      </c>
      <c r="AD157" s="8">
        <v>0</v>
      </c>
      <c r="AE157" s="8">
        <v>0</v>
      </c>
      <c r="AF157" s="8" t="s">
        <v>299</v>
      </c>
      <c r="AG157" s="1" t="s">
        <v>125</v>
      </c>
      <c r="AH157" s="1" t="s">
        <v>77</v>
      </c>
      <c r="AI157" s="1">
        <v>3</v>
      </c>
      <c r="AJ157" s="3">
        <v>45756</v>
      </c>
      <c r="AK157" s="3">
        <v>0</v>
      </c>
      <c r="AL157" s="3">
        <v>0</v>
      </c>
      <c r="AM157" s="3">
        <v>0</v>
      </c>
      <c r="AN157" s="3">
        <v>0</v>
      </c>
      <c r="AO157" s="3">
        <v>45753</v>
      </c>
      <c r="AP157" s="3">
        <v>45751</v>
      </c>
      <c r="AQ157" s="3">
        <v>45754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 t="s">
        <v>755</v>
      </c>
      <c r="AZ157" s="2">
        <v>0</v>
      </c>
      <c r="BA157" s="2">
        <v>0</v>
      </c>
      <c r="BB157" s="2">
        <v>0</v>
      </c>
      <c r="BC157" s="1" t="s">
        <v>105</v>
      </c>
      <c r="BD157" s="56">
        <v>123.94882499999999</v>
      </c>
    </row>
    <row r="158" spans="1:56" ht="28.5" customHeight="1" x14ac:dyDescent="0.45">
      <c r="A158" s="3">
        <v>45750</v>
      </c>
      <c r="B158" s="14" t="s">
        <v>138</v>
      </c>
      <c r="C158" s="9" t="s">
        <v>195</v>
      </c>
      <c r="D158" s="13" t="s">
        <v>59</v>
      </c>
      <c r="E158" s="9">
        <v>21</v>
      </c>
      <c r="F158" s="9">
        <v>38</v>
      </c>
      <c r="G158" s="9" t="s">
        <v>60</v>
      </c>
      <c r="H158" s="9">
        <v>0</v>
      </c>
      <c r="I158" s="9">
        <v>69</v>
      </c>
      <c r="J158" s="9" t="s">
        <v>57</v>
      </c>
      <c r="K158" s="9">
        <v>5</v>
      </c>
      <c r="L158" s="9" t="s">
        <v>93</v>
      </c>
      <c r="M158" s="10">
        <v>22</v>
      </c>
      <c r="N158" s="9">
        <v>41</v>
      </c>
      <c r="O158" s="9">
        <v>40</v>
      </c>
      <c r="P158" s="10">
        <v>222.53168396799998</v>
      </c>
      <c r="Q158" s="10">
        <v>0</v>
      </c>
      <c r="R158" s="10">
        <v>222.53168396799998</v>
      </c>
      <c r="S158" s="9" t="s">
        <v>71</v>
      </c>
      <c r="T158" s="12">
        <v>45756</v>
      </c>
      <c r="U158" s="11">
        <v>10000</v>
      </c>
      <c r="V158" s="10">
        <v>0</v>
      </c>
      <c r="W158" s="10">
        <v>10000</v>
      </c>
      <c r="X158" s="10">
        <v>0</v>
      </c>
      <c r="Y158" s="10">
        <v>0</v>
      </c>
      <c r="Z158" s="9" t="s">
        <v>140</v>
      </c>
      <c r="AA158" s="8">
        <v>11036.3</v>
      </c>
      <c r="AB158" s="8">
        <v>0</v>
      </c>
      <c r="AC158" s="8">
        <v>11036.3</v>
      </c>
      <c r="AD158" s="8">
        <v>0</v>
      </c>
      <c r="AE158" s="8">
        <v>0</v>
      </c>
      <c r="AF158" s="8">
        <v>0</v>
      </c>
      <c r="AG158" s="1" t="s">
        <v>125</v>
      </c>
      <c r="AH158" s="1" t="s">
        <v>77</v>
      </c>
      <c r="AI158" s="1">
        <v>3</v>
      </c>
      <c r="AJ158" s="3">
        <v>45756</v>
      </c>
      <c r="AK158" s="3">
        <v>0</v>
      </c>
      <c r="AL158" s="3">
        <v>0</v>
      </c>
      <c r="AM158" s="3">
        <v>0</v>
      </c>
      <c r="AN158" s="3">
        <v>0</v>
      </c>
      <c r="AO158" s="3">
        <v>45753</v>
      </c>
      <c r="AP158" s="3">
        <v>45751</v>
      </c>
      <c r="AQ158" s="3">
        <v>45754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753.2274749999998</v>
      </c>
    </row>
    <row r="159" spans="1:56" ht="28.5" customHeight="1" x14ac:dyDescent="0.45">
      <c r="A159" s="3">
        <v>45750</v>
      </c>
      <c r="B159" s="14" t="s">
        <v>138</v>
      </c>
      <c r="C159" s="9" t="s">
        <v>195</v>
      </c>
      <c r="D159" s="13" t="s">
        <v>59</v>
      </c>
      <c r="E159" s="9">
        <v>21</v>
      </c>
      <c r="F159" s="9">
        <v>38</v>
      </c>
      <c r="G159" s="9" t="s">
        <v>60</v>
      </c>
      <c r="H159" s="9">
        <v>0</v>
      </c>
      <c r="I159" s="9">
        <v>69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45756</v>
      </c>
      <c r="U159" s="11">
        <v>10000</v>
      </c>
      <c r="V159" s="10">
        <v>0</v>
      </c>
      <c r="W159" s="10">
        <v>10000</v>
      </c>
      <c r="X159" s="10">
        <v>0</v>
      </c>
      <c r="Y159" s="10">
        <v>0</v>
      </c>
      <c r="Z159" s="9" t="s">
        <v>140</v>
      </c>
      <c r="AA159" s="8">
        <v>11036.3</v>
      </c>
      <c r="AB159" s="8">
        <v>0</v>
      </c>
      <c r="AC159" s="8">
        <v>11036.3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77</v>
      </c>
      <c r="AI159" s="1">
        <v>2</v>
      </c>
      <c r="AJ159" s="3">
        <v>45756</v>
      </c>
      <c r="AK159" s="3">
        <v>0</v>
      </c>
      <c r="AL159" s="3">
        <v>0</v>
      </c>
      <c r="AM159" s="3">
        <v>0</v>
      </c>
      <c r="AN159" s="3">
        <v>0</v>
      </c>
      <c r="AO159" s="3">
        <v>45754</v>
      </c>
      <c r="AP159" s="3">
        <v>45751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753.2274749999998</v>
      </c>
    </row>
    <row r="160" spans="1:56" ht="28.5" customHeight="1" x14ac:dyDescent="0.45">
      <c r="A160" s="3" t="s">
        <v>146</v>
      </c>
      <c r="B160" s="14" t="s">
        <v>146</v>
      </c>
      <c r="C160" s="9" t="s">
        <v>195</v>
      </c>
      <c r="D160" s="13" t="s">
        <v>59</v>
      </c>
      <c r="E160" s="9">
        <v>21</v>
      </c>
      <c r="F160" s="9">
        <v>38</v>
      </c>
      <c r="G160" s="9" t="s">
        <v>60</v>
      </c>
      <c r="H160" s="9">
        <v>0</v>
      </c>
      <c r="I160" s="9">
        <v>69</v>
      </c>
      <c r="J160" s="9" t="s">
        <v>57</v>
      </c>
      <c r="K160" s="9">
        <v>5</v>
      </c>
      <c r="L160" s="9" t="s">
        <v>93</v>
      </c>
      <c r="M160" s="10">
        <v>22</v>
      </c>
      <c r="N160" s="9">
        <v>41</v>
      </c>
      <c r="O160" s="9">
        <v>40</v>
      </c>
      <c r="P160" s="10">
        <v>222.53168396799998</v>
      </c>
      <c r="Q160" s="10">
        <v>0</v>
      </c>
      <c r="R160" s="10">
        <v>222.53168396799998</v>
      </c>
      <c r="S160" s="9" t="s">
        <v>71</v>
      </c>
      <c r="T160" s="12">
        <v>45777</v>
      </c>
      <c r="U160" s="11">
        <v>10000</v>
      </c>
      <c r="V160" s="10">
        <v>0</v>
      </c>
      <c r="W160" s="10">
        <v>10000</v>
      </c>
      <c r="X160" s="10">
        <v>0</v>
      </c>
      <c r="Y160" s="10">
        <v>0</v>
      </c>
      <c r="Z160" s="9" t="s">
        <v>140</v>
      </c>
      <c r="AA160" s="8">
        <v>11036.3</v>
      </c>
      <c r="AB160" s="8">
        <v>0</v>
      </c>
      <c r="AC160" s="8">
        <v>11036.3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77</v>
      </c>
      <c r="AI160" s="1">
        <v>3</v>
      </c>
      <c r="AJ160" s="3">
        <v>45777</v>
      </c>
      <c r="AK160" s="3">
        <v>0</v>
      </c>
      <c r="AL160" s="3">
        <v>0</v>
      </c>
      <c r="AM160" s="3">
        <v>0</v>
      </c>
      <c r="AN160" s="3">
        <v>0</v>
      </c>
      <c r="AO160" s="3">
        <v>45774</v>
      </c>
      <c r="AP160" s="3">
        <v>45772</v>
      </c>
      <c r="AQ160" s="3">
        <v>45775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753.2274749999998</v>
      </c>
    </row>
    <row r="161" spans="1:56" ht="28.5" customHeight="1" x14ac:dyDescent="0.45">
      <c r="A161" s="3" t="s">
        <v>146</v>
      </c>
      <c r="B161" s="14" t="s">
        <v>146</v>
      </c>
      <c r="C161" s="9" t="s">
        <v>195</v>
      </c>
      <c r="D161" s="13" t="s">
        <v>59</v>
      </c>
      <c r="E161" s="9">
        <v>21</v>
      </c>
      <c r="F161" s="9">
        <v>38</v>
      </c>
      <c r="G161" s="9" t="s">
        <v>60</v>
      </c>
      <c r="H161" s="9">
        <v>0</v>
      </c>
      <c r="I161" s="9">
        <v>69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45777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140</v>
      </c>
      <c r="AA161" s="8">
        <v>11036.3</v>
      </c>
      <c r="AB161" s="8">
        <v>0</v>
      </c>
      <c r="AC161" s="8">
        <v>11036.3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77</v>
      </c>
      <c r="AI161" s="1">
        <v>2</v>
      </c>
      <c r="AJ161" s="3">
        <v>45777</v>
      </c>
      <c r="AK161" s="3">
        <v>0</v>
      </c>
      <c r="AL161" s="3">
        <v>0</v>
      </c>
      <c r="AM161" s="3">
        <v>0</v>
      </c>
      <c r="AN161" s="3">
        <v>0</v>
      </c>
      <c r="AO161" s="3">
        <v>45775</v>
      </c>
      <c r="AP161" s="3">
        <v>45772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753.2274749999998</v>
      </c>
    </row>
    <row r="162" spans="1:56" ht="28.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 t="s">
        <v>60</v>
      </c>
      <c r="H162" s="9">
        <v>0</v>
      </c>
      <c r="I162" s="9">
        <v>67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140</v>
      </c>
      <c r="AA162" s="8">
        <v>55880</v>
      </c>
      <c r="AB162" s="8">
        <v>0</v>
      </c>
      <c r="AC162" s="8">
        <v>55880</v>
      </c>
      <c r="AD162" s="8">
        <v>0</v>
      </c>
      <c r="AE162" s="8">
        <v>0</v>
      </c>
      <c r="AF162" s="8" t="s">
        <v>58</v>
      </c>
      <c r="AG162" s="1" t="s">
        <v>124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8.5" customHeight="1" x14ac:dyDescent="0.45">
      <c r="A163" s="3">
        <v>45743</v>
      </c>
      <c r="B163" s="14" t="s">
        <v>733</v>
      </c>
      <c r="C163" s="9" t="s">
        <v>80</v>
      </c>
      <c r="D163" s="13" t="s">
        <v>720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92</v>
      </c>
      <c r="M163" s="10">
        <v>22</v>
      </c>
      <c r="N163" s="9">
        <v>40</v>
      </c>
      <c r="O163" s="9">
        <v>40</v>
      </c>
      <c r="P163" s="10">
        <v>65.13122457599998</v>
      </c>
      <c r="Q163" s="10">
        <v>0</v>
      </c>
      <c r="R163" s="10">
        <v>65.13122457599998</v>
      </c>
      <c r="S163" s="9" t="s">
        <v>67</v>
      </c>
      <c r="T163" s="12">
        <v>45752</v>
      </c>
      <c r="U163" s="11">
        <v>3000</v>
      </c>
      <c r="V163" s="10">
        <v>0</v>
      </c>
      <c r="W163" s="10">
        <v>3000</v>
      </c>
      <c r="X163" s="10">
        <v>3000</v>
      </c>
      <c r="Y163" s="10">
        <v>0</v>
      </c>
      <c r="Z163" s="9" t="s">
        <v>128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124</v>
      </c>
      <c r="AH163" s="1" t="s">
        <v>68</v>
      </c>
      <c r="AI163" s="1">
        <v>4</v>
      </c>
      <c r="AJ163" s="3">
        <v>45752</v>
      </c>
      <c r="AK163" s="3">
        <v>45748</v>
      </c>
      <c r="AL163" s="3">
        <v>45742</v>
      </c>
      <c r="AM163" s="3">
        <v>45749</v>
      </c>
      <c r="AN163" s="3">
        <v>45750</v>
      </c>
      <c r="AO163" s="3">
        <v>45750</v>
      </c>
      <c r="AP163" s="3">
        <v>45747</v>
      </c>
      <c r="AQ163" s="3">
        <v>45751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129</v>
      </c>
      <c r="BD163" s="56">
        <v>0</v>
      </c>
    </row>
    <row r="164" spans="1:56" ht="28.5" customHeight="1" x14ac:dyDescent="0.45">
      <c r="A164" s="3">
        <v>45740</v>
      </c>
      <c r="B164" s="14" t="s">
        <v>712</v>
      </c>
      <c r="C164" s="9" t="s">
        <v>350</v>
      </c>
      <c r="D164" s="13" t="s">
        <v>707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>
        <v>22</v>
      </c>
      <c r="N164" s="9">
        <v>40</v>
      </c>
      <c r="O164" s="9">
        <v>40</v>
      </c>
      <c r="P164" s="10">
        <v>108.55204095999999</v>
      </c>
      <c r="Q164" s="10">
        <v>0</v>
      </c>
      <c r="R164" s="10">
        <v>108.55204095999999</v>
      </c>
      <c r="S164" s="9" t="s">
        <v>114</v>
      </c>
      <c r="T164" s="12">
        <v>45752</v>
      </c>
      <c r="U164" s="11">
        <v>5000</v>
      </c>
      <c r="V164" s="10">
        <v>0</v>
      </c>
      <c r="W164" s="10">
        <v>5000</v>
      </c>
      <c r="X164" s="10">
        <v>5677</v>
      </c>
      <c r="Y164" s="10">
        <v>0</v>
      </c>
      <c r="Z164" s="9" t="s">
        <v>128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68</v>
      </c>
      <c r="AI164" s="1">
        <v>4</v>
      </c>
      <c r="AJ164" s="3">
        <v>45752</v>
      </c>
      <c r="AK164" s="3">
        <v>45748</v>
      </c>
      <c r="AL164" s="3">
        <v>45742</v>
      </c>
      <c r="AM164" s="3">
        <v>45749</v>
      </c>
      <c r="AN164" s="3">
        <v>45750</v>
      </c>
      <c r="AO164" s="3">
        <v>45750</v>
      </c>
      <c r="AP164" s="3">
        <v>45747</v>
      </c>
      <c r="AQ164" s="3">
        <v>45751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129</v>
      </c>
      <c r="BD164" s="56">
        <v>0</v>
      </c>
    </row>
    <row r="165" spans="1:56" ht="28.5" customHeight="1" x14ac:dyDescent="0.45">
      <c r="A165" s="3">
        <v>45693</v>
      </c>
      <c r="B165" s="14" t="s">
        <v>401</v>
      </c>
      <c r="C165" s="9" t="s">
        <v>111</v>
      </c>
      <c r="D165" s="13" t="s">
        <v>192</v>
      </c>
      <c r="E165" s="9">
        <v>21</v>
      </c>
      <c r="F165" s="9">
        <v>40</v>
      </c>
      <c r="G165" s="9" t="s">
        <v>60</v>
      </c>
      <c r="H165" s="9" t="s">
        <v>66</v>
      </c>
      <c r="I165" s="9">
        <v>108</v>
      </c>
      <c r="J165" s="9" t="s">
        <v>57</v>
      </c>
      <c r="K165" s="9">
        <v>5</v>
      </c>
      <c r="L165" s="9" t="s">
        <v>91</v>
      </c>
      <c r="M165" s="10">
        <v>22</v>
      </c>
      <c r="N165" s="9">
        <v>42</v>
      </c>
      <c r="O165" s="9">
        <v>40</v>
      </c>
      <c r="P165" s="10">
        <v>0.43312264343039991</v>
      </c>
      <c r="Q165" s="10">
        <v>0</v>
      </c>
      <c r="R165" s="10">
        <v>0.43312264343039991</v>
      </c>
      <c r="S165" s="9" t="s">
        <v>67</v>
      </c>
      <c r="T165" s="12">
        <v>45754</v>
      </c>
      <c r="U165" s="11">
        <v>5000</v>
      </c>
      <c r="V165" s="10">
        <v>4981</v>
      </c>
      <c r="W165" s="10">
        <v>19</v>
      </c>
      <c r="X165" s="10">
        <v>5398</v>
      </c>
      <c r="Y165" s="10">
        <v>0</v>
      </c>
      <c r="Z165" s="9" t="s">
        <v>128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124</v>
      </c>
      <c r="AH165" s="1" t="s">
        <v>68</v>
      </c>
      <c r="AI165" s="1">
        <v>4</v>
      </c>
      <c r="AJ165" s="3">
        <v>45754</v>
      </c>
      <c r="AK165" s="3">
        <v>45750</v>
      </c>
      <c r="AL165" s="3">
        <v>45744</v>
      </c>
      <c r="AM165" s="3">
        <v>45751</v>
      </c>
      <c r="AN165" s="3">
        <v>45752</v>
      </c>
      <c r="AO165" s="3">
        <v>45752</v>
      </c>
      <c r="AP165" s="3">
        <v>45749</v>
      </c>
      <c r="AQ165" s="3">
        <v>45753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0</v>
      </c>
    </row>
    <row r="166" spans="1:56" ht="28.5" customHeight="1" x14ac:dyDescent="0.45">
      <c r="A166" s="3">
        <v>45741</v>
      </c>
      <c r="B166" s="14" t="s">
        <v>734</v>
      </c>
      <c r="C166" s="9" t="s">
        <v>207</v>
      </c>
      <c r="D166" s="13" t="s">
        <v>713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>
        <v>22</v>
      </c>
      <c r="N166" s="9">
        <v>40</v>
      </c>
      <c r="O166" s="9">
        <v>40</v>
      </c>
      <c r="P166" s="10">
        <v>108.55204095999999</v>
      </c>
      <c r="Q166" s="10">
        <v>0</v>
      </c>
      <c r="R166" s="10">
        <v>108.55204095999999</v>
      </c>
      <c r="S166" s="9" t="s">
        <v>114</v>
      </c>
      <c r="T166" s="12">
        <v>45755</v>
      </c>
      <c r="U166" s="11">
        <v>5000</v>
      </c>
      <c r="V166" s="10">
        <v>0</v>
      </c>
      <c r="W166" s="10">
        <v>5000</v>
      </c>
      <c r="X166" s="10">
        <v>5400</v>
      </c>
      <c r="Y166" s="10">
        <v>0</v>
      </c>
      <c r="Z166" s="9" t="s">
        <v>128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123</v>
      </c>
      <c r="AH166" s="1" t="s">
        <v>68</v>
      </c>
      <c r="AI166" s="1">
        <v>4</v>
      </c>
      <c r="AJ166" s="3">
        <v>45755</v>
      </c>
      <c r="AK166" s="3">
        <v>45751</v>
      </c>
      <c r="AL166" s="3">
        <v>45745</v>
      </c>
      <c r="AM166" s="3">
        <v>45752</v>
      </c>
      <c r="AN166" s="3">
        <v>45753</v>
      </c>
      <c r="AO166" s="3">
        <v>45753</v>
      </c>
      <c r="AP166" s="3">
        <v>45750</v>
      </c>
      <c r="AQ166" s="3">
        <v>45754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145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0</v>
      </c>
    </row>
    <row r="167" spans="1:56" ht="28.5" customHeight="1" x14ac:dyDescent="0.45">
      <c r="A167" s="3">
        <v>45741</v>
      </c>
      <c r="B167" s="14" t="s">
        <v>734</v>
      </c>
      <c r="C167" s="9" t="s">
        <v>207</v>
      </c>
      <c r="D167" s="13" t="s">
        <v>347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0</v>
      </c>
      <c r="Q167" s="10">
        <v>0</v>
      </c>
      <c r="R167" s="10">
        <v>0</v>
      </c>
      <c r="S167" s="9" t="s">
        <v>114</v>
      </c>
      <c r="T167" s="12">
        <v>45755</v>
      </c>
      <c r="U167" s="11">
        <v>5000</v>
      </c>
      <c r="V167" s="10">
        <v>5225</v>
      </c>
      <c r="W167" s="10">
        <v>0</v>
      </c>
      <c r="X167" s="10">
        <v>5400</v>
      </c>
      <c r="Y167" s="10">
        <v>0</v>
      </c>
      <c r="Z167" s="9" t="s">
        <v>128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124</v>
      </c>
      <c r="AH167" s="1" t="s">
        <v>68</v>
      </c>
      <c r="AI167" s="1">
        <v>4</v>
      </c>
      <c r="AJ167" s="3">
        <v>45755</v>
      </c>
      <c r="AK167" s="3">
        <v>45751</v>
      </c>
      <c r="AL167" s="3">
        <v>45745</v>
      </c>
      <c r="AM167" s="3">
        <v>45752</v>
      </c>
      <c r="AN167" s="3">
        <v>45753</v>
      </c>
      <c r="AO167" s="3">
        <v>45753</v>
      </c>
      <c r="AP167" s="3">
        <v>45750</v>
      </c>
      <c r="AQ167" s="3">
        <v>45754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0</v>
      </c>
    </row>
    <row r="168" spans="1:56" ht="28.5" customHeight="1" x14ac:dyDescent="0.45">
      <c r="A168" s="3">
        <v>45741</v>
      </c>
      <c r="B168" s="14" t="s">
        <v>735</v>
      </c>
      <c r="C168" s="9" t="s">
        <v>207</v>
      </c>
      <c r="D168" s="13" t="s">
        <v>736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108.55204095999999</v>
      </c>
      <c r="Q168" s="10">
        <v>0</v>
      </c>
      <c r="R168" s="10">
        <v>108.55204095999999</v>
      </c>
      <c r="S168" s="9" t="s">
        <v>114</v>
      </c>
      <c r="T168" s="12">
        <v>45755</v>
      </c>
      <c r="U168" s="11">
        <v>5000</v>
      </c>
      <c r="V168" s="10">
        <v>0</v>
      </c>
      <c r="W168" s="10">
        <v>5000</v>
      </c>
      <c r="X168" s="10">
        <v>5600</v>
      </c>
      <c r="Y168" s="10">
        <v>0</v>
      </c>
      <c r="Z168" s="9" t="s">
        <v>128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68</v>
      </c>
      <c r="AI168" s="1">
        <v>4</v>
      </c>
      <c r="AJ168" s="3">
        <v>45755</v>
      </c>
      <c r="AK168" s="3">
        <v>45751</v>
      </c>
      <c r="AL168" s="3">
        <v>45745</v>
      </c>
      <c r="AM168" s="3">
        <v>45752</v>
      </c>
      <c r="AN168" s="3">
        <v>45753</v>
      </c>
      <c r="AO168" s="3">
        <v>45753</v>
      </c>
      <c r="AP168" s="3">
        <v>45750</v>
      </c>
      <c r="AQ168" s="3">
        <v>45754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 t="s">
        <v>810</v>
      </c>
      <c r="AZ168" s="2">
        <v>0</v>
      </c>
      <c r="BA168" s="2">
        <v>0</v>
      </c>
      <c r="BB168" s="2">
        <v>0</v>
      </c>
      <c r="BC168" s="1" t="s">
        <v>129</v>
      </c>
      <c r="BD168" s="56">
        <v>0</v>
      </c>
    </row>
    <row r="169" spans="1:56" ht="28.5" customHeight="1" x14ac:dyDescent="0.45">
      <c r="A169" s="3">
        <v>45741</v>
      </c>
      <c r="B169" s="14" t="s">
        <v>735</v>
      </c>
      <c r="C169" s="9" t="s">
        <v>207</v>
      </c>
      <c r="D169" s="13" t="s">
        <v>323</v>
      </c>
      <c r="E169" s="9">
        <v>21</v>
      </c>
      <c r="F169" s="9">
        <v>37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108.55204095999999</v>
      </c>
      <c r="Q169" s="10">
        <v>0</v>
      </c>
      <c r="R169" s="10">
        <v>108.55204095999999</v>
      </c>
      <c r="S169" s="9" t="s">
        <v>114</v>
      </c>
      <c r="T169" s="12">
        <v>45755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128</v>
      </c>
      <c r="AA169" s="8">
        <v>5378.4500000000007</v>
      </c>
      <c r="AB169" s="8">
        <v>5378.4500000000007</v>
      </c>
      <c r="AC169" s="8">
        <v>0</v>
      </c>
      <c r="AD169" s="8">
        <v>5378.4500000000007</v>
      </c>
      <c r="AE169" s="8">
        <v>0</v>
      </c>
      <c r="AF169" s="8">
        <v>0</v>
      </c>
      <c r="AG169" s="1" t="s">
        <v>123</v>
      </c>
      <c r="AH169" s="1" t="s">
        <v>68</v>
      </c>
      <c r="AI169" s="1">
        <v>4</v>
      </c>
      <c r="AJ169" s="3">
        <v>45755</v>
      </c>
      <c r="AK169" s="3">
        <v>45751</v>
      </c>
      <c r="AL169" s="3">
        <v>45745</v>
      </c>
      <c r="AM169" s="3">
        <v>45752</v>
      </c>
      <c r="AN169" s="3">
        <v>45753</v>
      </c>
      <c r="AO169" s="3">
        <v>45753</v>
      </c>
      <c r="AP169" s="3">
        <v>45750</v>
      </c>
      <c r="AQ169" s="3">
        <v>45754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8.5" customHeight="1" x14ac:dyDescent="0.45">
      <c r="A170" s="3">
        <v>45741</v>
      </c>
      <c r="B170" s="14" t="s">
        <v>737</v>
      </c>
      <c r="C170" s="9" t="s">
        <v>207</v>
      </c>
      <c r="D170" s="13" t="s">
        <v>715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108.55204095999999</v>
      </c>
      <c r="Q170" s="10">
        <v>0</v>
      </c>
      <c r="R170" s="10">
        <v>108.55204095999999</v>
      </c>
      <c r="S170" s="9" t="s">
        <v>114</v>
      </c>
      <c r="T170" s="12">
        <v>45755</v>
      </c>
      <c r="U170" s="11">
        <v>5000</v>
      </c>
      <c r="V170" s="10">
        <v>0</v>
      </c>
      <c r="W170" s="10">
        <v>5000</v>
      </c>
      <c r="X170" s="10">
        <v>5400</v>
      </c>
      <c r="Y170" s="10">
        <v>0</v>
      </c>
      <c r="Z170" s="9" t="s">
        <v>128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68</v>
      </c>
      <c r="AI170" s="1">
        <v>4</v>
      </c>
      <c r="AJ170" s="3">
        <v>45755</v>
      </c>
      <c r="AK170" s="3">
        <v>45751</v>
      </c>
      <c r="AL170" s="3">
        <v>45745</v>
      </c>
      <c r="AM170" s="3">
        <v>45752</v>
      </c>
      <c r="AN170" s="3">
        <v>45753</v>
      </c>
      <c r="AO170" s="3">
        <v>45753</v>
      </c>
      <c r="AP170" s="3">
        <v>45750</v>
      </c>
      <c r="AQ170" s="3">
        <v>45754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8.5" customHeight="1" x14ac:dyDescent="0.45">
      <c r="A171" s="3">
        <v>45741</v>
      </c>
      <c r="B171" s="14" t="s">
        <v>737</v>
      </c>
      <c r="C171" s="9" t="s">
        <v>207</v>
      </c>
      <c r="D171" s="13" t="s">
        <v>716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108.55204095999999</v>
      </c>
      <c r="Q171" s="10">
        <v>0</v>
      </c>
      <c r="R171" s="10">
        <v>108.55204095999999</v>
      </c>
      <c r="S171" s="9" t="s">
        <v>114</v>
      </c>
      <c r="T171" s="12">
        <v>45755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128</v>
      </c>
      <c r="AA171" s="8">
        <v>5378.4500000000007</v>
      </c>
      <c r="AB171" s="8">
        <v>5378.4500000000007</v>
      </c>
      <c r="AC171" s="8">
        <v>0</v>
      </c>
      <c r="AD171" s="8">
        <v>5378.4500000000007</v>
      </c>
      <c r="AE171" s="8">
        <v>0</v>
      </c>
      <c r="AF171" s="8">
        <v>0</v>
      </c>
      <c r="AG171" s="1" t="s">
        <v>61</v>
      </c>
      <c r="AH171" s="1" t="s">
        <v>68</v>
      </c>
      <c r="AI171" s="1">
        <v>4</v>
      </c>
      <c r="AJ171" s="3">
        <v>45755</v>
      </c>
      <c r="AK171" s="3">
        <v>45751</v>
      </c>
      <c r="AL171" s="3">
        <v>45745</v>
      </c>
      <c r="AM171" s="3">
        <v>45752</v>
      </c>
      <c r="AN171" s="3">
        <v>45753</v>
      </c>
      <c r="AO171" s="3">
        <v>45753</v>
      </c>
      <c r="AP171" s="3">
        <v>45750</v>
      </c>
      <c r="AQ171" s="3">
        <v>45754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0</v>
      </c>
    </row>
    <row r="172" spans="1:56" ht="28.5" customHeight="1" x14ac:dyDescent="0.45">
      <c r="A172" s="3">
        <v>45749</v>
      </c>
      <c r="B172" s="14" t="s">
        <v>789</v>
      </c>
      <c r="C172" s="9" t="s">
        <v>756</v>
      </c>
      <c r="D172" s="13" t="s">
        <v>757</v>
      </c>
      <c r="E172" s="9">
        <v>21</v>
      </c>
      <c r="F172" s="9">
        <v>37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45757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128</v>
      </c>
      <c r="AA172" s="8">
        <v>5378.4500000000007</v>
      </c>
      <c r="AB172" s="8">
        <v>5378.4500000000007</v>
      </c>
      <c r="AC172" s="8">
        <v>0</v>
      </c>
      <c r="AD172" s="8">
        <v>5378.4500000000007</v>
      </c>
      <c r="AE172" s="8">
        <v>0</v>
      </c>
      <c r="AF172" s="8">
        <v>0</v>
      </c>
      <c r="AG172" s="1" t="s">
        <v>61</v>
      </c>
      <c r="AH172" s="1" t="s">
        <v>68</v>
      </c>
      <c r="AI172" s="1">
        <v>4</v>
      </c>
      <c r="AJ172" s="3">
        <v>45757</v>
      </c>
      <c r="AK172" s="3">
        <v>45753</v>
      </c>
      <c r="AL172" s="3">
        <v>45747</v>
      </c>
      <c r="AM172" s="3">
        <v>45754</v>
      </c>
      <c r="AN172" s="3">
        <v>45755</v>
      </c>
      <c r="AO172" s="3">
        <v>45755</v>
      </c>
      <c r="AP172" s="3">
        <v>45752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129</v>
      </c>
      <c r="BD172" s="56">
        <v>0</v>
      </c>
    </row>
    <row r="173" spans="1:56" ht="28.5" customHeight="1" x14ac:dyDescent="0.45">
      <c r="A173" s="3">
        <v>45628</v>
      </c>
      <c r="B173" s="14" t="s">
        <v>263</v>
      </c>
      <c r="C173" s="9" t="s">
        <v>113</v>
      </c>
      <c r="D173" s="13" t="s">
        <v>159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114</v>
      </c>
      <c r="T173" s="12">
        <v>45766</v>
      </c>
      <c r="U173" s="11">
        <v>16000</v>
      </c>
      <c r="V173" s="10">
        <v>0</v>
      </c>
      <c r="W173" s="10">
        <v>16000</v>
      </c>
      <c r="X173" s="10">
        <v>0</v>
      </c>
      <c r="Y173" s="10">
        <v>16800</v>
      </c>
      <c r="Z173" s="9" t="s">
        <v>128</v>
      </c>
      <c r="AA173" s="8">
        <v>17211.04</v>
      </c>
      <c r="AB173" s="8">
        <v>17211.04</v>
      </c>
      <c r="AC173" s="8">
        <v>0</v>
      </c>
      <c r="AD173" s="8">
        <v>17211.04</v>
      </c>
      <c r="AE173" s="8">
        <v>0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45766</v>
      </c>
      <c r="AK173" s="3">
        <v>45762</v>
      </c>
      <c r="AL173" s="3">
        <v>45756</v>
      </c>
      <c r="AM173" s="3">
        <v>45763</v>
      </c>
      <c r="AN173" s="3">
        <v>45764</v>
      </c>
      <c r="AO173" s="3">
        <v>45764</v>
      </c>
      <c r="AP173" s="3">
        <v>45761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 t="s">
        <v>330</v>
      </c>
      <c r="AZ173" s="2">
        <v>0</v>
      </c>
      <c r="BA173" s="2">
        <v>0</v>
      </c>
      <c r="BB173" s="2">
        <v>0</v>
      </c>
      <c r="BC173" s="1" t="s">
        <v>129</v>
      </c>
      <c r="BD173" s="56">
        <v>0</v>
      </c>
    </row>
    <row r="174" spans="1:56" ht="28.5" customHeight="1" x14ac:dyDescent="0.45">
      <c r="A174" s="3" t="s">
        <v>146</v>
      </c>
      <c r="B174" s="14" t="s">
        <v>146</v>
      </c>
      <c r="C174" s="9" t="s">
        <v>207</v>
      </c>
      <c r="D174" s="13" t="s">
        <v>61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114</v>
      </c>
      <c r="T174" s="12">
        <v>45777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128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5378.4500000000007</v>
      </c>
      <c r="AF174" s="8">
        <v>0</v>
      </c>
      <c r="AG174" s="1" t="s">
        <v>61</v>
      </c>
      <c r="AH174" s="1" t="s">
        <v>68</v>
      </c>
      <c r="AI174" s="1">
        <v>4</v>
      </c>
      <c r="AJ174" s="3">
        <v>45777</v>
      </c>
      <c r="AK174" s="3">
        <v>45773</v>
      </c>
      <c r="AL174" s="3">
        <v>45767</v>
      </c>
      <c r="AM174" s="3">
        <v>45774</v>
      </c>
      <c r="AN174" s="3">
        <v>45775</v>
      </c>
      <c r="AO174" s="3">
        <v>45775</v>
      </c>
      <c r="AP174" s="3">
        <v>45772</v>
      </c>
      <c r="AQ174" s="3">
        <v>45776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386.78226766666666</v>
      </c>
    </row>
    <row r="175" spans="1:56" ht="28.5" customHeight="1" x14ac:dyDescent="0.45">
      <c r="A175" s="3" t="s">
        <v>146</v>
      </c>
      <c r="B175" s="14" t="s">
        <v>146</v>
      </c>
      <c r="C175" s="9" t="s">
        <v>115</v>
      </c>
      <c r="D175" s="13" t="s">
        <v>61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>
        <v>45777</v>
      </c>
      <c r="U175" s="11">
        <v>40000</v>
      </c>
      <c r="V175" s="10">
        <v>0</v>
      </c>
      <c r="W175" s="10">
        <v>40000</v>
      </c>
      <c r="X175" s="10">
        <v>0</v>
      </c>
      <c r="Y175" s="10">
        <v>42000</v>
      </c>
      <c r="Z175" s="9" t="s">
        <v>128</v>
      </c>
      <c r="AA175" s="8">
        <v>43027.600000000006</v>
      </c>
      <c r="AB175" s="8">
        <v>0</v>
      </c>
      <c r="AC175" s="8">
        <v>43027.600000000006</v>
      </c>
      <c r="AD175" s="8">
        <v>0</v>
      </c>
      <c r="AE175" s="8">
        <v>43027.600000000006</v>
      </c>
      <c r="AF175" s="8">
        <v>0</v>
      </c>
      <c r="AG175" s="1" t="s">
        <v>123</v>
      </c>
      <c r="AH175" s="1" t="s">
        <v>68</v>
      </c>
      <c r="AI175" s="1">
        <v>4</v>
      </c>
      <c r="AJ175" s="3">
        <v>45777</v>
      </c>
      <c r="AK175" s="3">
        <v>45773</v>
      </c>
      <c r="AL175" s="3">
        <v>45767</v>
      </c>
      <c r="AM175" s="3">
        <v>45774</v>
      </c>
      <c r="AN175" s="3">
        <v>45775</v>
      </c>
      <c r="AO175" s="3">
        <v>45775</v>
      </c>
      <c r="AP175" s="3">
        <v>45772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3094.2581413333332</v>
      </c>
    </row>
    <row r="176" spans="1:56" ht="28.5" customHeight="1" x14ac:dyDescent="0.45">
      <c r="A176" s="3" t="s">
        <v>146</v>
      </c>
      <c r="B176" s="14" t="s">
        <v>146</v>
      </c>
      <c r="C176" s="9" t="s">
        <v>113</v>
      </c>
      <c r="D176" s="13" t="s">
        <v>159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45777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128</v>
      </c>
      <c r="AA176" s="8">
        <v>21513.800000000003</v>
      </c>
      <c r="AB176" s="8">
        <v>0</v>
      </c>
      <c r="AC176" s="8">
        <v>21513.800000000003</v>
      </c>
      <c r="AD176" s="8">
        <v>0</v>
      </c>
      <c r="AE176" s="8">
        <v>21513.800000000003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45777</v>
      </c>
      <c r="AK176" s="3">
        <v>45773</v>
      </c>
      <c r="AL176" s="3">
        <v>45767</v>
      </c>
      <c r="AM176" s="3">
        <v>45774</v>
      </c>
      <c r="AN176" s="3">
        <v>45775</v>
      </c>
      <c r="AO176" s="3">
        <v>45775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1547.1290706666666</v>
      </c>
    </row>
    <row r="177" spans="1:56" ht="28.5" customHeight="1" x14ac:dyDescent="0.45">
      <c r="A177" s="3" t="s">
        <v>146</v>
      </c>
      <c r="B177" s="14" t="s">
        <v>146</v>
      </c>
      <c r="C177" s="9" t="s">
        <v>111</v>
      </c>
      <c r="D177" s="13" t="s">
        <v>61</v>
      </c>
      <c r="E177" s="9">
        <v>21</v>
      </c>
      <c r="F177" s="9">
        <v>40</v>
      </c>
      <c r="G177" s="9" t="s">
        <v>60</v>
      </c>
      <c r="H177" s="9" t="s">
        <v>66</v>
      </c>
      <c r="I177" s="9">
        <v>108</v>
      </c>
      <c r="J177" s="9" t="s">
        <v>57</v>
      </c>
      <c r="K177" s="9">
        <v>5</v>
      </c>
      <c r="L177" s="9" t="s">
        <v>91</v>
      </c>
      <c r="M177" s="10">
        <v>22</v>
      </c>
      <c r="N177" s="9">
        <v>42</v>
      </c>
      <c r="O177" s="9">
        <v>40</v>
      </c>
      <c r="P177" s="10">
        <v>227.95928601599996</v>
      </c>
      <c r="Q177" s="10">
        <v>0</v>
      </c>
      <c r="R177" s="10">
        <v>227.95928601599996</v>
      </c>
      <c r="S177" s="9" t="s">
        <v>67</v>
      </c>
      <c r="T177" s="12" t="s">
        <v>63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128</v>
      </c>
      <c r="AA177" s="8">
        <v>11595.1</v>
      </c>
      <c r="AB177" s="8">
        <v>11595.1</v>
      </c>
      <c r="AC177" s="8">
        <v>0</v>
      </c>
      <c r="AD177" s="8">
        <v>11595.1</v>
      </c>
      <c r="AE177" s="8">
        <v>0</v>
      </c>
      <c r="AF177" s="8">
        <v>0</v>
      </c>
      <c r="AG177" s="1" t="s">
        <v>123</v>
      </c>
      <c r="AH177" s="1" t="s">
        <v>68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45631</v>
      </c>
      <c r="B178" s="14" t="s">
        <v>270</v>
      </c>
      <c r="C178" s="9" t="s">
        <v>113</v>
      </c>
      <c r="D178" s="13" t="s">
        <v>159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 t="s">
        <v>63</v>
      </c>
      <c r="U178" s="11">
        <v>16000</v>
      </c>
      <c r="V178" s="10">
        <v>0</v>
      </c>
      <c r="W178" s="10">
        <v>16000</v>
      </c>
      <c r="X178" s="10">
        <v>0</v>
      </c>
      <c r="Y178" s="10">
        <v>16800</v>
      </c>
      <c r="Z178" s="9" t="s">
        <v>128</v>
      </c>
      <c r="AA178" s="8">
        <v>17211.04</v>
      </c>
      <c r="AB178" s="8">
        <v>17211.04</v>
      </c>
      <c r="AC178" s="8">
        <v>0</v>
      </c>
      <c r="AD178" s="8">
        <v>17211.04</v>
      </c>
      <c r="AE178" s="8">
        <v>0</v>
      </c>
      <c r="AF178" s="8">
        <v>0</v>
      </c>
      <c r="AG178" s="1" t="s">
        <v>123</v>
      </c>
      <c r="AH178" s="1" t="s">
        <v>68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 t="s">
        <v>331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45631</v>
      </c>
      <c r="B179" s="14" t="s">
        <v>271</v>
      </c>
      <c r="C179" s="9" t="s">
        <v>113</v>
      </c>
      <c r="D179" s="13" t="s">
        <v>159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 t="s">
        <v>63</v>
      </c>
      <c r="U179" s="11">
        <v>16000</v>
      </c>
      <c r="V179" s="10">
        <v>0</v>
      </c>
      <c r="W179" s="10">
        <v>16000</v>
      </c>
      <c r="X179" s="10">
        <v>0</v>
      </c>
      <c r="Y179" s="10">
        <v>16800</v>
      </c>
      <c r="Z179" s="9" t="s">
        <v>128</v>
      </c>
      <c r="AA179" s="8">
        <v>17211.04</v>
      </c>
      <c r="AB179" s="8">
        <v>17211.04</v>
      </c>
      <c r="AC179" s="8">
        <v>0</v>
      </c>
      <c r="AD179" s="8">
        <v>17211.04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332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>
        <v>45693</v>
      </c>
      <c r="B180" s="14" t="s">
        <v>400</v>
      </c>
      <c r="C180" s="9" t="s">
        <v>111</v>
      </c>
      <c r="D180" s="13" t="s">
        <v>397</v>
      </c>
      <c r="E180" s="9">
        <v>21</v>
      </c>
      <c r="F180" s="9">
        <v>38</v>
      </c>
      <c r="G180" s="9" t="s">
        <v>60</v>
      </c>
      <c r="H180" s="9" t="s">
        <v>66</v>
      </c>
      <c r="I180" s="9">
        <v>102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40</v>
      </c>
      <c r="O180" s="9">
        <v>40</v>
      </c>
      <c r="P180" s="10">
        <v>65.13122457599998</v>
      </c>
      <c r="Q180" s="10">
        <v>0</v>
      </c>
      <c r="R180" s="10">
        <v>65.13122457599998</v>
      </c>
      <c r="S180" s="9" t="s">
        <v>67</v>
      </c>
      <c r="T180" s="12" t="s">
        <v>63</v>
      </c>
      <c r="U180" s="11">
        <v>3000</v>
      </c>
      <c r="V180" s="10">
        <v>0</v>
      </c>
      <c r="W180" s="10">
        <v>3000</v>
      </c>
      <c r="X180" s="10">
        <v>0</v>
      </c>
      <c r="Y180" s="10">
        <v>3150</v>
      </c>
      <c r="Z180" s="9" t="s">
        <v>128</v>
      </c>
      <c r="AA180" s="8">
        <v>3310.89</v>
      </c>
      <c r="AB180" s="8">
        <v>3310.89</v>
      </c>
      <c r="AC180" s="8">
        <v>0</v>
      </c>
      <c r="AD180" s="8">
        <v>3310.89</v>
      </c>
      <c r="AE180" s="8">
        <v>0</v>
      </c>
      <c r="AF180" s="8">
        <v>0</v>
      </c>
      <c r="AG180" s="1" t="s">
        <v>123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45693</v>
      </c>
      <c r="B181" s="14" t="s">
        <v>401</v>
      </c>
      <c r="C181" s="9" t="s">
        <v>111</v>
      </c>
      <c r="D181" s="13" t="s">
        <v>192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42</v>
      </c>
      <c r="O181" s="9">
        <v>40</v>
      </c>
      <c r="P181" s="10">
        <v>113.97964300799998</v>
      </c>
      <c r="Q181" s="10">
        <v>0</v>
      </c>
      <c r="R181" s="10">
        <v>113.97964300799998</v>
      </c>
      <c r="S181" s="9" t="s">
        <v>67</v>
      </c>
      <c r="T181" s="12" t="s">
        <v>63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128</v>
      </c>
      <c r="AA181" s="8">
        <v>5797.55</v>
      </c>
      <c r="AB181" s="8">
        <v>5797.55</v>
      </c>
      <c r="AC181" s="8">
        <v>0</v>
      </c>
      <c r="AD181" s="8">
        <v>5797.55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45667</v>
      </c>
      <c r="B182" s="14" t="s">
        <v>342</v>
      </c>
      <c r="C182" s="9" t="s">
        <v>111</v>
      </c>
      <c r="D182" s="13" t="s">
        <v>336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40</v>
      </c>
      <c r="O182" s="9">
        <v>40</v>
      </c>
      <c r="P182" s="10">
        <v>86.841632767999982</v>
      </c>
      <c r="Q182" s="10">
        <v>0</v>
      </c>
      <c r="R182" s="10">
        <v>86.841632767999982</v>
      </c>
      <c r="S182" s="9" t="s">
        <v>67</v>
      </c>
      <c r="T182" s="12" t="s">
        <v>63</v>
      </c>
      <c r="U182" s="11">
        <v>4000</v>
      </c>
      <c r="V182" s="10">
        <v>0</v>
      </c>
      <c r="W182" s="10">
        <v>4000</v>
      </c>
      <c r="X182" s="10">
        <v>0</v>
      </c>
      <c r="Y182" s="10">
        <v>4200</v>
      </c>
      <c r="Z182" s="9" t="s">
        <v>128</v>
      </c>
      <c r="AA182" s="8">
        <v>4414.5199999999995</v>
      </c>
      <c r="AB182" s="8">
        <v>0</v>
      </c>
      <c r="AC182" s="8">
        <v>4414.5199999999995</v>
      </c>
      <c r="AD182" s="8">
        <v>0</v>
      </c>
      <c r="AE182" s="8">
        <v>4414.5199999999995</v>
      </c>
      <c r="AF182" s="8">
        <v>0</v>
      </c>
      <c r="AG182" s="1" t="s">
        <v>123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317.46284826666664</v>
      </c>
    </row>
    <row r="183" spans="1:56" ht="28.5" customHeight="1" x14ac:dyDescent="0.45">
      <c r="A183" s="3" t="s">
        <v>146</v>
      </c>
      <c r="B183" s="14" t="s">
        <v>146</v>
      </c>
      <c r="C183" s="9" t="s">
        <v>113</v>
      </c>
      <c r="D183" s="13" t="s">
        <v>159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128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10756.900000000001</v>
      </c>
      <c r="AF183" s="8">
        <v>0</v>
      </c>
      <c r="AG183" s="1" t="s">
        <v>122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773.56453533333331</v>
      </c>
    </row>
    <row r="184" spans="1:56" ht="28.5" customHeight="1" x14ac:dyDescent="0.45">
      <c r="A184" s="3">
        <v>45548</v>
      </c>
      <c r="B184" s="14" t="s">
        <v>216</v>
      </c>
      <c r="C184" s="9" t="s">
        <v>111</v>
      </c>
      <c r="D184" s="13" t="s">
        <v>210</v>
      </c>
      <c r="E184" s="9">
        <v>21</v>
      </c>
      <c r="F184" s="9">
        <v>38</v>
      </c>
      <c r="G184" s="9" t="s">
        <v>60</v>
      </c>
      <c r="H184" s="9" t="s">
        <v>66</v>
      </c>
      <c r="I184" s="9">
        <v>102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40</v>
      </c>
      <c r="O184" s="9">
        <v>40</v>
      </c>
      <c r="P184" s="10">
        <v>217.10408191999997</v>
      </c>
      <c r="Q184" s="10">
        <v>0</v>
      </c>
      <c r="R184" s="10">
        <v>217.10408191999997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128</v>
      </c>
      <c r="AA184" s="8">
        <v>11036.3</v>
      </c>
      <c r="AB184" s="8">
        <v>0</v>
      </c>
      <c r="AC184" s="8">
        <v>11036.3</v>
      </c>
      <c r="AD184" s="8">
        <v>0</v>
      </c>
      <c r="AE184" s="8">
        <v>11036.3</v>
      </c>
      <c r="AF184" s="8">
        <v>0</v>
      </c>
      <c r="AG184" s="1" t="s">
        <v>122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793.65712066666651</v>
      </c>
    </row>
    <row r="185" spans="1:56" ht="28.5" customHeight="1" x14ac:dyDescent="0.45">
      <c r="A185" s="3">
        <v>45066</v>
      </c>
      <c r="B185" s="14" t="s">
        <v>136</v>
      </c>
      <c r="C185" s="9" t="s">
        <v>80</v>
      </c>
      <c r="D185" s="13" t="s">
        <v>135</v>
      </c>
      <c r="E185" s="9">
        <v>21</v>
      </c>
      <c r="F185" s="9">
        <v>38</v>
      </c>
      <c r="G185" s="9" t="s">
        <v>60</v>
      </c>
      <c r="H185" s="9" t="s">
        <v>76</v>
      </c>
      <c r="I185" s="9">
        <v>102</v>
      </c>
      <c r="J185" s="9" t="s">
        <v>57</v>
      </c>
      <c r="K185" s="9">
        <v>5</v>
      </c>
      <c r="L185" s="9" t="s">
        <v>92</v>
      </c>
      <c r="M185" s="10">
        <v>22</v>
      </c>
      <c r="N185" s="9">
        <v>40</v>
      </c>
      <c r="O185" s="9">
        <v>40</v>
      </c>
      <c r="P185" s="10">
        <v>108.55204095999999</v>
      </c>
      <c r="Q185" s="10">
        <v>0</v>
      </c>
      <c r="R185" s="10">
        <v>108.55204095999999</v>
      </c>
      <c r="S185" s="9" t="s">
        <v>67</v>
      </c>
      <c r="T185" s="12" t="s">
        <v>63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128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5518.15</v>
      </c>
      <c r="AF185" s="8">
        <v>0</v>
      </c>
      <c r="AG185" s="1" t="s">
        <v>126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396.82856033333326</v>
      </c>
    </row>
    <row r="186" spans="1:56" ht="28.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21</v>
      </c>
      <c r="F186" s="9">
        <v>37</v>
      </c>
      <c r="G186" s="9">
        <v>0</v>
      </c>
      <c r="H186" s="9">
        <v>0</v>
      </c>
      <c r="I186" s="9">
        <v>74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 t="s">
        <v>83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128</v>
      </c>
      <c r="AA186" s="8">
        <v>190117.72999999998</v>
      </c>
      <c r="AB186" s="8">
        <v>88472.010000000009</v>
      </c>
      <c r="AC186" s="8">
        <v>101645.72000000002</v>
      </c>
      <c r="AD186" s="8">
        <v>88472.010000000009</v>
      </c>
      <c r="AE186" s="8">
        <v>101645.72000000002</v>
      </c>
      <c r="AF186" s="8" t="s">
        <v>58</v>
      </c>
      <c r="AG186" s="1" t="s">
        <v>123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130</v>
      </c>
      <c r="BD186" s="56">
        <v>0</v>
      </c>
    </row>
    <row r="187" spans="1:56" ht="28.5" customHeight="1" x14ac:dyDescent="0.45">
      <c r="A187" s="3">
        <v>45720</v>
      </c>
      <c r="B187" s="14" t="s">
        <v>507</v>
      </c>
      <c r="C187" s="9" t="s">
        <v>493</v>
      </c>
      <c r="D187" s="13" t="s">
        <v>494</v>
      </c>
      <c r="E187" s="9">
        <v>22</v>
      </c>
      <c r="F187" s="9">
        <v>34</v>
      </c>
      <c r="G187" s="9" t="s">
        <v>60</v>
      </c>
      <c r="H187" s="9" t="s">
        <v>66</v>
      </c>
      <c r="I187" s="9">
        <v>115</v>
      </c>
      <c r="J187" s="9" t="s">
        <v>78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372</v>
      </c>
      <c r="T187" s="12" t="s">
        <v>142</v>
      </c>
      <c r="U187" s="11">
        <v>325632</v>
      </c>
      <c r="V187" s="10">
        <v>325632</v>
      </c>
      <c r="W187" s="10">
        <v>0</v>
      </c>
      <c r="X187" s="10">
        <v>329710</v>
      </c>
      <c r="Y187" s="10">
        <v>0</v>
      </c>
      <c r="Z187" s="9" t="s">
        <v>413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142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 t="s">
        <v>758</v>
      </c>
      <c r="AZ187" s="2">
        <v>0</v>
      </c>
      <c r="BA187" s="2">
        <v>0</v>
      </c>
      <c r="BB187" s="2">
        <v>0</v>
      </c>
      <c r="BC187" s="1" t="s">
        <v>416</v>
      </c>
      <c r="BD187" s="56">
        <v>0</v>
      </c>
    </row>
    <row r="188" spans="1:56" ht="28.5" customHeight="1" x14ac:dyDescent="0.45">
      <c r="A188" s="3">
        <v>45720</v>
      </c>
      <c r="B188" s="14" t="s">
        <v>507</v>
      </c>
      <c r="C188" s="9" t="s">
        <v>493</v>
      </c>
      <c r="D188" s="13" t="s">
        <v>494</v>
      </c>
      <c r="E188" s="9">
        <v>22</v>
      </c>
      <c r="F188" s="9">
        <v>34</v>
      </c>
      <c r="G188" s="9" t="s">
        <v>60</v>
      </c>
      <c r="H188" s="9" t="s">
        <v>66</v>
      </c>
      <c r="I188" s="9">
        <v>115</v>
      </c>
      <c r="J188" s="9" t="s">
        <v>78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372</v>
      </c>
      <c r="T188" s="12">
        <v>45777</v>
      </c>
      <c r="U188" s="11">
        <v>268368</v>
      </c>
      <c r="V188" s="10">
        <v>15939</v>
      </c>
      <c r="W188" s="10">
        <v>252429</v>
      </c>
      <c r="X188" s="10">
        <v>21430</v>
      </c>
      <c r="Y188" s="10">
        <v>259284.90000000002</v>
      </c>
      <c r="Z188" s="9" t="s">
        <v>413</v>
      </c>
      <c r="AA188" s="8">
        <v>257176.91376300002</v>
      </c>
      <c r="AB188" s="8">
        <v>84469</v>
      </c>
      <c r="AC188" s="8">
        <v>172707.91376300002</v>
      </c>
      <c r="AD188" s="8">
        <v>0</v>
      </c>
      <c r="AE188" s="8">
        <v>257176.91376300002</v>
      </c>
      <c r="AF188" s="8">
        <v>0</v>
      </c>
      <c r="AG188" s="1" t="s">
        <v>123</v>
      </c>
      <c r="AH188" s="1" t="s">
        <v>68</v>
      </c>
      <c r="AI188" s="1">
        <v>4</v>
      </c>
      <c r="AJ188" s="3">
        <v>45777</v>
      </c>
      <c r="AK188" s="3">
        <v>45773</v>
      </c>
      <c r="AL188" s="3">
        <v>45767</v>
      </c>
      <c r="AM188" s="3">
        <v>45774</v>
      </c>
      <c r="AN188" s="3">
        <v>45775</v>
      </c>
      <c r="AO188" s="3">
        <v>45775</v>
      </c>
      <c r="AP188" s="3">
        <v>45772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416</v>
      </c>
      <c r="BD188" s="56">
        <v>18453.264892530678</v>
      </c>
    </row>
    <row r="189" spans="1:56" ht="28.5" customHeight="1" x14ac:dyDescent="0.45">
      <c r="A189" s="3">
        <v>45720</v>
      </c>
      <c r="B189" s="14" t="s">
        <v>507</v>
      </c>
      <c r="C189" s="9" t="s">
        <v>493</v>
      </c>
      <c r="D189" s="13" t="s">
        <v>494</v>
      </c>
      <c r="E189" s="9">
        <v>22</v>
      </c>
      <c r="F189" s="9">
        <v>34</v>
      </c>
      <c r="G189" s="9" t="s">
        <v>60</v>
      </c>
      <c r="H189" s="9" t="s">
        <v>66</v>
      </c>
      <c r="I189" s="9">
        <v>115</v>
      </c>
      <c r="J189" s="9" t="s">
        <v>78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372</v>
      </c>
      <c r="T189" s="12">
        <v>45800</v>
      </c>
      <c r="U189" s="11">
        <v>3406000</v>
      </c>
      <c r="V189" s="10">
        <v>0</v>
      </c>
      <c r="W189" s="10">
        <v>3406000</v>
      </c>
      <c r="X189" s="10">
        <v>0</v>
      </c>
      <c r="Y189" s="10">
        <v>3576300</v>
      </c>
      <c r="Z189" s="9" t="s">
        <v>413</v>
      </c>
      <c r="AA189" s="8">
        <v>3378309.2199999997</v>
      </c>
      <c r="AB189" s="8">
        <v>0</v>
      </c>
      <c r="AC189" s="8">
        <v>3378309.2199999997</v>
      </c>
      <c r="AD189" s="8">
        <v>0</v>
      </c>
      <c r="AE189" s="8">
        <v>3378309.2199999997</v>
      </c>
      <c r="AF189" s="8">
        <v>0</v>
      </c>
      <c r="AG189" s="1" t="s">
        <v>123</v>
      </c>
      <c r="AH189" s="1" t="s">
        <v>68</v>
      </c>
      <c r="AI189" s="1">
        <v>4</v>
      </c>
      <c r="AJ189" s="3">
        <v>45800</v>
      </c>
      <c r="AK189" s="3">
        <v>45796</v>
      </c>
      <c r="AL189" s="3">
        <v>45790</v>
      </c>
      <c r="AM189" s="3">
        <v>45797</v>
      </c>
      <c r="AN189" s="3">
        <v>45798</v>
      </c>
      <c r="AO189" s="3">
        <v>45798</v>
      </c>
      <c r="AP189" s="3">
        <v>45795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416</v>
      </c>
      <c r="BD189" s="56">
        <v>360961.0791262667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21.6</v>
      </c>
      <c r="F190" s="9">
        <v>34</v>
      </c>
      <c r="G190" s="9">
        <v>0</v>
      </c>
      <c r="H190" s="9">
        <v>0</v>
      </c>
      <c r="I190" s="9">
        <v>97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413</v>
      </c>
      <c r="AA190" s="8">
        <v>3635486.1337629999</v>
      </c>
      <c r="AB190" s="8">
        <v>84469</v>
      </c>
      <c r="AC190" s="8">
        <v>3551017.1337629999</v>
      </c>
      <c r="AD190" s="8">
        <v>0</v>
      </c>
      <c r="AE190" s="8">
        <v>3635486.1337629999</v>
      </c>
      <c r="AF190" s="8" t="s">
        <v>58</v>
      </c>
      <c r="AG190" s="1" t="s">
        <v>123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416</v>
      </c>
      <c r="BD190" s="56">
        <v>0</v>
      </c>
    </row>
    <row r="191" spans="1:56" ht="28.5" customHeight="1" x14ac:dyDescent="0.45">
      <c r="A191" s="3">
        <v>45749</v>
      </c>
      <c r="B191" s="14" t="s">
        <v>790</v>
      </c>
      <c r="C191" s="9" t="s">
        <v>280</v>
      </c>
      <c r="D191" s="13" t="s">
        <v>791</v>
      </c>
      <c r="E191" s="9">
        <v>23</v>
      </c>
      <c r="F191" s="9">
        <v>38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45754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84</v>
      </c>
      <c r="AA191" s="8">
        <v>5518.15</v>
      </c>
      <c r="AB191" s="8">
        <v>5518.15</v>
      </c>
      <c r="AC191" s="8">
        <v>0</v>
      </c>
      <c r="AD191" s="8">
        <v>5518.15</v>
      </c>
      <c r="AE191" s="8">
        <v>0</v>
      </c>
      <c r="AF191" s="8" t="s">
        <v>792</v>
      </c>
      <c r="AG191" s="1" t="s">
        <v>61</v>
      </c>
      <c r="AH191" s="1" t="s">
        <v>68</v>
      </c>
      <c r="AI191" s="1">
        <v>4</v>
      </c>
      <c r="AJ191" s="3">
        <v>45754</v>
      </c>
      <c r="AK191" s="3">
        <v>45750</v>
      </c>
      <c r="AL191" s="3">
        <v>45744</v>
      </c>
      <c r="AM191" s="3">
        <v>45751</v>
      </c>
      <c r="AN191" s="3">
        <v>45752</v>
      </c>
      <c r="AO191" s="3">
        <v>45752</v>
      </c>
      <c r="AP191" s="3">
        <v>45749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8.5" customHeight="1" x14ac:dyDescent="0.45">
      <c r="A192" s="3">
        <v>45743</v>
      </c>
      <c r="B192" s="14" t="s">
        <v>738</v>
      </c>
      <c r="C192" s="9" t="s">
        <v>206</v>
      </c>
      <c r="D192" s="13" t="s">
        <v>739</v>
      </c>
      <c r="E192" s="9">
        <v>23</v>
      </c>
      <c r="F192" s="9">
        <v>32</v>
      </c>
      <c r="G192" s="9" t="s">
        <v>60</v>
      </c>
      <c r="H192" s="9">
        <v>0</v>
      </c>
      <c r="I192" s="9">
        <v>64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35</v>
      </c>
      <c r="O192" s="9">
        <v>40</v>
      </c>
      <c r="P192" s="10">
        <v>103.61785728</v>
      </c>
      <c r="Q192" s="10">
        <v>0</v>
      </c>
      <c r="R192" s="10">
        <v>103.61785728</v>
      </c>
      <c r="S192" s="9" t="s">
        <v>71</v>
      </c>
      <c r="T192" s="12">
        <v>45755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84</v>
      </c>
      <c r="AA192" s="8">
        <v>4679.9500000000007</v>
      </c>
      <c r="AB192" s="8">
        <v>4679.9500000000007</v>
      </c>
      <c r="AC192" s="8">
        <v>0</v>
      </c>
      <c r="AD192" s="8">
        <v>0</v>
      </c>
      <c r="AE192" s="8">
        <v>0</v>
      </c>
      <c r="AF192" s="8" t="s">
        <v>351</v>
      </c>
      <c r="AG192" s="1" t="s">
        <v>61</v>
      </c>
      <c r="AH192" s="1" t="s">
        <v>72</v>
      </c>
      <c r="AI192" s="1">
        <v>3</v>
      </c>
      <c r="AJ192" s="3">
        <v>45755</v>
      </c>
      <c r="AK192" s="3">
        <v>0</v>
      </c>
      <c r="AL192" s="3">
        <v>45745</v>
      </c>
      <c r="AM192" s="3">
        <v>45752</v>
      </c>
      <c r="AN192" s="3">
        <v>45753</v>
      </c>
      <c r="AO192" s="3">
        <v>45753</v>
      </c>
      <c r="AP192" s="3">
        <v>45750</v>
      </c>
      <c r="AQ192" s="3">
        <v>45754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 t="s">
        <v>740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8.5" customHeight="1" x14ac:dyDescent="0.45">
      <c r="A193" s="3">
        <v>45748</v>
      </c>
      <c r="B193" s="14" t="s">
        <v>793</v>
      </c>
      <c r="C193" s="9" t="s">
        <v>264</v>
      </c>
      <c r="D193" s="13" t="s">
        <v>759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45756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84</v>
      </c>
      <c r="AA193" s="8">
        <v>9918.7000000000007</v>
      </c>
      <c r="AB193" s="8">
        <v>5553</v>
      </c>
      <c r="AC193" s="8">
        <v>4365.7000000000007</v>
      </c>
      <c r="AD193" s="8">
        <v>0</v>
      </c>
      <c r="AE193" s="8">
        <v>0</v>
      </c>
      <c r="AF193" s="8" t="s">
        <v>351</v>
      </c>
      <c r="AG193" s="1" t="s">
        <v>61</v>
      </c>
      <c r="AH193" s="1" t="s">
        <v>74</v>
      </c>
      <c r="AI193" s="1">
        <v>2</v>
      </c>
      <c r="AJ193" s="3">
        <v>45756</v>
      </c>
      <c r="AK193" s="3">
        <v>0</v>
      </c>
      <c r="AL193" s="3">
        <v>45747</v>
      </c>
      <c r="AM193" s="3">
        <v>45754</v>
      </c>
      <c r="AN193" s="3">
        <v>45755</v>
      </c>
      <c r="AO193" s="3">
        <v>45755</v>
      </c>
      <c r="AP193" s="3">
        <v>45751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326.33607499999994</v>
      </c>
    </row>
    <row r="194" spans="1:56" ht="28.5" customHeight="1" x14ac:dyDescent="0.45">
      <c r="A194" s="3" t="s">
        <v>146</v>
      </c>
      <c r="B194" s="14" t="s">
        <v>146</v>
      </c>
      <c r="C194" s="9" t="s">
        <v>320</v>
      </c>
      <c r="D194" s="13" t="s">
        <v>61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45777</v>
      </c>
      <c r="U194" s="11">
        <v>7000</v>
      </c>
      <c r="V194" s="10">
        <v>0</v>
      </c>
      <c r="W194" s="10">
        <v>7000</v>
      </c>
      <c r="X194" s="10">
        <v>0</v>
      </c>
      <c r="Y194" s="10">
        <v>7350</v>
      </c>
      <c r="Z194" s="9" t="s">
        <v>84</v>
      </c>
      <c r="AA194" s="8">
        <v>6943.09</v>
      </c>
      <c r="AB194" s="8">
        <v>0</v>
      </c>
      <c r="AC194" s="8">
        <v>6943.09</v>
      </c>
      <c r="AD194" s="8">
        <v>0</v>
      </c>
      <c r="AE194" s="8">
        <v>0</v>
      </c>
      <c r="AF194" s="8">
        <v>0</v>
      </c>
      <c r="AG194" s="1" t="s">
        <v>122</v>
      </c>
      <c r="AH194" s="1" t="s">
        <v>74</v>
      </c>
      <c r="AI194" s="1">
        <v>2</v>
      </c>
      <c r="AJ194" s="3">
        <v>45777</v>
      </c>
      <c r="AK194" s="3">
        <v>0</v>
      </c>
      <c r="AL194" s="3">
        <v>45768</v>
      </c>
      <c r="AM194" s="3">
        <v>45775</v>
      </c>
      <c r="AN194" s="3">
        <v>45776</v>
      </c>
      <c r="AO194" s="3">
        <v>45776</v>
      </c>
      <c r="AP194" s="3">
        <v>45772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518.99597749999987</v>
      </c>
    </row>
    <row r="195" spans="1:56" ht="28.5" customHeight="1" x14ac:dyDescent="0.45">
      <c r="A195" s="3" t="s">
        <v>146</v>
      </c>
      <c r="B195" s="14" t="s">
        <v>146</v>
      </c>
      <c r="C195" s="9" t="s">
        <v>344</v>
      </c>
      <c r="D195" s="13" t="s">
        <v>61</v>
      </c>
      <c r="E195" s="9">
        <v>23</v>
      </c>
      <c r="F195" s="9">
        <v>34</v>
      </c>
      <c r="G195" s="9" t="s">
        <v>60</v>
      </c>
      <c r="H195" s="9" t="s">
        <v>66</v>
      </c>
      <c r="I195" s="9">
        <v>92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133</v>
      </c>
      <c r="T195" s="12">
        <v>45777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4959.3500000000004</v>
      </c>
      <c r="AB195" s="8">
        <v>0</v>
      </c>
      <c r="AC195" s="8">
        <v>4959.3500000000004</v>
      </c>
      <c r="AD195" s="8">
        <v>0</v>
      </c>
      <c r="AE195" s="8">
        <v>4959.3500000000004</v>
      </c>
      <c r="AF195" s="8">
        <v>0</v>
      </c>
      <c r="AG195" s="1" t="s">
        <v>123</v>
      </c>
      <c r="AH195" s="1" t="s">
        <v>68</v>
      </c>
      <c r="AI195" s="1">
        <v>4</v>
      </c>
      <c r="AJ195" s="3">
        <v>45777</v>
      </c>
      <c r="AK195" s="3">
        <v>45773</v>
      </c>
      <c r="AL195" s="3">
        <v>45767</v>
      </c>
      <c r="AM195" s="3">
        <v>45774</v>
      </c>
      <c r="AN195" s="3">
        <v>45775</v>
      </c>
      <c r="AO195" s="3">
        <v>45775</v>
      </c>
      <c r="AP195" s="3">
        <v>45772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370.71141249999999</v>
      </c>
    </row>
    <row r="196" spans="1:56" ht="28.5" customHeight="1" x14ac:dyDescent="0.45">
      <c r="A196" s="3" t="s">
        <v>146</v>
      </c>
      <c r="B196" s="14" t="s">
        <v>146</v>
      </c>
      <c r="C196" s="9" t="s">
        <v>194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93</v>
      </c>
      <c r="M196" s="10">
        <v>24</v>
      </c>
      <c r="N196" s="9">
        <v>37</v>
      </c>
      <c r="O196" s="9">
        <v>50</v>
      </c>
      <c r="P196" s="10">
        <v>547.69438847999993</v>
      </c>
      <c r="Q196" s="10">
        <v>0</v>
      </c>
      <c r="R196" s="10">
        <v>547.69438847999993</v>
      </c>
      <c r="S196" s="9" t="s">
        <v>133</v>
      </c>
      <c r="T196" s="12">
        <v>45777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84</v>
      </c>
      <c r="AA196" s="8">
        <v>19837.400000000001</v>
      </c>
      <c r="AB196" s="8">
        <v>0</v>
      </c>
      <c r="AC196" s="8">
        <v>19837.400000000001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72</v>
      </c>
      <c r="AI196" s="1">
        <v>3</v>
      </c>
      <c r="AJ196" s="3">
        <v>45777</v>
      </c>
      <c r="AK196" s="3">
        <v>0</v>
      </c>
      <c r="AL196" s="3">
        <v>45767</v>
      </c>
      <c r="AM196" s="3">
        <v>45774</v>
      </c>
      <c r="AN196" s="3">
        <v>45775</v>
      </c>
      <c r="AO196" s="3">
        <v>45775</v>
      </c>
      <c r="AP196" s="3">
        <v>45772</v>
      </c>
      <c r="AQ196" s="3">
        <v>45776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1482.84565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84</v>
      </c>
      <c r="AA197" s="8">
        <v>51856.640000000007</v>
      </c>
      <c r="AB197" s="8">
        <v>15751.1</v>
      </c>
      <c r="AC197" s="8">
        <v>36105.54</v>
      </c>
      <c r="AD197" s="8">
        <v>5518.15</v>
      </c>
      <c r="AE197" s="8">
        <v>4959.3500000000004</v>
      </c>
      <c r="AF197" s="8" t="s">
        <v>58</v>
      </c>
      <c r="AG197" s="1" t="s">
        <v>123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0</v>
      </c>
    </row>
    <row r="198" spans="1:56" ht="28.5" customHeight="1" x14ac:dyDescent="0.45">
      <c r="A198" s="3">
        <v>45749</v>
      </c>
      <c r="B198" s="14" t="s">
        <v>794</v>
      </c>
      <c r="C198" s="9" t="s">
        <v>760</v>
      </c>
      <c r="D198" s="13" t="s">
        <v>761</v>
      </c>
      <c r="E198" s="9">
        <v>23</v>
      </c>
      <c r="F198" s="9">
        <v>35</v>
      </c>
      <c r="G198" s="9" t="s">
        <v>199</v>
      </c>
      <c r="H198" s="9">
        <v>0</v>
      </c>
      <c r="I198" s="9">
        <v>70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71</v>
      </c>
      <c r="T198" s="12">
        <v>45757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201</v>
      </c>
      <c r="AA198" s="8">
        <v>5099.05</v>
      </c>
      <c r="AB198" s="8">
        <v>5099.05</v>
      </c>
      <c r="AC198" s="8">
        <v>0</v>
      </c>
      <c r="AD198" s="8">
        <v>0</v>
      </c>
      <c r="AE198" s="8">
        <v>0</v>
      </c>
      <c r="AF198" s="8" t="s">
        <v>351</v>
      </c>
      <c r="AG198" s="1" t="s">
        <v>122</v>
      </c>
      <c r="AH198" s="1" t="s">
        <v>74</v>
      </c>
      <c r="AI198" s="1">
        <v>2</v>
      </c>
      <c r="AJ198" s="3">
        <v>45757</v>
      </c>
      <c r="AK198" s="3">
        <v>0</v>
      </c>
      <c r="AL198" s="3">
        <v>45748</v>
      </c>
      <c r="AM198" s="3">
        <v>45755</v>
      </c>
      <c r="AN198" s="3">
        <v>45756</v>
      </c>
      <c r="AO198" s="3">
        <v>45756</v>
      </c>
      <c r="AP198" s="3">
        <v>45752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200</v>
      </c>
      <c r="BD198" s="56">
        <v>0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23</v>
      </c>
      <c r="F199" s="9">
        <v>34</v>
      </c>
      <c r="G199" s="9" t="s">
        <v>199</v>
      </c>
      <c r="H199" s="9">
        <v>0</v>
      </c>
      <c r="I199" s="9">
        <v>68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201</v>
      </c>
      <c r="AA199" s="8">
        <v>5099.05</v>
      </c>
      <c r="AB199" s="8">
        <v>5099.05</v>
      </c>
      <c r="AC199" s="8">
        <v>0</v>
      </c>
      <c r="AD199" s="8">
        <v>0</v>
      </c>
      <c r="AE199" s="8">
        <v>0</v>
      </c>
      <c r="AF199" s="8">
        <v>0</v>
      </c>
      <c r="AG199" s="1" t="s">
        <v>122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200</v>
      </c>
      <c r="BD199" s="56">
        <v>0</v>
      </c>
    </row>
    <row r="200" spans="1:56" ht="28.5" customHeight="1" x14ac:dyDescent="0.45">
      <c r="A200" s="3">
        <v>45748</v>
      </c>
      <c r="B200" s="14" t="s">
        <v>793</v>
      </c>
      <c r="C200" s="9" t="s">
        <v>264</v>
      </c>
      <c r="D200" s="13" t="s">
        <v>576</v>
      </c>
      <c r="E200" s="9">
        <v>23</v>
      </c>
      <c r="F200" s="9">
        <v>34</v>
      </c>
      <c r="G200" s="9" t="s">
        <v>574</v>
      </c>
      <c r="H200" s="9">
        <v>0</v>
      </c>
      <c r="I200" s="9">
        <v>68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45756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575</v>
      </c>
      <c r="AA200" s="8">
        <v>9918.7000000000007</v>
      </c>
      <c r="AB200" s="8">
        <v>6043</v>
      </c>
      <c r="AC200" s="8">
        <v>3875.7000000000007</v>
      </c>
      <c r="AD200" s="8">
        <v>0</v>
      </c>
      <c r="AE200" s="8">
        <v>0</v>
      </c>
      <c r="AF200" s="8">
        <v>0</v>
      </c>
      <c r="AG200" s="1" t="s">
        <v>123</v>
      </c>
      <c r="AH200" s="1" t="s">
        <v>74</v>
      </c>
      <c r="AI200" s="1">
        <v>2</v>
      </c>
      <c r="AJ200" s="3">
        <v>45756</v>
      </c>
      <c r="AK200" s="3">
        <v>0</v>
      </c>
      <c r="AL200" s="3">
        <v>45747</v>
      </c>
      <c r="AM200" s="3">
        <v>45754</v>
      </c>
      <c r="AN200" s="3">
        <v>45755</v>
      </c>
      <c r="AO200" s="3">
        <v>45755</v>
      </c>
      <c r="AP200" s="3">
        <v>45751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200</v>
      </c>
      <c r="BD200" s="56">
        <v>312.76037733333339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23</v>
      </c>
      <c r="F201" s="9">
        <v>34</v>
      </c>
      <c r="G201" s="9" t="s">
        <v>574</v>
      </c>
      <c r="H201" s="9">
        <v>0</v>
      </c>
      <c r="I201" s="9">
        <v>68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575</v>
      </c>
      <c r="AA201" s="8">
        <v>9918.7000000000007</v>
      </c>
      <c r="AB201" s="8">
        <v>6043</v>
      </c>
      <c r="AC201" s="8">
        <v>3875.7000000000007</v>
      </c>
      <c r="AD201" s="8">
        <v>0</v>
      </c>
      <c r="AE201" s="8">
        <v>0</v>
      </c>
      <c r="AF201" s="8" t="s">
        <v>58</v>
      </c>
      <c r="AG201" s="1" t="s">
        <v>123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200</v>
      </c>
      <c r="BD201" s="56">
        <v>0</v>
      </c>
    </row>
    <row r="202" spans="1:56" ht="28.5" customHeight="1" x14ac:dyDescent="0.45">
      <c r="A202" s="3">
        <v>45749</v>
      </c>
      <c r="B202" s="14" t="s">
        <v>762</v>
      </c>
      <c r="C202" s="9" t="s">
        <v>763</v>
      </c>
      <c r="D202" s="13" t="s">
        <v>764</v>
      </c>
      <c r="E202" s="9">
        <v>23</v>
      </c>
      <c r="F202" s="9">
        <v>37</v>
      </c>
      <c r="G202" s="9" t="s">
        <v>60</v>
      </c>
      <c r="H202" s="9" t="s">
        <v>66</v>
      </c>
      <c r="I202" s="9">
        <v>115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80</v>
      </c>
      <c r="P202" s="10">
        <v>378.94530662399995</v>
      </c>
      <c r="Q202" s="10">
        <v>0</v>
      </c>
      <c r="R202" s="10">
        <v>378.94530662399995</v>
      </c>
      <c r="S202" s="9" t="s">
        <v>71</v>
      </c>
      <c r="T202" s="12">
        <v>45770</v>
      </c>
      <c r="U202" s="11">
        <v>8000</v>
      </c>
      <c r="V202" s="10">
        <v>0</v>
      </c>
      <c r="W202" s="10">
        <v>8000</v>
      </c>
      <c r="X202" s="10">
        <v>0</v>
      </c>
      <c r="Y202" s="10">
        <v>8400</v>
      </c>
      <c r="Z202" s="9" t="s">
        <v>309</v>
      </c>
      <c r="AA202" s="8">
        <v>8605.52</v>
      </c>
      <c r="AB202" s="8">
        <v>1037</v>
      </c>
      <c r="AC202" s="8">
        <v>7568.52</v>
      </c>
      <c r="AD202" s="8">
        <v>0</v>
      </c>
      <c r="AE202" s="8">
        <v>8605.52</v>
      </c>
      <c r="AF202" s="8" t="s">
        <v>351</v>
      </c>
      <c r="AG202" s="1" t="s">
        <v>122</v>
      </c>
      <c r="AH202" s="1" t="s">
        <v>68</v>
      </c>
      <c r="AI202" s="1">
        <v>4</v>
      </c>
      <c r="AJ202" s="3">
        <v>45770</v>
      </c>
      <c r="AK202" s="3">
        <v>45766</v>
      </c>
      <c r="AL202" s="3">
        <v>45760</v>
      </c>
      <c r="AM202" s="3">
        <v>45767</v>
      </c>
      <c r="AN202" s="3">
        <v>45768</v>
      </c>
      <c r="AO202" s="3">
        <v>45768</v>
      </c>
      <c r="AP202" s="3">
        <v>45765</v>
      </c>
      <c r="AQ202" s="3">
        <v>45769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108</v>
      </c>
      <c r="BD202" s="56">
        <v>667.29117999999994</v>
      </c>
    </row>
    <row r="203" spans="1:56" ht="28.5" customHeight="1" x14ac:dyDescent="0.45">
      <c r="A203" s="3">
        <v>45749</v>
      </c>
      <c r="B203" s="14" t="s">
        <v>795</v>
      </c>
      <c r="C203" s="9" t="s">
        <v>765</v>
      </c>
      <c r="D203" s="13" t="s">
        <v>766</v>
      </c>
      <c r="E203" s="9">
        <v>23</v>
      </c>
      <c r="F203" s="9">
        <v>35</v>
      </c>
      <c r="G203" s="9" t="s">
        <v>60</v>
      </c>
      <c r="H203" s="9">
        <v>0</v>
      </c>
      <c r="I203" s="9">
        <v>80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45757</v>
      </c>
      <c r="U203" s="11">
        <v>4000</v>
      </c>
      <c r="V203" s="10">
        <v>0</v>
      </c>
      <c r="W203" s="10">
        <v>4000</v>
      </c>
      <c r="X203" s="10">
        <v>0</v>
      </c>
      <c r="Y203" s="10">
        <v>4200</v>
      </c>
      <c r="Z203" s="9" t="s">
        <v>309</v>
      </c>
      <c r="AA203" s="8">
        <v>4079.24</v>
      </c>
      <c r="AB203" s="8">
        <v>4079.24</v>
      </c>
      <c r="AC203" s="8">
        <v>0</v>
      </c>
      <c r="AD203" s="8">
        <v>0</v>
      </c>
      <c r="AE203" s="8">
        <v>0</v>
      </c>
      <c r="AF203" s="8" t="s">
        <v>351</v>
      </c>
      <c r="AG203" s="1" t="s">
        <v>122</v>
      </c>
      <c r="AH203" s="1" t="s">
        <v>74</v>
      </c>
      <c r="AI203" s="1">
        <v>2</v>
      </c>
      <c r="AJ203" s="3">
        <v>45757</v>
      </c>
      <c r="AK203" s="3">
        <v>0</v>
      </c>
      <c r="AL203" s="3">
        <v>45748</v>
      </c>
      <c r="AM203" s="3">
        <v>45755</v>
      </c>
      <c r="AN203" s="3">
        <v>45756</v>
      </c>
      <c r="AO203" s="3">
        <v>45756</v>
      </c>
      <c r="AP203" s="3">
        <v>45752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108</v>
      </c>
      <c r="BD203" s="56">
        <v>0</v>
      </c>
    </row>
    <row r="204" spans="1:56" ht="28.5" customHeight="1" x14ac:dyDescent="0.45">
      <c r="A204" s="3">
        <v>45727</v>
      </c>
      <c r="B204" s="14" t="s">
        <v>581</v>
      </c>
      <c r="C204" s="9" t="s">
        <v>115</v>
      </c>
      <c r="D204" s="13" t="s">
        <v>59</v>
      </c>
      <c r="E204" s="9">
        <v>23</v>
      </c>
      <c r="F204" s="9">
        <v>40</v>
      </c>
      <c r="G204" s="9" t="s">
        <v>60</v>
      </c>
      <c r="H204" s="9" t="s">
        <v>66</v>
      </c>
      <c r="I204" s="9">
        <v>125</v>
      </c>
      <c r="J204" s="9" t="s">
        <v>57</v>
      </c>
      <c r="K204" s="9">
        <v>5</v>
      </c>
      <c r="L204" s="9" t="s">
        <v>252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 t="s">
        <v>63</v>
      </c>
      <c r="U204" s="11">
        <v>1000</v>
      </c>
      <c r="V204" s="10">
        <v>0</v>
      </c>
      <c r="W204" s="10">
        <v>1000</v>
      </c>
      <c r="X204" s="10">
        <v>0</v>
      </c>
      <c r="Y204" s="10">
        <v>0</v>
      </c>
      <c r="Z204" s="9" t="s">
        <v>309</v>
      </c>
      <c r="AA204" s="8">
        <v>1159.5100000000002</v>
      </c>
      <c r="AB204" s="8">
        <v>0</v>
      </c>
      <c r="AC204" s="8">
        <v>1159.5100000000002</v>
      </c>
      <c r="AD204" s="8">
        <v>0</v>
      </c>
      <c r="AE204" s="8">
        <v>1159.5100000000002</v>
      </c>
      <c r="AF204" s="8" t="s">
        <v>315</v>
      </c>
      <c r="AG204" s="1" t="s">
        <v>122</v>
      </c>
      <c r="AH204" s="1" t="s">
        <v>163</v>
      </c>
      <c r="AI204" s="1">
        <v>2</v>
      </c>
      <c r="AJ204" s="3" t="s">
        <v>63</v>
      </c>
      <c r="AK204" s="3" t="e">
        <v>#VALUE!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158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108</v>
      </c>
      <c r="BD204" s="56">
        <v>102.23013166666668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37</v>
      </c>
      <c r="G205" s="9">
        <v>0</v>
      </c>
      <c r="H205" s="9">
        <v>0</v>
      </c>
      <c r="I205" s="9">
        <v>85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309</v>
      </c>
      <c r="AA205" s="8">
        <v>1159.5100000000002</v>
      </c>
      <c r="AB205" s="8">
        <v>0</v>
      </c>
      <c r="AC205" s="8">
        <v>1159.5100000000002</v>
      </c>
      <c r="AD205" s="8">
        <v>0</v>
      </c>
      <c r="AE205" s="8">
        <v>1159.5100000000002</v>
      </c>
      <c r="AF205" s="8" t="s">
        <v>58</v>
      </c>
      <c r="AG205" s="1" t="s">
        <v>122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310</v>
      </c>
      <c r="BD205" s="56">
        <v>0</v>
      </c>
    </row>
    <row r="206" spans="1:56" ht="28.5" customHeight="1" x14ac:dyDescent="0.45">
      <c r="A206" s="3">
        <v>45601</v>
      </c>
      <c r="B206" s="14" t="s">
        <v>240</v>
      </c>
      <c r="C206" s="9" t="s">
        <v>94</v>
      </c>
      <c r="D206" s="13" t="s">
        <v>157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3256.5612287999998</v>
      </c>
      <c r="Q206" s="10">
        <v>3256.5612287999998</v>
      </c>
      <c r="R206" s="10">
        <v>0</v>
      </c>
      <c r="S206" s="9" t="s">
        <v>100</v>
      </c>
      <c r="T206" s="12">
        <v>45797</v>
      </c>
      <c r="U206" s="11">
        <v>100000</v>
      </c>
      <c r="V206" s="10">
        <v>0</v>
      </c>
      <c r="W206" s="10">
        <v>100000</v>
      </c>
      <c r="X206" s="10">
        <v>0</v>
      </c>
      <c r="Y206" s="10">
        <v>105000</v>
      </c>
      <c r="Z206" s="9" t="s">
        <v>402</v>
      </c>
      <c r="AA206" s="8">
        <v>107569.00000000001</v>
      </c>
      <c r="AB206" s="8">
        <v>0</v>
      </c>
      <c r="AC206" s="8">
        <v>107569.00000000001</v>
      </c>
      <c r="AD206" s="8">
        <v>0</v>
      </c>
      <c r="AE206" s="8">
        <v>0</v>
      </c>
      <c r="AF206" s="8" t="s">
        <v>403</v>
      </c>
      <c r="AG206" s="1" t="s">
        <v>123</v>
      </c>
      <c r="AH206" s="1" t="s">
        <v>72</v>
      </c>
      <c r="AI206" s="1">
        <v>3</v>
      </c>
      <c r="AJ206" s="3">
        <v>45797</v>
      </c>
      <c r="AK206" s="3">
        <v>0</v>
      </c>
      <c r="AL206" s="3">
        <v>45787</v>
      </c>
      <c r="AM206" s="3">
        <v>45794</v>
      </c>
      <c r="AN206" s="3">
        <v>45795</v>
      </c>
      <c r="AO206" s="3">
        <v>45795</v>
      </c>
      <c r="AP206" s="3">
        <v>45792</v>
      </c>
      <c r="AQ206" s="3">
        <v>45796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482</v>
      </c>
      <c r="AZ206" s="2">
        <v>0</v>
      </c>
      <c r="BA206" s="2">
        <v>0</v>
      </c>
      <c r="BB206" s="2">
        <v>0</v>
      </c>
      <c r="BC206" s="1" t="s">
        <v>120</v>
      </c>
      <c r="BD206" s="56">
        <v>13779.977343611114</v>
      </c>
    </row>
    <row r="207" spans="1:56" ht="28.5" customHeight="1" x14ac:dyDescent="0.45">
      <c r="A207" s="3">
        <v>45601</v>
      </c>
      <c r="B207" s="14" t="s">
        <v>240</v>
      </c>
      <c r="C207" s="9" t="s">
        <v>94</v>
      </c>
      <c r="D207" s="13" t="s">
        <v>157</v>
      </c>
      <c r="E207" s="9">
        <v>23</v>
      </c>
      <c r="F207" s="9">
        <v>37</v>
      </c>
      <c r="G207" s="9" t="s">
        <v>60</v>
      </c>
      <c r="H207" s="9">
        <v>0</v>
      </c>
      <c r="I207" s="9">
        <v>130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55</v>
      </c>
      <c r="P207" s="10">
        <v>6513.1224575999995</v>
      </c>
      <c r="Q207" s="10">
        <v>264</v>
      </c>
      <c r="R207" s="10">
        <v>6249.1224575999995</v>
      </c>
      <c r="S207" s="9" t="s">
        <v>100</v>
      </c>
      <c r="T207" s="12">
        <v>45828</v>
      </c>
      <c r="U207" s="11">
        <v>200000</v>
      </c>
      <c r="V207" s="10">
        <v>0</v>
      </c>
      <c r="W207" s="10">
        <v>200000</v>
      </c>
      <c r="X207" s="10">
        <v>0</v>
      </c>
      <c r="Y207" s="10">
        <v>210000</v>
      </c>
      <c r="Z207" s="9" t="s">
        <v>402</v>
      </c>
      <c r="AA207" s="8">
        <v>215138.00000000003</v>
      </c>
      <c r="AB207" s="8">
        <v>0</v>
      </c>
      <c r="AC207" s="8">
        <v>215138.00000000003</v>
      </c>
      <c r="AD207" s="8">
        <v>0</v>
      </c>
      <c r="AE207" s="8">
        <v>0</v>
      </c>
      <c r="AF207" s="8" t="s">
        <v>403</v>
      </c>
      <c r="AG207" s="1" t="s">
        <v>123</v>
      </c>
      <c r="AH207" s="1" t="s">
        <v>72</v>
      </c>
      <c r="AI207" s="1">
        <v>3</v>
      </c>
      <c r="AJ207" s="3">
        <v>45828</v>
      </c>
      <c r="AK207" s="3">
        <v>0</v>
      </c>
      <c r="AL207" s="3">
        <v>45818</v>
      </c>
      <c r="AM207" s="3">
        <v>45825</v>
      </c>
      <c r="AN207" s="3">
        <v>45826</v>
      </c>
      <c r="AO207" s="3">
        <v>45826</v>
      </c>
      <c r="AP207" s="3">
        <v>45823</v>
      </c>
      <c r="AQ207" s="3">
        <v>45827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482</v>
      </c>
      <c r="AZ207" s="2">
        <v>0</v>
      </c>
      <c r="BA207" s="2">
        <v>0</v>
      </c>
      <c r="BB207" s="2">
        <v>0</v>
      </c>
      <c r="BC207" s="1" t="s">
        <v>120</v>
      </c>
      <c r="BD207" s="56">
        <v>27559.954687222227</v>
      </c>
    </row>
    <row r="208" spans="1:56" ht="28.5" customHeight="1" x14ac:dyDescent="0.45">
      <c r="A208" s="3">
        <v>45601</v>
      </c>
      <c r="B208" s="14" t="s">
        <v>240</v>
      </c>
      <c r="C208" s="9" t="s">
        <v>94</v>
      </c>
      <c r="D208" s="13" t="s">
        <v>157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6513.1224575999995</v>
      </c>
      <c r="Q208" s="10">
        <v>0</v>
      </c>
      <c r="R208" s="10">
        <v>6513.1224575999995</v>
      </c>
      <c r="S208" s="9" t="s">
        <v>100</v>
      </c>
      <c r="T208" s="12">
        <v>45858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101</v>
      </c>
      <c r="AA208" s="8">
        <v>215138.00000000003</v>
      </c>
      <c r="AB208" s="8">
        <v>0</v>
      </c>
      <c r="AC208" s="8">
        <v>215138.00000000003</v>
      </c>
      <c r="AD208" s="8">
        <v>0</v>
      </c>
      <c r="AE208" s="8">
        <v>0</v>
      </c>
      <c r="AF208" s="8" t="s">
        <v>403</v>
      </c>
      <c r="AG208" s="1" t="s">
        <v>123</v>
      </c>
      <c r="AH208" s="1" t="s">
        <v>72</v>
      </c>
      <c r="AI208" s="1">
        <v>3</v>
      </c>
      <c r="AJ208" s="3">
        <v>45858</v>
      </c>
      <c r="AK208" s="3">
        <v>0</v>
      </c>
      <c r="AL208" s="3">
        <v>45848</v>
      </c>
      <c r="AM208" s="3">
        <v>45855</v>
      </c>
      <c r="AN208" s="3">
        <v>45856</v>
      </c>
      <c r="AO208" s="3">
        <v>45856</v>
      </c>
      <c r="AP208" s="3">
        <v>45853</v>
      </c>
      <c r="AQ208" s="3">
        <v>45857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120</v>
      </c>
      <c r="BD208" s="56">
        <v>27559.954687222227</v>
      </c>
    </row>
    <row r="209" spans="1:56" ht="28.5" customHeight="1" x14ac:dyDescent="0.45">
      <c r="A209" s="3">
        <v>45601</v>
      </c>
      <c r="B209" s="14" t="s">
        <v>240</v>
      </c>
      <c r="C209" s="9" t="s">
        <v>94</v>
      </c>
      <c r="D209" s="13" t="s">
        <v>110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4884.8418431999999</v>
      </c>
      <c r="Q209" s="10">
        <v>0</v>
      </c>
      <c r="R209" s="10">
        <v>4884.8418431999999</v>
      </c>
      <c r="S209" s="9" t="s">
        <v>100</v>
      </c>
      <c r="T209" s="12">
        <v>45858</v>
      </c>
      <c r="U209" s="11">
        <v>150000</v>
      </c>
      <c r="V209" s="10">
        <v>0</v>
      </c>
      <c r="W209" s="10">
        <v>150000</v>
      </c>
      <c r="X209" s="10">
        <v>0</v>
      </c>
      <c r="Y209" s="10">
        <v>157500</v>
      </c>
      <c r="Z209" s="9" t="s">
        <v>402</v>
      </c>
      <c r="AA209" s="8">
        <v>161353.5</v>
      </c>
      <c r="AB209" s="8">
        <v>0</v>
      </c>
      <c r="AC209" s="8">
        <v>161353.5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72</v>
      </c>
      <c r="AI209" s="1">
        <v>3</v>
      </c>
      <c r="AJ209" s="3">
        <v>45858</v>
      </c>
      <c r="AK209" s="3">
        <v>0</v>
      </c>
      <c r="AL209" s="3">
        <v>45848</v>
      </c>
      <c r="AM209" s="3">
        <v>45855</v>
      </c>
      <c r="AN209" s="3">
        <v>45856</v>
      </c>
      <c r="AO209" s="3">
        <v>45856</v>
      </c>
      <c r="AP209" s="3">
        <v>45853</v>
      </c>
      <c r="AQ209" s="3">
        <v>45857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120</v>
      </c>
      <c r="BD209" s="56">
        <v>20669.966015416667</v>
      </c>
    </row>
    <row r="210" spans="1:56" ht="28.5" customHeight="1" x14ac:dyDescent="0.45">
      <c r="A210" s="3">
        <v>45601</v>
      </c>
      <c r="B210" s="14" t="s">
        <v>240</v>
      </c>
      <c r="C210" s="9" t="s">
        <v>94</v>
      </c>
      <c r="D210" s="13" t="s">
        <v>157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0</v>
      </c>
      <c r="R210" s="10">
        <v>6513.1224575999995</v>
      </c>
      <c r="S210" s="9" t="s">
        <v>100</v>
      </c>
      <c r="T210" s="12">
        <v>45889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101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403</v>
      </c>
      <c r="AG210" s="1" t="s">
        <v>122</v>
      </c>
      <c r="AH210" s="1" t="s">
        <v>72</v>
      </c>
      <c r="AI210" s="1">
        <v>3</v>
      </c>
      <c r="AJ210" s="3">
        <v>45889</v>
      </c>
      <c r="AK210" s="3">
        <v>0</v>
      </c>
      <c r="AL210" s="3">
        <v>45879</v>
      </c>
      <c r="AM210" s="3">
        <v>45886</v>
      </c>
      <c r="AN210" s="3">
        <v>45887</v>
      </c>
      <c r="AO210" s="3">
        <v>45887</v>
      </c>
      <c r="AP210" s="3">
        <v>45884</v>
      </c>
      <c r="AQ210" s="3">
        <v>45888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120</v>
      </c>
      <c r="BD210" s="56">
        <v>27559.954687222227</v>
      </c>
    </row>
    <row r="211" spans="1:56" ht="28.5" customHeight="1" x14ac:dyDescent="0.45">
      <c r="A211" s="3">
        <v>45601</v>
      </c>
      <c r="B211" s="14" t="s">
        <v>240</v>
      </c>
      <c r="C211" s="9" t="s">
        <v>94</v>
      </c>
      <c r="D211" s="13" t="s">
        <v>157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3461.0081427440637</v>
      </c>
      <c r="Q211" s="10">
        <v>0</v>
      </c>
      <c r="R211" s="10">
        <v>3461.0081427440637</v>
      </c>
      <c r="S211" s="9" t="s">
        <v>100</v>
      </c>
      <c r="T211" s="12" t="s">
        <v>63</v>
      </c>
      <c r="U211" s="11">
        <v>106278</v>
      </c>
      <c r="V211" s="10">
        <v>0</v>
      </c>
      <c r="W211" s="10">
        <v>106278</v>
      </c>
      <c r="X211" s="10">
        <v>0</v>
      </c>
      <c r="Y211" s="10">
        <v>111591.90000000001</v>
      </c>
      <c r="Z211" s="9" t="s">
        <v>101</v>
      </c>
      <c r="AA211" s="8">
        <v>114322.18182000001</v>
      </c>
      <c r="AB211" s="8">
        <v>0</v>
      </c>
      <c r="AC211" s="8">
        <v>114322.18182000001</v>
      </c>
      <c r="AD211" s="8">
        <v>0</v>
      </c>
      <c r="AE211" s="8">
        <v>0</v>
      </c>
      <c r="AF211" s="8" t="s">
        <v>403</v>
      </c>
      <c r="AG211" s="1" t="s">
        <v>122</v>
      </c>
      <c r="AH211" s="1" t="s">
        <v>72</v>
      </c>
      <c r="AI211" s="1">
        <v>3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120</v>
      </c>
      <c r="BD211" s="56">
        <v>14645.084321243019</v>
      </c>
    </row>
    <row r="212" spans="1:56" ht="28.5" customHeight="1" x14ac:dyDescent="0.45">
      <c r="A212" s="3">
        <v>45601</v>
      </c>
      <c r="B212" s="14" t="s">
        <v>240</v>
      </c>
      <c r="C212" s="9" t="s">
        <v>94</v>
      </c>
      <c r="D212" s="13" t="s">
        <v>157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0</v>
      </c>
      <c r="Q212" s="10">
        <v>0</v>
      </c>
      <c r="R212" s="10">
        <v>0</v>
      </c>
      <c r="S212" s="9" t="s">
        <v>100</v>
      </c>
      <c r="T212" s="12" t="s">
        <v>142</v>
      </c>
      <c r="U212" s="11">
        <v>10000</v>
      </c>
      <c r="V212" s="10">
        <v>12607</v>
      </c>
      <c r="W212" s="10">
        <v>0</v>
      </c>
      <c r="X212" s="10">
        <v>56730</v>
      </c>
      <c r="Y212" s="10">
        <v>0</v>
      </c>
      <c r="Z212" s="9" t="s">
        <v>402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72</v>
      </c>
      <c r="AI212" s="1">
        <v>3</v>
      </c>
      <c r="AJ212" s="3" t="s">
        <v>142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414</v>
      </c>
      <c r="AZ212" s="2">
        <v>0</v>
      </c>
      <c r="BA212" s="2">
        <v>0</v>
      </c>
      <c r="BB212" s="2">
        <v>0</v>
      </c>
      <c r="BC212" s="1" t="s">
        <v>120</v>
      </c>
      <c r="BD212" s="56">
        <v>0</v>
      </c>
    </row>
    <row r="213" spans="1:56" ht="28.5" customHeight="1" x14ac:dyDescent="0.45">
      <c r="A213" s="3">
        <v>45601</v>
      </c>
      <c r="B213" s="14" t="s">
        <v>240</v>
      </c>
      <c r="C213" s="9" t="s">
        <v>94</v>
      </c>
      <c r="D213" s="13" t="s">
        <v>110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0</v>
      </c>
      <c r="Q213" s="10">
        <v>0</v>
      </c>
      <c r="R213" s="10">
        <v>0</v>
      </c>
      <c r="S213" s="9" t="s">
        <v>100</v>
      </c>
      <c r="T213" s="12" t="s">
        <v>142</v>
      </c>
      <c r="U213" s="11">
        <v>7920</v>
      </c>
      <c r="V213" s="10">
        <v>7920</v>
      </c>
      <c r="W213" s="10">
        <v>0</v>
      </c>
      <c r="X213" s="10">
        <v>12600</v>
      </c>
      <c r="Y213" s="10">
        <v>0</v>
      </c>
      <c r="Z213" s="9" t="s">
        <v>402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122</v>
      </c>
      <c r="AH213" s="1" t="s">
        <v>72</v>
      </c>
      <c r="AI213" s="1">
        <v>3</v>
      </c>
      <c r="AJ213" s="3" t="s">
        <v>142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128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101</v>
      </c>
      <c r="AA214" s="8">
        <v>1028658.6818200002</v>
      </c>
      <c r="AB214" s="8">
        <v>0</v>
      </c>
      <c r="AC214" s="8">
        <v>1028658.6818200002</v>
      </c>
      <c r="AD214" s="8">
        <v>0</v>
      </c>
      <c r="AE214" s="8">
        <v>0</v>
      </c>
      <c r="AF214" s="8" t="s">
        <v>58</v>
      </c>
      <c r="AG214" s="1" t="s">
        <v>122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121</v>
      </c>
      <c r="BD214" s="56">
        <v>0</v>
      </c>
    </row>
    <row r="215" spans="1:56" ht="28.5" customHeight="1" x14ac:dyDescent="0.45">
      <c r="A215" s="3">
        <v>45738</v>
      </c>
      <c r="B215" s="14" t="s">
        <v>704</v>
      </c>
      <c r="C215" s="9" t="s">
        <v>150</v>
      </c>
      <c r="D215" s="13" t="s">
        <v>59</v>
      </c>
      <c r="E215" s="9">
        <v>26</v>
      </c>
      <c r="F215" s="9">
        <v>39</v>
      </c>
      <c r="G215" s="9" t="s">
        <v>60</v>
      </c>
      <c r="H215" s="9">
        <v>0</v>
      </c>
      <c r="I215" s="9">
        <v>93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133</v>
      </c>
      <c r="T215" s="12">
        <v>45752</v>
      </c>
      <c r="U215" s="11">
        <v>4563</v>
      </c>
      <c r="V215" s="10">
        <v>0</v>
      </c>
      <c r="W215" s="10">
        <v>4563</v>
      </c>
      <c r="X215" s="10">
        <v>0</v>
      </c>
      <c r="Y215" s="10">
        <v>0</v>
      </c>
      <c r="Z215" s="9" t="s">
        <v>85</v>
      </c>
      <c r="AA215" s="8">
        <v>5163.3539099999998</v>
      </c>
      <c r="AB215" s="8">
        <v>0</v>
      </c>
      <c r="AC215" s="8">
        <v>5163.3539099999998</v>
      </c>
      <c r="AD215" s="8">
        <v>0</v>
      </c>
      <c r="AE215" s="8">
        <v>0</v>
      </c>
      <c r="AF215" s="8">
        <v>0</v>
      </c>
      <c r="AG215" s="1" t="s">
        <v>125</v>
      </c>
      <c r="AH215" s="1" t="s">
        <v>77</v>
      </c>
      <c r="AI215" s="1">
        <v>1</v>
      </c>
      <c r="AJ215" s="3">
        <v>45752</v>
      </c>
      <c r="AK215" s="3">
        <v>0</v>
      </c>
      <c r="AL215" s="3">
        <v>0</v>
      </c>
      <c r="AM215" s="3">
        <v>0</v>
      </c>
      <c r="AN215" s="3">
        <v>0</v>
      </c>
      <c r="AO215" s="3">
        <v>45751</v>
      </c>
      <c r="AP215" s="3">
        <v>45747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416.91214293299993</v>
      </c>
    </row>
    <row r="216" spans="1:56" ht="28.5" customHeight="1" x14ac:dyDescent="0.45">
      <c r="A216" s="3">
        <v>45747</v>
      </c>
      <c r="B216" s="14" t="s">
        <v>811</v>
      </c>
      <c r="C216" s="9" t="s">
        <v>206</v>
      </c>
      <c r="D216" s="13" t="s">
        <v>767</v>
      </c>
      <c r="E216" s="9">
        <v>26</v>
      </c>
      <c r="F216" s="9">
        <v>41</v>
      </c>
      <c r="G216" s="9" t="s">
        <v>60</v>
      </c>
      <c r="H216" s="9">
        <v>0</v>
      </c>
      <c r="I216" s="9">
        <v>97</v>
      </c>
      <c r="J216" s="9" t="s">
        <v>57</v>
      </c>
      <c r="K216" s="9">
        <v>5</v>
      </c>
      <c r="L216" s="9" t="s">
        <v>92</v>
      </c>
      <c r="M216" s="10">
        <v>27</v>
      </c>
      <c r="N216" s="9">
        <v>43</v>
      </c>
      <c r="O216" s="9">
        <v>40</v>
      </c>
      <c r="P216" s="10">
        <v>114.57174504959998</v>
      </c>
      <c r="Q216" s="10">
        <v>0</v>
      </c>
      <c r="R216" s="10">
        <v>114.57174504959998</v>
      </c>
      <c r="S216" s="9" t="s">
        <v>218</v>
      </c>
      <c r="T216" s="12">
        <v>45755</v>
      </c>
      <c r="U216" s="11">
        <v>4000</v>
      </c>
      <c r="V216" s="10">
        <v>0</v>
      </c>
      <c r="W216" s="10">
        <v>4000</v>
      </c>
      <c r="X216" s="10">
        <v>0</v>
      </c>
      <c r="Y216" s="10">
        <v>4200</v>
      </c>
      <c r="Z216" s="9" t="s">
        <v>85</v>
      </c>
      <c r="AA216" s="8">
        <v>4749.8</v>
      </c>
      <c r="AB216" s="8">
        <v>2306</v>
      </c>
      <c r="AC216" s="8">
        <v>2443.8000000000002</v>
      </c>
      <c r="AD216" s="8">
        <v>0</v>
      </c>
      <c r="AE216" s="8">
        <v>0</v>
      </c>
      <c r="AF216" s="8">
        <v>0</v>
      </c>
      <c r="AG216" s="1" t="s">
        <v>61</v>
      </c>
      <c r="AH216" s="1" t="s">
        <v>72</v>
      </c>
      <c r="AI216" s="1">
        <v>3</v>
      </c>
      <c r="AJ216" s="3">
        <v>45755</v>
      </c>
      <c r="AK216" s="3">
        <v>0</v>
      </c>
      <c r="AL216" s="3">
        <v>45745</v>
      </c>
      <c r="AM216" s="3">
        <v>45752</v>
      </c>
      <c r="AN216" s="3">
        <v>45753</v>
      </c>
      <c r="AO216" s="3">
        <v>45753</v>
      </c>
      <c r="AP216" s="3">
        <v>45750</v>
      </c>
      <c r="AQ216" s="3">
        <v>45754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197.3232733333333</v>
      </c>
    </row>
    <row r="217" spans="1:56" ht="28.5" customHeight="1" x14ac:dyDescent="0.45">
      <c r="A217" s="3">
        <v>45743</v>
      </c>
      <c r="B217" s="14" t="s">
        <v>738</v>
      </c>
      <c r="C217" s="9" t="s">
        <v>206</v>
      </c>
      <c r="D217" s="13" t="s">
        <v>741</v>
      </c>
      <c r="E217" s="9">
        <v>26</v>
      </c>
      <c r="F217" s="9">
        <v>41</v>
      </c>
      <c r="G217" s="9" t="s">
        <v>60</v>
      </c>
      <c r="H217" s="9">
        <v>0</v>
      </c>
      <c r="I217" s="9">
        <v>97</v>
      </c>
      <c r="J217" s="9" t="s">
        <v>57</v>
      </c>
      <c r="K217" s="9">
        <v>5</v>
      </c>
      <c r="L217" s="9" t="s">
        <v>92</v>
      </c>
      <c r="M217" s="10">
        <v>27</v>
      </c>
      <c r="N217" s="9">
        <v>43</v>
      </c>
      <c r="O217" s="9">
        <v>40</v>
      </c>
      <c r="P217" s="10">
        <v>114.57174504959998</v>
      </c>
      <c r="Q217" s="10">
        <v>0</v>
      </c>
      <c r="R217" s="10">
        <v>114.57174504959998</v>
      </c>
      <c r="S217" s="9" t="s">
        <v>218</v>
      </c>
      <c r="T217" s="12" t="s">
        <v>63</v>
      </c>
      <c r="U217" s="11">
        <v>4000</v>
      </c>
      <c r="V217" s="10">
        <v>0</v>
      </c>
      <c r="W217" s="10">
        <v>4000</v>
      </c>
      <c r="X217" s="10">
        <v>0</v>
      </c>
      <c r="Y217" s="10">
        <v>4200</v>
      </c>
      <c r="Z217" s="9" t="s">
        <v>85</v>
      </c>
      <c r="AA217" s="8">
        <v>4749.8</v>
      </c>
      <c r="AB217" s="8">
        <v>0</v>
      </c>
      <c r="AC217" s="8">
        <v>4749.8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 t="s">
        <v>63</v>
      </c>
      <c r="AK217" s="3">
        <v>0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742</v>
      </c>
      <c r="AZ217" s="2">
        <v>0</v>
      </c>
      <c r="BA217" s="2">
        <v>0</v>
      </c>
      <c r="BB217" s="2">
        <v>0</v>
      </c>
      <c r="BC217" s="1" t="s">
        <v>105</v>
      </c>
      <c r="BD217" s="56">
        <v>383.51996222222226</v>
      </c>
    </row>
    <row r="218" spans="1:56" ht="28.5" customHeight="1" x14ac:dyDescent="0.45">
      <c r="A218" s="3" t="s">
        <v>146</v>
      </c>
      <c r="B218" s="14" t="s">
        <v>146</v>
      </c>
      <c r="C218" s="9" t="s">
        <v>153</v>
      </c>
      <c r="D218" s="13" t="s">
        <v>59</v>
      </c>
      <c r="E218" s="9">
        <v>26</v>
      </c>
      <c r="F218" s="9">
        <v>42</v>
      </c>
      <c r="G218" s="9" t="s">
        <v>60</v>
      </c>
      <c r="H218" s="9">
        <v>0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 t="s">
        <v>63</v>
      </c>
      <c r="U218" s="11">
        <v>40000</v>
      </c>
      <c r="V218" s="10">
        <v>0</v>
      </c>
      <c r="W218" s="10">
        <v>40000</v>
      </c>
      <c r="X218" s="10">
        <v>0</v>
      </c>
      <c r="Y218" s="10">
        <v>0</v>
      </c>
      <c r="Z218" s="9" t="s">
        <v>85</v>
      </c>
      <c r="AA218" s="8">
        <v>48615.600000000006</v>
      </c>
      <c r="AB218" s="8">
        <v>0</v>
      </c>
      <c r="AC218" s="8">
        <v>48615.600000000006</v>
      </c>
      <c r="AD218" s="8">
        <v>0</v>
      </c>
      <c r="AE218" s="8">
        <v>0</v>
      </c>
      <c r="AF218" s="8">
        <v>0</v>
      </c>
      <c r="AG218" s="1" t="s">
        <v>123</v>
      </c>
      <c r="AH218" s="1" t="s">
        <v>77</v>
      </c>
      <c r="AI218" s="1">
        <v>1</v>
      </c>
      <c r="AJ218" s="3" t="s">
        <v>63</v>
      </c>
      <c r="AK218" s="3">
        <v>0</v>
      </c>
      <c r="AL218" s="3">
        <v>0</v>
      </c>
      <c r="AM218" s="3">
        <v>0</v>
      </c>
      <c r="AN218" s="3">
        <v>0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3925.4396133333335</v>
      </c>
    </row>
    <row r="219" spans="1:56" ht="28.5" customHeight="1" x14ac:dyDescent="0.45">
      <c r="A219" s="3" t="s">
        <v>146</v>
      </c>
      <c r="B219" s="14" t="s">
        <v>146</v>
      </c>
      <c r="C219" s="9" t="s">
        <v>206</v>
      </c>
      <c r="D219" s="13" t="s">
        <v>61</v>
      </c>
      <c r="E219" s="9">
        <v>26</v>
      </c>
      <c r="F219" s="9">
        <v>41</v>
      </c>
      <c r="G219" s="9" t="s">
        <v>60</v>
      </c>
      <c r="H219" s="9">
        <v>0</v>
      </c>
      <c r="I219" s="9">
        <v>97</v>
      </c>
      <c r="J219" s="9" t="s">
        <v>57</v>
      </c>
      <c r="K219" s="9">
        <v>5</v>
      </c>
      <c r="L219" s="9" t="s">
        <v>92</v>
      </c>
      <c r="M219" s="10">
        <v>27</v>
      </c>
      <c r="N219" s="9">
        <v>43</v>
      </c>
      <c r="O219" s="9">
        <v>40</v>
      </c>
      <c r="P219" s="10">
        <v>286.42936262399996</v>
      </c>
      <c r="Q219" s="10">
        <v>0</v>
      </c>
      <c r="R219" s="10">
        <v>286.42936262399996</v>
      </c>
      <c r="S219" s="9" t="s">
        <v>218</v>
      </c>
      <c r="T219" s="12" t="s">
        <v>63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85</v>
      </c>
      <c r="AA219" s="8">
        <v>11874.499999999998</v>
      </c>
      <c r="AB219" s="8">
        <v>0</v>
      </c>
      <c r="AC219" s="8">
        <v>11874.499999999998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958.79990555555537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 t="s">
        <v>60</v>
      </c>
      <c r="H220" s="9">
        <v>0</v>
      </c>
      <c r="I220" s="9">
        <v>102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85</v>
      </c>
      <c r="AA220" s="8">
        <v>75153.053910000002</v>
      </c>
      <c r="AB220" s="8">
        <v>2306</v>
      </c>
      <c r="AC220" s="8">
        <v>72847.053910000002</v>
      </c>
      <c r="AD220" s="8">
        <v>0</v>
      </c>
      <c r="AE220" s="8">
        <v>0</v>
      </c>
      <c r="AF220" s="8" t="s">
        <v>58</v>
      </c>
      <c r="AG220" s="1" t="s">
        <v>122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45750</v>
      </c>
      <c r="B221" s="14" t="s">
        <v>138</v>
      </c>
      <c r="C221" s="9" t="s">
        <v>227</v>
      </c>
      <c r="D221" s="13" t="s">
        <v>796</v>
      </c>
      <c r="E221" s="9">
        <v>26</v>
      </c>
      <c r="F221" s="9">
        <v>43</v>
      </c>
      <c r="G221" s="9" t="s">
        <v>60</v>
      </c>
      <c r="H221" s="9" t="s">
        <v>66</v>
      </c>
      <c r="I221" s="9">
        <v>140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213</v>
      </c>
      <c r="T221" s="12">
        <v>45768</v>
      </c>
      <c r="U221" s="11">
        <v>10000</v>
      </c>
      <c r="V221" s="10">
        <v>3000</v>
      </c>
      <c r="W221" s="10">
        <v>7000</v>
      </c>
      <c r="X221" s="10">
        <v>0</v>
      </c>
      <c r="Y221" s="10">
        <v>7350</v>
      </c>
      <c r="Z221" s="9" t="s">
        <v>165</v>
      </c>
      <c r="AA221" s="8">
        <v>8703.31</v>
      </c>
      <c r="AB221" s="8">
        <v>0</v>
      </c>
      <c r="AC221" s="8">
        <v>8703.31</v>
      </c>
      <c r="AD221" s="8">
        <v>0</v>
      </c>
      <c r="AE221" s="8">
        <v>8703.31</v>
      </c>
      <c r="AF221" s="8">
        <v>0</v>
      </c>
      <c r="AG221" s="1" t="s">
        <v>122</v>
      </c>
      <c r="AH221" s="1" t="s">
        <v>68</v>
      </c>
      <c r="AI221" s="1">
        <v>4</v>
      </c>
      <c r="AJ221" s="3">
        <v>45768</v>
      </c>
      <c r="AK221" s="3">
        <v>45764</v>
      </c>
      <c r="AL221" s="3">
        <v>45758</v>
      </c>
      <c r="AM221" s="3">
        <v>45765</v>
      </c>
      <c r="AN221" s="3">
        <v>45766</v>
      </c>
      <c r="AO221" s="3">
        <v>45766</v>
      </c>
      <c r="AP221" s="3">
        <v>45763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 t="s">
        <v>812</v>
      </c>
      <c r="AZ221" s="2">
        <v>0</v>
      </c>
      <c r="BA221" s="2">
        <v>0</v>
      </c>
      <c r="BB221" s="2">
        <v>0</v>
      </c>
      <c r="BC221" s="1" t="s">
        <v>106</v>
      </c>
      <c r="BD221" s="56">
        <v>781.94405177777787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100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165</v>
      </c>
      <c r="AA222" s="8">
        <v>8703.31</v>
      </c>
      <c r="AB222" s="8">
        <v>0</v>
      </c>
      <c r="AC222" s="8">
        <v>8703.31</v>
      </c>
      <c r="AD222" s="8">
        <v>0</v>
      </c>
      <c r="AE222" s="8">
        <v>8703.31</v>
      </c>
      <c r="AF222" s="8" t="s">
        <v>58</v>
      </c>
      <c r="AG222" s="1" t="s">
        <v>125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0</v>
      </c>
    </row>
    <row r="223" spans="1:56" ht="28.5" customHeight="1" x14ac:dyDescent="0.45">
      <c r="A223" s="3" t="s">
        <v>146</v>
      </c>
      <c r="B223" s="14" t="s">
        <v>138</v>
      </c>
      <c r="C223" s="9" t="s">
        <v>113</v>
      </c>
      <c r="D223" s="13" t="s">
        <v>59</v>
      </c>
      <c r="E223" s="9">
        <v>26</v>
      </c>
      <c r="F223" s="9">
        <v>43</v>
      </c>
      <c r="G223" s="9" t="s">
        <v>60</v>
      </c>
      <c r="H223" s="9">
        <v>0</v>
      </c>
      <c r="I223" s="9">
        <v>116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>
        <v>45768</v>
      </c>
      <c r="U223" s="11">
        <v>10000</v>
      </c>
      <c r="V223" s="10">
        <v>0</v>
      </c>
      <c r="W223" s="10">
        <v>10000</v>
      </c>
      <c r="X223" s="10">
        <v>0</v>
      </c>
      <c r="Y223" s="10">
        <v>0</v>
      </c>
      <c r="Z223" s="9" t="s">
        <v>255</v>
      </c>
      <c r="AA223" s="8">
        <v>12433.3</v>
      </c>
      <c r="AB223" s="8">
        <v>6278</v>
      </c>
      <c r="AC223" s="8">
        <v>6155.2999999999993</v>
      </c>
      <c r="AD223" s="8">
        <v>0</v>
      </c>
      <c r="AE223" s="8">
        <v>0</v>
      </c>
      <c r="AF223" s="8">
        <v>0</v>
      </c>
      <c r="AG223" s="1" t="s">
        <v>125</v>
      </c>
      <c r="AH223" s="1" t="s">
        <v>77</v>
      </c>
      <c r="AI223" s="1">
        <v>1</v>
      </c>
      <c r="AJ223" s="3">
        <v>45768</v>
      </c>
      <c r="AK223" s="3">
        <v>0</v>
      </c>
      <c r="AL223" s="3">
        <v>0</v>
      </c>
      <c r="AM223" s="3">
        <v>0</v>
      </c>
      <c r="AN223" s="3">
        <v>0</v>
      </c>
      <c r="AO223" s="3">
        <v>45767</v>
      </c>
      <c r="AP223" s="3">
        <v>45763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611.70003555555559</v>
      </c>
    </row>
    <row r="224" spans="1:56" ht="28.5" customHeight="1" x14ac:dyDescent="0.45">
      <c r="A224" s="3" t="s">
        <v>146</v>
      </c>
      <c r="B224" s="14" t="s">
        <v>146</v>
      </c>
      <c r="C224" s="9" t="s">
        <v>113</v>
      </c>
      <c r="D224" s="13" t="s">
        <v>59</v>
      </c>
      <c r="E224" s="9">
        <v>26</v>
      </c>
      <c r="F224" s="9">
        <v>43</v>
      </c>
      <c r="G224" s="9" t="s">
        <v>60</v>
      </c>
      <c r="H224" s="9">
        <v>0</v>
      </c>
      <c r="I224" s="9">
        <v>116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 t="s">
        <v>63</v>
      </c>
      <c r="U224" s="11">
        <v>20000</v>
      </c>
      <c r="V224" s="10">
        <v>0</v>
      </c>
      <c r="W224" s="10">
        <v>20000</v>
      </c>
      <c r="X224" s="10">
        <v>0</v>
      </c>
      <c r="Y224" s="10">
        <v>0</v>
      </c>
      <c r="Z224" s="9" t="s">
        <v>255</v>
      </c>
      <c r="AA224" s="8">
        <v>24866.6</v>
      </c>
      <c r="AB224" s="8">
        <v>0</v>
      </c>
      <c r="AC224" s="8">
        <v>24866.6</v>
      </c>
      <c r="AD224" s="8">
        <v>0</v>
      </c>
      <c r="AE224" s="8">
        <v>0</v>
      </c>
      <c r="AF224" s="8">
        <v>0</v>
      </c>
      <c r="AG224" s="1" t="s">
        <v>123</v>
      </c>
      <c r="AH224" s="1" t="s">
        <v>77</v>
      </c>
      <c r="AI224" s="1">
        <v>1</v>
      </c>
      <c r="AJ224" s="3" t="s">
        <v>63</v>
      </c>
      <c r="AK224" s="3">
        <v>0</v>
      </c>
      <c r="AL224" s="3">
        <v>0</v>
      </c>
      <c r="AM224" s="3">
        <v>0</v>
      </c>
      <c r="AN224" s="3">
        <v>0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2471.1874488888889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116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255</v>
      </c>
      <c r="AA225" s="8">
        <v>37299.899999999994</v>
      </c>
      <c r="AB225" s="8">
        <v>6278</v>
      </c>
      <c r="AC225" s="8">
        <v>31021.899999999998</v>
      </c>
      <c r="AD225" s="8">
        <v>0</v>
      </c>
      <c r="AE225" s="8">
        <v>0</v>
      </c>
      <c r="AF225" s="8" t="s">
        <v>58</v>
      </c>
      <c r="AG225" s="1" t="s">
        <v>123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256</v>
      </c>
      <c r="BD225" s="56">
        <v>0</v>
      </c>
    </row>
    <row r="226" spans="1:56" ht="28.5" customHeight="1" x14ac:dyDescent="0.45">
      <c r="A226" s="3">
        <v>45744</v>
      </c>
      <c r="B226" s="14" t="s">
        <v>768</v>
      </c>
      <c r="C226" s="9" t="s">
        <v>113</v>
      </c>
      <c r="D226" s="13" t="s">
        <v>59</v>
      </c>
      <c r="E226" s="9">
        <v>26</v>
      </c>
      <c r="F226" s="9">
        <v>43</v>
      </c>
      <c r="G226" s="9" t="s">
        <v>60</v>
      </c>
      <c r="H226" s="9" t="s">
        <v>66</v>
      </c>
      <c r="I226" s="9">
        <v>150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114</v>
      </c>
      <c r="T226" s="12">
        <v>45765</v>
      </c>
      <c r="U226" s="11">
        <v>11000</v>
      </c>
      <c r="V226" s="10">
        <v>0</v>
      </c>
      <c r="W226" s="10">
        <v>11000</v>
      </c>
      <c r="X226" s="10">
        <v>0</v>
      </c>
      <c r="Y226" s="10">
        <v>0</v>
      </c>
      <c r="Z226" s="9" t="s">
        <v>89</v>
      </c>
      <c r="AA226" s="8">
        <v>13676.630000000001</v>
      </c>
      <c r="AB226" s="8">
        <v>13676.630000000001</v>
      </c>
      <c r="AC226" s="8">
        <v>0</v>
      </c>
      <c r="AD226" s="8">
        <v>13676.630000000001</v>
      </c>
      <c r="AE226" s="8">
        <v>0</v>
      </c>
      <c r="AF226" s="8" t="s">
        <v>315</v>
      </c>
      <c r="AG226" s="1" t="s">
        <v>123</v>
      </c>
      <c r="AH226" s="1" t="s">
        <v>163</v>
      </c>
      <c r="AI226" s="1">
        <v>2</v>
      </c>
      <c r="AJ226" s="3">
        <v>45765</v>
      </c>
      <c r="AK226" s="3">
        <v>45763</v>
      </c>
      <c r="AL226" s="3">
        <v>0</v>
      </c>
      <c r="AM226" s="3">
        <v>0</v>
      </c>
      <c r="AN226" s="3">
        <v>0</v>
      </c>
      <c r="AO226" s="3">
        <v>45764</v>
      </c>
      <c r="AP226" s="3">
        <v>45760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483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107</v>
      </c>
      <c r="BD226" s="56">
        <v>0</v>
      </c>
    </row>
    <row r="227" spans="1:56" ht="28.5" customHeight="1" x14ac:dyDescent="0.45">
      <c r="A227" s="3">
        <v>45723</v>
      </c>
      <c r="B227" s="14" t="s">
        <v>540</v>
      </c>
      <c r="C227" s="9" t="s">
        <v>113</v>
      </c>
      <c r="D227" s="13" t="s">
        <v>159</v>
      </c>
      <c r="E227" s="9">
        <v>26</v>
      </c>
      <c r="F227" s="9">
        <v>43</v>
      </c>
      <c r="G227" s="9" t="s">
        <v>60</v>
      </c>
      <c r="H227" s="9" t="s">
        <v>66</v>
      </c>
      <c r="I227" s="9">
        <v>150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114</v>
      </c>
      <c r="T227" s="12">
        <v>45772</v>
      </c>
      <c r="U227" s="11">
        <v>30000</v>
      </c>
      <c r="V227" s="10">
        <v>3848</v>
      </c>
      <c r="W227" s="10">
        <v>26152</v>
      </c>
      <c r="X227" s="10">
        <v>0</v>
      </c>
      <c r="Y227" s="10">
        <v>27459.600000000002</v>
      </c>
      <c r="Z227" s="9" t="s">
        <v>89</v>
      </c>
      <c r="AA227" s="8">
        <v>32515.566159999998</v>
      </c>
      <c r="AB227" s="8">
        <v>32142</v>
      </c>
      <c r="AC227" s="8">
        <v>373.56615999999849</v>
      </c>
      <c r="AD227" s="8">
        <v>0</v>
      </c>
      <c r="AE227" s="8">
        <v>32515.566159999998</v>
      </c>
      <c r="AF227" s="8" t="s">
        <v>315</v>
      </c>
      <c r="AG227" s="1" t="s">
        <v>61</v>
      </c>
      <c r="AH227" s="1" t="s">
        <v>68</v>
      </c>
      <c r="AI227" s="1">
        <v>4</v>
      </c>
      <c r="AJ227" s="3">
        <v>45772</v>
      </c>
      <c r="AK227" s="3">
        <v>45768</v>
      </c>
      <c r="AL227" s="3">
        <v>45762</v>
      </c>
      <c r="AM227" s="3">
        <v>45769</v>
      </c>
      <c r="AN227" s="3">
        <v>45770</v>
      </c>
      <c r="AO227" s="3">
        <v>45770</v>
      </c>
      <c r="AP227" s="3">
        <v>45767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107</v>
      </c>
      <c r="BD227" s="56">
        <v>38.527123301333184</v>
      </c>
    </row>
    <row r="228" spans="1:56" ht="28.5" customHeight="1" x14ac:dyDescent="0.45">
      <c r="A228" s="3">
        <v>45723</v>
      </c>
      <c r="B228" s="14" t="s">
        <v>541</v>
      </c>
      <c r="C228" s="9" t="s">
        <v>113</v>
      </c>
      <c r="D228" s="13" t="s">
        <v>159</v>
      </c>
      <c r="E228" s="9">
        <v>26</v>
      </c>
      <c r="F228" s="9">
        <v>43</v>
      </c>
      <c r="G228" s="9" t="s">
        <v>60</v>
      </c>
      <c r="H228" s="9" t="s">
        <v>66</v>
      </c>
      <c r="I228" s="9">
        <v>150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114</v>
      </c>
      <c r="T228" s="12">
        <v>45775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89</v>
      </c>
      <c r="AA228" s="8">
        <v>37299.899999999994</v>
      </c>
      <c r="AB228" s="8">
        <v>0</v>
      </c>
      <c r="AC228" s="8">
        <v>37299.899999999994</v>
      </c>
      <c r="AD228" s="8">
        <v>0</v>
      </c>
      <c r="AE228" s="8">
        <v>37299.899999999994</v>
      </c>
      <c r="AF228" s="8" t="s">
        <v>315</v>
      </c>
      <c r="AG228" s="1" t="s">
        <v>122</v>
      </c>
      <c r="AH228" s="1" t="s">
        <v>68</v>
      </c>
      <c r="AI228" s="1">
        <v>4</v>
      </c>
      <c r="AJ228" s="3">
        <v>45775</v>
      </c>
      <c r="AK228" s="3">
        <v>45771</v>
      </c>
      <c r="AL228" s="3">
        <v>45765</v>
      </c>
      <c r="AM228" s="3">
        <v>45772</v>
      </c>
      <c r="AN228" s="3">
        <v>45773</v>
      </c>
      <c r="AO228" s="3">
        <v>45773</v>
      </c>
      <c r="AP228" s="3">
        <v>45770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107</v>
      </c>
      <c r="BD228" s="56">
        <v>3846.8630200000002</v>
      </c>
    </row>
    <row r="229" spans="1:56" ht="28.5" customHeight="1" x14ac:dyDescent="0.45">
      <c r="A229" s="3">
        <v>45723</v>
      </c>
      <c r="B229" s="14" t="s">
        <v>542</v>
      </c>
      <c r="C229" s="9" t="s">
        <v>113</v>
      </c>
      <c r="D229" s="13" t="s">
        <v>159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>
        <v>45777</v>
      </c>
      <c r="U229" s="11">
        <v>30000</v>
      </c>
      <c r="V229" s="10">
        <v>0</v>
      </c>
      <c r="W229" s="10">
        <v>30000</v>
      </c>
      <c r="X229" s="10">
        <v>0</v>
      </c>
      <c r="Y229" s="10">
        <v>31500</v>
      </c>
      <c r="Z229" s="9" t="s">
        <v>89</v>
      </c>
      <c r="AA229" s="8">
        <v>37299.899999999994</v>
      </c>
      <c r="AB229" s="8">
        <v>0</v>
      </c>
      <c r="AC229" s="8">
        <v>37299.899999999994</v>
      </c>
      <c r="AD229" s="8">
        <v>0</v>
      </c>
      <c r="AE229" s="8">
        <v>37299.899999999994</v>
      </c>
      <c r="AF229" s="8" t="s">
        <v>315</v>
      </c>
      <c r="AG229" s="1" t="s">
        <v>122</v>
      </c>
      <c r="AH229" s="1" t="s">
        <v>68</v>
      </c>
      <c r="AI229" s="1">
        <v>4</v>
      </c>
      <c r="AJ229" s="3">
        <v>45777</v>
      </c>
      <c r="AK229" s="3">
        <v>45773</v>
      </c>
      <c r="AL229" s="3">
        <v>45767</v>
      </c>
      <c r="AM229" s="3">
        <v>45774</v>
      </c>
      <c r="AN229" s="3">
        <v>45775</v>
      </c>
      <c r="AO229" s="3">
        <v>45775</v>
      </c>
      <c r="AP229" s="3">
        <v>45772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107</v>
      </c>
      <c r="BD229" s="56">
        <v>3846.8630200000002</v>
      </c>
    </row>
    <row r="230" spans="1:56" ht="28.5" customHeight="1" x14ac:dyDescent="0.45">
      <c r="A230" s="3" t="s">
        <v>146</v>
      </c>
      <c r="B230" s="14" t="s">
        <v>146</v>
      </c>
      <c r="C230" s="9" t="s">
        <v>113</v>
      </c>
      <c r="D230" s="13" t="s">
        <v>61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114</v>
      </c>
      <c r="T230" s="12" t="s">
        <v>63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89</v>
      </c>
      <c r="AA230" s="8">
        <v>24866.6</v>
      </c>
      <c r="AB230" s="8">
        <v>0</v>
      </c>
      <c r="AC230" s="8">
        <v>24866.6</v>
      </c>
      <c r="AD230" s="8">
        <v>0</v>
      </c>
      <c r="AE230" s="8">
        <v>24866.6</v>
      </c>
      <c r="AF230" s="8" t="s">
        <v>315</v>
      </c>
      <c r="AG230" s="1" t="s">
        <v>123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107</v>
      </c>
      <c r="BD230" s="56">
        <v>2564.5753466666665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26</v>
      </c>
      <c r="F231" s="9">
        <v>43</v>
      </c>
      <c r="G231" s="9">
        <v>0</v>
      </c>
      <c r="H231" s="9">
        <v>0</v>
      </c>
      <c r="I231" s="9">
        <v>120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89</v>
      </c>
      <c r="AA231" s="8">
        <v>145658.59615999999</v>
      </c>
      <c r="AB231" s="8">
        <v>45818.630000000005</v>
      </c>
      <c r="AC231" s="8">
        <v>99839.966159999982</v>
      </c>
      <c r="AD231" s="8">
        <v>13676.630000000001</v>
      </c>
      <c r="AE231" s="8">
        <v>131981.96615999998</v>
      </c>
      <c r="AF231" s="8" t="s">
        <v>58</v>
      </c>
      <c r="AG231" s="1" t="s">
        <v>125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109</v>
      </c>
      <c r="BD231" s="56">
        <v>0</v>
      </c>
    </row>
    <row r="232" spans="1:56" ht="28.5" customHeight="1" x14ac:dyDescent="0.45">
      <c r="A232" s="3">
        <v>45749</v>
      </c>
      <c r="B232" s="14" t="s">
        <v>797</v>
      </c>
      <c r="C232" s="9" t="s">
        <v>166</v>
      </c>
      <c r="D232" s="13" t="s">
        <v>167</v>
      </c>
      <c r="E232" s="9">
        <v>28</v>
      </c>
      <c r="F232" s="9">
        <v>41</v>
      </c>
      <c r="G232" s="9" t="s">
        <v>60</v>
      </c>
      <c r="H232" s="9">
        <v>0</v>
      </c>
      <c r="I232" s="9">
        <v>120</v>
      </c>
      <c r="J232" s="9" t="s">
        <v>78</v>
      </c>
      <c r="K232" s="9">
        <v>3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71</v>
      </c>
      <c r="T232" s="12">
        <v>45769</v>
      </c>
      <c r="U232" s="11">
        <v>50000</v>
      </c>
      <c r="V232" s="10">
        <v>0</v>
      </c>
      <c r="W232" s="10">
        <v>50000</v>
      </c>
      <c r="X232" s="10">
        <v>0</v>
      </c>
      <c r="Y232" s="10">
        <v>52500</v>
      </c>
      <c r="Z232" s="9" t="s">
        <v>137</v>
      </c>
      <c r="AA232" s="8">
        <v>59372.5</v>
      </c>
      <c r="AB232" s="8">
        <v>4036</v>
      </c>
      <c r="AC232" s="8">
        <v>55336.5</v>
      </c>
      <c r="AD232" s="8">
        <v>0</v>
      </c>
      <c r="AE232" s="8">
        <v>0</v>
      </c>
      <c r="AF232" s="8">
        <v>0</v>
      </c>
      <c r="AG232" s="1" t="s">
        <v>122</v>
      </c>
      <c r="AH232" s="1" t="s">
        <v>168</v>
      </c>
      <c r="AI232" s="1">
        <v>2</v>
      </c>
      <c r="AJ232" s="3">
        <v>45769</v>
      </c>
      <c r="AK232" s="3">
        <v>0</v>
      </c>
      <c r="AL232" s="3">
        <v>45760</v>
      </c>
      <c r="AM232" s="3">
        <v>45767</v>
      </c>
      <c r="AN232" s="3">
        <v>0</v>
      </c>
      <c r="AO232" s="3">
        <v>45768</v>
      </c>
      <c r="AP232" s="3">
        <v>45764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 t="s">
        <v>769</v>
      </c>
      <c r="AZ232" s="2">
        <v>0</v>
      </c>
      <c r="BA232" s="2">
        <v>0</v>
      </c>
      <c r="BB232" s="2">
        <v>0</v>
      </c>
      <c r="BC232" s="1" t="s">
        <v>107</v>
      </c>
      <c r="BD232" s="56">
        <v>6219.2077499999996</v>
      </c>
    </row>
    <row r="233" spans="1:56" ht="28.5" customHeight="1" x14ac:dyDescent="0.45">
      <c r="A233" s="3" t="s">
        <v>146</v>
      </c>
      <c r="B233" s="14" t="s">
        <v>146</v>
      </c>
      <c r="C233" s="9" t="s">
        <v>113</v>
      </c>
      <c r="D233" s="13" t="s">
        <v>59</v>
      </c>
      <c r="E233" s="9">
        <v>28</v>
      </c>
      <c r="F233" s="9">
        <v>47</v>
      </c>
      <c r="G233" s="9" t="s">
        <v>60</v>
      </c>
      <c r="H233" s="9" t="s">
        <v>66</v>
      </c>
      <c r="I233" s="9">
        <v>180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>
        <v>45777</v>
      </c>
      <c r="U233" s="11">
        <v>20000</v>
      </c>
      <c r="V233" s="10">
        <v>0</v>
      </c>
      <c r="W233" s="10">
        <v>20000</v>
      </c>
      <c r="X233" s="10">
        <v>0</v>
      </c>
      <c r="Y233" s="10">
        <v>0</v>
      </c>
      <c r="Z233" s="9" t="s">
        <v>137</v>
      </c>
      <c r="AA233" s="8">
        <v>27101.800000000003</v>
      </c>
      <c r="AB233" s="8">
        <v>0</v>
      </c>
      <c r="AC233" s="8">
        <v>27101.800000000003</v>
      </c>
      <c r="AD233" s="8">
        <v>0</v>
      </c>
      <c r="AE233" s="8">
        <v>27101.800000000003</v>
      </c>
      <c r="AF233" s="8">
        <v>0</v>
      </c>
      <c r="AG233" s="1">
        <v>0</v>
      </c>
      <c r="AH233" s="1" t="s">
        <v>77</v>
      </c>
      <c r="AI233" s="1">
        <v>1</v>
      </c>
      <c r="AJ233" s="3">
        <v>45777</v>
      </c>
      <c r="AK233" s="3">
        <v>0</v>
      </c>
      <c r="AL233" s="3">
        <v>0</v>
      </c>
      <c r="AM233" s="3">
        <v>0</v>
      </c>
      <c r="AN233" s="3">
        <v>0</v>
      </c>
      <c r="AO233" s="3">
        <v>45776</v>
      </c>
      <c r="AP233" s="3">
        <v>45772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107</v>
      </c>
      <c r="BD233" s="56">
        <v>3045.9411888888894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28</v>
      </c>
      <c r="F234" s="9">
        <v>43</v>
      </c>
      <c r="G234" s="9">
        <v>0</v>
      </c>
      <c r="H234" s="9">
        <v>0</v>
      </c>
      <c r="I234" s="9">
        <v>130</v>
      </c>
      <c r="J234" s="9" t="s">
        <v>57</v>
      </c>
      <c r="K234" s="9">
        <v>3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137</v>
      </c>
      <c r="AA234" s="8">
        <v>86474.3</v>
      </c>
      <c r="AB234" s="8">
        <v>4036</v>
      </c>
      <c r="AC234" s="8">
        <v>82438.3</v>
      </c>
      <c r="AD234" s="8">
        <v>0</v>
      </c>
      <c r="AE234" s="8">
        <v>27101.800000000003</v>
      </c>
      <c r="AF234" s="8" t="s">
        <v>58</v>
      </c>
      <c r="AG234" s="1">
        <v>0</v>
      </c>
      <c r="AH234" s="1">
        <v>0</v>
      </c>
      <c r="AI234" s="1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169</v>
      </c>
      <c r="BD234" s="56">
        <v>0</v>
      </c>
    </row>
  </sheetData>
  <autoFilter ref="A5:BD234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4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304ED-F0B0-429A-B6C4-07F59E874412}">
  <sheetPr>
    <tabColor rgb="FFFFFF00"/>
  </sheetPr>
  <dimension ref="A1:BD221"/>
  <sheetViews>
    <sheetView zoomScale="80" zoomScaleNormal="80" workbookViewId="0">
      <selection activeCell="K17" sqref="K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45750</v>
      </c>
      <c r="E3" s="80" t="s">
        <v>52</v>
      </c>
      <c r="F3" s="80"/>
      <c r="G3" s="81">
        <v>10.5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45744</v>
      </c>
      <c r="B6" s="14" t="s">
        <v>138</v>
      </c>
      <c r="C6" s="9" t="s">
        <v>743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744</v>
      </c>
      <c r="T6" s="12">
        <v>45750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164</v>
      </c>
      <c r="AA6" s="8">
        <v>0</v>
      </c>
      <c r="AB6" s="8">
        <v>1254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 t="s">
        <v>772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45743</v>
      </c>
      <c r="B7" s="14" t="s">
        <v>745</v>
      </c>
      <c r="C7" s="9" t="s">
        <v>721</v>
      </c>
      <c r="D7" s="13" t="s">
        <v>722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123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164</v>
      </c>
      <c r="AA8" s="8">
        <v>6565.9000000000005</v>
      </c>
      <c r="AB8" s="8">
        <v>7819.9000000000005</v>
      </c>
      <c r="AC8" s="8">
        <v>0</v>
      </c>
      <c r="AD8" s="8">
        <v>0</v>
      </c>
      <c r="AE8" s="8">
        <v>6565.9000000000005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723</v>
      </c>
      <c r="BD8" s="56">
        <v>0</v>
      </c>
    </row>
    <row r="9" spans="1:56" ht="28.5" customHeight="1" x14ac:dyDescent="0.45">
      <c r="A9" s="3">
        <v>45713</v>
      </c>
      <c r="B9" s="14" t="s">
        <v>451</v>
      </c>
      <c r="C9" s="9" t="s">
        <v>452</v>
      </c>
      <c r="D9" s="13" t="s">
        <v>453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 t="s">
        <v>142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421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122</v>
      </c>
      <c r="AH9" s="1" t="s">
        <v>68</v>
      </c>
      <c r="AI9" s="1">
        <v>4</v>
      </c>
      <c r="AJ9" s="3" t="s">
        <v>142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454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 t="s">
        <v>146</v>
      </c>
      <c r="B10" s="14" t="s">
        <v>146</v>
      </c>
      <c r="C10" s="9" t="s">
        <v>419</v>
      </c>
      <c r="D10" s="13" t="s">
        <v>420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123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18.776177777777768</v>
      </c>
    </row>
    <row r="11" spans="1:56" ht="28.5" customHeight="1" x14ac:dyDescent="0.45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421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139</v>
      </c>
      <c r="BD11" s="56">
        <v>0</v>
      </c>
    </row>
    <row r="12" spans="1:56" ht="28.5" customHeight="1" x14ac:dyDescent="0.45">
      <c r="A12" s="3">
        <v>45744</v>
      </c>
      <c r="B12" s="14" t="s">
        <v>138</v>
      </c>
      <c r="C12" s="9" t="s">
        <v>746</v>
      </c>
      <c r="D12" s="13" t="s">
        <v>747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748</v>
      </c>
      <c r="AA12" s="8">
        <v>7404.0999999999995</v>
      </c>
      <c r="AB12" s="8">
        <v>2089</v>
      </c>
      <c r="AC12" s="8">
        <v>5315.0999999999995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749</v>
      </c>
      <c r="BD12" s="56">
        <v>316.35475199999996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748</v>
      </c>
      <c r="AA13" s="8">
        <v>7404.0999999999995</v>
      </c>
      <c r="AB13" s="8">
        <v>2089</v>
      </c>
      <c r="AC13" s="8">
        <v>5315.0999999999995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750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301</v>
      </c>
      <c r="D14" s="13" t="s">
        <v>465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77.857519999999994</v>
      </c>
    </row>
    <row r="15" spans="1:56" ht="28.5" customHeight="1" x14ac:dyDescent="0.45">
      <c r="A15" s="3">
        <v>0</v>
      </c>
      <c r="B15" s="14">
        <v>0</v>
      </c>
      <c r="C15" s="9" t="s">
        <v>266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45749</v>
      </c>
      <c r="B16" s="14" t="s">
        <v>773</v>
      </c>
      <c r="C16" s="9" t="s">
        <v>774</v>
      </c>
      <c r="D16" s="13" t="s">
        <v>775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45768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148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351</v>
      </c>
      <c r="AG16" s="1" t="s">
        <v>122</v>
      </c>
      <c r="AH16" s="1" t="s">
        <v>68</v>
      </c>
      <c r="AI16" s="1">
        <v>4</v>
      </c>
      <c r="AJ16" s="3">
        <v>45768</v>
      </c>
      <c r="AK16" s="3">
        <v>45764</v>
      </c>
      <c r="AL16" s="3">
        <v>45758</v>
      </c>
      <c r="AM16" s="3">
        <v>45765</v>
      </c>
      <c r="AN16" s="3">
        <v>45766</v>
      </c>
      <c r="AO16" s="3">
        <v>45766</v>
      </c>
      <c r="AP16" s="3">
        <v>45763</v>
      </c>
      <c r="AQ16" s="3">
        <v>45767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281.63520000000005</v>
      </c>
    </row>
    <row r="17" spans="1:56" ht="28.5" customHeight="1" x14ac:dyDescent="0.45">
      <c r="A17" s="3">
        <v>45749</v>
      </c>
      <c r="B17" s="14" t="s">
        <v>776</v>
      </c>
      <c r="C17" s="9" t="s">
        <v>774</v>
      </c>
      <c r="D17" s="13" t="s">
        <v>777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45768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148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351</v>
      </c>
      <c r="AG17" s="1" t="s">
        <v>123</v>
      </c>
      <c r="AH17" s="1" t="s">
        <v>68</v>
      </c>
      <c r="AI17" s="1">
        <v>4</v>
      </c>
      <c r="AJ17" s="3">
        <v>45768</v>
      </c>
      <c r="AK17" s="3">
        <v>45764</v>
      </c>
      <c r="AL17" s="3">
        <v>45758</v>
      </c>
      <c r="AM17" s="3">
        <v>45765</v>
      </c>
      <c r="AN17" s="3">
        <v>45766</v>
      </c>
      <c r="AO17" s="3">
        <v>45766</v>
      </c>
      <c r="AP17" s="3">
        <v>45763</v>
      </c>
      <c r="AQ17" s="3">
        <v>45767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281.63520000000005</v>
      </c>
    </row>
    <row r="18" spans="1:56" ht="28.5" customHeight="1" x14ac:dyDescent="0.45">
      <c r="A18" s="3" t="s">
        <v>146</v>
      </c>
      <c r="B18" s="14" t="s">
        <v>146</v>
      </c>
      <c r="C18" s="9" t="s">
        <v>194</v>
      </c>
      <c r="D18" s="13" t="s">
        <v>61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45777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148</v>
      </c>
      <c r="AA18" s="8">
        <v>8801.1</v>
      </c>
      <c r="AB18" s="8">
        <v>0</v>
      </c>
      <c r="AC18" s="8">
        <v>8801.1</v>
      </c>
      <c r="AD18" s="8">
        <v>0</v>
      </c>
      <c r="AE18" s="8">
        <v>8801.1</v>
      </c>
      <c r="AF18" s="8">
        <v>0</v>
      </c>
      <c r="AG18" s="1" t="s">
        <v>123</v>
      </c>
      <c r="AH18" s="1" t="s">
        <v>75</v>
      </c>
      <c r="AI18" s="1">
        <v>4</v>
      </c>
      <c r="AJ18" s="3">
        <v>45777</v>
      </c>
      <c r="AK18" s="3">
        <v>45773</v>
      </c>
      <c r="AL18" s="3">
        <v>45766</v>
      </c>
      <c r="AM18" s="3">
        <v>45774</v>
      </c>
      <c r="AN18" s="3">
        <v>45775</v>
      </c>
      <c r="AO18" s="3">
        <v>45776</v>
      </c>
      <c r="AP18" s="3">
        <v>45772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563.27040000000011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 t="s">
        <v>96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148</v>
      </c>
      <c r="AA19" s="8">
        <v>17602.2</v>
      </c>
      <c r="AB19" s="8">
        <v>0</v>
      </c>
      <c r="AC19" s="8">
        <v>17602.2</v>
      </c>
      <c r="AD19" s="8">
        <v>0</v>
      </c>
      <c r="AE19" s="8">
        <v>17602.2</v>
      </c>
      <c r="AF19" s="8" t="s">
        <v>58</v>
      </c>
      <c r="AG19" s="1" t="s">
        <v>123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149</v>
      </c>
      <c r="BD19" s="56">
        <v>0</v>
      </c>
    </row>
    <row r="20" spans="1:56" ht="28.5" customHeight="1" x14ac:dyDescent="0.45">
      <c r="A20" s="3">
        <v>45734</v>
      </c>
      <c r="B20" s="14" t="s">
        <v>653</v>
      </c>
      <c r="C20" s="9" t="s">
        <v>443</v>
      </c>
      <c r="D20" s="13" t="s">
        <v>223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45759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189</v>
      </c>
      <c r="AA20" s="8">
        <v>16484.600000000002</v>
      </c>
      <c r="AB20" s="8">
        <v>5222</v>
      </c>
      <c r="AC20" s="8">
        <v>11262.600000000002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45759</v>
      </c>
      <c r="AK20" s="3">
        <v>0</v>
      </c>
      <c r="AL20" s="3">
        <v>45749</v>
      </c>
      <c r="AM20" s="3">
        <v>45756</v>
      </c>
      <c r="AN20" s="3">
        <v>45757</v>
      </c>
      <c r="AO20" s="3">
        <v>45757</v>
      </c>
      <c r="AP20" s="3">
        <v>45754</v>
      </c>
      <c r="AQ20" s="3">
        <v>45758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817.91504000000043</v>
      </c>
    </row>
    <row r="21" spans="1:56" ht="28.5" customHeight="1" x14ac:dyDescent="0.45">
      <c r="A21" s="3">
        <v>45734</v>
      </c>
      <c r="B21" s="14" t="s">
        <v>653</v>
      </c>
      <c r="C21" s="9" t="s">
        <v>443</v>
      </c>
      <c r="D21" s="13" t="s">
        <v>223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189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1197.1482844444449</v>
      </c>
    </row>
    <row r="22" spans="1:56" ht="28.5" customHeight="1" x14ac:dyDescent="0.45">
      <c r="A22" s="3">
        <v>45734</v>
      </c>
      <c r="B22" s="14" t="s">
        <v>654</v>
      </c>
      <c r="C22" s="9" t="s">
        <v>443</v>
      </c>
      <c r="D22" s="13" t="s">
        <v>375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133</v>
      </c>
      <c r="T22" s="12">
        <v>45769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189</v>
      </c>
      <c r="AA22" s="8">
        <v>16484.600000000002</v>
      </c>
      <c r="AB22" s="8">
        <v>0</v>
      </c>
      <c r="AC22" s="8">
        <v>16484.600000000002</v>
      </c>
      <c r="AD22" s="8">
        <v>0</v>
      </c>
      <c r="AE22" s="8">
        <v>0</v>
      </c>
      <c r="AF22" s="8">
        <v>0</v>
      </c>
      <c r="AG22" s="1" t="s">
        <v>61</v>
      </c>
      <c r="AH22" s="1" t="s">
        <v>72</v>
      </c>
      <c r="AI22" s="1">
        <v>3</v>
      </c>
      <c r="AJ22" s="3">
        <v>45769</v>
      </c>
      <c r="AK22" s="3">
        <v>0</v>
      </c>
      <c r="AL22" s="3">
        <v>45759</v>
      </c>
      <c r="AM22" s="3">
        <v>45766</v>
      </c>
      <c r="AN22" s="3">
        <v>45767</v>
      </c>
      <c r="AO22" s="3">
        <v>45767</v>
      </c>
      <c r="AP22" s="3">
        <v>45764</v>
      </c>
      <c r="AQ22" s="3">
        <v>45768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1197.1482844444449</v>
      </c>
    </row>
    <row r="23" spans="1:56" ht="28.5" customHeight="1" x14ac:dyDescent="0.45">
      <c r="A23" s="3" t="s">
        <v>146</v>
      </c>
      <c r="B23" s="14" t="s">
        <v>146</v>
      </c>
      <c r="C23" s="9" t="s">
        <v>273</v>
      </c>
      <c r="D23" s="13" t="s">
        <v>274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93</v>
      </c>
      <c r="M23" s="10">
        <v>20</v>
      </c>
      <c r="N23" s="9">
        <v>35</v>
      </c>
      <c r="O23" s="9">
        <v>40</v>
      </c>
      <c r="P23" s="10">
        <v>172.69642879999998</v>
      </c>
      <c r="Q23" s="10">
        <v>0</v>
      </c>
      <c r="R23" s="10">
        <v>172.69642879999998</v>
      </c>
      <c r="S23" s="9" t="s">
        <v>67</v>
      </c>
      <c r="T23" s="12">
        <v>45777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189</v>
      </c>
      <c r="AA23" s="8">
        <v>9359.9000000000015</v>
      </c>
      <c r="AB23" s="8">
        <v>0</v>
      </c>
      <c r="AC23" s="8">
        <v>9359.9000000000015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>
        <v>45777</v>
      </c>
      <c r="AK23" s="3">
        <v>0</v>
      </c>
      <c r="AL23" s="3">
        <v>45767</v>
      </c>
      <c r="AM23" s="3">
        <v>45774</v>
      </c>
      <c r="AN23" s="3">
        <v>45775</v>
      </c>
      <c r="AO23" s="3">
        <v>45775</v>
      </c>
      <c r="AP23" s="3">
        <v>45772</v>
      </c>
      <c r="AQ23" s="3">
        <v>45776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679.73673777777788</v>
      </c>
    </row>
    <row r="24" spans="1:56" ht="28.5" customHeight="1" x14ac:dyDescent="0.45">
      <c r="A24" s="3" t="s">
        <v>146</v>
      </c>
      <c r="B24" s="14" t="s">
        <v>146</v>
      </c>
      <c r="C24" s="9" t="s">
        <v>147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45777</v>
      </c>
      <c r="U24" s="11">
        <v>120000</v>
      </c>
      <c r="V24" s="10">
        <v>0</v>
      </c>
      <c r="W24" s="10">
        <v>120000</v>
      </c>
      <c r="X24" s="10">
        <v>0</v>
      </c>
      <c r="Y24" s="10">
        <v>126000</v>
      </c>
      <c r="Z24" s="9" t="s">
        <v>189</v>
      </c>
      <c r="AA24" s="8">
        <v>105613.2</v>
      </c>
      <c r="AB24" s="8">
        <v>0</v>
      </c>
      <c r="AC24" s="8">
        <v>105613.2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7669.86528</v>
      </c>
    </row>
    <row r="25" spans="1:56" ht="28.5" customHeight="1" x14ac:dyDescent="0.45">
      <c r="A25" s="3" t="s">
        <v>146</v>
      </c>
      <c r="B25" s="14" t="s">
        <v>146</v>
      </c>
      <c r="C25" s="9" t="s">
        <v>466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45777</v>
      </c>
      <c r="U25" s="11">
        <v>30000</v>
      </c>
      <c r="V25" s="10">
        <v>0</v>
      </c>
      <c r="W25" s="10">
        <v>30000</v>
      </c>
      <c r="X25" s="10">
        <v>0</v>
      </c>
      <c r="Y25" s="10">
        <v>31500</v>
      </c>
      <c r="Z25" s="9" t="s">
        <v>189</v>
      </c>
      <c r="AA25" s="8">
        <v>26403.3</v>
      </c>
      <c r="AB25" s="8">
        <v>0</v>
      </c>
      <c r="AC25" s="8">
        <v>26403.3</v>
      </c>
      <c r="AD25" s="8">
        <v>0</v>
      </c>
      <c r="AE25" s="8">
        <v>0</v>
      </c>
      <c r="AF25" s="8">
        <v>0</v>
      </c>
      <c r="AG25" s="1" t="s">
        <v>124</v>
      </c>
      <c r="AH25" s="1" t="s">
        <v>74</v>
      </c>
      <c r="AI25" s="1">
        <v>2</v>
      </c>
      <c r="AJ25" s="3">
        <v>45777</v>
      </c>
      <c r="AK25" s="3">
        <v>0</v>
      </c>
      <c r="AL25" s="3">
        <v>45768</v>
      </c>
      <c r="AM25" s="3">
        <v>45775</v>
      </c>
      <c r="AN25" s="3">
        <v>45776</v>
      </c>
      <c r="AO25" s="3">
        <v>45776</v>
      </c>
      <c r="AP25" s="3">
        <v>45772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1917.46632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189</v>
      </c>
      <c r="AA26" s="8">
        <v>190830.19999999998</v>
      </c>
      <c r="AB26" s="8">
        <v>5222</v>
      </c>
      <c r="AC26" s="8">
        <v>185608.19999999998</v>
      </c>
      <c r="AD26" s="8">
        <v>0</v>
      </c>
      <c r="AE26" s="8">
        <v>0</v>
      </c>
      <c r="AF26" s="8" t="s">
        <v>58</v>
      </c>
      <c r="AG26" s="1" t="s">
        <v>124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0</v>
      </c>
    </row>
    <row r="27" spans="1:56" ht="28.5" customHeight="1" x14ac:dyDescent="0.45">
      <c r="A27" s="3">
        <v>0</v>
      </c>
      <c r="B27" s="14" t="s">
        <v>138</v>
      </c>
      <c r="C27" s="9" t="s">
        <v>73</v>
      </c>
      <c r="D27" s="13" t="s">
        <v>292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45752</v>
      </c>
      <c r="U27" s="11">
        <v>5000</v>
      </c>
      <c r="V27" s="10">
        <v>5250</v>
      </c>
      <c r="W27" s="10">
        <v>0</v>
      </c>
      <c r="X27" s="10">
        <v>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124</v>
      </c>
      <c r="AH27" s="1" t="s">
        <v>74</v>
      </c>
      <c r="AI27" s="1">
        <v>2</v>
      </c>
      <c r="AJ27" s="3">
        <v>45752</v>
      </c>
      <c r="AK27" s="3">
        <v>0</v>
      </c>
      <c r="AL27" s="3">
        <v>45743</v>
      </c>
      <c r="AM27" s="3">
        <v>45750</v>
      </c>
      <c r="AN27" s="3">
        <v>45751</v>
      </c>
      <c r="AO27" s="3">
        <v>45751</v>
      </c>
      <c r="AP27" s="3">
        <v>45747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673</v>
      </c>
      <c r="C28" s="9" t="s">
        <v>73</v>
      </c>
      <c r="D28" s="13" t="s">
        <v>193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45752</v>
      </c>
      <c r="U28" s="11">
        <v>10000</v>
      </c>
      <c r="V28" s="10">
        <v>0</v>
      </c>
      <c r="W28" s="10">
        <v>10000</v>
      </c>
      <c r="X28" s="10">
        <v>10400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677</v>
      </c>
      <c r="AG28" s="1" t="s">
        <v>125</v>
      </c>
      <c r="AH28" s="1" t="s">
        <v>74</v>
      </c>
      <c r="AI28" s="1">
        <v>2</v>
      </c>
      <c r="AJ28" s="3">
        <v>45752</v>
      </c>
      <c r="AK28" s="3">
        <v>0</v>
      </c>
      <c r="AL28" s="3">
        <v>45743</v>
      </c>
      <c r="AM28" s="3">
        <v>45750</v>
      </c>
      <c r="AN28" s="3">
        <v>45751</v>
      </c>
      <c r="AO28" s="3">
        <v>45751</v>
      </c>
      <c r="AP28" s="3">
        <v>45747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673</v>
      </c>
      <c r="C29" s="9" t="s">
        <v>73</v>
      </c>
      <c r="D29" s="13" t="s">
        <v>225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45752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677</v>
      </c>
      <c r="AG29" s="1" t="s">
        <v>125</v>
      </c>
      <c r="AH29" s="1" t="s">
        <v>74</v>
      </c>
      <c r="AI29" s="1">
        <v>2</v>
      </c>
      <c r="AJ29" s="3">
        <v>45752</v>
      </c>
      <c r="AK29" s="3">
        <v>0</v>
      </c>
      <c r="AL29" s="3">
        <v>45743</v>
      </c>
      <c r="AM29" s="3">
        <v>45750</v>
      </c>
      <c r="AN29" s="3">
        <v>45751</v>
      </c>
      <c r="AO29" s="3">
        <v>45751</v>
      </c>
      <c r="AP29" s="3">
        <v>45747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673</v>
      </c>
      <c r="C30" s="9" t="s">
        <v>73</v>
      </c>
      <c r="D30" s="13" t="s">
        <v>267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45752</v>
      </c>
      <c r="U30" s="11">
        <v>5000</v>
      </c>
      <c r="V30" s="10">
        <v>0</v>
      </c>
      <c r="W30" s="10">
        <v>5000</v>
      </c>
      <c r="X30" s="10">
        <v>5300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677</v>
      </c>
      <c r="AG30" s="1" t="s">
        <v>61</v>
      </c>
      <c r="AH30" s="1" t="s">
        <v>74</v>
      </c>
      <c r="AI30" s="1">
        <v>2</v>
      </c>
      <c r="AJ30" s="3">
        <v>45752</v>
      </c>
      <c r="AK30" s="3">
        <v>0</v>
      </c>
      <c r="AL30" s="3">
        <v>45743</v>
      </c>
      <c r="AM30" s="3">
        <v>45750</v>
      </c>
      <c r="AN30" s="3">
        <v>45751</v>
      </c>
      <c r="AO30" s="3">
        <v>45751</v>
      </c>
      <c r="AP30" s="3">
        <v>45747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678</v>
      </c>
      <c r="C31" s="9" t="s">
        <v>73</v>
      </c>
      <c r="D31" s="13" t="s">
        <v>59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45769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196</v>
      </c>
      <c r="AA31" s="8">
        <v>17602.2</v>
      </c>
      <c r="AB31" s="8">
        <v>15057</v>
      </c>
      <c r="AC31" s="8">
        <v>2545.2000000000007</v>
      </c>
      <c r="AD31" s="8">
        <v>0</v>
      </c>
      <c r="AE31" s="8">
        <v>0</v>
      </c>
      <c r="AF31" s="8">
        <v>0</v>
      </c>
      <c r="AG31" s="1" t="s">
        <v>122</v>
      </c>
      <c r="AH31" s="1" t="s">
        <v>77</v>
      </c>
      <c r="AI31" s="1">
        <v>1</v>
      </c>
      <c r="AJ31" s="3">
        <v>45769</v>
      </c>
      <c r="AK31" s="3">
        <v>0</v>
      </c>
      <c r="AL31" s="3">
        <v>0</v>
      </c>
      <c r="AM31" s="3">
        <v>0</v>
      </c>
      <c r="AN31" s="3">
        <v>0</v>
      </c>
      <c r="AO31" s="3">
        <v>45768</v>
      </c>
      <c r="AP31" s="3">
        <v>45764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191.71577600000006</v>
      </c>
    </row>
    <row r="32" spans="1:56" ht="28.5" customHeight="1" x14ac:dyDescent="0.45">
      <c r="A32" s="3">
        <v>45737</v>
      </c>
      <c r="B32" s="14" t="s">
        <v>679</v>
      </c>
      <c r="C32" s="9" t="s">
        <v>73</v>
      </c>
      <c r="D32" s="13" t="s">
        <v>59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45769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196</v>
      </c>
      <c r="AA32" s="8">
        <v>17602.2</v>
      </c>
      <c r="AB32" s="8">
        <v>0</v>
      </c>
      <c r="AC32" s="8">
        <v>17602.2</v>
      </c>
      <c r="AD32" s="8">
        <v>0</v>
      </c>
      <c r="AE32" s="8">
        <v>0</v>
      </c>
      <c r="AF32" s="8">
        <v>0</v>
      </c>
      <c r="AG32" s="1" t="s">
        <v>123</v>
      </c>
      <c r="AH32" s="1" t="s">
        <v>77</v>
      </c>
      <c r="AI32" s="1">
        <v>1</v>
      </c>
      <c r="AJ32" s="3">
        <v>45769</v>
      </c>
      <c r="AK32" s="3">
        <v>0</v>
      </c>
      <c r="AL32" s="3">
        <v>0</v>
      </c>
      <c r="AM32" s="3">
        <v>0</v>
      </c>
      <c r="AN32" s="3">
        <v>0</v>
      </c>
      <c r="AO32" s="3">
        <v>45768</v>
      </c>
      <c r="AP32" s="3">
        <v>45764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1325.8759360000001</v>
      </c>
    </row>
    <row r="33" spans="1:56" ht="28.5" customHeight="1" x14ac:dyDescent="0.45">
      <c r="A33" s="3" t="s">
        <v>146</v>
      </c>
      <c r="B33" s="14" t="s">
        <v>146</v>
      </c>
      <c r="C33" s="9" t="s">
        <v>73</v>
      </c>
      <c r="D33" s="13" t="s">
        <v>61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45777</v>
      </c>
      <c r="U33" s="11">
        <v>485000</v>
      </c>
      <c r="V33" s="10">
        <v>0</v>
      </c>
      <c r="W33" s="10">
        <v>485000</v>
      </c>
      <c r="X33" s="10">
        <v>0</v>
      </c>
      <c r="Y33" s="10">
        <v>509250</v>
      </c>
      <c r="Z33" s="9" t="s">
        <v>196</v>
      </c>
      <c r="AA33" s="8">
        <v>426853.35</v>
      </c>
      <c r="AB33" s="8">
        <v>0</v>
      </c>
      <c r="AC33" s="8">
        <v>426853.35</v>
      </c>
      <c r="AD33" s="8">
        <v>0</v>
      </c>
      <c r="AE33" s="8">
        <v>0</v>
      </c>
      <c r="AF33" s="8">
        <v>0</v>
      </c>
      <c r="AG33" s="1" t="s">
        <v>122</v>
      </c>
      <c r="AH33" s="1" t="s">
        <v>74</v>
      </c>
      <c r="AI33" s="1">
        <v>2</v>
      </c>
      <c r="AJ33" s="3">
        <v>45777</v>
      </c>
      <c r="AK33" s="3">
        <v>0</v>
      </c>
      <c r="AL33" s="3">
        <v>45768</v>
      </c>
      <c r="AM33" s="3">
        <v>45775</v>
      </c>
      <c r="AN33" s="3">
        <v>45776</v>
      </c>
      <c r="AO33" s="3">
        <v>45776</v>
      </c>
      <c r="AP33" s="3">
        <v>45772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32152.491448000001</v>
      </c>
    </row>
    <row r="34" spans="1:56" ht="28.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196</v>
      </c>
      <c r="AA34" s="8">
        <v>462057.75</v>
      </c>
      <c r="AB34" s="8">
        <v>15057</v>
      </c>
      <c r="AC34" s="8">
        <v>447000.75</v>
      </c>
      <c r="AD34" s="8">
        <v>0</v>
      </c>
      <c r="AE34" s="8">
        <v>0</v>
      </c>
      <c r="AF34" s="8" t="s">
        <v>58</v>
      </c>
      <c r="AG34" s="1" t="s">
        <v>122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0</v>
      </c>
    </row>
    <row r="35" spans="1:56" ht="28.5" customHeight="1" x14ac:dyDescent="0.45">
      <c r="A35" s="3">
        <v>45740</v>
      </c>
      <c r="B35" s="14" t="s">
        <v>705</v>
      </c>
      <c r="C35" s="9" t="s">
        <v>316</v>
      </c>
      <c r="D35" s="13" t="s">
        <v>680</v>
      </c>
      <c r="E35" s="9">
        <v>19</v>
      </c>
      <c r="F35" s="9">
        <v>26</v>
      </c>
      <c r="G35" s="9" t="s">
        <v>60</v>
      </c>
      <c r="H35" s="9" t="s">
        <v>76</v>
      </c>
      <c r="I35" s="9">
        <v>70</v>
      </c>
      <c r="J35" s="9" t="s">
        <v>57</v>
      </c>
      <c r="K35" s="9">
        <v>5</v>
      </c>
      <c r="L35" s="9" t="s">
        <v>93</v>
      </c>
      <c r="M35" s="10">
        <v>20</v>
      </c>
      <c r="N35" s="9">
        <v>28</v>
      </c>
      <c r="O35" s="9">
        <v>50</v>
      </c>
      <c r="P35" s="10">
        <v>166.06488593407997</v>
      </c>
      <c r="Q35" s="10">
        <v>0</v>
      </c>
      <c r="R35" s="10">
        <v>166.06488593407997</v>
      </c>
      <c r="S35" s="9" t="s">
        <v>133</v>
      </c>
      <c r="T35" s="12">
        <v>45756</v>
      </c>
      <c r="U35" s="11">
        <v>10000</v>
      </c>
      <c r="V35" s="10">
        <v>384</v>
      </c>
      <c r="W35" s="10">
        <v>9616</v>
      </c>
      <c r="X35" s="10">
        <v>0</v>
      </c>
      <c r="Y35" s="10">
        <v>10096.800000000001</v>
      </c>
      <c r="Z35" s="9" t="s">
        <v>318</v>
      </c>
      <c r="AA35" s="8">
        <v>7388.4536000000007</v>
      </c>
      <c r="AB35" s="8">
        <v>7388.4536000000007</v>
      </c>
      <c r="AC35" s="8">
        <v>0</v>
      </c>
      <c r="AD35" s="8">
        <v>0</v>
      </c>
      <c r="AE35" s="8">
        <v>7388.4536000000007</v>
      </c>
      <c r="AF35" s="8" t="s">
        <v>299</v>
      </c>
      <c r="AG35" s="1" t="s">
        <v>123</v>
      </c>
      <c r="AH35" s="1" t="s">
        <v>68</v>
      </c>
      <c r="AI35" s="1">
        <v>4</v>
      </c>
      <c r="AJ35" s="3">
        <v>45756</v>
      </c>
      <c r="AK35" s="3">
        <v>45752</v>
      </c>
      <c r="AL35" s="3">
        <v>45746</v>
      </c>
      <c r="AM35" s="3">
        <v>45753</v>
      </c>
      <c r="AN35" s="3">
        <v>45754</v>
      </c>
      <c r="AO35" s="3">
        <v>45754</v>
      </c>
      <c r="AP35" s="3">
        <v>45751</v>
      </c>
      <c r="AQ35" s="3">
        <v>45755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104</v>
      </c>
      <c r="BD35" s="56">
        <v>0</v>
      </c>
    </row>
    <row r="36" spans="1:56" ht="28.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30</v>
      </c>
      <c r="G36" s="9">
        <v>0</v>
      </c>
      <c r="H36" s="9">
        <v>0</v>
      </c>
      <c r="I36" s="9">
        <v>56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 t="s">
        <v>96</v>
      </c>
      <c r="W36" s="10">
        <v>0</v>
      </c>
      <c r="X36" s="10">
        <v>0</v>
      </c>
      <c r="Y36" s="10">
        <v>0</v>
      </c>
      <c r="Z36" s="9" t="s">
        <v>318</v>
      </c>
      <c r="AA36" s="8">
        <v>7388.4536000000007</v>
      </c>
      <c r="AB36" s="8">
        <v>7388.4536000000007</v>
      </c>
      <c r="AC36" s="8">
        <v>0</v>
      </c>
      <c r="AD36" s="8">
        <v>0</v>
      </c>
      <c r="AE36" s="8">
        <v>7388.4536000000007</v>
      </c>
      <c r="AF36" s="8" t="s">
        <v>58</v>
      </c>
      <c r="AG36" s="1" t="s">
        <v>123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319</v>
      </c>
      <c r="BD36" s="56">
        <v>0</v>
      </c>
    </row>
    <row r="37" spans="1:56" ht="28.5" customHeight="1" x14ac:dyDescent="0.45">
      <c r="A37" s="3">
        <v>45721</v>
      </c>
      <c r="B37" s="14" t="s">
        <v>513</v>
      </c>
      <c r="C37" s="9" t="s">
        <v>152</v>
      </c>
      <c r="D37" s="13" t="s">
        <v>724</v>
      </c>
      <c r="E37" s="9">
        <v>19</v>
      </c>
      <c r="F37" s="9">
        <v>34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112</v>
      </c>
      <c r="T37" s="12" t="s">
        <v>63</v>
      </c>
      <c r="U37" s="11">
        <v>400</v>
      </c>
      <c r="V37" s="10">
        <v>0</v>
      </c>
      <c r="W37" s="10">
        <v>400</v>
      </c>
      <c r="X37" s="10">
        <v>6781</v>
      </c>
      <c r="Y37" s="10">
        <v>0</v>
      </c>
      <c r="Z37" s="9" t="s">
        <v>116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122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238</v>
      </c>
      <c r="BD37" s="56">
        <v>0</v>
      </c>
    </row>
    <row r="38" spans="1:56" ht="28.5" customHeight="1" x14ac:dyDescent="0.45">
      <c r="A38" s="3">
        <v>45741</v>
      </c>
      <c r="B38" s="14" t="s">
        <v>725</v>
      </c>
      <c r="C38" s="9" t="s">
        <v>152</v>
      </c>
      <c r="D38" s="13" t="s">
        <v>708</v>
      </c>
      <c r="E38" s="9">
        <v>19</v>
      </c>
      <c r="F38" s="9">
        <v>34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112</v>
      </c>
      <c r="T38" s="12">
        <v>45764</v>
      </c>
      <c r="U38" s="11">
        <v>5040</v>
      </c>
      <c r="V38" s="10">
        <v>0</v>
      </c>
      <c r="W38" s="10">
        <v>5040</v>
      </c>
      <c r="X38" s="10">
        <v>0</v>
      </c>
      <c r="Y38" s="10">
        <v>5292</v>
      </c>
      <c r="Z38" s="9" t="s">
        <v>116</v>
      </c>
      <c r="AA38" s="8">
        <v>4999.0247999999992</v>
      </c>
      <c r="AB38" s="8">
        <v>4999.0247999999992</v>
      </c>
      <c r="AC38" s="8">
        <v>0</v>
      </c>
      <c r="AD38" s="8">
        <v>0</v>
      </c>
      <c r="AE38" s="8">
        <v>4999.0247999999992</v>
      </c>
      <c r="AF38" s="8">
        <v>0</v>
      </c>
      <c r="AG38" s="1" t="s">
        <v>125</v>
      </c>
      <c r="AH38" s="1" t="s">
        <v>75</v>
      </c>
      <c r="AI38" s="1">
        <v>4</v>
      </c>
      <c r="AJ38" s="3">
        <v>45764</v>
      </c>
      <c r="AK38" s="3">
        <v>45760</v>
      </c>
      <c r="AL38" s="3">
        <v>45753</v>
      </c>
      <c r="AM38" s="3">
        <v>45761</v>
      </c>
      <c r="AN38" s="3">
        <v>45762</v>
      </c>
      <c r="AO38" s="3">
        <v>45763</v>
      </c>
      <c r="AP38" s="3">
        <v>45759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238</v>
      </c>
      <c r="BD38" s="56">
        <v>0</v>
      </c>
    </row>
    <row r="39" spans="1:56" ht="28.5" customHeight="1" x14ac:dyDescent="0.45">
      <c r="A39" s="3">
        <v>45741</v>
      </c>
      <c r="B39" s="14" t="s">
        <v>725</v>
      </c>
      <c r="C39" s="9" t="s">
        <v>152</v>
      </c>
      <c r="D39" s="13" t="s">
        <v>709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112</v>
      </c>
      <c r="T39" s="12">
        <v>45764</v>
      </c>
      <c r="U39" s="11">
        <v>5040</v>
      </c>
      <c r="V39" s="10">
        <v>0</v>
      </c>
      <c r="W39" s="10">
        <v>5040</v>
      </c>
      <c r="X39" s="10">
        <v>0</v>
      </c>
      <c r="Y39" s="10">
        <v>5292</v>
      </c>
      <c r="Z39" s="9" t="s">
        <v>116</v>
      </c>
      <c r="AA39" s="8">
        <v>4999.0247999999992</v>
      </c>
      <c r="AB39" s="8">
        <v>1001</v>
      </c>
      <c r="AC39" s="8">
        <v>3998.0247999999992</v>
      </c>
      <c r="AD39" s="8">
        <v>0</v>
      </c>
      <c r="AE39" s="8">
        <v>4999.0247999999992</v>
      </c>
      <c r="AF39" s="8">
        <v>0</v>
      </c>
      <c r="AG39" s="1" t="s">
        <v>122</v>
      </c>
      <c r="AH39" s="1" t="s">
        <v>75</v>
      </c>
      <c r="AI39" s="1">
        <v>4</v>
      </c>
      <c r="AJ39" s="3">
        <v>45764</v>
      </c>
      <c r="AK39" s="3">
        <v>45760</v>
      </c>
      <c r="AL39" s="3">
        <v>45753</v>
      </c>
      <c r="AM39" s="3">
        <v>45761</v>
      </c>
      <c r="AN39" s="3">
        <v>45762</v>
      </c>
      <c r="AO39" s="3">
        <v>45763</v>
      </c>
      <c r="AP39" s="3">
        <v>45759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238</v>
      </c>
      <c r="BD39" s="56">
        <v>337.61098311111112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116</v>
      </c>
      <c r="AA40" s="8">
        <v>9998.0495999999985</v>
      </c>
      <c r="AB40" s="8">
        <v>6000.0247999999992</v>
      </c>
      <c r="AC40" s="8">
        <v>3998.0247999999992</v>
      </c>
      <c r="AD40" s="8">
        <v>0</v>
      </c>
      <c r="AE40" s="8">
        <v>9998.0495999999985</v>
      </c>
      <c r="AF40" s="8" t="s">
        <v>58</v>
      </c>
      <c r="AG40" s="1" t="s">
        <v>125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239</v>
      </c>
      <c r="BD40" s="56">
        <v>0</v>
      </c>
    </row>
    <row r="41" spans="1:56" ht="28.5" customHeight="1" x14ac:dyDescent="0.45">
      <c r="A41" s="3" t="s">
        <v>146</v>
      </c>
      <c r="B41" s="14" t="s">
        <v>146</v>
      </c>
      <c r="C41" s="9" t="s">
        <v>195</v>
      </c>
      <c r="D41" s="13" t="s">
        <v>59</v>
      </c>
      <c r="E41" s="9">
        <v>20</v>
      </c>
      <c r="F41" s="9">
        <v>30</v>
      </c>
      <c r="G41" s="9" t="s">
        <v>60</v>
      </c>
      <c r="H41" s="9">
        <v>0</v>
      </c>
      <c r="I41" s="9">
        <v>53</v>
      </c>
      <c r="J41" s="9" t="s">
        <v>57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71</v>
      </c>
      <c r="T41" s="12">
        <v>45807</v>
      </c>
      <c r="U41" s="11">
        <v>10000</v>
      </c>
      <c r="V41" s="10">
        <v>0</v>
      </c>
      <c r="W41" s="10">
        <v>10000</v>
      </c>
      <c r="X41" s="10">
        <v>0</v>
      </c>
      <c r="Y41" s="10">
        <v>0</v>
      </c>
      <c r="Z41" s="9" t="s">
        <v>151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>
        <v>0</v>
      </c>
      <c r="AG41" s="1" t="s">
        <v>122</v>
      </c>
      <c r="AH41" s="1" t="s">
        <v>77</v>
      </c>
      <c r="AI41" s="1">
        <v>1</v>
      </c>
      <c r="AJ41" s="3">
        <v>45807</v>
      </c>
      <c r="AK41" s="3">
        <v>0</v>
      </c>
      <c r="AL41" s="3">
        <v>0</v>
      </c>
      <c r="AM41" s="3">
        <v>0</v>
      </c>
      <c r="AN41" s="3">
        <v>0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540.28975000000003</v>
      </c>
    </row>
    <row r="42" spans="1:56" ht="28.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20</v>
      </c>
      <c r="F42" s="9">
        <v>37</v>
      </c>
      <c r="G42" s="9" t="s">
        <v>60</v>
      </c>
      <c r="H42" s="9">
        <v>0</v>
      </c>
      <c r="I42" s="9">
        <v>65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151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58</v>
      </c>
      <c r="AG42" s="1" t="s">
        <v>124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0</v>
      </c>
    </row>
    <row r="43" spans="1:56" ht="28.5" customHeight="1" x14ac:dyDescent="0.45">
      <c r="A43" s="3" t="s">
        <v>146</v>
      </c>
      <c r="B43" s="14" t="s">
        <v>146</v>
      </c>
      <c r="C43" s="9" t="s">
        <v>86</v>
      </c>
      <c r="D43" s="13" t="s">
        <v>59</v>
      </c>
      <c r="E43" s="9">
        <v>20</v>
      </c>
      <c r="F43" s="9">
        <v>38</v>
      </c>
      <c r="G43" s="9" t="s">
        <v>60</v>
      </c>
      <c r="H43" s="9">
        <v>0</v>
      </c>
      <c r="I43" s="9">
        <v>72</v>
      </c>
      <c r="J43" s="9" t="s">
        <v>57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 t="s">
        <v>63</v>
      </c>
      <c r="U43" s="11">
        <v>50000</v>
      </c>
      <c r="V43" s="10">
        <v>0</v>
      </c>
      <c r="W43" s="10">
        <v>50000</v>
      </c>
      <c r="X43" s="10">
        <v>0</v>
      </c>
      <c r="Y43" s="10">
        <v>0</v>
      </c>
      <c r="Z43" s="9" t="s">
        <v>79</v>
      </c>
      <c r="AA43" s="8">
        <v>55181.5</v>
      </c>
      <c r="AB43" s="8">
        <v>14387</v>
      </c>
      <c r="AC43" s="8">
        <v>40794.5</v>
      </c>
      <c r="AD43" s="8">
        <v>0</v>
      </c>
      <c r="AE43" s="8">
        <v>0</v>
      </c>
      <c r="AF43" s="8">
        <v>0</v>
      </c>
      <c r="AG43" s="1" t="s">
        <v>122</v>
      </c>
      <c r="AH43" s="1" t="s">
        <v>77</v>
      </c>
      <c r="AI43" s="1">
        <v>1</v>
      </c>
      <c r="AJ43" s="3" t="s">
        <v>63</v>
      </c>
      <c r="AK43" s="3">
        <v>0</v>
      </c>
      <c r="AL43" s="3">
        <v>0</v>
      </c>
      <c r="AM43" s="3">
        <v>0</v>
      </c>
      <c r="AN43" s="3">
        <v>0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2937.2039999999997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20</v>
      </c>
      <c r="F44" s="9">
        <v>37</v>
      </c>
      <c r="G44" s="9" t="s">
        <v>60</v>
      </c>
      <c r="H44" s="9">
        <v>0</v>
      </c>
      <c r="I44" s="9">
        <v>70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79</v>
      </c>
      <c r="AA44" s="8">
        <v>55181.5</v>
      </c>
      <c r="AB44" s="8">
        <v>14387</v>
      </c>
      <c r="AC44" s="8">
        <v>40794.5</v>
      </c>
      <c r="AD44" s="8">
        <v>0</v>
      </c>
      <c r="AE44" s="8">
        <v>0</v>
      </c>
      <c r="AF44" s="8" t="s">
        <v>58</v>
      </c>
      <c r="AG44" s="1" t="s">
        <v>122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8.5" customHeight="1" x14ac:dyDescent="0.45">
      <c r="A45" s="3">
        <v>45721</v>
      </c>
      <c r="B45" s="14" t="s">
        <v>514</v>
      </c>
      <c r="C45" s="9" t="s">
        <v>152</v>
      </c>
      <c r="D45" s="13" t="s">
        <v>488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 t="s">
        <v>63</v>
      </c>
      <c r="U45" s="11">
        <v>971</v>
      </c>
      <c r="V45" s="10">
        <v>0</v>
      </c>
      <c r="W45" s="10">
        <v>971</v>
      </c>
      <c r="X45" s="10">
        <v>10610</v>
      </c>
      <c r="Y45" s="10">
        <v>0</v>
      </c>
      <c r="Z45" s="9" t="s">
        <v>81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122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107</v>
      </c>
      <c r="BD45" s="56">
        <v>0</v>
      </c>
    </row>
    <row r="46" spans="1:56" ht="28.5" customHeight="1" x14ac:dyDescent="0.45">
      <c r="A46" s="3">
        <v>45721</v>
      </c>
      <c r="B46" s="14" t="s">
        <v>514</v>
      </c>
      <c r="C46" s="9" t="s">
        <v>152</v>
      </c>
      <c r="D46" s="13" t="s">
        <v>357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 t="s">
        <v>63</v>
      </c>
      <c r="U46" s="11">
        <v>111</v>
      </c>
      <c r="V46" s="10">
        <v>0</v>
      </c>
      <c r="W46" s="10">
        <v>111</v>
      </c>
      <c r="X46" s="10">
        <v>5600</v>
      </c>
      <c r="Y46" s="10">
        <v>0</v>
      </c>
      <c r="Z46" s="9" t="s">
        <v>81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122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107</v>
      </c>
      <c r="BD46" s="56">
        <v>0</v>
      </c>
    </row>
    <row r="47" spans="1:56" ht="28.5" customHeight="1" x14ac:dyDescent="0.45">
      <c r="A47" s="3">
        <v>45729</v>
      </c>
      <c r="B47" s="14" t="s">
        <v>609</v>
      </c>
      <c r="C47" s="9" t="s">
        <v>297</v>
      </c>
      <c r="D47" s="13" t="s">
        <v>584</v>
      </c>
      <c r="E47" s="9">
        <v>20</v>
      </c>
      <c r="F47" s="9">
        <v>30</v>
      </c>
      <c r="G47" s="9" t="s">
        <v>60</v>
      </c>
      <c r="H47" s="9" t="s">
        <v>66</v>
      </c>
      <c r="I47" s="9">
        <v>80</v>
      </c>
      <c r="J47" s="9" t="s">
        <v>57</v>
      </c>
      <c r="K47" s="9">
        <v>5</v>
      </c>
      <c r="L47" s="9" t="s">
        <v>251</v>
      </c>
      <c r="M47" s="10">
        <v>21</v>
      </c>
      <c r="N47" s="9">
        <v>33</v>
      </c>
      <c r="O47" s="9">
        <v>40</v>
      </c>
      <c r="P47" s="10">
        <v>0.51290839353600004</v>
      </c>
      <c r="Q47" s="10">
        <v>0</v>
      </c>
      <c r="R47" s="10">
        <v>0.51290839353600004</v>
      </c>
      <c r="S47" s="9" t="s">
        <v>71</v>
      </c>
      <c r="T47" s="12" t="s">
        <v>142</v>
      </c>
      <c r="U47" s="11">
        <v>10000</v>
      </c>
      <c r="V47" s="10">
        <v>9970</v>
      </c>
      <c r="W47" s="10">
        <v>30</v>
      </c>
      <c r="X47" s="10">
        <v>10500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122</v>
      </c>
      <c r="AH47" s="1" t="s">
        <v>68</v>
      </c>
      <c r="AI47" s="1">
        <v>4</v>
      </c>
      <c r="AJ47" s="3" t="s">
        <v>142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 t="e">
        <v>#VALUE!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0</v>
      </c>
    </row>
    <row r="48" spans="1:56" ht="28.5" customHeight="1" x14ac:dyDescent="0.45">
      <c r="A48" s="3">
        <v>45611</v>
      </c>
      <c r="B48" s="14" t="s">
        <v>249</v>
      </c>
      <c r="C48" s="9" t="s">
        <v>152</v>
      </c>
      <c r="D48" s="13" t="s">
        <v>131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 t="s">
        <v>63</v>
      </c>
      <c r="U48" s="11">
        <v>67</v>
      </c>
      <c r="V48" s="10">
        <v>67</v>
      </c>
      <c r="W48" s="10">
        <v>0</v>
      </c>
      <c r="X48" s="10">
        <v>80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122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8.5" customHeight="1" x14ac:dyDescent="0.45">
      <c r="A49" s="3">
        <v>45721</v>
      </c>
      <c r="B49" s="14" t="s">
        <v>513</v>
      </c>
      <c r="C49" s="9" t="s">
        <v>152</v>
      </c>
      <c r="D49" s="13" t="s">
        <v>358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 t="s">
        <v>63</v>
      </c>
      <c r="U49" s="11">
        <v>395</v>
      </c>
      <c r="V49" s="10">
        <v>0</v>
      </c>
      <c r="W49" s="10">
        <v>395</v>
      </c>
      <c r="X49" s="10">
        <v>11050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122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>
        <v>45721</v>
      </c>
      <c r="B50" s="14" t="s">
        <v>518</v>
      </c>
      <c r="C50" s="9" t="s">
        <v>152</v>
      </c>
      <c r="D50" s="13" t="s">
        <v>162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235</v>
      </c>
      <c r="V50" s="10">
        <v>0</v>
      </c>
      <c r="W50" s="10">
        <v>235</v>
      </c>
      <c r="X50" s="10">
        <v>6066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123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8.5" customHeight="1" x14ac:dyDescent="0.45">
      <c r="A51" s="3">
        <v>45667</v>
      </c>
      <c r="B51" s="14" t="s">
        <v>339</v>
      </c>
      <c r="C51" s="9" t="s">
        <v>111</v>
      </c>
      <c r="D51" s="13" t="s">
        <v>333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 t="s">
        <v>142</v>
      </c>
      <c r="U51" s="11">
        <v>2432</v>
      </c>
      <c r="V51" s="10">
        <v>2432</v>
      </c>
      <c r="W51" s="10">
        <v>0</v>
      </c>
      <c r="X51" s="10">
        <v>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123</v>
      </c>
      <c r="AH51" s="1" t="s">
        <v>75</v>
      </c>
      <c r="AI51" s="1">
        <v>4</v>
      </c>
      <c r="AJ51" s="3" t="s">
        <v>142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45721</v>
      </c>
      <c r="B52" s="14" t="s">
        <v>518</v>
      </c>
      <c r="C52" s="9" t="s">
        <v>152</v>
      </c>
      <c r="D52" s="13" t="s">
        <v>489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734</v>
      </c>
      <c r="V52" s="10">
        <v>0</v>
      </c>
      <c r="W52" s="10">
        <v>734</v>
      </c>
      <c r="X52" s="10">
        <v>5520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124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145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45674</v>
      </c>
      <c r="B53" s="14" t="s">
        <v>368</v>
      </c>
      <c r="C53" s="9" t="s">
        <v>152</v>
      </c>
      <c r="D53" s="13" t="s">
        <v>161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252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45752</v>
      </c>
      <c r="U53" s="11">
        <v>811</v>
      </c>
      <c r="V53" s="10">
        <v>0</v>
      </c>
      <c r="W53" s="10">
        <v>811</v>
      </c>
      <c r="X53" s="10">
        <v>0</v>
      </c>
      <c r="Y53" s="10">
        <v>851.55000000000007</v>
      </c>
      <c r="Z53" s="9" t="s">
        <v>81</v>
      </c>
      <c r="AA53" s="8">
        <v>849.72525000000007</v>
      </c>
      <c r="AB53" s="8">
        <v>0</v>
      </c>
      <c r="AC53" s="8">
        <v>849.72525000000007</v>
      </c>
      <c r="AD53" s="8">
        <v>0</v>
      </c>
      <c r="AE53" s="8">
        <v>849.72525000000007</v>
      </c>
      <c r="AF53" s="8" t="s">
        <v>299</v>
      </c>
      <c r="AG53" s="1" t="s">
        <v>124</v>
      </c>
      <c r="AH53" s="1" t="s">
        <v>75</v>
      </c>
      <c r="AI53" s="1">
        <v>4</v>
      </c>
      <c r="AJ53" s="3">
        <v>45752</v>
      </c>
      <c r="AK53" s="3">
        <v>45748</v>
      </c>
      <c r="AL53" s="3">
        <v>45741</v>
      </c>
      <c r="AM53" s="3">
        <v>45749</v>
      </c>
      <c r="AN53" s="3">
        <v>45750</v>
      </c>
      <c r="AO53" s="3">
        <v>45751</v>
      </c>
      <c r="AP53" s="3">
        <v>45747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64.201463333333322</v>
      </c>
    </row>
    <row r="54" spans="1:56" ht="28.5" customHeight="1" x14ac:dyDescent="0.45">
      <c r="A54" s="3">
        <v>45721</v>
      </c>
      <c r="B54" s="14" t="s">
        <v>515</v>
      </c>
      <c r="C54" s="9" t="s">
        <v>152</v>
      </c>
      <c r="D54" s="13" t="s">
        <v>161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252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45752</v>
      </c>
      <c r="U54" s="11">
        <v>10320</v>
      </c>
      <c r="V54" s="10">
        <v>0</v>
      </c>
      <c r="W54" s="10">
        <v>10320</v>
      </c>
      <c r="X54" s="10">
        <v>0</v>
      </c>
      <c r="Y54" s="10">
        <v>10836</v>
      </c>
      <c r="Z54" s="9" t="s">
        <v>81</v>
      </c>
      <c r="AA54" s="8">
        <v>10812.78</v>
      </c>
      <c r="AB54" s="8">
        <v>0</v>
      </c>
      <c r="AC54" s="8">
        <v>10812.78</v>
      </c>
      <c r="AD54" s="8">
        <v>0</v>
      </c>
      <c r="AE54" s="8">
        <v>10812.78</v>
      </c>
      <c r="AF54" s="8">
        <v>0</v>
      </c>
      <c r="AG54" s="1" t="s">
        <v>124</v>
      </c>
      <c r="AH54" s="1" t="s">
        <v>75</v>
      </c>
      <c r="AI54" s="1">
        <v>4</v>
      </c>
      <c r="AJ54" s="3">
        <v>45752</v>
      </c>
      <c r="AK54" s="3">
        <v>45748</v>
      </c>
      <c r="AL54" s="3">
        <v>45741</v>
      </c>
      <c r="AM54" s="3">
        <v>45749</v>
      </c>
      <c r="AN54" s="3">
        <v>45750</v>
      </c>
      <c r="AO54" s="3">
        <v>45751</v>
      </c>
      <c r="AP54" s="3">
        <v>45747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816.96559999999988</v>
      </c>
    </row>
    <row r="55" spans="1:56" ht="28.5" customHeight="1" x14ac:dyDescent="0.45">
      <c r="A55" s="3">
        <v>45721</v>
      </c>
      <c r="B55" s="14" t="s">
        <v>517</v>
      </c>
      <c r="C55" s="9" t="s">
        <v>152</v>
      </c>
      <c r="D55" s="13" t="s">
        <v>141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252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45752</v>
      </c>
      <c r="U55" s="11">
        <v>7710</v>
      </c>
      <c r="V55" s="10">
        <v>5040</v>
      </c>
      <c r="W55" s="10">
        <v>2670</v>
      </c>
      <c r="X55" s="10">
        <v>23120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123</v>
      </c>
      <c r="AH55" s="1" t="s">
        <v>75</v>
      </c>
      <c r="AI55" s="1">
        <v>4</v>
      </c>
      <c r="AJ55" s="3">
        <v>45752</v>
      </c>
      <c r="AK55" s="3">
        <v>45748</v>
      </c>
      <c r="AL55" s="3">
        <v>45741</v>
      </c>
      <c r="AM55" s="3">
        <v>45749</v>
      </c>
      <c r="AN55" s="3">
        <v>45750</v>
      </c>
      <c r="AO55" s="3">
        <v>45751</v>
      </c>
      <c r="AP55" s="3">
        <v>45747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145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45738</v>
      </c>
      <c r="B56" s="14" t="s">
        <v>685</v>
      </c>
      <c r="C56" s="9" t="s">
        <v>111</v>
      </c>
      <c r="D56" s="13" t="s">
        <v>686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45751</v>
      </c>
      <c r="U56" s="11">
        <v>3000</v>
      </c>
      <c r="V56" s="10">
        <v>0</v>
      </c>
      <c r="W56" s="10">
        <v>3000</v>
      </c>
      <c r="X56" s="10">
        <v>3300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>
        <v>45751</v>
      </c>
      <c r="AK56" s="3">
        <v>45747</v>
      </c>
      <c r="AL56" s="3">
        <v>45740</v>
      </c>
      <c r="AM56" s="3">
        <v>45748</v>
      </c>
      <c r="AN56" s="3">
        <v>45749</v>
      </c>
      <c r="AO56" s="3">
        <v>45750</v>
      </c>
      <c r="AP56" s="3">
        <v>45746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45738</v>
      </c>
      <c r="B57" s="14" t="s">
        <v>711</v>
      </c>
      <c r="C57" s="9" t="s">
        <v>111</v>
      </c>
      <c r="D57" s="13" t="s">
        <v>687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45751</v>
      </c>
      <c r="U57" s="11">
        <v>4000</v>
      </c>
      <c r="V57" s="10">
        <v>0</v>
      </c>
      <c r="W57" s="10">
        <v>4000</v>
      </c>
      <c r="X57" s="10">
        <v>4300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45751</v>
      </c>
      <c r="AK57" s="3">
        <v>45747</v>
      </c>
      <c r="AL57" s="3">
        <v>45740</v>
      </c>
      <c r="AM57" s="3">
        <v>45748</v>
      </c>
      <c r="AN57" s="3">
        <v>45749</v>
      </c>
      <c r="AO57" s="3">
        <v>45750</v>
      </c>
      <c r="AP57" s="3">
        <v>45746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45706</v>
      </c>
      <c r="B58" s="14" t="s">
        <v>424</v>
      </c>
      <c r="C58" s="9" t="s">
        <v>111</v>
      </c>
      <c r="D58" s="13" t="s">
        <v>425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45754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81</v>
      </c>
      <c r="AA58" s="8">
        <v>3310.89</v>
      </c>
      <c r="AB58" s="8">
        <v>3310.89</v>
      </c>
      <c r="AC58" s="8">
        <v>0</v>
      </c>
      <c r="AD58" s="8">
        <v>0</v>
      </c>
      <c r="AE58" s="8">
        <v>3310.89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45754</v>
      </c>
      <c r="AK58" s="3">
        <v>45750</v>
      </c>
      <c r="AL58" s="3">
        <v>45743</v>
      </c>
      <c r="AM58" s="3">
        <v>45751</v>
      </c>
      <c r="AN58" s="3">
        <v>45752</v>
      </c>
      <c r="AO58" s="3">
        <v>45753</v>
      </c>
      <c r="AP58" s="3">
        <v>45749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45741</v>
      </c>
      <c r="B59" s="14" t="s">
        <v>728</v>
      </c>
      <c r="C59" s="9" t="s">
        <v>111</v>
      </c>
      <c r="D59" s="13" t="s">
        <v>689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45754</v>
      </c>
      <c r="U59" s="11">
        <v>4000</v>
      </c>
      <c r="V59" s="10">
        <v>0</v>
      </c>
      <c r="W59" s="10">
        <v>4000</v>
      </c>
      <c r="X59" s="10">
        <v>4390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45754</v>
      </c>
      <c r="AK59" s="3">
        <v>45750</v>
      </c>
      <c r="AL59" s="3">
        <v>45743</v>
      </c>
      <c r="AM59" s="3">
        <v>45751</v>
      </c>
      <c r="AN59" s="3">
        <v>45752</v>
      </c>
      <c r="AO59" s="3">
        <v>45753</v>
      </c>
      <c r="AP59" s="3">
        <v>45749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45734</v>
      </c>
      <c r="B60" s="14" t="s">
        <v>655</v>
      </c>
      <c r="C60" s="9" t="s">
        <v>155</v>
      </c>
      <c r="D60" s="13" t="s">
        <v>642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45757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81</v>
      </c>
      <c r="AA60" s="8">
        <v>5378.4500000000007</v>
      </c>
      <c r="AB60" s="8">
        <v>0</v>
      </c>
      <c r="AC60" s="8">
        <v>5378.4500000000007</v>
      </c>
      <c r="AD60" s="8">
        <v>0</v>
      </c>
      <c r="AE60" s="8">
        <v>5378.4500000000007</v>
      </c>
      <c r="AF60" s="8" t="s">
        <v>610</v>
      </c>
      <c r="AG60" s="1" t="s">
        <v>123</v>
      </c>
      <c r="AH60" s="1" t="s">
        <v>75</v>
      </c>
      <c r="AI60" s="1">
        <v>4</v>
      </c>
      <c r="AJ60" s="3">
        <v>45757</v>
      </c>
      <c r="AK60" s="3">
        <v>45753</v>
      </c>
      <c r="AL60" s="3">
        <v>45746</v>
      </c>
      <c r="AM60" s="3">
        <v>45754</v>
      </c>
      <c r="AN60" s="3">
        <v>45755</v>
      </c>
      <c r="AO60" s="3">
        <v>45756</v>
      </c>
      <c r="AP60" s="3">
        <v>45752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145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406.37177777777782</v>
      </c>
    </row>
    <row r="61" spans="1:56" ht="28.5" customHeight="1" x14ac:dyDescent="0.45">
      <c r="A61" s="3">
        <v>45734</v>
      </c>
      <c r="B61" s="14" t="s">
        <v>655</v>
      </c>
      <c r="C61" s="9" t="s">
        <v>155</v>
      </c>
      <c r="D61" s="13" t="s">
        <v>644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45757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81</v>
      </c>
      <c r="AA61" s="8">
        <v>5378.4500000000007</v>
      </c>
      <c r="AB61" s="8">
        <v>0</v>
      </c>
      <c r="AC61" s="8">
        <v>5378.4500000000007</v>
      </c>
      <c r="AD61" s="8">
        <v>0</v>
      </c>
      <c r="AE61" s="8">
        <v>5378.4500000000007</v>
      </c>
      <c r="AF61" s="8" t="s">
        <v>610</v>
      </c>
      <c r="AG61" s="1" t="s">
        <v>123</v>
      </c>
      <c r="AH61" s="1" t="s">
        <v>75</v>
      </c>
      <c r="AI61" s="1">
        <v>4</v>
      </c>
      <c r="AJ61" s="3">
        <v>45757</v>
      </c>
      <c r="AK61" s="3">
        <v>45753</v>
      </c>
      <c r="AL61" s="3">
        <v>45746</v>
      </c>
      <c r="AM61" s="3">
        <v>45754</v>
      </c>
      <c r="AN61" s="3">
        <v>45755</v>
      </c>
      <c r="AO61" s="3">
        <v>45756</v>
      </c>
      <c r="AP61" s="3">
        <v>45752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406.37177777777782</v>
      </c>
    </row>
    <row r="62" spans="1:56" ht="28.5" customHeight="1" x14ac:dyDescent="0.45">
      <c r="A62" s="3">
        <v>45734</v>
      </c>
      <c r="B62" s="14" t="s">
        <v>655</v>
      </c>
      <c r="C62" s="9" t="s">
        <v>155</v>
      </c>
      <c r="D62" s="13" t="s">
        <v>645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45757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5378.4500000000007</v>
      </c>
      <c r="AB62" s="8">
        <v>0</v>
      </c>
      <c r="AC62" s="8">
        <v>5378.4500000000007</v>
      </c>
      <c r="AD62" s="8">
        <v>0</v>
      </c>
      <c r="AE62" s="8">
        <v>5378.4500000000007</v>
      </c>
      <c r="AF62" s="8" t="s">
        <v>610</v>
      </c>
      <c r="AG62" s="1" t="s">
        <v>123</v>
      </c>
      <c r="AH62" s="1" t="s">
        <v>75</v>
      </c>
      <c r="AI62" s="1">
        <v>4</v>
      </c>
      <c r="AJ62" s="3">
        <v>45757</v>
      </c>
      <c r="AK62" s="3">
        <v>45753</v>
      </c>
      <c r="AL62" s="3">
        <v>45746</v>
      </c>
      <c r="AM62" s="3">
        <v>45754</v>
      </c>
      <c r="AN62" s="3">
        <v>45755</v>
      </c>
      <c r="AO62" s="3">
        <v>45756</v>
      </c>
      <c r="AP62" s="3">
        <v>45752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406.37177777777782</v>
      </c>
    </row>
    <row r="63" spans="1:56" ht="28.5" customHeight="1" x14ac:dyDescent="0.45">
      <c r="A63" s="3">
        <v>45734</v>
      </c>
      <c r="B63" s="14" t="s">
        <v>692</v>
      </c>
      <c r="C63" s="9" t="s">
        <v>155</v>
      </c>
      <c r="D63" s="13" t="s">
        <v>671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45757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81</v>
      </c>
      <c r="AA63" s="8">
        <v>5378.4500000000007</v>
      </c>
      <c r="AB63" s="8">
        <v>5378.4500000000007</v>
      </c>
      <c r="AC63" s="8">
        <v>0</v>
      </c>
      <c r="AD63" s="8">
        <v>0</v>
      </c>
      <c r="AE63" s="8">
        <v>5378.4500000000007</v>
      </c>
      <c r="AF63" s="8" t="s">
        <v>610</v>
      </c>
      <c r="AG63" s="1" t="s">
        <v>123</v>
      </c>
      <c r="AH63" s="1" t="s">
        <v>75</v>
      </c>
      <c r="AI63" s="1">
        <v>4</v>
      </c>
      <c r="AJ63" s="3">
        <v>45757</v>
      </c>
      <c r="AK63" s="3">
        <v>45753</v>
      </c>
      <c r="AL63" s="3">
        <v>45746</v>
      </c>
      <c r="AM63" s="3">
        <v>45754</v>
      </c>
      <c r="AN63" s="3">
        <v>45755</v>
      </c>
      <c r="AO63" s="3">
        <v>45756</v>
      </c>
      <c r="AP63" s="3">
        <v>45752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45750</v>
      </c>
      <c r="B64" s="14" t="s">
        <v>778</v>
      </c>
      <c r="C64" s="9" t="s">
        <v>155</v>
      </c>
      <c r="D64" s="13" t="s">
        <v>779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45770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5378.4500000000007</v>
      </c>
      <c r="AF64" s="8" t="s">
        <v>610</v>
      </c>
      <c r="AG64" s="1" t="s">
        <v>123</v>
      </c>
      <c r="AH64" s="1" t="s">
        <v>75</v>
      </c>
      <c r="AI64" s="1">
        <v>4</v>
      </c>
      <c r="AJ64" s="3">
        <v>45770</v>
      </c>
      <c r="AK64" s="3">
        <v>45766</v>
      </c>
      <c r="AL64" s="3">
        <v>45759</v>
      </c>
      <c r="AM64" s="3">
        <v>45767</v>
      </c>
      <c r="AN64" s="3">
        <v>45768</v>
      </c>
      <c r="AO64" s="3">
        <v>45769</v>
      </c>
      <c r="AP64" s="3">
        <v>45765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406.37177777777782</v>
      </c>
    </row>
    <row r="65" spans="1:56" ht="28.5" customHeight="1" x14ac:dyDescent="0.45">
      <c r="A65" s="3">
        <v>45750</v>
      </c>
      <c r="B65" s="14" t="s">
        <v>780</v>
      </c>
      <c r="C65" s="9" t="s">
        <v>155</v>
      </c>
      <c r="D65" s="13" t="s">
        <v>781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45772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81</v>
      </c>
      <c r="AA65" s="8">
        <v>10756.900000000001</v>
      </c>
      <c r="AB65" s="8">
        <v>0</v>
      </c>
      <c r="AC65" s="8">
        <v>10756.900000000001</v>
      </c>
      <c r="AD65" s="8">
        <v>0</v>
      </c>
      <c r="AE65" s="8">
        <v>10756.900000000001</v>
      </c>
      <c r="AF65" s="8" t="s">
        <v>610</v>
      </c>
      <c r="AG65" s="1" t="s">
        <v>123</v>
      </c>
      <c r="AH65" s="1" t="s">
        <v>75</v>
      </c>
      <c r="AI65" s="1">
        <v>4</v>
      </c>
      <c r="AJ65" s="3">
        <v>45772</v>
      </c>
      <c r="AK65" s="3">
        <v>45768</v>
      </c>
      <c r="AL65" s="3">
        <v>45761</v>
      </c>
      <c r="AM65" s="3">
        <v>45769</v>
      </c>
      <c r="AN65" s="3">
        <v>45770</v>
      </c>
      <c r="AO65" s="3">
        <v>45771</v>
      </c>
      <c r="AP65" s="3">
        <v>45767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812.74355555555564</v>
      </c>
    </row>
    <row r="66" spans="1:56" ht="28.5" customHeight="1" x14ac:dyDescent="0.45">
      <c r="A66" s="3">
        <v>45750</v>
      </c>
      <c r="B66" s="14" t="s">
        <v>780</v>
      </c>
      <c r="C66" s="9" t="s">
        <v>155</v>
      </c>
      <c r="D66" s="13" t="s">
        <v>782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45772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81</v>
      </c>
      <c r="AA66" s="8">
        <v>10756.900000000001</v>
      </c>
      <c r="AB66" s="8">
        <v>0</v>
      </c>
      <c r="AC66" s="8">
        <v>10756.900000000001</v>
      </c>
      <c r="AD66" s="8">
        <v>0</v>
      </c>
      <c r="AE66" s="8">
        <v>10756.900000000001</v>
      </c>
      <c r="AF66" s="8" t="s">
        <v>610</v>
      </c>
      <c r="AG66" s="1" t="s">
        <v>123</v>
      </c>
      <c r="AH66" s="1" t="s">
        <v>75</v>
      </c>
      <c r="AI66" s="1">
        <v>4</v>
      </c>
      <c r="AJ66" s="3">
        <v>45772</v>
      </c>
      <c r="AK66" s="3">
        <v>45768</v>
      </c>
      <c r="AL66" s="3">
        <v>45761</v>
      </c>
      <c r="AM66" s="3">
        <v>45769</v>
      </c>
      <c r="AN66" s="3">
        <v>45770</v>
      </c>
      <c r="AO66" s="3">
        <v>45771</v>
      </c>
      <c r="AP66" s="3">
        <v>45767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812.74355555555564</v>
      </c>
    </row>
    <row r="67" spans="1:56" ht="28.5" customHeight="1" x14ac:dyDescent="0.45">
      <c r="A67" s="3">
        <v>45750</v>
      </c>
      <c r="B67" s="14" t="s">
        <v>778</v>
      </c>
      <c r="C67" s="9" t="s">
        <v>155</v>
      </c>
      <c r="D67" s="13" t="s">
        <v>783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45770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81</v>
      </c>
      <c r="AA67" s="8">
        <v>10756.900000000001</v>
      </c>
      <c r="AB67" s="8">
        <v>0</v>
      </c>
      <c r="AC67" s="8">
        <v>10756.900000000001</v>
      </c>
      <c r="AD67" s="8">
        <v>0</v>
      </c>
      <c r="AE67" s="8">
        <v>10756.900000000001</v>
      </c>
      <c r="AF67" s="8" t="s">
        <v>610</v>
      </c>
      <c r="AG67" s="1" t="s">
        <v>123</v>
      </c>
      <c r="AH67" s="1" t="s">
        <v>75</v>
      </c>
      <c r="AI67" s="1">
        <v>4</v>
      </c>
      <c r="AJ67" s="3">
        <v>45770</v>
      </c>
      <c r="AK67" s="3">
        <v>45766</v>
      </c>
      <c r="AL67" s="3">
        <v>45759</v>
      </c>
      <c r="AM67" s="3">
        <v>45767</v>
      </c>
      <c r="AN67" s="3">
        <v>45768</v>
      </c>
      <c r="AO67" s="3">
        <v>45769</v>
      </c>
      <c r="AP67" s="3">
        <v>45765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812.74355555555564</v>
      </c>
    </row>
    <row r="68" spans="1:56" ht="28.5" customHeight="1" x14ac:dyDescent="0.45">
      <c r="A68" s="3">
        <v>45750</v>
      </c>
      <c r="B68" s="14" t="s">
        <v>784</v>
      </c>
      <c r="C68" s="9" t="s">
        <v>155</v>
      </c>
      <c r="D68" s="13" t="s">
        <v>785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45758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81</v>
      </c>
      <c r="AA68" s="8">
        <v>21513.800000000003</v>
      </c>
      <c r="AB68" s="8">
        <v>0</v>
      </c>
      <c r="AC68" s="8">
        <v>21513.800000000003</v>
      </c>
      <c r="AD68" s="8">
        <v>0</v>
      </c>
      <c r="AE68" s="8">
        <v>21513.800000000003</v>
      </c>
      <c r="AF68" s="8" t="s">
        <v>610</v>
      </c>
      <c r="AG68" s="1" t="s">
        <v>123</v>
      </c>
      <c r="AH68" s="1" t="s">
        <v>75</v>
      </c>
      <c r="AI68" s="1">
        <v>4</v>
      </c>
      <c r="AJ68" s="3">
        <v>45758</v>
      </c>
      <c r="AK68" s="3">
        <v>45754</v>
      </c>
      <c r="AL68" s="3">
        <v>45747</v>
      </c>
      <c r="AM68" s="3">
        <v>45755</v>
      </c>
      <c r="AN68" s="3">
        <v>45756</v>
      </c>
      <c r="AO68" s="3">
        <v>45757</v>
      </c>
      <c r="AP68" s="3">
        <v>45753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1625.4871111111113</v>
      </c>
    </row>
    <row r="69" spans="1:56" ht="28.5" customHeight="1" x14ac:dyDescent="0.45">
      <c r="A69" s="3">
        <v>45740</v>
      </c>
      <c r="B69" s="14" t="s">
        <v>683</v>
      </c>
      <c r="C69" s="9" t="s">
        <v>111</v>
      </c>
      <c r="D69" s="13" t="s">
        <v>693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45758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3310.89</v>
      </c>
      <c r="AC69" s="8">
        <v>0</v>
      </c>
      <c r="AD69" s="8">
        <v>0</v>
      </c>
      <c r="AE69" s="8">
        <v>3310.89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45758</v>
      </c>
      <c r="AK69" s="3">
        <v>45754</v>
      </c>
      <c r="AL69" s="3">
        <v>45747</v>
      </c>
      <c r="AM69" s="3">
        <v>45755</v>
      </c>
      <c r="AN69" s="3">
        <v>45756</v>
      </c>
      <c r="AO69" s="3">
        <v>45757</v>
      </c>
      <c r="AP69" s="3">
        <v>45753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45741</v>
      </c>
      <c r="B70" s="14" t="s">
        <v>726</v>
      </c>
      <c r="C70" s="9" t="s">
        <v>152</v>
      </c>
      <c r="D70" s="13" t="s">
        <v>141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252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45764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81</v>
      </c>
      <c r="AA70" s="8">
        <v>10477.5</v>
      </c>
      <c r="AB70" s="8">
        <v>0</v>
      </c>
      <c r="AC70" s="8">
        <v>10477.5</v>
      </c>
      <c r="AD70" s="8">
        <v>0</v>
      </c>
      <c r="AE70" s="8">
        <v>10477.5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45764</v>
      </c>
      <c r="AK70" s="3">
        <v>45760</v>
      </c>
      <c r="AL70" s="3">
        <v>45753</v>
      </c>
      <c r="AM70" s="3">
        <v>45761</v>
      </c>
      <c r="AN70" s="3">
        <v>45762</v>
      </c>
      <c r="AO70" s="3">
        <v>45763</v>
      </c>
      <c r="AP70" s="3">
        <v>45759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791.63333333333321</v>
      </c>
    </row>
    <row r="71" spans="1:56" ht="28.5" customHeight="1" x14ac:dyDescent="0.45">
      <c r="A71" s="3">
        <v>45741</v>
      </c>
      <c r="B71" s="14" t="s">
        <v>727</v>
      </c>
      <c r="C71" s="9" t="s">
        <v>111</v>
      </c>
      <c r="D71" s="13" t="s">
        <v>688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45765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45765</v>
      </c>
      <c r="AK71" s="3">
        <v>45761</v>
      </c>
      <c r="AL71" s="3">
        <v>45754</v>
      </c>
      <c r="AM71" s="3">
        <v>45762</v>
      </c>
      <c r="AN71" s="3">
        <v>45763</v>
      </c>
      <c r="AO71" s="3">
        <v>45764</v>
      </c>
      <c r="AP71" s="3">
        <v>45760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333.54151111111111</v>
      </c>
    </row>
    <row r="72" spans="1:56" ht="28.5" customHeight="1" x14ac:dyDescent="0.45">
      <c r="A72" s="3">
        <v>45741</v>
      </c>
      <c r="B72" s="14" t="s">
        <v>729</v>
      </c>
      <c r="C72" s="9" t="s">
        <v>111</v>
      </c>
      <c r="D72" s="13" t="s">
        <v>690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45765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45765</v>
      </c>
      <c r="AK72" s="3">
        <v>45761</v>
      </c>
      <c r="AL72" s="3">
        <v>45754</v>
      </c>
      <c r="AM72" s="3">
        <v>45762</v>
      </c>
      <c r="AN72" s="3">
        <v>45763</v>
      </c>
      <c r="AO72" s="3">
        <v>45764</v>
      </c>
      <c r="AP72" s="3">
        <v>45760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333.54151111111111</v>
      </c>
    </row>
    <row r="73" spans="1:56" ht="28.5" customHeight="1" x14ac:dyDescent="0.45">
      <c r="A73" s="3">
        <v>45750</v>
      </c>
      <c r="B73" s="14" t="s">
        <v>786</v>
      </c>
      <c r="C73" s="9" t="s">
        <v>155</v>
      </c>
      <c r="D73" s="13" t="s">
        <v>643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45768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 t="s">
        <v>610</v>
      </c>
      <c r="AG73" s="1" t="s">
        <v>61</v>
      </c>
      <c r="AH73" s="1" t="s">
        <v>75</v>
      </c>
      <c r="AI73" s="1">
        <v>4</v>
      </c>
      <c r="AJ73" s="3">
        <v>45768</v>
      </c>
      <c r="AK73" s="3">
        <v>45764</v>
      </c>
      <c r="AL73" s="3">
        <v>45757</v>
      </c>
      <c r="AM73" s="3">
        <v>45765</v>
      </c>
      <c r="AN73" s="3">
        <v>45766</v>
      </c>
      <c r="AO73" s="3">
        <v>45767</v>
      </c>
      <c r="AP73" s="3">
        <v>45763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406.37177777777782</v>
      </c>
    </row>
    <row r="74" spans="1:56" ht="28.5" customHeight="1" x14ac:dyDescent="0.45">
      <c r="A74" s="3">
        <v>45740</v>
      </c>
      <c r="B74" s="14" t="s">
        <v>694</v>
      </c>
      <c r="C74" s="9" t="s">
        <v>80</v>
      </c>
      <c r="D74" s="13" t="s">
        <v>340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45776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45776</v>
      </c>
      <c r="AK74" s="3">
        <v>45772</v>
      </c>
      <c r="AL74" s="3">
        <v>45765</v>
      </c>
      <c r="AM74" s="3">
        <v>45773</v>
      </c>
      <c r="AN74" s="3">
        <v>45774</v>
      </c>
      <c r="AO74" s="3">
        <v>45775</v>
      </c>
      <c r="AP74" s="3">
        <v>45771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416.92688888888887</v>
      </c>
    </row>
    <row r="75" spans="1:56" ht="28.5" customHeight="1" x14ac:dyDescent="0.45">
      <c r="A75" s="3">
        <v>45740</v>
      </c>
      <c r="B75" s="14" t="s">
        <v>706</v>
      </c>
      <c r="C75" s="9" t="s">
        <v>80</v>
      </c>
      <c r="D75" s="13" t="s">
        <v>394</v>
      </c>
      <c r="E75" s="9">
        <v>20</v>
      </c>
      <c r="F75" s="9">
        <v>37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3227.07</v>
      </c>
      <c r="AB75" s="8">
        <v>0</v>
      </c>
      <c r="AC75" s="8">
        <v>3227.07</v>
      </c>
      <c r="AD75" s="8">
        <v>0</v>
      </c>
      <c r="AE75" s="8">
        <v>3227.07</v>
      </c>
      <c r="AF75" s="8">
        <v>0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243.82306666666665</v>
      </c>
    </row>
    <row r="76" spans="1:56" ht="28.5" customHeight="1" x14ac:dyDescent="0.45">
      <c r="A76" s="3" t="s">
        <v>146</v>
      </c>
      <c r="B76" s="14" t="s">
        <v>146</v>
      </c>
      <c r="C76" s="9" t="s">
        <v>152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45777</v>
      </c>
      <c r="U76" s="11">
        <v>140000</v>
      </c>
      <c r="V76" s="10">
        <v>0</v>
      </c>
      <c r="W76" s="10">
        <v>140000</v>
      </c>
      <c r="X76" s="10">
        <v>0</v>
      </c>
      <c r="Y76" s="10">
        <v>147000</v>
      </c>
      <c r="Z76" s="9" t="s">
        <v>81</v>
      </c>
      <c r="AA76" s="8">
        <v>146685</v>
      </c>
      <c r="AB76" s="8">
        <v>0</v>
      </c>
      <c r="AC76" s="8">
        <v>146685</v>
      </c>
      <c r="AD76" s="8">
        <v>0</v>
      </c>
      <c r="AE76" s="8">
        <v>146685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45777</v>
      </c>
      <c r="AK76" s="3">
        <v>45773</v>
      </c>
      <c r="AL76" s="3">
        <v>45766</v>
      </c>
      <c r="AM76" s="3">
        <v>45774</v>
      </c>
      <c r="AN76" s="3">
        <v>45775</v>
      </c>
      <c r="AO76" s="3">
        <v>45776</v>
      </c>
      <c r="AP76" s="3">
        <v>45772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11082.866666666665</v>
      </c>
    </row>
    <row r="77" spans="1:56" ht="28.5" customHeight="1" x14ac:dyDescent="0.45">
      <c r="A77" s="3" t="s">
        <v>146</v>
      </c>
      <c r="B77" s="14" t="s">
        <v>146</v>
      </c>
      <c r="C77" s="9" t="s">
        <v>80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45777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45777</v>
      </c>
      <c r="AK77" s="3">
        <v>45773</v>
      </c>
      <c r="AL77" s="3">
        <v>45766</v>
      </c>
      <c r="AM77" s="3">
        <v>45774</v>
      </c>
      <c r="AN77" s="3">
        <v>45775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1667.7075555555555</v>
      </c>
    </row>
    <row r="78" spans="1:56" ht="28.5" customHeight="1" x14ac:dyDescent="0.45">
      <c r="A78" s="3">
        <v>45705</v>
      </c>
      <c r="B78" s="14" t="s">
        <v>423</v>
      </c>
      <c r="C78" s="9" t="s">
        <v>152</v>
      </c>
      <c r="D78" s="13" t="s">
        <v>242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252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122</v>
      </c>
      <c r="V78" s="10">
        <v>0</v>
      </c>
      <c r="W78" s="10">
        <v>122</v>
      </c>
      <c r="X78" s="10">
        <v>11870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510</v>
      </c>
      <c r="AG78" s="1" t="s">
        <v>123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 t="s">
        <v>146</v>
      </c>
      <c r="B79" s="14" t="s">
        <v>146</v>
      </c>
      <c r="C79" s="9" t="s">
        <v>98</v>
      </c>
      <c r="D79" s="13" t="s">
        <v>61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 t="s">
        <v>63</v>
      </c>
      <c r="U79" s="11">
        <v>40000</v>
      </c>
      <c r="V79" s="10">
        <v>0</v>
      </c>
      <c r="W79" s="10">
        <v>40000</v>
      </c>
      <c r="X79" s="10">
        <v>0</v>
      </c>
      <c r="Y79" s="10">
        <v>42000</v>
      </c>
      <c r="Z79" s="9" t="s">
        <v>81</v>
      </c>
      <c r="AA79" s="8">
        <v>43027.600000000006</v>
      </c>
      <c r="AB79" s="8">
        <v>0</v>
      </c>
      <c r="AC79" s="8">
        <v>43027.600000000006</v>
      </c>
      <c r="AD79" s="8">
        <v>0</v>
      </c>
      <c r="AE79" s="8">
        <v>43027.600000000006</v>
      </c>
      <c r="AF79" s="8">
        <v>0</v>
      </c>
      <c r="AG79" s="1" t="s">
        <v>123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3250.9742222222226</v>
      </c>
    </row>
    <row r="80" spans="1:56" ht="28.5" customHeight="1" x14ac:dyDescent="0.45">
      <c r="A80" s="3">
        <v>45720</v>
      </c>
      <c r="B80" s="14" t="s">
        <v>503</v>
      </c>
      <c r="C80" s="9" t="s">
        <v>111</v>
      </c>
      <c r="D80" s="13" t="s">
        <v>485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250.15613333333337</v>
      </c>
    </row>
    <row r="81" spans="1:56" ht="28.5" customHeight="1" x14ac:dyDescent="0.45">
      <c r="A81" s="3">
        <v>45720</v>
      </c>
      <c r="B81" s="14" t="s">
        <v>504</v>
      </c>
      <c r="C81" s="9" t="s">
        <v>111</v>
      </c>
      <c r="D81" s="13" t="s">
        <v>486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250.15613333333337</v>
      </c>
    </row>
    <row r="82" spans="1:56" ht="28.5" customHeight="1" x14ac:dyDescent="0.45">
      <c r="A82" s="3">
        <v>45720</v>
      </c>
      <c r="B82" s="14" t="s">
        <v>502</v>
      </c>
      <c r="C82" s="9" t="s">
        <v>111</v>
      </c>
      <c r="D82" s="13" t="s">
        <v>487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123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416.92688888888887</v>
      </c>
    </row>
    <row r="83" spans="1:56" ht="28.5" customHeight="1" x14ac:dyDescent="0.45">
      <c r="A83" s="3">
        <v>45720</v>
      </c>
      <c r="B83" s="14" t="s">
        <v>505</v>
      </c>
      <c r="C83" s="9" t="s">
        <v>111</v>
      </c>
      <c r="D83" s="13" t="s">
        <v>490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124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45712</v>
      </c>
      <c r="B84" s="14" t="s">
        <v>448</v>
      </c>
      <c r="C84" s="9" t="s">
        <v>111</v>
      </c>
      <c r="D84" s="13" t="s">
        <v>127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416.92688888888887</v>
      </c>
    </row>
    <row r="85" spans="1:56" ht="28.5" customHeight="1" x14ac:dyDescent="0.45">
      <c r="A85" s="3">
        <v>45681</v>
      </c>
      <c r="B85" s="14" t="s">
        <v>376</v>
      </c>
      <c r="C85" s="9" t="s">
        <v>80</v>
      </c>
      <c r="D85" s="13" t="s">
        <v>373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3478.5300000000007</v>
      </c>
      <c r="AB85" s="8">
        <v>0</v>
      </c>
      <c r="AC85" s="8">
        <v>3478.5300000000007</v>
      </c>
      <c r="AD85" s="8">
        <v>0</v>
      </c>
      <c r="AE85" s="8">
        <v>3478.5300000000007</v>
      </c>
      <c r="AF85" s="8">
        <v>0</v>
      </c>
      <c r="AG85" s="1" t="s">
        <v>124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262.82226666666674</v>
      </c>
    </row>
    <row r="86" spans="1:56" ht="28.5" customHeight="1" x14ac:dyDescent="0.45">
      <c r="A86" s="3">
        <v>45705</v>
      </c>
      <c r="B86" s="14" t="s">
        <v>422</v>
      </c>
      <c r="C86" s="9" t="s">
        <v>152</v>
      </c>
      <c r="D86" s="13" t="s">
        <v>209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252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855</v>
      </c>
      <c r="V86" s="10">
        <v>0</v>
      </c>
      <c r="W86" s="10">
        <v>855</v>
      </c>
      <c r="X86" s="10">
        <v>16440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445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45674</v>
      </c>
      <c r="B87" s="14" t="s">
        <v>370</v>
      </c>
      <c r="C87" s="9" t="s">
        <v>152</v>
      </c>
      <c r="D87" s="13" t="s">
        <v>360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124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444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45611</v>
      </c>
      <c r="B88" s="14" t="s">
        <v>245</v>
      </c>
      <c r="C88" s="9" t="s">
        <v>152</v>
      </c>
      <c r="D88" s="13" t="s">
        <v>160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2320</v>
      </c>
      <c r="V88" s="10">
        <v>0</v>
      </c>
      <c r="W88" s="10">
        <v>2320</v>
      </c>
      <c r="X88" s="10">
        <v>20900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45611</v>
      </c>
      <c r="B89" s="14" t="s">
        <v>248</v>
      </c>
      <c r="C89" s="9" t="s">
        <v>152</v>
      </c>
      <c r="D89" s="13" t="s">
        <v>241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117</v>
      </c>
      <c r="V89" s="10">
        <v>0</v>
      </c>
      <c r="W89" s="10">
        <v>117</v>
      </c>
      <c r="X89" s="10">
        <v>10065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45611</v>
      </c>
      <c r="B90" s="14" t="s">
        <v>247</v>
      </c>
      <c r="C90" s="9" t="s">
        <v>152</v>
      </c>
      <c r="D90" s="13" t="s">
        <v>226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1434</v>
      </c>
      <c r="V90" s="10">
        <v>0</v>
      </c>
      <c r="W90" s="10">
        <v>1434</v>
      </c>
      <c r="X90" s="10">
        <v>11200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29.3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45523</v>
      </c>
      <c r="B91" s="14" t="s">
        <v>205</v>
      </c>
      <c r="C91" s="9" t="s">
        <v>152</v>
      </c>
      <c r="D91" s="13" t="s">
        <v>203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45523</v>
      </c>
      <c r="B92" s="14" t="s">
        <v>205</v>
      </c>
      <c r="C92" s="9" t="s">
        <v>152</v>
      </c>
      <c r="D92" s="13" t="s">
        <v>204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45643</v>
      </c>
      <c r="B93" s="14" t="s">
        <v>285</v>
      </c>
      <c r="C93" s="9" t="s">
        <v>111</v>
      </c>
      <c r="D93" s="13" t="s">
        <v>286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142</v>
      </c>
      <c r="U93" s="11">
        <v>4000</v>
      </c>
      <c r="V93" s="10">
        <v>3712</v>
      </c>
      <c r="W93" s="10">
        <v>288</v>
      </c>
      <c r="X93" s="10">
        <v>4300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142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45720</v>
      </c>
      <c r="B94" s="14" t="s">
        <v>138</v>
      </c>
      <c r="C94" s="9" t="s">
        <v>111</v>
      </c>
      <c r="D94" s="13" t="s">
        <v>288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142</v>
      </c>
      <c r="U94" s="11">
        <v>4000</v>
      </c>
      <c r="V94" s="10">
        <v>4010</v>
      </c>
      <c r="W94" s="10">
        <v>0</v>
      </c>
      <c r="X94" s="10">
        <v>4470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45720</v>
      </c>
      <c r="B95" s="14" t="s">
        <v>138</v>
      </c>
      <c r="C95" s="9" t="s">
        <v>111</v>
      </c>
      <c r="D95" s="13" t="s">
        <v>334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142</v>
      </c>
      <c r="U95" s="11">
        <v>3000</v>
      </c>
      <c r="V95" s="10">
        <v>3065</v>
      </c>
      <c r="W95" s="10">
        <v>0</v>
      </c>
      <c r="X95" s="10">
        <v>3300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45628</v>
      </c>
      <c r="B96" s="14" t="s">
        <v>259</v>
      </c>
      <c r="C96" s="9" t="s">
        <v>111</v>
      </c>
      <c r="D96" s="13" t="s">
        <v>260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142</v>
      </c>
      <c r="U96" s="11">
        <v>2500</v>
      </c>
      <c r="V96" s="10">
        <v>2600</v>
      </c>
      <c r="W96" s="10">
        <v>0</v>
      </c>
      <c r="X96" s="10">
        <v>2800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45541</v>
      </c>
      <c r="B97" s="14" t="s">
        <v>211</v>
      </c>
      <c r="C97" s="9" t="s">
        <v>111</v>
      </c>
      <c r="D97" s="13" t="s">
        <v>212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142</v>
      </c>
      <c r="U97" s="11">
        <v>3000</v>
      </c>
      <c r="V97" s="10">
        <v>3318</v>
      </c>
      <c r="W97" s="10">
        <v>0</v>
      </c>
      <c r="X97" s="10">
        <v>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217</v>
      </c>
      <c r="AG97" s="1" t="s">
        <v>122</v>
      </c>
      <c r="AH97" s="1" t="s">
        <v>75</v>
      </c>
      <c r="AI97" s="1">
        <v>4</v>
      </c>
      <c r="AJ97" s="3" t="s">
        <v>142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>
        <v>0</v>
      </c>
      <c r="AY97" s="2" t="s">
        <v>348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45548</v>
      </c>
      <c r="B98" s="14" t="s">
        <v>215</v>
      </c>
      <c r="C98" s="9" t="s">
        <v>111</v>
      </c>
      <c r="D98" s="13" t="s">
        <v>214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142</v>
      </c>
      <c r="U98" s="11">
        <v>2500</v>
      </c>
      <c r="V98" s="10">
        <v>2364</v>
      </c>
      <c r="W98" s="10">
        <v>136</v>
      </c>
      <c r="X98" s="10">
        <v>5500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45581</v>
      </c>
      <c r="B99" s="14" t="s">
        <v>221</v>
      </c>
      <c r="C99" s="9" t="s">
        <v>111</v>
      </c>
      <c r="D99" s="13" t="s">
        <v>222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81</v>
      </c>
      <c r="AA100" s="8">
        <v>370831.20525000012</v>
      </c>
      <c r="AB100" s="8">
        <v>12000.23</v>
      </c>
      <c r="AC100" s="8">
        <v>358830.97525000013</v>
      </c>
      <c r="AD100" s="8">
        <v>0</v>
      </c>
      <c r="AE100" s="8">
        <v>370831.20525000012</v>
      </c>
      <c r="AF100" s="8" t="s">
        <v>58</v>
      </c>
      <c r="AG100" s="1" t="s">
        <v>123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45731</v>
      </c>
      <c r="B101" s="14" t="s">
        <v>660</v>
      </c>
      <c r="C101" s="9" t="s">
        <v>86</v>
      </c>
      <c r="D101" s="13" t="s">
        <v>617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232</v>
      </c>
      <c r="T101" s="12">
        <v>45751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82</v>
      </c>
      <c r="AA101" s="8">
        <v>10756.900000000001</v>
      </c>
      <c r="AB101" s="8">
        <v>0</v>
      </c>
      <c r="AC101" s="8">
        <v>10756.900000000001</v>
      </c>
      <c r="AD101" s="8">
        <v>0</v>
      </c>
      <c r="AE101" s="8">
        <v>0</v>
      </c>
      <c r="AF101" s="8" t="s">
        <v>243</v>
      </c>
      <c r="AG101" s="1" t="s">
        <v>122</v>
      </c>
      <c r="AH101" s="1" t="s">
        <v>74</v>
      </c>
      <c r="AI101" s="1">
        <v>2</v>
      </c>
      <c r="AJ101" s="3">
        <v>45751</v>
      </c>
      <c r="AK101" s="3">
        <v>0</v>
      </c>
      <c r="AL101" s="3">
        <v>45742</v>
      </c>
      <c r="AM101" s="3">
        <v>45749</v>
      </c>
      <c r="AN101" s="3">
        <v>45750</v>
      </c>
      <c r="AO101" s="3">
        <v>45750</v>
      </c>
      <c r="AP101" s="3">
        <v>45746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822.3052444444445</v>
      </c>
    </row>
    <row r="102" spans="1:56" ht="28.5" customHeight="1" x14ac:dyDescent="0.45">
      <c r="A102" s="3">
        <v>45731</v>
      </c>
      <c r="B102" s="14" t="s">
        <v>661</v>
      </c>
      <c r="C102" s="9" t="s">
        <v>86</v>
      </c>
      <c r="D102" s="13" t="s">
        <v>623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232</v>
      </c>
      <c r="T102" s="12">
        <v>45751</v>
      </c>
      <c r="U102" s="11">
        <v>15000</v>
      </c>
      <c r="V102" s="10">
        <v>0</v>
      </c>
      <c r="W102" s="10">
        <v>15000</v>
      </c>
      <c r="X102" s="10">
        <v>0</v>
      </c>
      <c r="Y102" s="10">
        <v>15750</v>
      </c>
      <c r="Z102" s="9" t="s">
        <v>82</v>
      </c>
      <c r="AA102" s="8">
        <v>16135.350000000002</v>
      </c>
      <c r="AB102" s="8">
        <v>4760</v>
      </c>
      <c r="AC102" s="8">
        <v>11375.350000000002</v>
      </c>
      <c r="AD102" s="8">
        <v>0</v>
      </c>
      <c r="AE102" s="8">
        <v>0</v>
      </c>
      <c r="AF102" s="8" t="s">
        <v>243</v>
      </c>
      <c r="AG102" s="1" t="s">
        <v>124</v>
      </c>
      <c r="AH102" s="1" t="s">
        <v>74</v>
      </c>
      <c r="AI102" s="1">
        <v>2</v>
      </c>
      <c r="AJ102" s="3">
        <v>45751</v>
      </c>
      <c r="AK102" s="3">
        <v>0</v>
      </c>
      <c r="AL102" s="3">
        <v>45742</v>
      </c>
      <c r="AM102" s="3">
        <v>45749</v>
      </c>
      <c r="AN102" s="3">
        <v>45750</v>
      </c>
      <c r="AO102" s="3">
        <v>45750</v>
      </c>
      <c r="AP102" s="3">
        <v>45746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869.58231111111115</v>
      </c>
    </row>
    <row r="103" spans="1:56" ht="28.5" customHeight="1" x14ac:dyDescent="0.45">
      <c r="A103" s="3">
        <v>45731</v>
      </c>
      <c r="B103" s="14" t="s">
        <v>662</v>
      </c>
      <c r="C103" s="9" t="s">
        <v>86</v>
      </c>
      <c r="D103" s="13" t="s">
        <v>625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232</v>
      </c>
      <c r="T103" s="12">
        <v>45751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82</v>
      </c>
      <c r="AA103" s="8">
        <v>10756.900000000001</v>
      </c>
      <c r="AB103" s="8">
        <v>10756.900000000001</v>
      </c>
      <c r="AC103" s="8">
        <v>0</v>
      </c>
      <c r="AD103" s="8">
        <v>0</v>
      </c>
      <c r="AE103" s="8">
        <v>0</v>
      </c>
      <c r="AF103" s="8" t="s">
        <v>243</v>
      </c>
      <c r="AG103" s="1" t="s">
        <v>122</v>
      </c>
      <c r="AH103" s="1" t="s">
        <v>74</v>
      </c>
      <c r="AI103" s="1">
        <v>2</v>
      </c>
      <c r="AJ103" s="3">
        <v>45751</v>
      </c>
      <c r="AK103" s="3">
        <v>0</v>
      </c>
      <c r="AL103" s="3">
        <v>45742</v>
      </c>
      <c r="AM103" s="3">
        <v>45749</v>
      </c>
      <c r="AN103" s="3">
        <v>45750</v>
      </c>
      <c r="AO103" s="3">
        <v>45750</v>
      </c>
      <c r="AP103" s="3">
        <v>45746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8.5" customHeight="1" x14ac:dyDescent="0.45">
      <c r="A104" s="3">
        <v>45724</v>
      </c>
      <c r="B104" s="14" t="s">
        <v>594</v>
      </c>
      <c r="C104" s="9" t="s">
        <v>86</v>
      </c>
      <c r="D104" s="13" t="s">
        <v>463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232</v>
      </c>
      <c r="T104" s="12">
        <v>45750</v>
      </c>
      <c r="U104" s="11">
        <v>10000</v>
      </c>
      <c r="V104" s="10">
        <v>10035</v>
      </c>
      <c r="W104" s="10">
        <v>0</v>
      </c>
      <c r="X104" s="10">
        <v>10500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436</v>
      </c>
      <c r="AG104" s="1" t="s">
        <v>123</v>
      </c>
      <c r="AH104" s="1" t="s">
        <v>74</v>
      </c>
      <c r="AI104" s="1">
        <v>2</v>
      </c>
      <c r="AJ104" s="3">
        <v>45750</v>
      </c>
      <c r="AK104" s="3">
        <v>0</v>
      </c>
      <c r="AL104" s="3">
        <v>45741</v>
      </c>
      <c r="AM104" s="3">
        <v>45748</v>
      </c>
      <c r="AN104" s="3">
        <v>45749</v>
      </c>
      <c r="AO104" s="3">
        <v>45749</v>
      </c>
      <c r="AP104" s="3">
        <v>45745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 t="s">
        <v>772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8.5" customHeight="1" x14ac:dyDescent="0.45">
      <c r="A105" s="3">
        <v>45724</v>
      </c>
      <c r="B105" s="14" t="s">
        <v>594</v>
      </c>
      <c r="C105" s="9" t="s">
        <v>86</v>
      </c>
      <c r="D105" s="13" t="s">
        <v>532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232</v>
      </c>
      <c r="T105" s="12">
        <v>45750</v>
      </c>
      <c r="U105" s="11">
        <v>5000</v>
      </c>
      <c r="V105" s="10">
        <v>0</v>
      </c>
      <c r="W105" s="10">
        <v>5000</v>
      </c>
      <c r="X105" s="10">
        <v>5400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436</v>
      </c>
      <c r="AG105" s="1" t="s">
        <v>122</v>
      </c>
      <c r="AH105" s="1" t="s">
        <v>74</v>
      </c>
      <c r="AI105" s="1">
        <v>2</v>
      </c>
      <c r="AJ105" s="3">
        <v>45750</v>
      </c>
      <c r="AK105" s="3">
        <v>0</v>
      </c>
      <c r="AL105" s="3">
        <v>45741</v>
      </c>
      <c r="AM105" s="3">
        <v>45748</v>
      </c>
      <c r="AN105" s="3">
        <v>45749</v>
      </c>
      <c r="AO105" s="3">
        <v>45749</v>
      </c>
      <c r="AP105" s="3">
        <v>45745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772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8.5" customHeight="1" x14ac:dyDescent="0.45">
      <c r="A106" s="3">
        <v>45737</v>
      </c>
      <c r="B106" s="14" t="s">
        <v>695</v>
      </c>
      <c r="C106" s="9" t="s">
        <v>73</v>
      </c>
      <c r="D106" s="13" t="s">
        <v>231</v>
      </c>
      <c r="E106" s="9">
        <v>20</v>
      </c>
      <c r="F106" s="9">
        <v>32</v>
      </c>
      <c r="G106" s="9" t="s">
        <v>60</v>
      </c>
      <c r="H106" s="9">
        <v>0</v>
      </c>
      <c r="I106" s="9">
        <v>72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156</v>
      </c>
      <c r="T106" s="12">
        <v>45752</v>
      </c>
      <c r="U106" s="11">
        <v>5000</v>
      </c>
      <c r="V106" s="10">
        <v>5043</v>
      </c>
      <c r="W106" s="10">
        <v>0</v>
      </c>
      <c r="X106" s="10">
        <v>5300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123</v>
      </c>
      <c r="AH106" s="1" t="s">
        <v>74</v>
      </c>
      <c r="AI106" s="1">
        <v>2</v>
      </c>
      <c r="AJ106" s="3">
        <v>45752</v>
      </c>
      <c r="AK106" s="3">
        <v>0</v>
      </c>
      <c r="AL106" s="3">
        <v>45743</v>
      </c>
      <c r="AM106" s="3">
        <v>45750</v>
      </c>
      <c r="AN106" s="3">
        <v>45751</v>
      </c>
      <c r="AO106" s="3">
        <v>45751</v>
      </c>
      <c r="AP106" s="3">
        <v>45747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8.5" customHeight="1" x14ac:dyDescent="0.45">
      <c r="A107" s="3">
        <v>45722</v>
      </c>
      <c r="B107" s="14" t="s">
        <v>533</v>
      </c>
      <c r="C107" s="9" t="s">
        <v>86</v>
      </c>
      <c r="D107" s="13" t="s">
        <v>512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232</v>
      </c>
      <c r="T107" s="12">
        <v>45754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82</v>
      </c>
      <c r="AA107" s="8">
        <v>21513.800000000003</v>
      </c>
      <c r="AB107" s="8">
        <v>0</v>
      </c>
      <c r="AC107" s="8">
        <v>21513.800000000003</v>
      </c>
      <c r="AD107" s="8">
        <v>0</v>
      </c>
      <c r="AE107" s="8">
        <v>0</v>
      </c>
      <c r="AF107" s="8" t="s">
        <v>436</v>
      </c>
      <c r="AG107" s="1" t="s">
        <v>123</v>
      </c>
      <c r="AH107" s="1" t="s">
        <v>74</v>
      </c>
      <c r="AI107" s="1">
        <v>2</v>
      </c>
      <c r="AJ107" s="3">
        <v>45754</v>
      </c>
      <c r="AK107" s="3">
        <v>0</v>
      </c>
      <c r="AL107" s="3">
        <v>45745</v>
      </c>
      <c r="AM107" s="3">
        <v>45752</v>
      </c>
      <c r="AN107" s="3">
        <v>45753</v>
      </c>
      <c r="AO107" s="3">
        <v>45753</v>
      </c>
      <c r="AP107" s="3">
        <v>45749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1644.610488888889</v>
      </c>
    </row>
    <row r="108" spans="1:56" ht="28.5" customHeight="1" x14ac:dyDescent="0.45">
      <c r="A108" s="3">
        <v>45724</v>
      </c>
      <c r="B108" s="14" t="s">
        <v>593</v>
      </c>
      <c r="C108" s="9" t="s">
        <v>86</v>
      </c>
      <c r="D108" s="13" t="s">
        <v>527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329</v>
      </c>
      <c r="T108" s="12">
        <v>45755</v>
      </c>
      <c r="U108" s="11">
        <v>10000</v>
      </c>
      <c r="V108" s="10">
        <v>9857</v>
      </c>
      <c r="W108" s="10">
        <v>143</v>
      </c>
      <c r="X108" s="10">
        <v>10750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298</v>
      </c>
      <c r="AG108" s="1" t="s">
        <v>123</v>
      </c>
      <c r="AH108" s="1" t="s">
        <v>74</v>
      </c>
      <c r="AI108" s="1">
        <v>2</v>
      </c>
      <c r="AJ108" s="3">
        <v>45755</v>
      </c>
      <c r="AK108" s="3">
        <v>0</v>
      </c>
      <c r="AL108" s="3">
        <v>45746</v>
      </c>
      <c r="AM108" s="3">
        <v>45753</v>
      </c>
      <c r="AN108" s="3">
        <v>45754</v>
      </c>
      <c r="AO108" s="3">
        <v>45754</v>
      </c>
      <c r="AP108" s="3">
        <v>45750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8.5" customHeight="1" x14ac:dyDescent="0.45">
      <c r="A109" s="3">
        <v>45724</v>
      </c>
      <c r="B109" s="14" t="s">
        <v>595</v>
      </c>
      <c r="C109" s="9" t="s">
        <v>86</v>
      </c>
      <c r="D109" s="13" t="s">
        <v>328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329</v>
      </c>
      <c r="T109" s="12">
        <v>45755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82</v>
      </c>
      <c r="AA109" s="8">
        <v>21513.800000000003</v>
      </c>
      <c r="AB109" s="8">
        <v>0</v>
      </c>
      <c r="AC109" s="8">
        <v>21513.800000000003</v>
      </c>
      <c r="AD109" s="8">
        <v>0</v>
      </c>
      <c r="AE109" s="8">
        <v>0</v>
      </c>
      <c r="AF109" s="8" t="s">
        <v>298</v>
      </c>
      <c r="AG109" s="1" t="s">
        <v>123</v>
      </c>
      <c r="AH109" s="1" t="s">
        <v>74</v>
      </c>
      <c r="AI109" s="1">
        <v>2</v>
      </c>
      <c r="AJ109" s="3">
        <v>45755</v>
      </c>
      <c r="AK109" s="3">
        <v>0</v>
      </c>
      <c r="AL109" s="3">
        <v>45746</v>
      </c>
      <c r="AM109" s="3">
        <v>45753</v>
      </c>
      <c r="AN109" s="3">
        <v>45754</v>
      </c>
      <c r="AO109" s="3">
        <v>45754</v>
      </c>
      <c r="AP109" s="3">
        <v>45750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1644.610488888889</v>
      </c>
    </row>
    <row r="110" spans="1:56" ht="28.5" customHeight="1" x14ac:dyDescent="0.45">
      <c r="A110" s="3">
        <v>45723</v>
      </c>
      <c r="B110" s="14" t="s">
        <v>553</v>
      </c>
      <c r="C110" s="9" t="s">
        <v>86</v>
      </c>
      <c r="D110" s="13" t="s">
        <v>435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232</v>
      </c>
      <c r="T110" s="12">
        <v>45755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82</v>
      </c>
      <c r="AA110" s="8">
        <v>43027.600000000006</v>
      </c>
      <c r="AB110" s="8">
        <v>0</v>
      </c>
      <c r="AC110" s="8">
        <v>43027.600000000006</v>
      </c>
      <c r="AD110" s="8">
        <v>0</v>
      </c>
      <c r="AE110" s="8">
        <v>0</v>
      </c>
      <c r="AF110" s="8" t="s">
        <v>436</v>
      </c>
      <c r="AG110" s="1" t="s">
        <v>123</v>
      </c>
      <c r="AH110" s="1" t="s">
        <v>74</v>
      </c>
      <c r="AI110" s="1">
        <v>2</v>
      </c>
      <c r="AJ110" s="3">
        <v>45755</v>
      </c>
      <c r="AK110" s="3">
        <v>0</v>
      </c>
      <c r="AL110" s="3">
        <v>45746</v>
      </c>
      <c r="AM110" s="3">
        <v>45753</v>
      </c>
      <c r="AN110" s="3">
        <v>45754</v>
      </c>
      <c r="AO110" s="3">
        <v>45754</v>
      </c>
      <c r="AP110" s="3">
        <v>45750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3289.220977777778</v>
      </c>
    </row>
    <row r="111" spans="1:56" ht="28.5" customHeight="1" x14ac:dyDescent="0.45">
      <c r="A111" s="3">
        <v>45731</v>
      </c>
      <c r="B111" s="14" t="s">
        <v>661</v>
      </c>
      <c r="C111" s="9" t="s">
        <v>86</v>
      </c>
      <c r="D111" s="13" t="s">
        <v>622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232</v>
      </c>
      <c r="T111" s="12">
        <v>45757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0</v>
      </c>
      <c r="AF111" s="8" t="s">
        <v>243</v>
      </c>
      <c r="AG111" s="1" t="s">
        <v>123</v>
      </c>
      <c r="AH111" s="1" t="s">
        <v>74</v>
      </c>
      <c r="AI111" s="1">
        <v>2</v>
      </c>
      <c r="AJ111" s="3">
        <v>45757</v>
      </c>
      <c r="AK111" s="3">
        <v>0</v>
      </c>
      <c r="AL111" s="3">
        <v>45748</v>
      </c>
      <c r="AM111" s="3">
        <v>45755</v>
      </c>
      <c r="AN111" s="3">
        <v>45756</v>
      </c>
      <c r="AO111" s="3">
        <v>45756</v>
      </c>
      <c r="AP111" s="3">
        <v>45752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411.15262222222225</v>
      </c>
    </row>
    <row r="112" spans="1:56" ht="28.5" customHeight="1" x14ac:dyDescent="0.45">
      <c r="A112" s="3">
        <v>45724</v>
      </c>
      <c r="B112" s="14" t="s">
        <v>596</v>
      </c>
      <c r="C112" s="9" t="s">
        <v>86</v>
      </c>
      <c r="D112" s="13" t="s">
        <v>527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232</v>
      </c>
      <c r="T112" s="12">
        <v>45757</v>
      </c>
      <c r="U112" s="11">
        <v>30000</v>
      </c>
      <c r="V112" s="10">
        <v>0</v>
      </c>
      <c r="W112" s="10">
        <v>30000</v>
      </c>
      <c r="X112" s="10">
        <v>0</v>
      </c>
      <c r="Y112" s="10">
        <v>31500</v>
      </c>
      <c r="Z112" s="9" t="s">
        <v>82</v>
      </c>
      <c r="AA112" s="8">
        <v>32270.700000000004</v>
      </c>
      <c r="AB112" s="8">
        <v>0</v>
      </c>
      <c r="AC112" s="8">
        <v>32270.700000000004</v>
      </c>
      <c r="AD112" s="8">
        <v>0</v>
      </c>
      <c r="AE112" s="8">
        <v>0</v>
      </c>
      <c r="AF112" s="8" t="s">
        <v>436</v>
      </c>
      <c r="AG112" s="1" t="s">
        <v>123</v>
      </c>
      <c r="AH112" s="1" t="s">
        <v>74</v>
      </c>
      <c r="AI112" s="1">
        <v>2</v>
      </c>
      <c r="AJ112" s="3">
        <v>45757</v>
      </c>
      <c r="AK112" s="3">
        <v>0</v>
      </c>
      <c r="AL112" s="3">
        <v>45748</v>
      </c>
      <c r="AM112" s="3">
        <v>45755</v>
      </c>
      <c r="AN112" s="3">
        <v>45756</v>
      </c>
      <c r="AO112" s="3">
        <v>45756</v>
      </c>
      <c r="AP112" s="3">
        <v>45752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2466.9157333333337</v>
      </c>
    </row>
    <row r="113" spans="1:56" ht="28.5" customHeight="1" x14ac:dyDescent="0.45">
      <c r="A113" s="3">
        <v>45736</v>
      </c>
      <c r="B113" s="14" t="s">
        <v>697</v>
      </c>
      <c r="C113" s="9" t="s">
        <v>86</v>
      </c>
      <c r="D113" s="13" t="s">
        <v>647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45757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82</v>
      </c>
      <c r="AA113" s="8">
        <v>5378.4500000000007</v>
      </c>
      <c r="AB113" s="8">
        <v>0</v>
      </c>
      <c r="AC113" s="8">
        <v>5378.4500000000007</v>
      </c>
      <c r="AD113" s="8">
        <v>0</v>
      </c>
      <c r="AE113" s="8">
        <v>0</v>
      </c>
      <c r="AF113" s="8" t="s">
        <v>312</v>
      </c>
      <c r="AG113" s="1" t="s">
        <v>123</v>
      </c>
      <c r="AH113" s="1" t="s">
        <v>74</v>
      </c>
      <c r="AI113" s="1">
        <v>2</v>
      </c>
      <c r="AJ113" s="3">
        <v>45757</v>
      </c>
      <c r="AK113" s="3">
        <v>0</v>
      </c>
      <c r="AL113" s="3">
        <v>45748</v>
      </c>
      <c r="AM113" s="3">
        <v>45755</v>
      </c>
      <c r="AN113" s="3">
        <v>45756</v>
      </c>
      <c r="AO113" s="3">
        <v>45756</v>
      </c>
      <c r="AP113" s="3">
        <v>45752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411.15262222222225</v>
      </c>
    </row>
    <row r="114" spans="1:56" ht="28.5" customHeight="1" x14ac:dyDescent="0.45">
      <c r="A114" s="3">
        <v>45743</v>
      </c>
      <c r="B114" s="14" t="s">
        <v>731</v>
      </c>
      <c r="C114" s="9" t="s">
        <v>86</v>
      </c>
      <c r="D114" s="13" t="s">
        <v>732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232</v>
      </c>
      <c r="T114" s="12">
        <v>45757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0</v>
      </c>
      <c r="AF114" s="8" t="s">
        <v>243</v>
      </c>
      <c r="AG114" s="1" t="s">
        <v>123</v>
      </c>
      <c r="AH114" s="1" t="s">
        <v>74</v>
      </c>
      <c r="AI114" s="1">
        <v>2</v>
      </c>
      <c r="AJ114" s="3">
        <v>45757</v>
      </c>
      <c r="AK114" s="3">
        <v>0</v>
      </c>
      <c r="AL114" s="3">
        <v>45748</v>
      </c>
      <c r="AM114" s="3">
        <v>45755</v>
      </c>
      <c r="AN114" s="3">
        <v>45756</v>
      </c>
      <c r="AO114" s="3">
        <v>45756</v>
      </c>
      <c r="AP114" s="3">
        <v>45752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1644.610488888889</v>
      </c>
    </row>
    <row r="115" spans="1:56" ht="28.5" customHeight="1" x14ac:dyDescent="0.45">
      <c r="A115" s="3">
        <v>45736</v>
      </c>
      <c r="B115" s="14" t="s">
        <v>696</v>
      </c>
      <c r="C115" s="9" t="s">
        <v>86</v>
      </c>
      <c r="D115" s="13" t="s">
        <v>311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232</v>
      </c>
      <c r="T115" s="12">
        <v>45759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0</v>
      </c>
      <c r="AC115" s="8">
        <v>16135.350000000002</v>
      </c>
      <c r="AD115" s="8">
        <v>0</v>
      </c>
      <c r="AE115" s="8">
        <v>0</v>
      </c>
      <c r="AF115" s="8" t="s">
        <v>312</v>
      </c>
      <c r="AG115" s="1" t="s">
        <v>123</v>
      </c>
      <c r="AH115" s="1" t="s">
        <v>74</v>
      </c>
      <c r="AI115" s="1">
        <v>2</v>
      </c>
      <c r="AJ115" s="3">
        <v>45759</v>
      </c>
      <c r="AK115" s="3">
        <v>0</v>
      </c>
      <c r="AL115" s="3">
        <v>45750</v>
      </c>
      <c r="AM115" s="3">
        <v>45757</v>
      </c>
      <c r="AN115" s="3">
        <v>45758</v>
      </c>
      <c r="AO115" s="3">
        <v>45758</v>
      </c>
      <c r="AP115" s="3">
        <v>45754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1233.4578666666669</v>
      </c>
    </row>
    <row r="116" spans="1:56" ht="28.5" customHeight="1" x14ac:dyDescent="0.45">
      <c r="A116" s="3">
        <v>45736</v>
      </c>
      <c r="B116" s="14" t="s">
        <v>696</v>
      </c>
      <c r="C116" s="9" t="s">
        <v>86</v>
      </c>
      <c r="D116" s="13" t="s">
        <v>314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232</v>
      </c>
      <c r="T116" s="12">
        <v>45764</v>
      </c>
      <c r="U116" s="11">
        <v>14000</v>
      </c>
      <c r="V116" s="10">
        <v>0</v>
      </c>
      <c r="W116" s="10">
        <v>14000</v>
      </c>
      <c r="X116" s="10">
        <v>0</v>
      </c>
      <c r="Y116" s="10">
        <v>14700</v>
      </c>
      <c r="Z116" s="9" t="s">
        <v>82</v>
      </c>
      <c r="AA116" s="8">
        <v>15059.660000000002</v>
      </c>
      <c r="AB116" s="8">
        <v>0</v>
      </c>
      <c r="AC116" s="8">
        <v>15059.660000000002</v>
      </c>
      <c r="AD116" s="8">
        <v>0</v>
      </c>
      <c r="AE116" s="8">
        <v>0</v>
      </c>
      <c r="AF116" s="8" t="s">
        <v>312</v>
      </c>
      <c r="AG116" s="1" t="s">
        <v>123</v>
      </c>
      <c r="AH116" s="1" t="s">
        <v>74</v>
      </c>
      <c r="AI116" s="1">
        <v>2</v>
      </c>
      <c r="AJ116" s="3">
        <v>45764</v>
      </c>
      <c r="AK116" s="3">
        <v>0</v>
      </c>
      <c r="AL116" s="3">
        <v>45755</v>
      </c>
      <c r="AM116" s="3">
        <v>45762</v>
      </c>
      <c r="AN116" s="3">
        <v>45763</v>
      </c>
      <c r="AO116" s="3">
        <v>45763</v>
      </c>
      <c r="AP116" s="3">
        <v>45759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1151.2273422222224</v>
      </c>
    </row>
    <row r="117" spans="1:56" ht="28.5" customHeight="1" x14ac:dyDescent="0.45">
      <c r="A117" s="3">
        <v>45724</v>
      </c>
      <c r="B117" s="14" t="s">
        <v>595</v>
      </c>
      <c r="C117" s="9" t="s">
        <v>86</v>
      </c>
      <c r="D117" s="13" t="s">
        <v>406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329</v>
      </c>
      <c r="T117" s="12">
        <v>45765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298</v>
      </c>
      <c r="AG117" s="1" t="s">
        <v>123</v>
      </c>
      <c r="AH117" s="1" t="s">
        <v>74</v>
      </c>
      <c r="AI117" s="1">
        <v>2</v>
      </c>
      <c r="AJ117" s="3">
        <v>45765</v>
      </c>
      <c r="AK117" s="3">
        <v>0</v>
      </c>
      <c r="AL117" s="3">
        <v>45756</v>
      </c>
      <c r="AM117" s="3">
        <v>45763</v>
      </c>
      <c r="AN117" s="3">
        <v>45764</v>
      </c>
      <c r="AO117" s="3">
        <v>45764</v>
      </c>
      <c r="AP117" s="3">
        <v>45760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822.3052444444445</v>
      </c>
    </row>
    <row r="118" spans="1:56" ht="28.5" customHeight="1" x14ac:dyDescent="0.45">
      <c r="A118" s="3">
        <v>45724</v>
      </c>
      <c r="B118" s="14" t="s">
        <v>597</v>
      </c>
      <c r="C118" s="9" t="s">
        <v>86</v>
      </c>
      <c r="D118" s="13" t="s">
        <v>328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329</v>
      </c>
      <c r="T118" s="12">
        <v>45765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82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0</v>
      </c>
      <c r="AF118" s="8" t="s">
        <v>298</v>
      </c>
      <c r="AG118" s="1" t="s">
        <v>123</v>
      </c>
      <c r="AH118" s="1" t="s">
        <v>74</v>
      </c>
      <c r="AI118" s="1">
        <v>2</v>
      </c>
      <c r="AJ118" s="3">
        <v>45765</v>
      </c>
      <c r="AK118" s="3">
        <v>0</v>
      </c>
      <c r="AL118" s="3">
        <v>45756</v>
      </c>
      <c r="AM118" s="3">
        <v>45763</v>
      </c>
      <c r="AN118" s="3">
        <v>45764</v>
      </c>
      <c r="AO118" s="3">
        <v>45764</v>
      </c>
      <c r="AP118" s="3">
        <v>45760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1644.610488888889</v>
      </c>
    </row>
    <row r="119" spans="1:56" ht="28.5" customHeight="1" x14ac:dyDescent="0.45">
      <c r="A119" s="3">
        <v>45736</v>
      </c>
      <c r="B119" s="14" t="s">
        <v>698</v>
      </c>
      <c r="C119" s="9" t="s">
        <v>86</v>
      </c>
      <c r="D119" s="13" t="s">
        <v>404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45766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82</v>
      </c>
      <c r="AA119" s="8">
        <v>21513.800000000003</v>
      </c>
      <c r="AB119" s="8">
        <v>0</v>
      </c>
      <c r="AC119" s="8">
        <v>21513.800000000003</v>
      </c>
      <c r="AD119" s="8">
        <v>0</v>
      </c>
      <c r="AE119" s="8">
        <v>0</v>
      </c>
      <c r="AF119" s="8" t="s">
        <v>432</v>
      </c>
      <c r="AG119" s="1" t="s">
        <v>123</v>
      </c>
      <c r="AH119" s="1" t="s">
        <v>74</v>
      </c>
      <c r="AI119" s="1">
        <v>2</v>
      </c>
      <c r="AJ119" s="3">
        <v>45766</v>
      </c>
      <c r="AK119" s="3">
        <v>0</v>
      </c>
      <c r="AL119" s="3">
        <v>45757</v>
      </c>
      <c r="AM119" s="3">
        <v>45764</v>
      </c>
      <c r="AN119" s="3">
        <v>45765</v>
      </c>
      <c r="AO119" s="3">
        <v>45765</v>
      </c>
      <c r="AP119" s="3">
        <v>45761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1644.610488888889</v>
      </c>
    </row>
    <row r="120" spans="1:56" ht="28.5" customHeight="1" x14ac:dyDescent="0.45">
      <c r="A120" s="3">
        <v>45722</v>
      </c>
      <c r="B120" s="14" t="s">
        <v>534</v>
      </c>
      <c r="C120" s="9" t="s">
        <v>86</v>
      </c>
      <c r="D120" s="13" t="s">
        <v>321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45768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82</v>
      </c>
      <c r="AA120" s="8">
        <v>32270.700000000004</v>
      </c>
      <c r="AB120" s="8">
        <v>0</v>
      </c>
      <c r="AC120" s="8">
        <v>32270.700000000004</v>
      </c>
      <c r="AD120" s="8">
        <v>0</v>
      </c>
      <c r="AE120" s="8">
        <v>0</v>
      </c>
      <c r="AF120" s="8" t="s">
        <v>436</v>
      </c>
      <c r="AG120" s="1" t="s">
        <v>123</v>
      </c>
      <c r="AH120" s="1" t="s">
        <v>74</v>
      </c>
      <c r="AI120" s="1">
        <v>2</v>
      </c>
      <c r="AJ120" s="3">
        <v>45768</v>
      </c>
      <c r="AK120" s="3">
        <v>0</v>
      </c>
      <c r="AL120" s="3">
        <v>45759</v>
      </c>
      <c r="AM120" s="3">
        <v>45766</v>
      </c>
      <c r="AN120" s="3">
        <v>45767</v>
      </c>
      <c r="AO120" s="3">
        <v>45767</v>
      </c>
      <c r="AP120" s="3">
        <v>45763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2466.9157333333337</v>
      </c>
    </row>
    <row r="121" spans="1:56" ht="28.5" customHeight="1" x14ac:dyDescent="0.45">
      <c r="A121" s="3">
        <v>45743</v>
      </c>
      <c r="B121" s="14" t="s">
        <v>752</v>
      </c>
      <c r="C121" s="9" t="s">
        <v>86</v>
      </c>
      <c r="D121" s="13" t="s">
        <v>321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45769</v>
      </c>
      <c r="U121" s="11">
        <v>80000</v>
      </c>
      <c r="V121" s="10">
        <v>0</v>
      </c>
      <c r="W121" s="10">
        <v>80000</v>
      </c>
      <c r="X121" s="10">
        <v>0</v>
      </c>
      <c r="Y121" s="10">
        <v>84000</v>
      </c>
      <c r="Z121" s="9" t="s">
        <v>82</v>
      </c>
      <c r="AA121" s="8">
        <v>86055.200000000012</v>
      </c>
      <c r="AB121" s="8">
        <v>0</v>
      </c>
      <c r="AC121" s="8">
        <v>86055.200000000012</v>
      </c>
      <c r="AD121" s="8">
        <v>0</v>
      </c>
      <c r="AE121" s="8">
        <v>0</v>
      </c>
      <c r="AF121" s="8" t="s">
        <v>432</v>
      </c>
      <c r="AG121" s="1" t="s">
        <v>123</v>
      </c>
      <c r="AH121" s="1" t="s">
        <v>74</v>
      </c>
      <c r="AI121" s="1">
        <v>2</v>
      </c>
      <c r="AJ121" s="3">
        <v>45769</v>
      </c>
      <c r="AK121" s="3">
        <v>0</v>
      </c>
      <c r="AL121" s="3">
        <v>45760</v>
      </c>
      <c r="AM121" s="3">
        <v>45767</v>
      </c>
      <c r="AN121" s="3">
        <v>45768</v>
      </c>
      <c r="AO121" s="3">
        <v>45768</v>
      </c>
      <c r="AP121" s="3">
        <v>45764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6578.441955555556</v>
      </c>
    </row>
    <row r="122" spans="1:56" ht="28.5" customHeight="1" x14ac:dyDescent="0.45">
      <c r="A122" s="3">
        <v>45728</v>
      </c>
      <c r="B122" s="14" t="s">
        <v>598</v>
      </c>
      <c r="C122" s="9" t="s">
        <v>86</v>
      </c>
      <c r="D122" s="13" t="s">
        <v>599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45770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243</v>
      </c>
      <c r="AG122" s="1" t="s">
        <v>123</v>
      </c>
      <c r="AH122" s="1" t="s">
        <v>74</v>
      </c>
      <c r="AI122" s="1">
        <v>2</v>
      </c>
      <c r="AJ122" s="3">
        <v>45770</v>
      </c>
      <c r="AK122" s="3">
        <v>0</v>
      </c>
      <c r="AL122" s="3">
        <v>45761</v>
      </c>
      <c r="AM122" s="3">
        <v>45768</v>
      </c>
      <c r="AN122" s="3">
        <v>45769</v>
      </c>
      <c r="AO122" s="3">
        <v>45769</v>
      </c>
      <c r="AP122" s="3">
        <v>45765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822.3052444444445</v>
      </c>
    </row>
    <row r="123" spans="1:56" ht="28.5" customHeight="1" x14ac:dyDescent="0.45">
      <c r="A123" s="3">
        <v>45731</v>
      </c>
      <c r="B123" s="14" t="s">
        <v>659</v>
      </c>
      <c r="C123" s="9" t="s">
        <v>86</v>
      </c>
      <c r="D123" s="13" t="s">
        <v>620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45771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243</v>
      </c>
      <c r="AG123" s="1" t="s">
        <v>123</v>
      </c>
      <c r="AH123" s="1" t="s">
        <v>74</v>
      </c>
      <c r="AI123" s="1">
        <v>2</v>
      </c>
      <c r="AJ123" s="3">
        <v>45771</v>
      </c>
      <c r="AK123" s="3">
        <v>0</v>
      </c>
      <c r="AL123" s="3">
        <v>45762</v>
      </c>
      <c r="AM123" s="3">
        <v>45769</v>
      </c>
      <c r="AN123" s="3">
        <v>45770</v>
      </c>
      <c r="AO123" s="3">
        <v>45770</v>
      </c>
      <c r="AP123" s="3">
        <v>45766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602</v>
      </c>
      <c r="C124" s="9" t="s">
        <v>86</v>
      </c>
      <c r="D124" s="13" t="s">
        <v>328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329</v>
      </c>
      <c r="T124" s="12">
        <v>45771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298</v>
      </c>
      <c r="AG124" s="1" t="s">
        <v>123</v>
      </c>
      <c r="AH124" s="1" t="s">
        <v>74</v>
      </c>
      <c r="AI124" s="1">
        <v>2</v>
      </c>
      <c r="AJ124" s="3">
        <v>45771</v>
      </c>
      <c r="AK124" s="3">
        <v>0</v>
      </c>
      <c r="AL124" s="3">
        <v>45762</v>
      </c>
      <c r="AM124" s="3">
        <v>45769</v>
      </c>
      <c r="AN124" s="3">
        <v>45770</v>
      </c>
      <c r="AO124" s="3">
        <v>45770</v>
      </c>
      <c r="AP124" s="3">
        <v>45766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45724</v>
      </c>
      <c r="B125" s="14" t="s">
        <v>602</v>
      </c>
      <c r="C125" s="9" t="s">
        <v>86</v>
      </c>
      <c r="D125" s="13" t="s">
        <v>527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329</v>
      </c>
      <c r="T125" s="12">
        <v>45771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0</v>
      </c>
      <c r="AF125" s="8" t="s">
        <v>298</v>
      </c>
      <c r="AG125" s="1" t="s">
        <v>123</v>
      </c>
      <c r="AH125" s="1" t="s">
        <v>74</v>
      </c>
      <c r="AI125" s="1">
        <v>2</v>
      </c>
      <c r="AJ125" s="3">
        <v>45771</v>
      </c>
      <c r="AK125" s="3">
        <v>0</v>
      </c>
      <c r="AL125" s="3">
        <v>45762</v>
      </c>
      <c r="AM125" s="3">
        <v>45769</v>
      </c>
      <c r="AN125" s="3">
        <v>45770</v>
      </c>
      <c r="AO125" s="3">
        <v>45770</v>
      </c>
      <c r="AP125" s="3">
        <v>45766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822.3052444444445</v>
      </c>
    </row>
    <row r="126" spans="1:56" ht="28.5" customHeight="1" x14ac:dyDescent="0.45">
      <c r="A126" s="3">
        <v>45731</v>
      </c>
      <c r="B126" s="14" t="s">
        <v>657</v>
      </c>
      <c r="C126" s="9" t="s">
        <v>86</v>
      </c>
      <c r="D126" s="13" t="s">
        <v>613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45772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243</v>
      </c>
      <c r="AG126" s="1" t="s">
        <v>126</v>
      </c>
      <c r="AH126" s="1" t="s">
        <v>74</v>
      </c>
      <c r="AI126" s="1">
        <v>2</v>
      </c>
      <c r="AJ126" s="3">
        <v>45772</v>
      </c>
      <c r="AK126" s="3">
        <v>0</v>
      </c>
      <c r="AL126" s="3">
        <v>45763</v>
      </c>
      <c r="AM126" s="3">
        <v>45770</v>
      </c>
      <c r="AN126" s="3">
        <v>45771</v>
      </c>
      <c r="AO126" s="3">
        <v>45771</v>
      </c>
      <c r="AP126" s="3">
        <v>45767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822.3052444444445</v>
      </c>
    </row>
    <row r="127" spans="1:56" ht="28.5" customHeight="1" x14ac:dyDescent="0.45">
      <c r="A127" s="3">
        <v>45743</v>
      </c>
      <c r="B127" s="14" t="s">
        <v>751</v>
      </c>
      <c r="C127" s="9" t="s">
        <v>86</v>
      </c>
      <c r="D127" s="13" t="s">
        <v>349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45772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82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0</v>
      </c>
      <c r="AF127" s="8" t="s">
        <v>432</v>
      </c>
      <c r="AG127" s="1" t="s">
        <v>123</v>
      </c>
      <c r="AH127" s="1" t="s">
        <v>74</v>
      </c>
      <c r="AI127" s="1">
        <v>2</v>
      </c>
      <c r="AJ127" s="3">
        <v>45772</v>
      </c>
      <c r="AK127" s="3">
        <v>0</v>
      </c>
      <c r="AL127" s="3">
        <v>45763</v>
      </c>
      <c r="AM127" s="3">
        <v>45770</v>
      </c>
      <c r="AN127" s="3">
        <v>45771</v>
      </c>
      <c r="AO127" s="3">
        <v>45771</v>
      </c>
      <c r="AP127" s="3">
        <v>45767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822.3052444444445</v>
      </c>
    </row>
    <row r="128" spans="1:56" ht="28.5" customHeight="1" x14ac:dyDescent="0.45">
      <c r="A128" s="3">
        <v>45743</v>
      </c>
      <c r="B128" s="14" t="s">
        <v>751</v>
      </c>
      <c r="C128" s="9" t="s">
        <v>86</v>
      </c>
      <c r="D128" s="13" t="s">
        <v>406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45776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32270.700000000004</v>
      </c>
      <c r="AB128" s="8">
        <v>0</v>
      </c>
      <c r="AC128" s="8">
        <v>32270.700000000004</v>
      </c>
      <c r="AD128" s="8">
        <v>0</v>
      </c>
      <c r="AE128" s="8">
        <v>0</v>
      </c>
      <c r="AF128" s="8" t="s">
        <v>432</v>
      </c>
      <c r="AG128" s="1" t="s">
        <v>61</v>
      </c>
      <c r="AH128" s="1" t="s">
        <v>74</v>
      </c>
      <c r="AI128" s="1">
        <v>2</v>
      </c>
      <c r="AJ128" s="3">
        <v>45776</v>
      </c>
      <c r="AK128" s="3">
        <v>0</v>
      </c>
      <c r="AL128" s="3">
        <v>45767</v>
      </c>
      <c r="AM128" s="3">
        <v>45774</v>
      </c>
      <c r="AN128" s="3">
        <v>45775</v>
      </c>
      <c r="AO128" s="3">
        <v>45775</v>
      </c>
      <c r="AP128" s="3">
        <v>45771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2466.9157333333337</v>
      </c>
    </row>
    <row r="129" spans="1:56" ht="28.5" customHeight="1" x14ac:dyDescent="0.45">
      <c r="A129" s="3">
        <v>45749</v>
      </c>
      <c r="B129" s="14" t="s">
        <v>787</v>
      </c>
      <c r="C129" s="9" t="s">
        <v>152</v>
      </c>
      <c r="D129" s="13" t="s">
        <v>294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45755</v>
      </c>
      <c r="U129" s="11">
        <v>20000</v>
      </c>
      <c r="V129" s="10">
        <v>0</v>
      </c>
      <c r="W129" s="10">
        <v>20000</v>
      </c>
      <c r="X129" s="10">
        <v>15311</v>
      </c>
      <c r="Y129" s="10">
        <v>4923.45</v>
      </c>
      <c r="Z129" s="9" t="s">
        <v>82</v>
      </c>
      <c r="AA129" s="8">
        <v>5158.5447375000003</v>
      </c>
      <c r="AB129" s="8">
        <v>5158.5447375000003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754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8.5" customHeight="1" x14ac:dyDescent="0.45">
      <c r="A130" s="3">
        <v>45749</v>
      </c>
      <c r="B130" s="14" t="s">
        <v>787</v>
      </c>
      <c r="C130" s="9" t="s">
        <v>152</v>
      </c>
      <c r="D130" s="13" t="s">
        <v>294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45755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82</v>
      </c>
      <c r="AA130" s="8">
        <v>31432.500000000004</v>
      </c>
      <c r="AB130" s="8">
        <v>0</v>
      </c>
      <c r="AC130" s="8">
        <v>31432.500000000004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74</v>
      </c>
      <c r="AI130" s="1">
        <v>2</v>
      </c>
      <c r="AJ130" s="3">
        <v>45755</v>
      </c>
      <c r="AK130" s="3">
        <v>0</v>
      </c>
      <c r="AL130" s="3">
        <v>45746</v>
      </c>
      <c r="AM130" s="3">
        <v>45753</v>
      </c>
      <c r="AN130" s="3">
        <v>45754</v>
      </c>
      <c r="AO130" s="3">
        <v>45754</v>
      </c>
      <c r="AP130" s="3">
        <v>45750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 t="s">
        <v>754</v>
      </c>
      <c r="AZ130" s="2">
        <v>0</v>
      </c>
      <c r="BA130" s="2">
        <v>0</v>
      </c>
      <c r="BB130" s="2">
        <v>0</v>
      </c>
      <c r="BC130" s="1" t="s">
        <v>104</v>
      </c>
      <c r="BD130" s="56">
        <v>2402.84</v>
      </c>
    </row>
    <row r="131" spans="1:56" ht="28.5" customHeight="1" x14ac:dyDescent="0.45">
      <c r="A131" s="3" t="s">
        <v>146</v>
      </c>
      <c r="B131" s="14" t="s">
        <v>146</v>
      </c>
      <c r="C131" s="9" t="s">
        <v>152</v>
      </c>
      <c r="D131" s="13" t="s">
        <v>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45777</v>
      </c>
      <c r="U131" s="11">
        <v>110000</v>
      </c>
      <c r="V131" s="10">
        <v>0</v>
      </c>
      <c r="W131" s="10">
        <v>110000</v>
      </c>
      <c r="X131" s="10">
        <v>0</v>
      </c>
      <c r="Y131" s="10">
        <v>115500</v>
      </c>
      <c r="Z131" s="9" t="s">
        <v>82</v>
      </c>
      <c r="AA131" s="8">
        <v>115252.50000000001</v>
      </c>
      <c r="AB131" s="8">
        <v>0</v>
      </c>
      <c r="AC131" s="8">
        <v>115252.50000000001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74</v>
      </c>
      <c r="AI131" s="1">
        <v>2</v>
      </c>
      <c r="AJ131" s="3">
        <v>45777</v>
      </c>
      <c r="AK131" s="3">
        <v>0</v>
      </c>
      <c r="AL131" s="3">
        <v>45768</v>
      </c>
      <c r="AM131" s="3">
        <v>45775</v>
      </c>
      <c r="AN131" s="3">
        <v>45776</v>
      </c>
      <c r="AO131" s="3">
        <v>45776</v>
      </c>
      <c r="AP131" s="3">
        <v>45772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8810.4133333333339</v>
      </c>
    </row>
    <row r="132" spans="1:56" ht="28.5" customHeight="1" x14ac:dyDescent="0.45">
      <c r="A132" s="3">
        <v>45731</v>
      </c>
      <c r="B132" s="14" t="s">
        <v>663</v>
      </c>
      <c r="C132" s="9" t="s">
        <v>86</v>
      </c>
      <c r="D132" s="13" t="s">
        <v>612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45779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82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0</v>
      </c>
      <c r="AF132" s="8" t="s">
        <v>243</v>
      </c>
      <c r="AG132" s="1" t="s">
        <v>123</v>
      </c>
      <c r="AH132" s="1" t="s">
        <v>74</v>
      </c>
      <c r="AI132" s="1">
        <v>2</v>
      </c>
      <c r="AJ132" s="3">
        <v>45779</v>
      </c>
      <c r="AK132" s="3">
        <v>0</v>
      </c>
      <c r="AL132" s="3">
        <v>45770</v>
      </c>
      <c r="AM132" s="3">
        <v>45777</v>
      </c>
      <c r="AN132" s="3">
        <v>45778</v>
      </c>
      <c r="AO132" s="3">
        <v>45778</v>
      </c>
      <c r="AP132" s="3">
        <v>45774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822.3052444444445</v>
      </c>
    </row>
    <row r="133" spans="1:56" ht="28.5" customHeight="1" x14ac:dyDescent="0.45">
      <c r="A133" s="3">
        <v>45731</v>
      </c>
      <c r="B133" s="14" t="s">
        <v>664</v>
      </c>
      <c r="C133" s="9" t="s">
        <v>86</v>
      </c>
      <c r="D133" s="13" t="s">
        <v>617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45779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82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0</v>
      </c>
      <c r="AF133" s="8" t="s">
        <v>243</v>
      </c>
      <c r="AG133" s="1" t="s">
        <v>123</v>
      </c>
      <c r="AH133" s="1" t="s">
        <v>74</v>
      </c>
      <c r="AI133" s="1">
        <v>2</v>
      </c>
      <c r="AJ133" s="3">
        <v>45779</v>
      </c>
      <c r="AK133" s="3">
        <v>0</v>
      </c>
      <c r="AL133" s="3">
        <v>45770</v>
      </c>
      <c r="AM133" s="3">
        <v>45777</v>
      </c>
      <c r="AN133" s="3">
        <v>45778</v>
      </c>
      <c r="AO133" s="3">
        <v>45778</v>
      </c>
      <c r="AP133" s="3">
        <v>45774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822.3052444444445</v>
      </c>
    </row>
    <row r="134" spans="1:56" ht="28.5" customHeight="1" x14ac:dyDescent="0.45">
      <c r="A134" s="3">
        <v>45731</v>
      </c>
      <c r="B134" s="14" t="s">
        <v>665</v>
      </c>
      <c r="C134" s="9" t="s">
        <v>86</v>
      </c>
      <c r="D134" s="13" t="s">
        <v>623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45779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82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0</v>
      </c>
      <c r="AF134" s="8" t="s">
        <v>243</v>
      </c>
      <c r="AG134" s="1" t="s">
        <v>123</v>
      </c>
      <c r="AH134" s="1" t="s">
        <v>74</v>
      </c>
      <c r="AI134" s="1">
        <v>2</v>
      </c>
      <c r="AJ134" s="3">
        <v>45779</v>
      </c>
      <c r="AK134" s="3">
        <v>0</v>
      </c>
      <c r="AL134" s="3">
        <v>45770</v>
      </c>
      <c r="AM134" s="3">
        <v>45777</v>
      </c>
      <c r="AN134" s="3">
        <v>45778</v>
      </c>
      <c r="AO134" s="3">
        <v>45778</v>
      </c>
      <c r="AP134" s="3">
        <v>45774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822.3052444444445</v>
      </c>
    </row>
    <row r="135" spans="1:56" ht="28.5" customHeight="1" x14ac:dyDescent="0.45">
      <c r="A135" s="3">
        <v>45731</v>
      </c>
      <c r="B135" s="14" t="s">
        <v>664</v>
      </c>
      <c r="C135" s="9" t="s">
        <v>86</v>
      </c>
      <c r="D135" s="13" t="s">
        <v>618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45780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243</v>
      </c>
      <c r="AG135" s="1" t="s">
        <v>123</v>
      </c>
      <c r="AH135" s="1" t="s">
        <v>74</v>
      </c>
      <c r="AI135" s="1">
        <v>2</v>
      </c>
      <c r="AJ135" s="3">
        <v>45780</v>
      </c>
      <c r="AK135" s="3">
        <v>0</v>
      </c>
      <c r="AL135" s="3">
        <v>45771</v>
      </c>
      <c r="AM135" s="3">
        <v>45778</v>
      </c>
      <c r="AN135" s="3">
        <v>45779</v>
      </c>
      <c r="AO135" s="3">
        <v>45779</v>
      </c>
      <c r="AP135" s="3">
        <v>45775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411.15262222222225</v>
      </c>
    </row>
    <row r="136" spans="1:56" ht="28.5" customHeight="1" x14ac:dyDescent="0.45">
      <c r="A136" s="3">
        <v>45731</v>
      </c>
      <c r="B136" s="14" t="s">
        <v>665</v>
      </c>
      <c r="C136" s="9" t="s">
        <v>86</v>
      </c>
      <c r="D136" s="13" t="s">
        <v>624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45785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45785</v>
      </c>
      <c r="AK136" s="3">
        <v>0</v>
      </c>
      <c r="AL136" s="3">
        <v>45776</v>
      </c>
      <c r="AM136" s="3">
        <v>45783</v>
      </c>
      <c r="AN136" s="3">
        <v>45784</v>
      </c>
      <c r="AO136" s="3">
        <v>45784</v>
      </c>
      <c r="AP136" s="3">
        <v>45780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411.15262222222225</v>
      </c>
    </row>
    <row r="137" spans="1:56" ht="28.5" customHeight="1" x14ac:dyDescent="0.45">
      <c r="A137" s="3">
        <v>45731</v>
      </c>
      <c r="B137" s="14" t="s">
        <v>660</v>
      </c>
      <c r="C137" s="9" t="s">
        <v>86</v>
      </c>
      <c r="D137" s="13" t="s">
        <v>616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45790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82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0</v>
      </c>
      <c r="AF137" s="8" t="s">
        <v>243</v>
      </c>
      <c r="AG137" s="1" t="s">
        <v>123</v>
      </c>
      <c r="AH137" s="1" t="s">
        <v>74</v>
      </c>
      <c r="AI137" s="1">
        <v>2</v>
      </c>
      <c r="AJ137" s="3">
        <v>45790</v>
      </c>
      <c r="AK137" s="3">
        <v>0</v>
      </c>
      <c r="AL137" s="3">
        <v>45781</v>
      </c>
      <c r="AM137" s="3">
        <v>45788</v>
      </c>
      <c r="AN137" s="3">
        <v>45789</v>
      </c>
      <c r="AO137" s="3">
        <v>45789</v>
      </c>
      <c r="AP137" s="3">
        <v>45785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411.15262222222225</v>
      </c>
    </row>
    <row r="138" spans="1:56" ht="28.5" customHeight="1" x14ac:dyDescent="0.45">
      <c r="A138" s="3">
        <v>45731</v>
      </c>
      <c r="B138" s="14" t="s">
        <v>663</v>
      </c>
      <c r="C138" s="9" t="s">
        <v>86</v>
      </c>
      <c r="D138" s="13" t="s">
        <v>614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45792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0</v>
      </c>
      <c r="AF138" s="8" t="s">
        <v>243</v>
      </c>
      <c r="AG138" s="1" t="s">
        <v>122</v>
      </c>
      <c r="AH138" s="1" t="s">
        <v>74</v>
      </c>
      <c r="AI138" s="1">
        <v>2</v>
      </c>
      <c r="AJ138" s="3">
        <v>45792</v>
      </c>
      <c r="AK138" s="3">
        <v>0</v>
      </c>
      <c r="AL138" s="3">
        <v>45783</v>
      </c>
      <c r="AM138" s="3">
        <v>45790</v>
      </c>
      <c r="AN138" s="3">
        <v>45791</v>
      </c>
      <c r="AO138" s="3">
        <v>45791</v>
      </c>
      <c r="AP138" s="3">
        <v>45787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411.15262222222225</v>
      </c>
    </row>
    <row r="139" spans="1:56" ht="28.5" customHeight="1" x14ac:dyDescent="0.45">
      <c r="A139" s="3">
        <v>45728</v>
      </c>
      <c r="B139" s="14" t="s">
        <v>600</v>
      </c>
      <c r="C139" s="9" t="s">
        <v>86</v>
      </c>
      <c r="D139" s="13" t="s">
        <v>601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45793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82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0</v>
      </c>
      <c r="AF139" s="8" t="s">
        <v>243</v>
      </c>
      <c r="AG139" s="1" t="s">
        <v>122</v>
      </c>
      <c r="AH139" s="1" t="s">
        <v>74</v>
      </c>
      <c r="AI139" s="1">
        <v>2</v>
      </c>
      <c r="AJ139" s="3">
        <v>45793</v>
      </c>
      <c r="AK139" s="3">
        <v>0</v>
      </c>
      <c r="AL139" s="3">
        <v>45784</v>
      </c>
      <c r="AM139" s="3">
        <v>45791</v>
      </c>
      <c r="AN139" s="3">
        <v>45792</v>
      </c>
      <c r="AO139" s="3">
        <v>45792</v>
      </c>
      <c r="AP139" s="3">
        <v>45788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411.15262222222225</v>
      </c>
    </row>
    <row r="140" spans="1:56" ht="28.5" customHeight="1" x14ac:dyDescent="0.45">
      <c r="A140" s="3">
        <v>45728</v>
      </c>
      <c r="B140" s="14" t="s">
        <v>600</v>
      </c>
      <c r="C140" s="9" t="s">
        <v>86</v>
      </c>
      <c r="D140" s="13" t="s">
        <v>250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45793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82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0</v>
      </c>
      <c r="AF140" s="8" t="s">
        <v>243</v>
      </c>
      <c r="AG140" s="1" t="s">
        <v>122</v>
      </c>
      <c r="AH140" s="1" t="s">
        <v>74</v>
      </c>
      <c r="AI140" s="1">
        <v>2</v>
      </c>
      <c r="AJ140" s="3">
        <v>45793</v>
      </c>
      <c r="AK140" s="3">
        <v>0</v>
      </c>
      <c r="AL140" s="3">
        <v>45784</v>
      </c>
      <c r="AM140" s="3">
        <v>45791</v>
      </c>
      <c r="AN140" s="3">
        <v>45792</v>
      </c>
      <c r="AO140" s="3">
        <v>45792</v>
      </c>
      <c r="AP140" s="3">
        <v>45788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411.15262222222225</v>
      </c>
    </row>
    <row r="141" spans="1:56" ht="28.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37</v>
      </c>
      <c r="G141" s="9">
        <v>0</v>
      </c>
      <c r="H141" s="9">
        <v>0</v>
      </c>
      <c r="I141" s="9">
        <v>80</v>
      </c>
      <c r="J141" s="9" t="s">
        <v>57</v>
      </c>
      <c r="K141" s="9">
        <v>3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82</v>
      </c>
      <c r="AA141" s="8">
        <v>704748.20473750005</v>
      </c>
      <c r="AB141" s="8">
        <v>20675.444737500002</v>
      </c>
      <c r="AC141" s="8">
        <v>684072.76</v>
      </c>
      <c r="AD141" s="8">
        <v>0</v>
      </c>
      <c r="AE141" s="8">
        <v>0</v>
      </c>
      <c r="AF141" s="8" t="s">
        <v>58</v>
      </c>
      <c r="AG141" s="1" t="s">
        <v>122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8.5" customHeight="1" x14ac:dyDescent="0.45">
      <c r="A142" s="3">
        <v>45748</v>
      </c>
      <c r="B142" s="14" t="s">
        <v>788</v>
      </c>
      <c r="C142" s="9" t="s">
        <v>273</v>
      </c>
      <c r="D142" s="13" t="s">
        <v>275</v>
      </c>
      <c r="E142" s="9">
        <v>21</v>
      </c>
      <c r="F142" s="9">
        <v>34</v>
      </c>
      <c r="G142" s="9" t="s">
        <v>60</v>
      </c>
      <c r="H142" s="9">
        <v>0</v>
      </c>
      <c r="I142" s="9">
        <v>60</v>
      </c>
      <c r="J142" s="9" t="s">
        <v>57</v>
      </c>
      <c r="K142" s="9">
        <v>5</v>
      </c>
      <c r="L142" s="9" t="s">
        <v>93</v>
      </c>
      <c r="M142" s="10">
        <v>22</v>
      </c>
      <c r="N142" s="9">
        <v>36</v>
      </c>
      <c r="O142" s="9">
        <v>40</v>
      </c>
      <c r="P142" s="10">
        <v>195.39367372799995</v>
      </c>
      <c r="Q142" s="10">
        <v>0</v>
      </c>
      <c r="R142" s="10">
        <v>195.39367372799995</v>
      </c>
      <c r="S142" s="9" t="s">
        <v>67</v>
      </c>
      <c r="T142" s="12">
        <v>45772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140</v>
      </c>
      <c r="AA142" s="8">
        <v>9918.7000000000007</v>
      </c>
      <c r="AB142" s="8">
        <v>0</v>
      </c>
      <c r="AC142" s="8">
        <v>9918.7000000000007</v>
      </c>
      <c r="AD142" s="8">
        <v>0</v>
      </c>
      <c r="AE142" s="8">
        <v>0</v>
      </c>
      <c r="AF142" s="8" t="s">
        <v>299</v>
      </c>
      <c r="AG142" s="1" t="s">
        <v>125</v>
      </c>
      <c r="AH142" s="1" t="s">
        <v>72</v>
      </c>
      <c r="AI142" s="1">
        <v>3</v>
      </c>
      <c r="AJ142" s="3">
        <v>45772</v>
      </c>
      <c r="AK142" s="3">
        <v>0</v>
      </c>
      <c r="AL142" s="3">
        <v>45762</v>
      </c>
      <c r="AM142" s="3">
        <v>45769</v>
      </c>
      <c r="AN142" s="3">
        <v>45770</v>
      </c>
      <c r="AO142" s="3">
        <v>45770</v>
      </c>
      <c r="AP142" s="3">
        <v>45767</v>
      </c>
      <c r="AQ142" s="3">
        <v>45771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676.95127500000001</v>
      </c>
    </row>
    <row r="143" spans="1:56" ht="28.5" customHeight="1" x14ac:dyDescent="0.45">
      <c r="A143" s="3">
        <v>45749</v>
      </c>
      <c r="B143" s="14" t="s">
        <v>138</v>
      </c>
      <c r="C143" s="9" t="s">
        <v>316</v>
      </c>
      <c r="D143" s="13" t="s">
        <v>59</v>
      </c>
      <c r="E143" s="9">
        <v>21</v>
      </c>
      <c r="F143" s="9">
        <v>31</v>
      </c>
      <c r="G143" s="9" t="s">
        <v>60</v>
      </c>
      <c r="H143" s="9">
        <v>0</v>
      </c>
      <c r="I143" s="9">
        <v>60</v>
      </c>
      <c r="J143" s="9" t="s">
        <v>57</v>
      </c>
      <c r="K143" s="9">
        <v>5</v>
      </c>
      <c r="L143" s="9" t="s">
        <v>93</v>
      </c>
      <c r="M143" s="10">
        <v>22</v>
      </c>
      <c r="N143" s="9">
        <v>34</v>
      </c>
      <c r="O143" s="9">
        <v>40</v>
      </c>
      <c r="P143" s="10">
        <v>36.9076939264</v>
      </c>
      <c r="Q143" s="10">
        <v>0</v>
      </c>
      <c r="R143" s="10">
        <v>36.9076939264</v>
      </c>
      <c r="S143" s="9" t="s">
        <v>133</v>
      </c>
      <c r="T143" s="12">
        <v>45756</v>
      </c>
      <c r="U143" s="11">
        <v>2000</v>
      </c>
      <c r="V143" s="10">
        <v>0</v>
      </c>
      <c r="W143" s="10">
        <v>2000</v>
      </c>
      <c r="X143" s="10">
        <v>0</v>
      </c>
      <c r="Y143" s="10">
        <v>0</v>
      </c>
      <c r="Z143" s="9" t="s">
        <v>140</v>
      </c>
      <c r="AA143" s="8">
        <v>1816.1000000000001</v>
      </c>
      <c r="AB143" s="8">
        <v>0</v>
      </c>
      <c r="AC143" s="8">
        <v>1816.1000000000001</v>
      </c>
      <c r="AD143" s="8">
        <v>0</v>
      </c>
      <c r="AE143" s="8">
        <v>0</v>
      </c>
      <c r="AF143" s="8" t="s">
        <v>299</v>
      </c>
      <c r="AG143" s="1" t="s">
        <v>125</v>
      </c>
      <c r="AH143" s="1" t="s">
        <v>77</v>
      </c>
      <c r="AI143" s="1">
        <v>3</v>
      </c>
      <c r="AJ143" s="3">
        <v>45756</v>
      </c>
      <c r="AK143" s="3">
        <v>0</v>
      </c>
      <c r="AL143" s="3">
        <v>0</v>
      </c>
      <c r="AM143" s="3">
        <v>0</v>
      </c>
      <c r="AN143" s="3">
        <v>0</v>
      </c>
      <c r="AO143" s="3">
        <v>45753</v>
      </c>
      <c r="AP143" s="3">
        <v>45751</v>
      </c>
      <c r="AQ143" s="3">
        <v>45754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 t="s">
        <v>755</v>
      </c>
      <c r="AZ143" s="2">
        <v>0</v>
      </c>
      <c r="BA143" s="2">
        <v>0</v>
      </c>
      <c r="BB143" s="2">
        <v>0</v>
      </c>
      <c r="BC143" s="1" t="s">
        <v>105</v>
      </c>
      <c r="BD143" s="56">
        <v>123.94882499999999</v>
      </c>
    </row>
    <row r="144" spans="1:56" ht="28.5" customHeight="1" x14ac:dyDescent="0.45">
      <c r="A144" s="3">
        <v>45750</v>
      </c>
      <c r="B144" s="14" t="s">
        <v>138</v>
      </c>
      <c r="C144" s="9" t="s">
        <v>195</v>
      </c>
      <c r="D144" s="13" t="s">
        <v>59</v>
      </c>
      <c r="E144" s="9">
        <v>21</v>
      </c>
      <c r="F144" s="9">
        <v>38</v>
      </c>
      <c r="G144" s="9" t="s">
        <v>60</v>
      </c>
      <c r="H144" s="9">
        <v>0</v>
      </c>
      <c r="I144" s="9">
        <v>69</v>
      </c>
      <c r="J144" s="9" t="s">
        <v>57</v>
      </c>
      <c r="K144" s="9">
        <v>5</v>
      </c>
      <c r="L144" s="9" t="s">
        <v>93</v>
      </c>
      <c r="M144" s="10">
        <v>22</v>
      </c>
      <c r="N144" s="9">
        <v>41</v>
      </c>
      <c r="O144" s="9">
        <v>40</v>
      </c>
      <c r="P144" s="10">
        <v>222.53168396799998</v>
      </c>
      <c r="Q144" s="10">
        <v>0</v>
      </c>
      <c r="R144" s="10">
        <v>222.53168396799998</v>
      </c>
      <c r="S144" s="9" t="s">
        <v>71</v>
      </c>
      <c r="T144" s="12">
        <v>45756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140</v>
      </c>
      <c r="AA144" s="8">
        <v>11036.3</v>
      </c>
      <c r="AB144" s="8">
        <v>0</v>
      </c>
      <c r="AC144" s="8">
        <v>11036.3</v>
      </c>
      <c r="AD144" s="8">
        <v>0</v>
      </c>
      <c r="AE144" s="8">
        <v>0</v>
      </c>
      <c r="AF144" s="8">
        <v>0</v>
      </c>
      <c r="AG144" s="1" t="s">
        <v>125</v>
      </c>
      <c r="AH144" s="1" t="s">
        <v>77</v>
      </c>
      <c r="AI144" s="1">
        <v>3</v>
      </c>
      <c r="AJ144" s="3">
        <v>45756</v>
      </c>
      <c r="AK144" s="3">
        <v>0</v>
      </c>
      <c r="AL144" s="3">
        <v>0</v>
      </c>
      <c r="AM144" s="3">
        <v>0</v>
      </c>
      <c r="AN144" s="3">
        <v>0</v>
      </c>
      <c r="AO144" s="3">
        <v>45753</v>
      </c>
      <c r="AP144" s="3">
        <v>45751</v>
      </c>
      <c r="AQ144" s="3">
        <v>45754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753.2274749999998</v>
      </c>
    </row>
    <row r="145" spans="1:56" ht="28.5" customHeight="1" x14ac:dyDescent="0.45">
      <c r="A145" s="3">
        <v>45750</v>
      </c>
      <c r="B145" s="14" t="s">
        <v>138</v>
      </c>
      <c r="C145" s="9" t="s">
        <v>195</v>
      </c>
      <c r="D145" s="13" t="s">
        <v>59</v>
      </c>
      <c r="E145" s="9">
        <v>21</v>
      </c>
      <c r="F145" s="9">
        <v>38</v>
      </c>
      <c r="G145" s="9" t="s">
        <v>60</v>
      </c>
      <c r="H145" s="9">
        <v>0</v>
      </c>
      <c r="I145" s="9">
        <v>69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45756</v>
      </c>
      <c r="U145" s="11">
        <v>10000</v>
      </c>
      <c r="V145" s="10">
        <v>0</v>
      </c>
      <c r="W145" s="10">
        <v>10000</v>
      </c>
      <c r="X145" s="10">
        <v>0</v>
      </c>
      <c r="Y145" s="10">
        <v>0</v>
      </c>
      <c r="Z145" s="9" t="s">
        <v>140</v>
      </c>
      <c r="AA145" s="8">
        <v>11036.3</v>
      </c>
      <c r="AB145" s="8">
        <v>0</v>
      </c>
      <c r="AC145" s="8">
        <v>11036.3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77</v>
      </c>
      <c r="AI145" s="1">
        <v>2</v>
      </c>
      <c r="AJ145" s="3">
        <v>45756</v>
      </c>
      <c r="AK145" s="3">
        <v>0</v>
      </c>
      <c r="AL145" s="3">
        <v>0</v>
      </c>
      <c r="AM145" s="3">
        <v>0</v>
      </c>
      <c r="AN145" s="3">
        <v>0</v>
      </c>
      <c r="AO145" s="3">
        <v>45754</v>
      </c>
      <c r="AP145" s="3">
        <v>45751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753.2274749999998</v>
      </c>
    </row>
    <row r="146" spans="1:56" ht="28.5" customHeight="1" x14ac:dyDescent="0.45">
      <c r="A146" s="3" t="s">
        <v>146</v>
      </c>
      <c r="B146" s="14" t="s">
        <v>146</v>
      </c>
      <c r="C146" s="9" t="s">
        <v>195</v>
      </c>
      <c r="D146" s="13" t="s">
        <v>59</v>
      </c>
      <c r="E146" s="9">
        <v>21</v>
      </c>
      <c r="F146" s="9">
        <v>38</v>
      </c>
      <c r="G146" s="9" t="s">
        <v>60</v>
      </c>
      <c r="H146" s="9">
        <v>0</v>
      </c>
      <c r="I146" s="9">
        <v>69</v>
      </c>
      <c r="J146" s="9" t="s">
        <v>57</v>
      </c>
      <c r="K146" s="9">
        <v>5</v>
      </c>
      <c r="L146" s="9" t="s">
        <v>93</v>
      </c>
      <c r="M146" s="10">
        <v>22</v>
      </c>
      <c r="N146" s="9">
        <v>41</v>
      </c>
      <c r="O146" s="9">
        <v>40</v>
      </c>
      <c r="P146" s="10">
        <v>222.53168396799998</v>
      </c>
      <c r="Q146" s="10">
        <v>0</v>
      </c>
      <c r="R146" s="10">
        <v>222.53168396799998</v>
      </c>
      <c r="S146" s="9" t="s">
        <v>71</v>
      </c>
      <c r="T146" s="12">
        <v>45777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140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77</v>
      </c>
      <c r="AI146" s="1">
        <v>3</v>
      </c>
      <c r="AJ146" s="3">
        <v>45777</v>
      </c>
      <c r="AK146" s="3">
        <v>0</v>
      </c>
      <c r="AL146" s="3">
        <v>0</v>
      </c>
      <c r="AM146" s="3">
        <v>0</v>
      </c>
      <c r="AN146" s="3">
        <v>0</v>
      </c>
      <c r="AO146" s="3">
        <v>45774</v>
      </c>
      <c r="AP146" s="3">
        <v>45772</v>
      </c>
      <c r="AQ146" s="3">
        <v>45775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753.2274749999998</v>
      </c>
    </row>
    <row r="147" spans="1:56" ht="28.5" customHeight="1" x14ac:dyDescent="0.45">
      <c r="A147" s="3" t="s">
        <v>146</v>
      </c>
      <c r="B147" s="14" t="s">
        <v>146</v>
      </c>
      <c r="C147" s="9" t="s">
        <v>195</v>
      </c>
      <c r="D147" s="13" t="s">
        <v>59</v>
      </c>
      <c r="E147" s="9">
        <v>21</v>
      </c>
      <c r="F147" s="9">
        <v>38</v>
      </c>
      <c r="G147" s="9" t="s">
        <v>60</v>
      </c>
      <c r="H147" s="9">
        <v>0</v>
      </c>
      <c r="I147" s="9">
        <v>69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45777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140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77</v>
      </c>
      <c r="AI147" s="1">
        <v>2</v>
      </c>
      <c r="AJ147" s="3">
        <v>45777</v>
      </c>
      <c r="AK147" s="3">
        <v>0</v>
      </c>
      <c r="AL147" s="3">
        <v>0</v>
      </c>
      <c r="AM147" s="3">
        <v>0</v>
      </c>
      <c r="AN147" s="3">
        <v>0</v>
      </c>
      <c r="AO147" s="3">
        <v>45775</v>
      </c>
      <c r="AP147" s="3">
        <v>45772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753.2274749999998</v>
      </c>
    </row>
    <row r="148" spans="1:56" ht="28.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21</v>
      </c>
      <c r="F148" s="9">
        <v>37</v>
      </c>
      <c r="G148" s="9" t="s">
        <v>60</v>
      </c>
      <c r="H148" s="9">
        <v>0</v>
      </c>
      <c r="I148" s="9">
        <v>67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140</v>
      </c>
      <c r="AA148" s="8">
        <v>55880</v>
      </c>
      <c r="AB148" s="8">
        <v>0</v>
      </c>
      <c r="AC148" s="8">
        <v>55880</v>
      </c>
      <c r="AD148" s="8">
        <v>0</v>
      </c>
      <c r="AE148" s="8">
        <v>0</v>
      </c>
      <c r="AF148" s="8" t="s">
        <v>58</v>
      </c>
      <c r="AG148" s="1" t="s">
        <v>123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8.5" customHeight="1" x14ac:dyDescent="0.45">
      <c r="A149" s="3">
        <v>45743</v>
      </c>
      <c r="B149" s="14" t="s">
        <v>733</v>
      </c>
      <c r="C149" s="9" t="s">
        <v>80</v>
      </c>
      <c r="D149" s="13" t="s">
        <v>720</v>
      </c>
      <c r="E149" s="9">
        <v>21</v>
      </c>
      <c r="F149" s="9">
        <v>38</v>
      </c>
      <c r="G149" s="9" t="s">
        <v>60</v>
      </c>
      <c r="H149" s="9" t="s">
        <v>76</v>
      </c>
      <c r="I149" s="9">
        <v>102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65.13122457599998</v>
      </c>
      <c r="Q149" s="10">
        <v>0</v>
      </c>
      <c r="R149" s="10">
        <v>65.13122457599998</v>
      </c>
      <c r="S149" s="9" t="s">
        <v>67</v>
      </c>
      <c r="T149" s="12">
        <v>45752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128</v>
      </c>
      <c r="AA149" s="8">
        <v>3310.89</v>
      </c>
      <c r="AB149" s="8">
        <v>3310.89</v>
      </c>
      <c r="AC149" s="8">
        <v>0</v>
      </c>
      <c r="AD149" s="8">
        <v>3310.89</v>
      </c>
      <c r="AE149" s="8">
        <v>0</v>
      </c>
      <c r="AF149" s="8">
        <v>0</v>
      </c>
      <c r="AG149" s="1" t="s">
        <v>123</v>
      </c>
      <c r="AH149" s="1" t="s">
        <v>68</v>
      </c>
      <c r="AI149" s="1">
        <v>4</v>
      </c>
      <c r="AJ149" s="3">
        <v>45752</v>
      </c>
      <c r="AK149" s="3">
        <v>45748</v>
      </c>
      <c r="AL149" s="3">
        <v>45742</v>
      </c>
      <c r="AM149" s="3">
        <v>45749</v>
      </c>
      <c r="AN149" s="3">
        <v>45750</v>
      </c>
      <c r="AO149" s="3">
        <v>45750</v>
      </c>
      <c r="AP149" s="3">
        <v>45747</v>
      </c>
      <c r="AQ149" s="3">
        <v>45751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129</v>
      </c>
      <c r="BD149" s="56">
        <v>0</v>
      </c>
    </row>
    <row r="150" spans="1:56" ht="28.5" customHeight="1" x14ac:dyDescent="0.45">
      <c r="A150" s="3">
        <v>45740</v>
      </c>
      <c r="B150" s="14" t="s">
        <v>712</v>
      </c>
      <c r="C150" s="9" t="s">
        <v>350</v>
      </c>
      <c r="D150" s="13" t="s">
        <v>707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114</v>
      </c>
      <c r="T150" s="12">
        <v>45752</v>
      </c>
      <c r="U150" s="11">
        <v>5000</v>
      </c>
      <c r="V150" s="10">
        <v>0</v>
      </c>
      <c r="W150" s="10">
        <v>5000</v>
      </c>
      <c r="X150" s="10">
        <v>5677</v>
      </c>
      <c r="Y150" s="10">
        <v>0</v>
      </c>
      <c r="Z150" s="9" t="s">
        <v>128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124</v>
      </c>
      <c r="AH150" s="1" t="s">
        <v>68</v>
      </c>
      <c r="AI150" s="1">
        <v>4</v>
      </c>
      <c r="AJ150" s="3">
        <v>45752</v>
      </c>
      <c r="AK150" s="3">
        <v>45748</v>
      </c>
      <c r="AL150" s="3">
        <v>45742</v>
      </c>
      <c r="AM150" s="3">
        <v>45749</v>
      </c>
      <c r="AN150" s="3">
        <v>45750</v>
      </c>
      <c r="AO150" s="3">
        <v>45750</v>
      </c>
      <c r="AP150" s="3">
        <v>45747</v>
      </c>
      <c r="AQ150" s="3">
        <v>45751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0</v>
      </c>
    </row>
    <row r="151" spans="1:56" ht="28.5" customHeight="1" x14ac:dyDescent="0.45">
      <c r="A151" s="3">
        <v>45693</v>
      </c>
      <c r="B151" s="14" t="s">
        <v>401</v>
      </c>
      <c r="C151" s="9" t="s">
        <v>111</v>
      </c>
      <c r="D151" s="13" t="s">
        <v>192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0.43312264343039991</v>
      </c>
      <c r="Q151" s="10">
        <v>0</v>
      </c>
      <c r="R151" s="10">
        <v>0.43312264343039991</v>
      </c>
      <c r="S151" s="9" t="s">
        <v>67</v>
      </c>
      <c r="T151" s="12">
        <v>45754</v>
      </c>
      <c r="U151" s="11">
        <v>5000</v>
      </c>
      <c r="V151" s="10">
        <v>4981</v>
      </c>
      <c r="W151" s="10">
        <v>19</v>
      </c>
      <c r="X151" s="10">
        <v>5398</v>
      </c>
      <c r="Y151" s="10">
        <v>0</v>
      </c>
      <c r="Z151" s="9" t="s">
        <v>128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124</v>
      </c>
      <c r="AH151" s="1" t="s">
        <v>68</v>
      </c>
      <c r="AI151" s="1">
        <v>4</v>
      </c>
      <c r="AJ151" s="3">
        <v>45754</v>
      </c>
      <c r="AK151" s="3">
        <v>45750</v>
      </c>
      <c r="AL151" s="3">
        <v>45744</v>
      </c>
      <c r="AM151" s="3">
        <v>45751</v>
      </c>
      <c r="AN151" s="3">
        <v>45752</v>
      </c>
      <c r="AO151" s="3">
        <v>45752</v>
      </c>
      <c r="AP151" s="3">
        <v>45749</v>
      </c>
      <c r="AQ151" s="3">
        <v>45753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0</v>
      </c>
    </row>
    <row r="152" spans="1:56" ht="28.5" customHeight="1" x14ac:dyDescent="0.45">
      <c r="A152" s="3">
        <v>45628</v>
      </c>
      <c r="B152" s="14" t="s">
        <v>263</v>
      </c>
      <c r="C152" s="9" t="s">
        <v>113</v>
      </c>
      <c r="D152" s="13" t="s">
        <v>159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>
        <v>45754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128</v>
      </c>
      <c r="AA152" s="8">
        <v>17211.04</v>
      </c>
      <c r="AB152" s="8">
        <v>17211.04</v>
      </c>
      <c r="AC152" s="8">
        <v>0</v>
      </c>
      <c r="AD152" s="8">
        <v>17211.04</v>
      </c>
      <c r="AE152" s="8">
        <v>0</v>
      </c>
      <c r="AF152" s="8">
        <v>0</v>
      </c>
      <c r="AG152" s="1" t="s">
        <v>123</v>
      </c>
      <c r="AH152" s="1" t="s">
        <v>68</v>
      </c>
      <c r="AI152" s="1">
        <v>4</v>
      </c>
      <c r="AJ152" s="3">
        <v>45754</v>
      </c>
      <c r="AK152" s="3">
        <v>45750</v>
      </c>
      <c r="AL152" s="3">
        <v>45744</v>
      </c>
      <c r="AM152" s="3">
        <v>45751</v>
      </c>
      <c r="AN152" s="3">
        <v>45752</v>
      </c>
      <c r="AO152" s="3">
        <v>45752</v>
      </c>
      <c r="AP152" s="3">
        <v>45749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330</v>
      </c>
      <c r="AZ152" s="2">
        <v>0</v>
      </c>
      <c r="BA152" s="2">
        <v>0</v>
      </c>
      <c r="BB152" s="2">
        <v>0</v>
      </c>
      <c r="BC152" s="1" t="s">
        <v>129</v>
      </c>
      <c r="BD152" s="56">
        <v>0</v>
      </c>
    </row>
    <row r="153" spans="1:56" ht="28.5" customHeight="1" x14ac:dyDescent="0.45">
      <c r="A153" s="3">
        <v>45741</v>
      </c>
      <c r="B153" s="14" t="s">
        <v>734</v>
      </c>
      <c r="C153" s="9" t="s">
        <v>207</v>
      </c>
      <c r="D153" s="13" t="s">
        <v>713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114</v>
      </c>
      <c r="T153" s="12">
        <v>45755</v>
      </c>
      <c r="U153" s="11">
        <v>5000</v>
      </c>
      <c r="V153" s="10">
        <v>0</v>
      </c>
      <c r="W153" s="10">
        <v>5000</v>
      </c>
      <c r="X153" s="10">
        <v>5400</v>
      </c>
      <c r="Y153" s="10">
        <v>0</v>
      </c>
      <c r="Z153" s="9" t="s">
        <v>128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68</v>
      </c>
      <c r="AI153" s="1">
        <v>4</v>
      </c>
      <c r="AJ153" s="3">
        <v>45755</v>
      </c>
      <c r="AK153" s="3">
        <v>45751</v>
      </c>
      <c r="AL153" s="3">
        <v>45745</v>
      </c>
      <c r="AM153" s="3">
        <v>45752</v>
      </c>
      <c r="AN153" s="3">
        <v>45753</v>
      </c>
      <c r="AO153" s="3">
        <v>45753</v>
      </c>
      <c r="AP153" s="3">
        <v>45750</v>
      </c>
      <c r="AQ153" s="3">
        <v>45754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145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8.5" customHeight="1" x14ac:dyDescent="0.45">
      <c r="A154" s="3">
        <v>45741</v>
      </c>
      <c r="B154" s="14" t="s">
        <v>734</v>
      </c>
      <c r="C154" s="9" t="s">
        <v>207</v>
      </c>
      <c r="D154" s="13" t="s">
        <v>347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114</v>
      </c>
      <c r="T154" s="12">
        <v>45755</v>
      </c>
      <c r="U154" s="11">
        <v>5000</v>
      </c>
      <c r="V154" s="10">
        <v>0</v>
      </c>
      <c r="W154" s="10">
        <v>5000</v>
      </c>
      <c r="X154" s="10">
        <v>5400</v>
      </c>
      <c r="Y154" s="10">
        <v>0</v>
      </c>
      <c r="Z154" s="9" t="s">
        <v>128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124</v>
      </c>
      <c r="AH154" s="1" t="s">
        <v>68</v>
      </c>
      <c r="AI154" s="1">
        <v>4</v>
      </c>
      <c r="AJ154" s="3">
        <v>45755</v>
      </c>
      <c r="AK154" s="3">
        <v>45751</v>
      </c>
      <c r="AL154" s="3">
        <v>45745</v>
      </c>
      <c r="AM154" s="3">
        <v>45752</v>
      </c>
      <c r="AN154" s="3">
        <v>45753</v>
      </c>
      <c r="AO154" s="3">
        <v>45753</v>
      </c>
      <c r="AP154" s="3">
        <v>45750</v>
      </c>
      <c r="AQ154" s="3">
        <v>45754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129</v>
      </c>
      <c r="BD154" s="56">
        <v>0</v>
      </c>
    </row>
    <row r="155" spans="1:56" ht="28.5" customHeight="1" x14ac:dyDescent="0.45">
      <c r="A155" s="3">
        <v>45741</v>
      </c>
      <c r="B155" s="14" t="s">
        <v>735</v>
      </c>
      <c r="C155" s="9" t="s">
        <v>207</v>
      </c>
      <c r="D155" s="13" t="s">
        <v>736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114</v>
      </c>
      <c r="T155" s="12">
        <v>45755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128</v>
      </c>
      <c r="AA155" s="8">
        <v>5378.4500000000007</v>
      </c>
      <c r="AB155" s="8">
        <v>5378.4500000000007</v>
      </c>
      <c r="AC155" s="8">
        <v>0</v>
      </c>
      <c r="AD155" s="8">
        <v>5378.4500000000007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>
        <v>45755</v>
      </c>
      <c r="AK155" s="3">
        <v>45751</v>
      </c>
      <c r="AL155" s="3">
        <v>45745</v>
      </c>
      <c r="AM155" s="3">
        <v>45752</v>
      </c>
      <c r="AN155" s="3">
        <v>45753</v>
      </c>
      <c r="AO155" s="3">
        <v>45753</v>
      </c>
      <c r="AP155" s="3">
        <v>45750</v>
      </c>
      <c r="AQ155" s="3">
        <v>45754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129</v>
      </c>
      <c r="BD155" s="56">
        <v>0</v>
      </c>
    </row>
    <row r="156" spans="1:56" ht="28.5" customHeight="1" x14ac:dyDescent="0.45">
      <c r="A156" s="3">
        <v>45741</v>
      </c>
      <c r="B156" s="14" t="s">
        <v>735</v>
      </c>
      <c r="C156" s="9" t="s">
        <v>207</v>
      </c>
      <c r="D156" s="13" t="s">
        <v>323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114</v>
      </c>
      <c r="T156" s="12">
        <v>45755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128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123</v>
      </c>
      <c r="AH156" s="1" t="s">
        <v>68</v>
      </c>
      <c r="AI156" s="1">
        <v>4</v>
      </c>
      <c r="AJ156" s="3">
        <v>45755</v>
      </c>
      <c r="AK156" s="3">
        <v>45751</v>
      </c>
      <c r="AL156" s="3">
        <v>45745</v>
      </c>
      <c r="AM156" s="3">
        <v>45752</v>
      </c>
      <c r="AN156" s="3">
        <v>45753</v>
      </c>
      <c r="AO156" s="3">
        <v>45753</v>
      </c>
      <c r="AP156" s="3">
        <v>45750</v>
      </c>
      <c r="AQ156" s="3">
        <v>45754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129</v>
      </c>
      <c r="BD156" s="56">
        <v>0</v>
      </c>
    </row>
    <row r="157" spans="1:56" ht="28.5" customHeight="1" x14ac:dyDescent="0.45">
      <c r="A157" s="3">
        <v>45741</v>
      </c>
      <c r="B157" s="14" t="s">
        <v>737</v>
      </c>
      <c r="C157" s="9" t="s">
        <v>207</v>
      </c>
      <c r="D157" s="13" t="s">
        <v>715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40</v>
      </c>
      <c r="O157" s="9">
        <v>40</v>
      </c>
      <c r="P157" s="10">
        <v>108.55204095999999</v>
      </c>
      <c r="Q157" s="10">
        <v>0</v>
      </c>
      <c r="R157" s="10">
        <v>108.55204095999999</v>
      </c>
      <c r="S157" s="9" t="s">
        <v>114</v>
      </c>
      <c r="T157" s="12">
        <v>45755</v>
      </c>
      <c r="U157" s="11">
        <v>5000</v>
      </c>
      <c r="V157" s="10">
        <v>0</v>
      </c>
      <c r="W157" s="10">
        <v>5000</v>
      </c>
      <c r="X157" s="10">
        <v>5400</v>
      </c>
      <c r="Y157" s="10">
        <v>0</v>
      </c>
      <c r="Z157" s="9" t="s">
        <v>128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45755</v>
      </c>
      <c r="AK157" s="3">
        <v>45751</v>
      </c>
      <c r="AL157" s="3">
        <v>45745</v>
      </c>
      <c r="AM157" s="3">
        <v>45752</v>
      </c>
      <c r="AN157" s="3">
        <v>45753</v>
      </c>
      <c r="AO157" s="3">
        <v>45753</v>
      </c>
      <c r="AP157" s="3">
        <v>45750</v>
      </c>
      <c r="AQ157" s="3">
        <v>45754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129</v>
      </c>
      <c r="BD157" s="56">
        <v>0</v>
      </c>
    </row>
    <row r="158" spans="1:56" ht="28.5" customHeight="1" x14ac:dyDescent="0.45">
      <c r="A158" s="3">
        <v>45741</v>
      </c>
      <c r="B158" s="14" t="s">
        <v>737</v>
      </c>
      <c r="C158" s="9" t="s">
        <v>207</v>
      </c>
      <c r="D158" s="13" t="s">
        <v>716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114</v>
      </c>
      <c r="T158" s="12">
        <v>45755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128</v>
      </c>
      <c r="AA158" s="8">
        <v>5378.4500000000007</v>
      </c>
      <c r="AB158" s="8">
        <v>5378.4500000000007</v>
      </c>
      <c r="AC158" s="8">
        <v>0</v>
      </c>
      <c r="AD158" s="8">
        <v>5378.4500000000007</v>
      </c>
      <c r="AE158" s="8">
        <v>0</v>
      </c>
      <c r="AF158" s="8">
        <v>0</v>
      </c>
      <c r="AG158" s="1" t="s">
        <v>123</v>
      </c>
      <c r="AH158" s="1" t="s">
        <v>68</v>
      </c>
      <c r="AI158" s="1">
        <v>4</v>
      </c>
      <c r="AJ158" s="3">
        <v>45755</v>
      </c>
      <c r="AK158" s="3">
        <v>45751</v>
      </c>
      <c r="AL158" s="3">
        <v>45745</v>
      </c>
      <c r="AM158" s="3">
        <v>45752</v>
      </c>
      <c r="AN158" s="3">
        <v>45753</v>
      </c>
      <c r="AO158" s="3">
        <v>45753</v>
      </c>
      <c r="AP158" s="3">
        <v>45750</v>
      </c>
      <c r="AQ158" s="3">
        <v>45754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129</v>
      </c>
      <c r="BD158" s="56">
        <v>0</v>
      </c>
    </row>
    <row r="159" spans="1:56" ht="28.5" customHeight="1" x14ac:dyDescent="0.45">
      <c r="A159" s="3">
        <v>45749</v>
      </c>
      <c r="B159" s="14" t="s">
        <v>789</v>
      </c>
      <c r="C159" s="9" t="s">
        <v>756</v>
      </c>
      <c r="D159" s="13" t="s">
        <v>757</v>
      </c>
      <c r="E159" s="9">
        <v>21</v>
      </c>
      <c r="F159" s="9">
        <v>37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45757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128</v>
      </c>
      <c r="AA159" s="8">
        <v>5378.4500000000007</v>
      </c>
      <c r="AB159" s="8">
        <v>5378.4500000000007</v>
      </c>
      <c r="AC159" s="8">
        <v>0</v>
      </c>
      <c r="AD159" s="8">
        <v>5378.4500000000007</v>
      </c>
      <c r="AE159" s="8">
        <v>0</v>
      </c>
      <c r="AF159" s="8">
        <v>0</v>
      </c>
      <c r="AG159" s="1" t="s">
        <v>61</v>
      </c>
      <c r="AH159" s="1" t="s">
        <v>68</v>
      </c>
      <c r="AI159" s="1">
        <v>4</v>
      </c>
      <c r="AJ159" s="3">
        <v>45757</v>
      </c>
      <c r="AK159" s="3">
        <v>45753</v>
      </c>
      <c r="AL159" s="3">
        <v>45747</v>
      </c>
      <c r="AM159" s="3">
        <v>45754</v>
      </c>
      <c r="AN159" s="3">
        <v>45755</v>
      </c>
      <c r="AO159" s="3">
        <v>45755</v>
      </c>
      <c r="AP159" s="3">
        <v>45752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129</v>
      </c>
      <c r="BD159" s="56">
        <v>0</v>
      </c>
    </row>
    <row r="160" spans="1:56" ht="28.5" customHeight="1" x14ac:dyDescent="0.45">
      <c r="A160" s="3" t="s">
        <v>146</v>
      </c>
      <c r="B160" s="14" t="s">
        <v>146</v>
      </c>
      <c r="C160" s="9" t="s">
        <v>115</v>
      </c>
      <c r="D160" s="13" t="s">
        <v>61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45777</v>
      </c>
      <c r="U160" s="11">
        <v>40000</v>
      </c>
      <c r="V160" s="10">
        <v>0</v>
      </c>
      <c r="W160" s="10">
        <v>40000</v>
      </c>
      <c r="X160" s="10">
        <v>0</v>
      </c>
      <c r="Y160" s="10">
        <v>42000</v>
      </c>
      <c r="Z160" s="9" t="s">
        <v>128</v>
      </c>
      <c r="AA160" s="8">
        <v>43027.600000000006</v>
      </c>
      <c r="AB160" s="8">
        <v>0</v>
      </c>
      <c r="AC160" s="8">
        <v>43027.600000000006</v>
      </c>
      <c r="AD160" s="8">
        <v>0</v>
      </c>
      <c r="AE160" s="8">
        <v>43027.600000000006</v>
      </c>
      <c r="AF160" s="8">
        <v>0</v>
      </c>
      <c r="AG160" s="1" t="s">
        <v>123</v>
      </c>
      <c r="AH160" s="1" t="s">
        <v>68</v>
      </c>
      <c r="AI160" s="1">
        <v>4</v>
      </c>
      <c r="AJ160" s="3">
        <v>45777</v>
      </c>
      <c r="AK160" s="3">
        <v>45773</v>
      </c>
      <c r="AL160" s="3">
        <v>45767</v>
      </c>
      <c r="AM160" s="3">
        <v>45774</v>
      </c>
      <c r="AN160" s="3">
        <v>45775</v>
      </c>
      <c r="AO160" s="3">
        <v>45775</v>
      </c>
      <c r="AP160" s="3">
        <v>45772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129</v>
      </c>
      <c r="BD160" s="56">
        <v>3094.2581413333332</v>
      </c>
    </row>
    <row r="161" spans="1:56" ht="28.5" customHeight="1" x14ac:dyDescent="0.45">
      <c r="A161" s="3" t="s">
        <v>146</v>
      </c>
      <c r="B161" s="14" t="s">
        <v>146</v>
      </c>
      <c r="C161" s="9" t="s">
        <v>113</v>
      </c>
      <c r="D161" s="13" t="s">
        <v>159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45777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128</v>
      </c>
      <c r="AA161" s="8">
        <v>21513.800000000003</v>
      </c>
      <c r="AB161" s="8">
        <v>0</v>
      </c>
      <c r="AC161" s="8">
        <v>21513.800000000003</v>
      </c>
      <c r="AD161" s="8">
        <v>0</v>
      </c>
      <c r="AE161" s="8">
        <v>21513.800000000003</v>
      </c>
      <c r="AF161" s="8">
        <v>0</v>
      </c>
      <c r="AG161" s="1" t="s">
        <v>123</v>
      </c>
      <c r="AH161" s="1" t="s">
        <v>68</v>
      </c>
      <c r="AI161" s="1">
        <v>4</v>
      </c>
      <c r="AJ161" s="3">
        <v>45777</v>
      </c>
      <c r="AK161" s="3">
        <v>45773</v>
      </c>
      <c r="AL161" s="3">
        <v>45767</v>
      </c>
      <c r="AM161" s="3">
        <v>45774</v>
      </c>
      <c r="AN161" s="3">
        <v>45775</v>
      </c>
      <c r="AO161" s="3">
        <v>45775</v>
      </c>
      <c r="AP161" s="3">
        <v>45772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129</v>
      </c>
      <c r="BD161" s="56">
        <v>1547.1290706666666</v>
      </c>
    </row>
    <row r="162" spans="1:56" ht="28.5" customHeight="1" x14ac:dyDescent="0.45">
      <c r="A162" s="3" t="s">
        <v>146</v>
      </c>
      <c r="B162" s="14" t="s">
        <v>146</v>
      </c>
      <c r="C162" s="9" t="s">
        <v>111</v>
      </c>
      <c r="D162" s="13" t="s">
        <v>61</v>
      </c>
      <c r="E162" s="9">
        <v>21</v>
      </c>
      <c r="F162" s="9">
        <v>40</v>
      </c>
      <c r="G162" s="9" t="s">
        <v>60</v>
      </c>
      <c r="H162" s="9" t="s">
        <v>66</v>
      </c>
      <c r="I162" s="9">
        <v>108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42</v>
      </c>
      <c r="O162" s="9">
        <v>40</v>
      </c>
      <c r="P162" s="10">
        <v>227.95928601599996</v>
      </c>
      <c r="Q162" s="10">
        <v>0</v>
      </c>
      <c r="R162" s="10">
        <v>227.95928601599996</v>
      </c>
      <c r="S162" s="9" t="s">
        <v>67</v>
      </c>
      <c r="T162" s="12">
        <v>45777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128</v>
      </c>
      <c r="AA162" s="8">
        <v>11595.1</v>
      </c>
      <c r="AB162" s="8">
        <v>11595.1</v>
      </c>
      <c r="AC162" s="8">
        <v>0</v>
      </c>
      <c r="AD162" s="8">
        <v>11595.1</v>
      </c>
      <c r="AE162" s="8">
        <v>0</v>
      </c>
      <c r="AF162" s="8">
        <v>0</v>
      </c>
      <c r="AG162" s="1" t="s">
        <v>123</v>
      </c>
      <c r="AH162" s="1" t="s">
        <v>68</v>
      </c>
      <c r="AI162" s="1">
        <v>4</v>
      </c>
      <c r="AJ162" s="3">
        <v>45777</v>
      </c>
      <c r="AK162" s="3">
        <v>45773</v>
      </c>
      <c r="AL162" s="3">
        <v>45767</v>
      </c>
      <c r="AM162" s="3">
        <v>45774</v>
      </c>
      <c r="AN162" s="3">
        <v>45775</v>
      </c>
      <c r="AO162" s="3">
        <v>45775</v>
      </c>
      <c r="AP162" s="3">
        <v>45772</v>
      </c>
      <c r="AQ162" s="3">
        <v>45776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129</v>
      </c>
      <c r="BD162" s="56">
        <v>0</v>
      </c>
    </row>
    <row r="163" spans="1:56" ht="28.5" customHeight="1" x14ac:dyDescent="0.45">
      <c r="A163" s="3">
        <v>45631</v>
      </c>
      <c r="B163" s="14" t="s">
        <v>270</v>
      </c>
      <c r="C163" s="9" t="s">
        <v>113</v>
      </c>
      <c r="D163" s="13" t="s">
        <v>159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 t="s">
        <v>63</v>
      </c>
      <c r="U163" s="11">
        <v>16000</v>
      </c>
      <c r="V163" s="10">
        <v>0</v>
      </c>
      <c r="W163" s="10">
        <v>16000</v>
      </c>
      <c r="X163" s="10">
        <v>0</v>
      </c>
      <c r="Y163" s="10">
        <v>16800</v>
      </c>
      <c r="Z163" s="9" t="s">
        <v>128</v>
      </c>
      <c r="AA163" s="8">
        <v>17211.04</v>
      </c>
      <c r="AB163" s="8">
        <v>17211.04</v>
      </c>
      <c r="AC163" s="8">
        <v>0</v>
      </c>
      <c r="AD163" s="8">
        <v>17211.04</v>
      </c>
      <c r="AE163" s="8">
        <v>0</v>
      </c>
      <c r="AF163" s="8">
        <v>0</v>
      </c>
      <c r="AG163" s="1" t="s">
        <v>123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 t="s">
        <v>331</v>
      </c>
      <c r="AZ163" s="2">
        <v>0</v>
      </c>
      <c r="BA163" s="2">
        <v>0</v>
      </c>
      <c r="BB163" s="2">
        <v>0</v>
      </c>
      <c r="BC163" s="1" t="s">
        <v>129</v>
      </c>
      <c r="BD163" s="56">
        <v>0</v>
      </c>
    </row>
    <row r="164" spans="1:56" ht="28.5" customHeight="1" x14ac:dyDescent="0.45">
      <c r="A164" s="3">
        <v>45631</v>
      </c>
      <c r="B164" s="14" t="s">
        <v>271</v>
      </c>
      <c r="C164" s="9" t="s">
        <v>113</v>
      </c>
      <c r="D164" s="13" t="s">
        <v>159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 t="s">
        <v>63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128</v>
      </c>
      <c r="AA164" s="8">
        <v>17211.04</v>
      </c>
      <c r="AB164" s="8">
        <v>17211.04</v>
      </c>
      <c r="AC164" s="8">
        <v>0</v>
      </c>
      <c r="AD164" s="8">
        <v>17211.04</v>
      </c>
      <c r="AE164" s="8">
        <v>0</v>
      </c>
      <c r="AF164" s="8">
        <v>0</v>
      </c>
      <c r="AG164" s="1" t="s">
        <v>123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332</v>
      </c>
      <c r="AZ164" s="2">
        <v>0</v>
      </c>
      <c r="BA164" s="2">
        <v>0</v>
      </c>
      <c r="BB164" s="2">
        <v>0</v>
      </c>
      <c r="BC164" s="1" t="s">
        <v>129</v>
      </c>
      <c r="BD164" s="56">
        <v>0</v>
      </c>
    </row>
    <row r="165" spans="1:56" ht="28.5" customHeight="1" x14ac:dyDescent="0.45">
      <c r="A165" s="3">
        <v>45693</v>
      </c>
      <c r="B165" s="14" t="s">
        <v>400</v>
      </c>
      <c r="C165" s="9" t="s">
        <v>111</v>
      </c>
      <c r="D165" s="13" t="s">
        <v>397</v>
      </c>
      <c r="E165" s="9">
        <v>21</v>
      </c>
      <c r="F165" s="9">
        <v>38</v>
      </c>
      <c r="G165" s="9" t="s">
        <v>60</v>
      </c>
      <c r="H165" s="9" t="s">
        <v>66</v>
      </c>
      <c r="I165" s="9">
        <v>102</v>
      </c>
      <c r="J165" s="9" t="s">
        <v>57</v>
      </c>
      <c r="K165" s="9">
        <v>5</v>
      </c>
      <c r="L165" s="9" t="s">
        <v>91</v>
      </c>
      <c r="M165" s="10">
        <v>22</v>
      </c>
      <c r="N165" s="9">
        <v>40</v>
      </c>
      <c r="O165" s="9">
        <v>40</v>
      </c>
      <c r="P165" s="10">
        <v>65.13122457599998</v>
      </c>
      <c r="Q165" s="10">
        <v>0</v>
      </c>
      <c r="R165" s="10">
        <v>65.13122457599998</v>
      </c>
      <c r="S165" s="9" t="s">
        <v>67</v>
      </c>
      <c r="T165" s="12" t="s">
        <v>63</v>
      </c>
      <c r="U165" s="11">
        <v>3000</v>
      </c>
      <c r="V165" s="10">
        <v>0</v>
      </c>
      <c r="W165" s="10">
        <v>3000</v>
      </c>
      <c r="X165" s="10">
        <v>0</v>
      </c>
      <c r="Y165" s="10">
        <v>3150</v>
      </c>
      <c r="Z165" s="9" t="s">
        <v>128</v>
      </c>
      <c r="AA165" s="8">
        <v>3310.89</v>
      </c>
      <c r="AB165" s="8">
        <v>3310.89</v>
      </c>
      <c r="AC165" s="8">
        <v>0</v>
      </c>
      <c r="AD165" s="8">
        <v>3310.89</v>
      </c>
      <c r="AE165" s="8">
        <v>0</v>
      </c>
      <c r="AF165" s="8">
        <v>0</v>
      </c>
      <c r="AG165" s="1" t="s">
        <v>123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0</v>
      </c>
    </row>
    <row r="166" spans="1:56" ht="28.5" customHeight="1" x14ac:dyDescent="0.45">
      <c r="A166" s="3">
        <v>45693</v>
      </c>
      <c r="B166" s="14" t="s">
        <v>401</v>
      </c>
      <c r="C166" s="9" t="s">
        <v>111</v>
      </c>
      <c r="D166" s="13" t="s">
        <v>192</v>
      </c>
      <c r="E166" s="9">
        <v>21</v>
      </c>
      <c r="F166" s="9">
        <v>40</v>
      </c>
      <c r="G166" s="9" t="s">
        <v>60</v>
      </c>
      <c r="H166" s="9" t="s">
        <v>66</v>
      </c>
      <c r="I166" s="9">
        <v>108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42</v>
      </c>
      <c r="O166" s="9">
        <v>40</v>
      </c>
      <c r="P166" s="10">
        <v>113.97964300799998</v>
      </c>
      <c r="Q166" s="10">
        <v>0</v>
      </c>
      <c r="R166" s="10">
        <v>113.97964300799998</v>
      </c>
      <c r="S166" s="9" t="s">
        <v>67</v>
      </c>
      <c r="T166" s="12" t="s">
        <v>63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128</v>
      </c>
      <c r="AA166" s="8">
        <v>5797.55</v>
      </c>
      <c r="AB166" s="8">
        <v>5797.55</v>
      </c>
      <c r="AC166" s="8">
        <v>0</v>
      </c>
      <c r="AD166" s="8">
        <v>5797.55</v>
      </c>
      <c r="AE166" s="8">
        <v>0</v>
      </c>
      <c r="AF166" s="8">
        <v>0</v>
      </c>
      <c r="AG166" s="1" t="s">
        <v>123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0</v>
      </c>
    </row>
    <row r="167" spans="1:56" ht="28.5" customHeight="1" x14ac:dyDescent="0.45">
      <c r="A167" s="3">
        <v>45667</v>
      </c>
      <c r="B167" s="14" t="s">
        <v>342</v>
      </c>
      <c r="C167" s="9" t="s">
        <v>111</v>
      </c>
      <c r="D167" s="13" t="s">
        <v>336</v>
      </c>
      <c r="E167" s="9">
        <v>21</v>
      </c>
      <c r="F167" s="9">
        <v>38</v>
      </c>
      <c r="G167" s="9" t="s">
        <v>60</v>
      </c>
      <c r="H167" s="9" t="s">
        <v>66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86.841632767999982</v>
      </c>
      <c r="Q167" s="10">
        <v>0</v>
      </c>
      <c r="R167" s="10">
        <v>86.841632767999982</v>
      </c>
      <c r="S167" s="9" t="s">
        <v>67</v>
      </c>
      <c r="T167" s="12" t="s">
        <v>63</v>
      </c>
      <c r="U167" s="11">
        <v>4000</v>
      </c>
      <c r="V167" s="10">
        <v>0</v>
      </c>
      <c r="W167" s="10">
        <v>4000</v>
      </c>
      <c r="X167" s="10">
        <v>0</v>
      </c>
      <c r="Y167" s="10">
        <v>4200</v>
      </c>
      <c r="Z167" s="9" t="s">
        <v>128</v>
      </c>
      <c r="AA167" s="8">
        <v>4414.5199999999995</v>
      </c>
      <c r="AB167" s="8">
        <v>0</v>
      </c>
      <c r="AC167" s="8">
        <v>4414.5199999999995</v>
      </c>
      <c r="AD167" s="8">
        <v>0</v>
      </c>
      <c r="AE167" s="8">
        <v>4414.5199999999995</v>
      </c>
      <c r="AF167" s="8">
        <v>0</v>
      </c>
      <c r="AG167" s="1" t="s">
        <v>123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317.46284826666664</v>
      </c>
    </row>
    <row r="168" spans="1:56" ht="28.5" customHeight="1" x14ac:dyDescent="0.45">
      <c r="A168" s="3" t="s">
        <v>146</v>
      </c>
      <c r="B168" s="14" t="s">
        <v>146</v>
      </c>
      <c r="C168" s="9" t="s">
        <v>113</v>
      </c>
      <c r="D168" s="13" t="s">
        <v>159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128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10756.900000000001</v>
      </c>
      <c r="AF168" s="8">
        <v>0</v>
      </c>
      <c r="AG168" s="1" t="s">
        <v>122</v>
      </c>
      <c r="AH168" s="1" t="s">
        <v>68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773.56453533333331</v>
      </c>
    </row>
    <row r="169" spans="1:56" ht="28.5" customHeight="1" x14ac:dyDescent="0.45">
      <c r="A169" s="3">
        <v>45548</v>
      </c>
      <c r="B169" s="14" t="s">
        <v>216</v>
      </c>
      <c r="C169" s="9" t="s">
        <v>111</v>
      </c>
      <c r="D169" s="13" t="s">
        <v>210</v>
      </c>
      <c r="E169" s="9">
        <v>21</v>
      </c>
      <c r="F169" s="9">
        <v>38</v>
      </c>
      <c r="G169" s="9" t="s">
        <v>60</v>
      </c>
      <c r="H169" s="9" t="s">
        <v>66</v>
      </c>
      <c r="I169" s="9">
        <v>102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40</v>
      </c>
      <c r="O169" s="9">
        <v>40</v>
      </c>
      <c r="P169" s="10">
        <v>217.10408191999997</v>
      </c>
      <c r="Q169" s="10">
        <v>0</v>
      </c>
      <c r="R169" s="10">
        <v>217.10408191999997</v>
      </c>
      <c r="S169" s="9" t="s">
        <v>67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128</v>
      </c>
      <c r="AA169" s="8">
        <v>11036.3</v>
      </c>
      <c r="AB169" s="8">
        <v>0</v>
      </c>
      <c r="AC169" s="8">
        <v>11036.3</v>
      </c>
      <c r="AD169" s="8">
        <v>0</v>
      </c>
      <c r="AE169" s="8">
        <v>11036.3</v>
      </c>
      <c r="AF169" s="8">
        <v>0</v>
      </c>
      <c r="AG169" s="1" t="s">
        <v>122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793.65712066666651</v>
      </c>
    </row>
    <row r="170" spans="1:56" ht="28.5" customHeight="1" x14ac:dyDescent="0.45">
      <c r="A170" s="3">
        <v>45066</v>
      </c>
      <c r="B170" s="14" t="s">
        <v>136</v>
      </c>
      <c r="C170" s="9" t="s">
        <v>80</v>
      </c>
      <c r="D170" s="13" t="s">
        <v>135</v>
      </c>
      <c r="E170" s="9">
        <v>21</v>
      </c>
      <c r="F170" s="9">
        <v>38</v>
      </c>
      <c r="G170" s="9" t="s">
        <v>60</v>
      </c>
      <c r="H170" s="9" t="s">
        <v>76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108.55204095999999</v>
      </c>
      <c r="Q170" s="10">
        <v>0</v>
      </c>
      <c r="R170" s="10">
        <v>108.55204095999999</v>
      </c>
      <c r="S170" s="9" t="s">
        <v>67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128</v>
      </c>
      <c r="AA170" s="8">
        <v>5518.15</v>
      </c>
      <c r="AB170" s="8">
        <v>0</v>
      </c>
      <c r="AC170" s="8">
        <v>5518.15</v>
      </c>
      <c r="AD170" s="8">
        <v>0</v>
      </c>
      <c r="AE170" s="8">
        <v>5518.15</v>
      </c>
      <c r="AF170" s="8">
        <v>0</v>
      </c>
      <c r="AG170" s="1" t="s">
        <v>126</v>
      </c>
      <c r="AH170" s="1" t="s">
        <v>68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396.82856033333326</v>
      </c>
    </row>
    <row r="171" spans="1:56" ht="28.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21</v>
      </c>
      <c r="F171" s="9">
        <v>37</v>
      </c>
      <c r="G171" s="9">
        <v>0</v>
      </c>
      <c r="H171" s="9">
        <v>0</v>
      </c>
      <c r="I171" s="9">
        <v>74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 t="s">
        <v>83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128</v>
      </c>
      <c r="AA171" s="8">
        <v>193428.62</v>
      </c>
      <c r="AB171" s="8">
        <v>97161.35</v>
      </c>
      <c r="AC171" s="8">
        <v>96267.27</v>
      </c>
      <c r="AD171" s="8">
        <v>97161.35</v>
      </c>
      <c r="AE171" s="8">
        <v>96267.27</v>
      </c>
      <c r="AF171" s="8" t="s">
        <v>58</v>
      </c>
      <c r="AG171" s="1" t="s">
        <v>123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130</v>
      </c>
      <c r="BD171" s="56">
        <v>0</v>
      </c>
    </row>
    <row r="172" spans="1:56" ht="28.5" customHeight="1" x14ac:dyDescent="0.45">
      <c r="A172" s="3">
        <v>45720</v>
      </c>
      <c r="B172" s="14" t="s">
        <v>507</v>
      </c>
      <c r="C172" s="9" t="s">
        <v>493</v>
      </c>
      <c r="D172" s="13" t="s">
        <v>494</v>
      </c>
      <c r="E172" s="9">
        <v>22</v>
      </c>
      <c r="F172" s="9">
        <v>34</v>
      </c>
      <c r="G172" s="9" t="s">
        <v>60</v>
      </c>
      <c r="H172" s="9" t="s">
        <v>66</v>
      </c>
      <c r="I172" s="9">
        <v>115</v>
      </c>
      <c r="J172" s="9" t="s">
        <v>78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372</v>
      </c>
      <c r="T172" s="12" t="s">
        <v>142</v>
      </c>
      <c r="U172" s="11">
        <v>300000</v>
      </c>
      <c r="V172" s="10">
        <v>325632</v>
      </c>
      <c r="W172" s="10">
        <v>0</v>
      </c>
      <c r="X172" s="10">
        <v>329710</v>
      </c>
      <c r="Y172" s="10">
        <v>0</v>
      </c>
      <c r="Z172" s="9" t="s">
        <v>413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68</v>
      </c>
      <c r="AI172" s="1">
        <v>4</v>
      </c>
      <c r="AJ172" s="3" t="s">
        <v>142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 t="s">
        <v>758</v>
      </c>
      <c r="AZ172" s="2">
        <v>0</v>
      </c>
      <c r="BA172" s="2">
        <v>0</v>
      </c>
      <c r="BB172" s="2">
        <v>0</v>
      </c>
      <c r="BC172" s="1" t="s">
        <v>416</v>
      </c>
      <c r="BD172" s="56">
        <v>0</v>
      </c>
    </row>
    <row r="173" spans="1:56" ht="28.5" customHeight="1" x14ac:dyDescent="0.45">
      <c r="A173" s="3">
        <v>45720</v>
      </c>
      <c r="B173" s="14" t="s">
        <v>507</v>
      </c>
      <c r="C173" s="9" t="s">
        <v>493</v>
      </c>
      <c r="D173" s="13" t="s">
        <v>494</v>
      </c>
      <c r="E173" s="9">
        <v>22</v>
      </c>
      <c r="F173" s="9">
        <v>34</v>
      </c>
      <c r="G173" s="9" t="s">
        <v>60</v>
      </c>
      <c r="H173" s="9" t="s">
        <v>66</v>
      </c>
      <c r="I173" s="9">
        <v>115</v>
      </c>
      <c r="J173" s="9" t="s">
        <v>78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372</v>
      </c>
      <c r="T173" s="12">
        <v>45777</v>
      </c>
      <c r="U173" s="11">
        <v>265000</v>
      </c>
      <c r="V173" s="10">
        <v>0</v>
      </c>
      <c r="W173" s="10">
        <v>265000</v>
      </c>
      <c r="X173" s="10">
        <v>21430</v>
      </c>
      <c r="Y173" s="10">
        <v>255748.5</v>
      </c>
      <c r="Z173" s="9" t="s">
        <v>413</v>
      </c>
      <c r="AA173" s="8">
        <v>253669.26469499999</v>
      </c>
      <c r="AB173" s="8">
        <v>64633</v>
      </c>
      <c r="AC173" s="8">
        <v>189036.26469499999</v>
      </c>
      <c r="AD173" s="8">
        <v>0</v>
      </c>
      <c r="AE173" s="8">
        <v>253669.26469499999</v>
      </c>
      <c r="AF173" s="8">
        <v>0</v>
      </c>
      <c r="AG173" s="1" t="s">
        <v>124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416</v>
      </c>
      <c r="BD173" s="56">
        <v>20197.894761778436</v>
      </c>
    </row>
    <row r="174" spans="1:56" ht="28.5" customHeight="1" x14ac:dyDescent="0.45">
      <c r="A174" s="3">
        <v>45720</v>
      </c>
      <c r="B174" s="14" t="s">
        <v>507</v>
      </c>
      <c r="C174" s="9" t="s">
        <v>493</v>
      </c>
      <c r="D174" s="13" t="s">
        <v>494</v>
      </c>
      <c r="E174" s="9">
        <v>22</v>
      </c>
      <c r="F174" s="9">
        <v>34</v>
      </c>
      <c r="G174" s="9" t="s">
        <v>60</v>
      </c>
      <c r="H174" s="9" t="s">
        <v>66</v>
      </c>
      <c r="I174" s="9">
        <v>115</v>
      </c>
      <c r="J174" s="9" t="s">
        <v>78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372</v>
      </c>
      <c r="T174" s="12">
        <v>45800</v>
      </c>
      <c r="U174" s="11">
        <v>3435000</v>
      </c>
      <c r="V174" s="10">
        <v>0</v>
      </c>
      <c r="W174" s="10">
        <v>3435000</v>
      </c>
      <c r="X174" s="10">
        <v>0</v>
      </c>
      <c r="Y174" s="10">
        <v>3606750</v>
      </c>
      <c r="Z174" s="9" t="s">
        <v>413</v>
      </c>
      <c r="AA174" s="8">
        <v>3407073.45</v>
      </c>
      <c r="AB174" s="8">
        <v>0</v>
      </c>
      <c r="AC174" s="8">
        <v>3407073.45</v>
      </c>
      <c r="AD174" s="8">
        <v>0</v>
      </c>
      <c r="AE174" s="8">
        <v>3407073.45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45800</v>
      </c>
      <c r="AK174" s="3">
        <v>45796</v>
      </c>
      <c r="AL174" s="3">
        <v>45790</v>
      </c>
      <c r="AM174" s="3">
        <v>45797</v>
      </c>
      <c r="AN174" s="3">
        <v>45798</v>
      </c>
      <c r="AO174" s="3">
        <v>45798</v>
      </c>
      <c r="AP174" s="3">
        <v>45795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416</v>
      </c>
      <c r="BD174" s="56">
        <v>364034.4412210001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21.6</v>
      </c>
      <c r="F175" s="9">
        <v>34</v>
      </c>
      <c r="G175" s="9">
        <v>0</v>
      </c>
      <c r="H175" s="9">
        <v>0</v>
      </c>
      <c r="I175" s="9">
        <v>97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413</v>
      </c>
      <c r="AA175" s="8">
        <v>3660742.7146950001</v>
      </c>
      <c r="AB175" s="8">
        <v>64633</v>
      </c>
      <c r="AC175" s="8">
        <v>3596109.7146950001</v>
      </c>
      <c r="AD175" s="8">
        <v>0</v>
      </c>
      <c r="AE175" s="8">
        <v>3660742.7146950001</v>
      </c>
      <c r="AF175" s="8" t="s">
        <v>58</v>
      </c>
      <c r="AG175" s="1" t="s">
        <v>123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416</v>
      </c>
      <c r="BD175" s="56">
        <v>0</v>
      </c>
    </row>
    <row r="176" spans="1:56" ht="28.5" customHeight="1" x14ac:dyDescent="0.45">
      <c r="A176" s="3">
        <v>45740</v>
      </c>
      <c r="B176" s="14" t="s">
        <v>717</v>
      </c>
      <c r="C176" s="9" t="s">
        <v>701</v>
      </c>
      <c r="D176" s="13" t="s">
        <v>702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45751</v>
      </c>
      <c r="U176" s="11">
        <v>20000</v>
      </c>
      <c r="V176" s="10">
        <v>0</v>
      </c>
      <c r="W176" s="10">
        <v>20000</v>
      </c>
      <c r="X176" s="10">
        <v>20955</v>
      </c>
      <c r="Y176" s="10">
        <v>0</v>
      </c>
      <c r="Z176" s="9" t="s">
        <v>84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351</v>
      </c>
      <c r="AG176" s="1" t="s">
        <v>123</v>
      </c>
      <c r="AH176" s="1" t="s">
        <v>74</v>
      </c>
      <c r="AI176" s="1">
        <v>2</v>
      </c>
      <c r="AJ176" s="3">
        <v>45751</v>
      </c>
      <c r="AK176" s="3">
        <v>0</v>
      </c>
      <c r="AL176" s="3">
        <v>45742</v>
      </c>
      <c r="AM176" s="3">
        <v>45749</v>
      </c>
      <c r="AN176" s="3">
        <v>45750</v>
      </c>
      <c r="AO176" s="3">
        <v>45750</v>
      </c>
      <c r="AP176" s="3">
        <v>45746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8.5" customHeight="1" x14ac:dyDescent="0.45">
      <c r="A177" s="3">
        <v>45749</v>
      </c>
      <c r="B177" s="14" t="s">
        <v>790</v>
      </c>
      <c r="C177" s="9" t="s">
        <v>280</v>
      </c>
      <c r="D177" s="13" t="s">
        <v>791</v>
      </c>
      <c r="E177" s="9">
        <v>23</v>
      </c>
      <c r="F177" s="9">
        <v>38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45754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84</v>
      </c>
      <c r="AA177" s="8">
        <v>5518.15</v>
      </c>
      <c r="AB177" s="8">
        <v>5518.15</v>
      </c>
      <c r="AC177" s="8">
        <v>0</v>
      </c>
      <c r="AD177" s="8">
        <v>0</v>
      </c>
      <c r="AE177" s="8">
        <v>5518.15</v>
      </c>
      <c r="AF177" s="8" t="s">
        <v>792</v>
      </c>
      <c r="AG177" s="1" t="s">
        <v>61</v>
      </c>
      <c r="AH177" s="1" t="s">
        <v>68</v>
      </c>
      <c r="AI177" s="1">
        <v>4</v>
      </c>
      <c r="AJ177" s="3">
        <v>45754</v>
      </c>
      <c r="AK177" s="3">
        <v>45750</v>
      </c>
      <c r="AL177" s="3">
        <v>45744</v>
      </c>
      <c r="AM177" s="3">
        <v>45751</v>
      </c>
      <c r="AN177" s="3">
        <v>45752</v>
      </c>
      <c r="AO177" s="3">
        <v>45752</v>
      </c>
      <c r="AP177" s="3">
        <v>45749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0</v>
      </c>
    </row>
    <row r="178" spans="1:56" ht="28.5" customHeight="1" x14ac:dyDescent="0.45">
      <c r="A178" s="3">
        <v>45743</v>
      </c>
      <c r="B178" s="14" t="s">
        <v>738</v>
      </c>
      <c r="C178" s="9" t="s">
        <v>206</v>
      </c>
      <c r="D178" s="13" t="s">
        <v>739</v>
      </c>
      <c r="E178" s="9">
        <v>23</v>
      </c>
      <c r="F178" s="9">
        <v>32</v>
      </c>
      <c r="G178" s="9" t="s">
        <v>60</v>
      </c>
      <c r="H178" s="9">
        <v>0</v>
      </c>
      <c r="I178" s="9">
        <v>64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35</v>
      </c>
      <c r="O178" s="9">
        <v>40</v>
      </c>
      <c r="P178" s="10">
        <v>103.61785728</v>
      </c>
      <c r="Q178" s="10">
        <v>0</v>
      </c>
      <c r="R178" s="10">
        <v>103.61785728</v>
      </c>
      <c r="S178" s="9" t="s">
        <v>71</v>
      </c>
      <c r="T178" s="12">
        <v>45755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84</v>
      </c>
      <c r="AA178" s="8">
        <v>4679.9500000000007</v>
      </c>
      <c r="AB178" s="8">
        <v>4679.9500000000007</v>
      </c>
      <c r="AC178" s="8">
        <v>0</v>
      </c>
      <c r="AD178" s="8">
        <v>0</v>
      </c>
      <c r="AE178" s="8">
        <v>0</v>
      </c>
      <c r="AF178" s="8" t="s">
        <v>351</v>
      </c>
      <c r="AG178" s="1" t="s">
        <v>61</v>
      </c>
      <c r="AH178" s="1" t="s">
        <v>72</v>
      </c>
      <c r="AI178" s="1">
        <v>3</v>
      </c>
      <c r="AJ178" s="3">
        <v>45755</v>
      </c>
      <c r="AK178" s="3">
        <v>0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740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8.5" customHeight="1" x14ac:dyDescent="0.45">
      <c r="A179" s="3">
        <v>45748</v>
      </c>
      <c r="B179" s="14" t="s">
        <v>793</v>
      </c>
      <c r="C179" s="9" t="s">
        <v>264</v>
      </c>
      <c r="D179" s="13" t="s">
        <v>759</v>
      </c>
      <c r="E179" s="9">
        <v>23</v>
      </c>
      <c r="F179" s="9">
        <v>34</v>
      </c>
      <c r="G179" s="9" t="s">
        <v>60</v>
      </c>
      <c r="H179" s="9">
        <v>0</v>
      </c>
      <c r="I179" s="9">
        <v>68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45756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0</v>
      </c>
      <c r="AF179" s="8" t="s">
        <v>351</v>
      </c>
      <c r="AG179" s="1" t="s">
        <v>61</v>
      </c>
      <c r="AH179" s="1" t="s">
        <v>74</v>
      </c>
      <c r="AI179" s="1">
        <v>2</v>
      </c>
      <c r="AJ179" s="3">
        <v>45756</v>
      </c>
      <c r="AK179" s="3">
        <v>0</v>
      </c>
      <c r="AL179" s="3">
        <v>45747</v>
      </c>
      <c r="AM179" s="3">
        <v>45754</v>
      </c>
      <c r="AN179" s="3">
        <v>45755</v>
      </c>
      <c r="AO179" s="3">
        <v>45755</v>
      </c>
      <c r="AP179" s="3">
        <v>45751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741.42282499999999</v>
      </c>
    </row>
    <row r="180" spans="1:56" ht="28.5" customHeight="1" x14ac:dyDescent="0.45">
      <c r="A180" s="3" t="s">
        <v>146</v>
      </c>
      <c r="B180" s="14" t="s">
        <v>146</v>
      </c>
      <c r="C180" s="9" t="s">
        <v>320</v>
      </c>
      <c r="D180" s="13" t="s">
        <v>61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45777</v>
      </c>
      <c r="U180" s="11">
        <v>50000</v>
      </c>
      <c r="V180" s="10">
        <v>0</v>
      </c>
      <c r="W180" s="10">
        <v>50000</v>
      </c>
      <c r="X180" s="10">
        <v>0</v>
      </c>
      <c r="Y180" s="10">
        <v>52500</v>
      </c>
      <c r="Z180" s="9" t="s">
        <v>84</v>
      </c>
      <c r="AA180" s="8">
        <v>49593.500000000007</v>
      </c>
      <c r="AB180" s="8">
        <v>0</v>
      </c>
      <c r="AC180" s="8">
        <v>49593.500000000007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74</v>
      </c>
      <c r="AI180" s="1">
        <v>2</v>
      </c>
      <c r="AJ180" s="3">
        <v>45777</v>
      </c>
      <c r="AK180" s="3">
        <v>0</v>
      </c>
      <c r="AL180" s="3">
        <v>45768</v>
      </c>
      <c r="AM180" s="3">
        <v>45775</v>
      </c>
      <c r="AN180" s="3">
        <v>45776</v>
      </c>
      <c r="AO180" s="3">
        <v>45776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3707.1141250000001</v>
      </c>
    </row>
    <row r="181" spans="1:56" ht="28.5" customHeight="1" x14ac:dyDescent="0.45">
      <c r="A181" s="3" t="s">
        <v>146</v>
      </c>
      <c r="B181" s="14" t="s">
        <v>146</v>
      </c>
      <c r="C181" s="9" t="s">
        <v>344</v>
      </c>
      <c r="D181" s="13" t="s">
        <v>61</v>
      </c>
      <c r="E181" s="9">
        <v>23</v>
      </c>
      <c r="F181" s="9">
        <v>34</v>
      </c>
      <c r="G181" s="9" t="s">
        <v>60</v>
      </c>
      <c r="H181" s="9" t="s">
        <v>66</v>
      </c>
      <c r="I181" s="9">
        <v>92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133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84</v>
      </c>
      <c r="AA181" s="8">
        <v>9918.7000000000007</v>
      </c>
      <c r="AB181" s="8">
        <v>0</v>
      </c>
      <c r="AC181" s="8">
        <v>9918.7000000000007</v>
      </c>
      <c r="AD181" s="8">
        <v>0</v>
      </c>
      <c r="AE181" s="8">
        <v>9918.7000000000007</v>
      </c>
      <c r="AF181" s="8">
        <v>0</v>
      </c>
      <c r="AG181" s="1" t="s">
        <v>123</v>
      </c>
      <c r="AH181" s="1" t="s">
        <v>68</v>
      </c>
      <c r="AI181" s="1">
        <v>4</v>
      </c>
      <c r="AJ181" s="3">
        <v>45777</v>
      </c>
      <c r="AK181" s="3">
        <v>45773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741.42282499999999</v>
      </c>
    </row>
    <row r="182" spans="1:56" ht="28.5" customHeight="1" x14ac:dyDescent="0.45">
      <c r="A182" s="3" t="s">
        <v>146</v>
      </c>
      <c r="B182" s="14" t="s">
        <v>146</v>
      </c>
      <c r="C182" s="9" t="s">
        <v>194</v>
      </c>
      <c r="D182" s="13" t="s">
        <v>61</v>
      </c>
      <c r="E182" s="9">
        <v>23</v>
      </c>
      <c r="F182" s="9">
        <v>34</v>
      </c>
      <c r="G182" s="9" t="s">
        <v>60</v>
      </c>
      <c r="H182" s="9">
        <v>0</v>
      </c>
      <c r="I182" s="9">
        <v>68</v>
      </c>
      <c r="J182" s="9" t="s">
        <v>57</v>
      </c>
      <c r="K182" s="9">
        <v>5</v>
      </c>
      <c r="L182" s="9" t="s">
        <v>93</v>
      </c>
      <c r="M182" s="10">
        <v>24</v>
      </c>
      <c r="N182" s="9">
        <v>37</v>
      </c>
      <c r="O182" s="9">
        <v>50</v>
      </c>
      <c r="P182" s="10">
        <v>273.84719423999996</v>
      </c>
      <c r="Q182" s="10">
        <v>0</v>
      </c>
      <c r="R182" s="10">
        <v>273.84719423999996</v>
      </c>
      <c r="S182" s="9" t="s">
        <v>133</v>
      </c>
      <c r="T182" s="12">
        <v>45777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84</v>
      </c>
      <c r="AA182" s="8">
        <v>9918.7000000000007</v>
      </c>
      <c r="AB182" s="8">
        <v>0</v>
      </c>
      <c r="AC182" s="8">
        <v>9918.7000000000007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72</v>
      </c>
      <c r="AI182" s="1">
        <v>3</v>
      </c>
      <c r="AJ182" s="3">
        <v>45777</v>
      </c>
      <c r="AK182" s="3">
        <v>0</v>
      </c>
      <c r="AL182" s="3">
        <v>45767</v>
      </c>
      <c r="AM182" s="3">
        <v>45774</v>
      </c>
      <c r="AN182" s="3">
        <v>45775</v>
      </c>
      <c r="AO182" s="3">
        <v>45775</v>
      </c>
      <c r="AP182" s="3">
        <v>45772</v>
      </c>
      <c r="AQ182" s="3">
        <v>45776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741.42282499999999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34</v>
      </c>
      <c r="G183" s="9" t="s">
        <v>60</v>
      </c>
      <c r="H183" s="9">
        <v>0</v>
      </c>
      <c r="I183" s="9">
        <v>68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89547.700000000012</v>
      </c>
      <c r="AB183" s="8">
        <v>10198.1</v>
      </c>
      <c r="AC183" s="8">
        <v>79349.600000000006</v>
      </c>
      <c r="AD183" s="8">
        <v>0</v>
      </c>
      <c r="AE183" s="8">
        <v>15436.85</v>
      </c>
      <c r="AF183" s="8" t="s">
        <v>58</v>
      </c>
      <c r="AG183" s="1" t="s">
        <v>123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8.5" customHeight="1" x14ac:dyDescent="0.45">
      <c r="A184" s="3">
        <v>45749</v>
      </c>
      <c r="B184" s="14" t="s">
        <v>794</v>
      </c>
      <c r="C184" s="9" t="s">
        <v>760</v>
      </c>
      <c r="D184" s="13" t="s">
        <v>761</v>
      </c>
      <c r="E184" s="9">
        <v>23</v>
      </c>
      <c r="F184" s="9">
        <v>35</v>
      </c>
      <c r="G184" s="9" t="s">
        <v>199</v>
      </c>
      <c r="H184" s="9">
        <v>0</v>
      </c>
      <c r="I184" s="9">
        <v>70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45757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201</v>
      </c>
      <c r="AA184" s="8">
        <v>5099.05</v>
      </c>
      <c r="AB184" s="8">
        <v>5099.05</v>
      </c>
      <c r="AC184" s="8">
        <v>0</v>
      </c>
      <c r="AD184" s="8">
        <v>0</v>
      </c>
      <c r="AE184" s="8">
        <v>0</v>
      </c>
      <c r="AF184" s="8" t="s">
        <v>351</v>
      </c>
      <c r="AG184" s="1" t="s">
        <v>122</v>
      </c>
      <c r="AH184" s="1" t="s">
        <v>74</v>
      </c>
      <c r="AI184" s="1">
        <v>2</v>
      </c>
      <c r="AJ184" s="3">
        <v>45757</v>
      </c>
      <c r="AK184" s="3">
        <v>0</v>
      </c>
      <c r="AL184" s="3">
        <v>45748</v>
      </c>
      <c r="AM184" s="3">
        <v>45755</v>
      </c>
      <c r="AN184" s="3">
        <v>45756</v>
      </c>
      <c r="AO184" s="3">
        <v>45756</v>
      </c>
      <c r="AP184" s="3">
        <v>45752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200</v>
      </c>
      <c r="BD184" s="56">
        <v>0</v>
      </c>
    </row>
    <row r="185" spans="1:56" ht="28.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23</v>
      </c>
      <c r="F185" s="9">
        <v>34</v>
      </c>
      <c r="G185" s="9" t="s">
        <v>199</v>
      </c>
      <c r="H185" s="9">
        <v>0</v>
      </c>
      <c r="I185" s="9">
        <v>68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201</v>
      </c>
      <c r="AA185" s="8">
        <v>5099.05</v>
      </c>
      <c r="AB185" s="8">
        <v>5099.05</v>
      </c>
      <c r="AC185" s="8">
        <v>0</v>
      </c>
      <c r="AD185" s="8">
        <v>0</v>
      </c>
      <c r="AE185" s="8">
        <v>0</v>
      </c>
      <c r="AF185" s="8">
        <v>0</v>
      </c>
      <c r="AG185" s="1" t="s">
        <v>122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200</v>
      </c>
      <c r="BD185" s="56">
        <v>0</v>
      </c>
    </row>
    <row r="186" spans="1:56" ht="28.5" customHeight="1" x14ac:dyDescent="0.45">
      <c r="A186" s="3">
        <v>45748</v>
      </c>
      <c r="B186" s="14" t="s">
        <v>793</v>
      </c>
      <c r="C186" s="9" t="s">
        <v>264</v>
      </c>
      <c r="D186" s="13" t="s">
        <v>576</v>
      </c>
      <c r="E186" s="9">
        <v>23</v>
      </c>
      <c r="F186" s="9">
        <v>34</v>
      </c>
      <c r="G186" s="9" t="s">
        <v>574</v>
      </c>
      <c r="H186" s="9">
        <v>0</v>
      </c>
      <c r="I186" s="9">
        <v>68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>
        <v>45756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575</v>
      </c>
      <c r="AA186" s="8">
        <v>9918.7000000000007</v>
      </c>
      <c r="AB186" s="8">
        <v>3443</v>
      </c>
      <c r="AC186" s="8">
        <v>6475.7000000000007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74</v>
      </c>
      <c r="AI186" s="1">
        <v>2</v>
      </c>
      <c r="AJ186" s="3">
        <v>45756</v>
      </c>
      <c r="AK186" s="3">
        <v>0</v>
      </c>
      <c r="AL186" s="3">
        <v>45747</v>
      </c>
      <c r="AM186" s="3">
        <v>45754</v>
      </c>
      <c r="AN186" s="3">
        <v>45755</v>
      </c>
      <c r="AO186" s="3">
        <v>45755</v>
      </c>
      <c r="AP186" s="3">
        <v>45751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200</v>
      </c>
      <c r="BD186" s="56">
        <v>522.57459955555555</v>
      </c>
    </row>
    <row r="187" spans="1:56" ht="28.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23</v>
      </c>
      <c r="F187" s="9">
        <v>34</v>
      </c>
      <c r="G187" s="9" t="s">
        <v>574</v>
      </c>
      <c r="H187" s="9">
        <v>0</v>
      </c>
      <c r="I187" s="9">
        <v>68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575</v>
      </c>
      <c r="AA187" s="8">
        <v>9918.7000000000007</v>
      </c>
      <c r="AB187" s="8">
        <v>3443</v>
      </c>
      <c r="AC187" s="8">
        <v>6475.7000000000007</v>
      </c>
      <c r="AD187" s="8">
        <v>0</v>
      </c>
      <c r="AE187" s="8">
        <v>0</v>
      </c>
      <c r="AF187" s="8" t="s">
        <v>58</v>
      </c>
      <c r="AG187" s="1" t="s">
        <v>123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200</v>
      </c>
      <c r="BD187" s="56">
        <v>0</v>
      </c>
    </row>
    <row r="188" spans="1:56" ht="28.5" customHeight="1" x14ac:dyDescent="0.45">
      <c r="A188" s="3">
        <v>45749</v>
      </c>
      <c r="B188" s="14" t="s">
        <v>762</v>
      </c>
      <c r="C188" s="9" t="s">
        <v>763</v>
      </c>
      <c r="D188" s="13" t="s">
        <v>764</v>
      </c>
      <c r="E188" s="9">
        <v>23</v>
      </c>
      <c r="F188" s="9">
        <v>37</v>
      </c>
      <c r="G188" s="9" t="s">
        <v>60</v>
      </c>
      <c r="H188" s="9" t="s">
        <v>66</v>
      </c>
      <c r="I188" s="9">
        <v>115</v>
      </c>
      <c r="J188" s="9" t="s">
        <v>57</v>
      </c>
      <c r="K188" s="9">
        <v>5</v>
      </c>
      <c r="L188" s="9" t="s">
        <v>92</v>
      </c>
      <c r="M188" s="10">
        <v>24</v>
      </c>
      <c r="N188" s="9">
        <v>40</v>
      </c>
      <c r="O188" s="9">
        <v>80</v>
      </c>
      <c r="P188" s="10">
        <v>378.94530662399995</v>
      </c>
      <c r="Q188" s="10">
        <v>0</v>
      </c>
      <c r="R188" s="10">
        <v>378.94530662399995</v>
      </c>
      <c r="S188" s="9" t="s">
        <v>71</v>
      </c>
      <c r="T188" s="12">
        <v>45770</v>
      </c>
      <c r="U188" s="11">
        <v>8000</v>
      </c>
      <c r="V188" s="10">
        <v>0</v>
      </c>
      <c r="W188" s="10">
        <v>8000</v>
      </c>
      <c r="X188" s="10">
        <v>0</v>
      </c>
      <c r="Y188" s="10">
        <v>8400</v>
      </c>
      <c r="Z188" s="9" t="s">
        <v>309</v>
      </c>
      <c r="AA188" s="8">
        <v>8605.52</v>
      </c>
      <c r="AB188" s="8">
        <v>1390</v>
      </c>
      <c r="AC188" s="8">
        <v>7215.52</v>
      </c>
      <c r="AD188" s="8">
        <v>0</v>
      </c>
      <c r="AE188" s="8">
        <v>8605.52</v>
      </c>
      <c r="AF188" s="8" t="s">
        <v>351</v>
      </c>
      <c r="AG188" s="1" t="s">
        <v>122</v>
      </c>
      <c r="AH188" s="1" t="s">
        <v>68</v>
      </c>
      <c r="AI188" s="1">
        <v>4</v>
      </c>
      <c r="AJ188" s="3">
        <v>45770</v>
      </c>
      <c r="AK188" s="3">
        <v>45766</v>
      </c>
      <c r="AL188" s="3">
        <v>45760</v>
      </c>
      <c r="AM188" s="3">
        <v>45767</v>
      </c>
      <c r="AN188" s="3">
        <v>45768</v>
      </c>
      <c r="AO188" s="3">
        <v>45768</v>
      </c>
      <c r="AP188" s="3">
        <v>45765</v>
      </c>
      <c r="AQ188" s="3">
        <v>45769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108</v>
      </c>
      <c r="BD188" s="56">
        <v>636.16834666666659</v>
      </c>
    </row>
    <row r="189" spans="1:56" ht="28.5" customHeight="1" x14ac:dyDescent="0.45">
      <c r="A189" s="3">
        <v>45749</v>
      </c>
      <c r="B189" s="14" t="s">
        <v>795</v>
      </c>
      <c r="C189" s="9" t="s">
        <v>765</v>
      </c>
      <c r="D189" s="13" t="s">
        <v>766</v>
      </c>
      <c r="E189" s="9">
        <v>23</v>
      </c>
      <c r="F189" s="9">
        <v>35</v>
      </c>
      <c r="G189" s="9" t="s">
        <v>60</v>
      </c>
      <c r="H189" s="9">
        <v>0</v>
      </c>
      <c r="I189" s="9">
        <v>80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45757</v>
      </c>
      <c r="U189" s="11">
        <v>4000</v>
      </c>
      <c r="V189" s="10">
        <v>0</v>
      </c>
      <c r="W189" s="10">
        <v>4000</v>
      </c>
      <c r="X189" s="10">
        <v>0</v>
      </c>
      <c r="Y189" s="10">
        <v>4200</v>
      </c>
      <c r="Z189" s="9" t="s">
        <v>309</v>
      </c>
      <c r="AA189" s="8">
        <v>4079.24</v>
      </c>
      <c r="AB189" s="8">
        <v>0</v>
      </c>
      <c r="AC189" s="8">
        <v>4079.24</v>
      </c>
      <c r="AD189" s="8">
        <v>0</v>
      </c>
      <c r="AE189" s="8">
        <v>0</v>
      </c>
      <c r="AF189" s="8" t="s">
        <v>351</v>
      </c>
      <c r="AG189" s="1" t="s">
        <v>122</v>
      </c>
      <c r="AH189" s="1" t="s">
        <v>74</v>
      </c>
      <c r="AI189" s="1">
        <v>2</v>
      </c>
      <c r="AJ189" s="3">
        <v>45757</v>
      </c>
      <c r="AK189" s="3">
        <v>0</v>
      </c>
      <c r="AL189" s="3">
        <v>45748</v>
      </c>
      <c r="AM189" s="3">
        <v>45755</v>
      </c>
      <c r="AN189" s="3">
        <v>45756</v>
      </c>
      <c r="AO189" s="3">
        <v>45756</v>
      </c>
      <c r="AP189" s="3">
        <v>45752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108</v>
      </c>
      <c r="BD189" s="56">
        <v>359.65299333333337</v>
      </c>
    </row>
    <row r="190" spans="1:56" ht="28.5" customHeight="1" x14ac:dyDescent="0.45">
      <c r="A190" s="3">
        <v>45727</v>
      </c>
      <c r="B190" s="14" t="s">
        <v>581</v>
      </c>
      <c r="C190" s="9" t="s">
        <v>115</v>
      </c>
      <c r="D190" s="13" t="s">
        <v>59</v>
      </c>
      <c r="E190" s="9">
        <v>23</v>
      </c>
      <c r="F190" s="9">
        <v>40</v>
      </c>
      <c r="G190" s="9" t="s">
        <v>60</v>
      </c>
      <c r="H190" s="9" t="s">
        <v>66</v>
      </c>
      <c r="I190" s="9">
        <v>125</v>
      </c>
      <c r="J190" s="9" t="s">
        <v>57</v>
      </c>
      <c r="K190" s="9">
        <v>5</v>
      </c>
      <c r="L190" s="9" t="s">
        <v>252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 t="s">
        <v>63</v>
      </c>
      <c r="U190" s="11">
        <v>1000</v>
      </c>
      <c r="V190" s="10">
        <v>0</v>
      </c>
      <c r="W190" s="10">
        <v>1000</v>
      </c>
      <c r="X190" s="10">
        <v>0</v>
      </c>
      <c r="Y190" s="10">
        <v>0</v>
      </c>
      <c r="Z190" s="9" t="s">
        <v>309</v>
      </c>
      <c r="AA190" s="8">
        <v>1159.5100000000002</v>
      </c>
      <c r="AB190" s="8">
        <v>1159.5100000000002</v>
      </c>
      <c r="AC190" s="8">
        <v>0</v>
      </c>
      <c r="AD190" s="8">
        <v>0</v>
      </c>
      <c r="AE190" s="8">
        <v>1159.5100000000002</v>
      </c>
      <c r="AF190" s="8" t="s">
        <v>315</v>
      </c>
      <c r="AG190" s="1" t="s">
        <v>122</v>
      </c>
      <c r="AH190" s="1" t="s">
        <v>163</v>
      </c>
      <c r="AI190" s="1">
        <v>2</v>
      </c>
      <c r="AJ190" s="3" t="s">
        <v>63</v>
      </c>
      <c r="AK190" s="3" t="e">
        <v>#VALUE!</v>
      </c>
      <c r="AL190" s="3">
        <v>0</v>
      </c>
      <c r="AM190" s="3">
        <v>0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158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108</v>
      </c>
      <c r="BD190" s="56">
        <v>0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23</v>
      </c>
      <c r="F191" s="9">
        <v>37</v>
      </c>
      <c r="G191" s="9">
        <v>0</v>
      </c>
      <c r="H191" s="9">
        <v>0</v>
      </c>
      <c r="I191" s="9">
        <v>85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309</v>
      </c>
      <c r="AA191" s="8">
        <v>1159.5100000000002</v>
      </c>
      <c r="AB191" s="8">
        <v>1159.5100000000002</v>
      </c>
      <c r="AC191" s="8">
        <v>0</v>
      </c>
      <c r="AD191" s="8">
        <v>0</v>
      </c>
      <c r="AE191" s="8">
        <v>1159.5100000000002</v>
      </c>
      <c r="AF191" s="8" t="s">
        <v>58</v>
      </c>
      <c r="AG191" s="1" t="s">
        <v>122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310</v>
      </c>
      <c r="BD191" s="56">
        <v>0</v>
      </c>
    </row>
    <row r="192" spans="1:56" ht="28.5" customHeight="1" x14ac:dyDescent="0.45">
      <c r="A192" s="3">
        <v>45601</v>
      </c>
      <c r="B192" s="14" t="s">
        <v>240</v>
      </c>
      <c r="C192" s="9" t="s">
        <v>94</v>
      </c>
      <c r="D192" s="13" t="s">
        <v>157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3256.5612287999998</v>
      </c>
      <c r="Q192" s="10">
        <v>3256.5612287999998</v>
      </c>
      <c r="R192" s="10">
        <v>0</v>
      </c>
      <c r="S192" s="9" t="s">
        <v>100</v>
      </c>
      <c r="T192" s="12">
        <v>45797</v>
      </c>
      <c r="U192" s="11">
        <v>100000</v>
      </c>
      <c r="V192" s="10">
        <v>0</v>
      </c>
      <c r="W192" s="10">
        <v>100000</v>
      </c>
      <c r="X192" s="10">
        <v>0</v>
      </c>
      <c r="Y192" s="10">
        <v>105000</v>
      </c>
      <c r="Z192" s="9" t="s">
        <v>402</v>
      </c>
      <c r="AA192" s="8">
        <v>107569.00000000001</v>
      </c>
      <c r="AB192" s="8">
        <v>0</v>
      </c>
      <c r="AC192" s="8">
        <v>107569.00000000001</v>
      </c>
      <c r="AD192" s="8">
        <v>0</v>
      </c>
      <c r="AE192" s="8">
        <v>0</v>
      </c>
      <c r="AF192" s="8" t="s">
        <v>403</v>
      </c>
      <c r="AG192" s="1" t="s">
        <v>123</v>
      </c>
      <c r="AH192" s="1" t="s">
        <v>72</v>
      </c>
      <c r="AI192" s="1">
        <v>3</v>
      </c>
      <c r="AJ192" s="3">
        <v>45797</v>
      </c>
      <c r="AK192" s="3">
        <v>0</v>
      </c>
      <c r="AL192" s="3">
        <v>45787</v>
      </c>
      <c r="AM192" s="3">
        <v>45794</v>
      </c>
      <c r="AN192" s="3">
        <v>45795</v>
      </c>
      <c r="AO192" s="3">
        <v>45795</v>
      </c>
      <c r="AP192" s="3">
        <v>45792</v>
      </c>
      <c r="AQ192" s="3">
        <v>45796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 t="s">
        <v>482</v>
      </c>
      <c r="AZ192" s="2">
        <v>0</v>
      </c>
      <c r="BA192" s="2">
        <v>0</v>
      </c>
      <c r="BB192" s="2">
        <v>0</v>
      </c>
      <c r="BC192" s="1" t="s">
        <v>120</v>
      </c>
      <c r="BD192" s="56">
        <v>13779.977343611114</v>
      </c>
    </row>
    <row r="193" spans="1:56" ht="28.5" customHeight="1" x14ac:dyDescent="0.45">
      <c r="A193" s="3">
        <v>45601</v>
      </c>
      <c r="B193" s="14" t="s">
        <v>240</v>
      </c>
      <c r="C193" s="9" t="s">
        <v>94</v>
      </c>
      <c r="D193" s="13" t="s">
        <v>157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55</v>
      </c>
      <c r="P193" s="10">
        <v>6513.1224575999995</v>
      </c>
      <c r="Q193" s="10">
        <v>264</v>
      </c>
      <c r="R193" s="10">
        <v>6249.1224575999995</v>
      </c>
      <c r="S193" s="9" t="s">
        <v>100</v>
      </c>
      <c r="T193" s="12">
        <v>45828</v>
      </c>
      <c r="U193" s="11">
        <v>200000</v>
      </c>
      <c r="V193" s="10">
        <v>0</v>
      </c>
      <c r="W193" s="10">
        <v>200000</v>
      </c>
      <c r="X193" s="10">
        <v>0</v>
      </c>
      <c r="Y193" s="10">
        <v>210000</v>
      </c>
      <c r="Z193" s="9" t="s">
        <v>402</v>
      </c>
      <c r="AA193" s="8">
        <v>215138.00000000003</v>
      </c>
      <c r="AB193" s="8">
        <v>0</v>
      </c>
      <c r="AC193" s="8">
        <v>215138.00000000003</v>
      </c>
      <c r="AD193" s="8">
        <v>0</v>
      </c>
      <c r="AE193" s="8">
        <v>0</v>
      </c>
      <c r="AF193" s="8" t="s">
        <v>403</v>
      </c>
      <c r="AG193" s="1" t="s">
        <v>123</v>
      </c>
      <c r="AH193" s="1" t="s">
        <v>72</v>
      </c>
      <c r="AI193" s="1">
        <v>3</v>
      </c>
      <c r="AJ193" s="3">
        <v>45828</v>
      </c>
      <c r="AK193" s="3">
        <v>0</v>
      </c>
      <c r="AL193" s="3">
        <v>45818</v>
      </c>
      <c r="AM193" s="3">
        <v>45825</v>
      </c>
      <c r="AN193" s="3">
        <v>45826</v>
      </c>
      <c r="AO193" s="3">
        <v>45826</v>
      </c>
      <c r="AP193" s="3">
        <v>45823</v>
      </c>
      <c r="AQ193" s="3">
        <v>45827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 t="s">
        <v>482</v>
      </c>
      <c r="AZ193" s="2">
        <v>0</v>
      </c>
      <c r="BA193" s="2">
        <v>0</v>
      </c>
      <c r="BB193" s="2">
        <v>0</v>
      </c>
      <c r="BC193" s="1" t="s">
        <v>120</v>
      </c>
      <c r="BD193" s="56">
        <v>27559.954687222227</v>
      </c>
    </row>
    <row r="194" spans="1:56" ht="28.5" customHeight="1" x14ac:dyDescent="0.45">
      <c r="A194" s="3">
        <v>45601</v>
      </c>
      <c r="B194" s="14" t="s">
        <v>240</v>
      </c>
      <c r="C194" s="9" t="s">
        <v>94</v>
      </c>
      <c r="D194" s="13" t="s">
        <v>157</v>
      </c>
      <c r="E194" s="9">
        <v>23</v>
      </c>
      <c r="F194" s="9">
        <v>37</v>
      </c>
      <c r="G194" s="9" t="s">
        <v>60</v>
      </c>
      <c r="H194" s="9">
        <v>0</v>
      </c>
      <c r="I194" s="9">
        <v>130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40</v>
      </c>
      <c r="O194" s="9">
        <v>55</v>
      </c>
      <c r="P194" s="10">
        <v>6513.1224575999995</v>
      </c>
      <c r="Q194" s="10">
        <v>0</v>
      </c>
      <c r="R194" s="10">
        <v>6513.1224575999995</v>
      </c>
      <c r="S194" s="9" t="s">
        <v>100</v>
      </c>
      <c r="T194" s="12">
        <v>45858</v>
      </c>
      <c r="U194" s="11">
        <v>200000</v>
      </c>
      <c r="V194" s="10">
        <v>0</v>
      </c>
      <c r="W194" s="10">
        <v>200000</v>
      </c>
      <c r="X194" s="10">
        <v>0</v>
      </c>
      <c r="Y194" s="10">
        <v>210000</v>
      </c>
      <c r="Z194" s="9" t="s">
        <v>101</v>
      </c>
      <c r="AA194" s="8">
        <v>215138.00000000003</v>
      </c>
      <c r="AB194" s="8">
        <v>0</v>
      </c>
      <c r="AC194" s="8">
        <v>215138.00000000003</v>
      </c>
      <c r="AD194" s="8">
        <v>0</v>
      </c>
      <c r="AE194" s="8">
        <v>0</v>
      </c>
      <c r="AF194" s="8" t="s">
        <v>403</v>
      </c>
      <c r="AG194" s="1" t="s">
        <v>123</v>
      </c>
      <c r="AH194" s="1" t="s">
        <v>72</v>
      </c>
      <c r="AI194" s="1">
        <v>3</v>
      </c>
      <c r="AJ194" s="3">
        <v>45858</v>
      </c>
      <c r="AK194" s="3">
        <v>0</v>
      </c>
      <c r="AL194" s="3">
        <v>45848</v>
      </c>
      <c r="AM194" s="3">
        <v>45855</v>
      </c>
      <c r="AN194" s="3">
        <v>45856</v>
      </c>
      <c r="AO194" s="3">
        <v>45856</v>
      </c>
      <c r="AP194" s="3">
        <v>45853</v>
      </c>
      <c r="AQ194" s="3">
        <v>45857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120</v>
      </c>
      <c r="BD194" s="56">
        <v>27559.954687222227</v>
      </c>
    </row>
    <row r="195" spans="1:56" ht="28.5" customHeight="1" x14ac:dyDescent="0.45">
      <c r="A195" s="3">
        <v>45601</v>
      </c>
      <c r="B195" s="14" t="s">
        <v>240</v>
      </c>
      <c r="C195" s="9" t="s">
        <v>94</v>
      </c>
      <c r="D195" s="13" t="s">
        <v>110</v>
      </c>
      <c r="E195" s="9">
        <v>23</v>
      </c>
      <c r="F195" s="9">
        <v>37</v>
      </c>
      <c r="G195" s="9" t="s">
        <v>60</v>
      </c>
      <c r="H195" s="9">
        <v>0</v>
      </c>
      <c r="I195" s="9">
        <v>130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40</v>
      </c>
      <c r="O195" s="9">
        <v>55</v>
      </c>
      <c r="P195" s="10">
        <v>4884.8418431999999</v>
      </c>
      <c r="Q195" s="10">
        <v>0</v>
      </c>
      <c r="R195" s="10">
        <v>4884.8418431999999</v>
      </c>
      <c r="S195" s="9" t="s">
        <v>100</v>
      </c>
      <c r="T195" s="12">
        <v>45858</v>
      </c>
      <c r="U195" s="11">
        <v>150000</v>
      </c>
      <c r="V195" s="10">
        <v>0</v>
      </c>
      <c r="W195" s="10">
        <v>150000</v>
      </c>
      <c r="X195" s="10">
        <v>0</v>
      </c>
      <c r="Y195" s="10">
        <v>157500</v>
      </c>
      <c r="Z195" s="9" t="s">
        <v>402</v>
      </c>
      <c r="AA195" s="8">
        <v>161353.5</v>
      </c>
      <c r="AB195" s="8">
        <v>0</v>
      </c>
      <c r="AC195" s="8">
        <v>161353.5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72</v>
      </c>
      <c r="AI195" s="1">
        <v>3</v>
      </c>
      <c r="AJ195" s="3">
        <v>45858</v>
      </c>
      <c r="AK195" s="3">
        <v>0</v>
      </c>
      <c r="AL195" s="3">
        <v>45848</v>
      </c>
      <c r="AM195" s="3">
        <v>45855</v>
      </c>
      <c r="AN195" s="3">
        <v>45856</v>
      </c>
      <c r="AO195" s="3">
        <v>45856</v>
      </c>
      <c r="AP195" s="3">
        <v>45853</v>
      </c>
      <c r="AQ195" s="3">
        <v>45857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120</v>
      </c>
      <c r="BD195" s="56">
        <v>20669.966015416667</v>
      </c>
    </row>
    <row r="196" spans="1:56" ht="28.5" customHeight="1" x14ac:dyDescent="0.45">
      <c r="A196" s="3">
        <v>45601</v>
      </c>
      <c r="B196" s="14" t="s">
        <v>240</v>
      </c>
      <c r="C196" s="9" t="s">
        <v>94</v>
      </c>
      <c r="D196" s="13" t="s">
        <v>157</v>
      </c>
      <c r="E196" s="9">
        <v>23</v>
      </c>
      <c r="F196" s="9">
        <v>37</v>
      </c>
      <c r="G196" s="9" t="s">
        <v>60</v>
      </c>
      <c r="H196" s="9">
        <v>0</v>
      </c>
      <c r="I196" s="9">
        <v>130</v>
      </c>
      <c r="J196" s="9" t="s">
        <v>57</v>
      </c>
      <c r="K196" s="9">
        <v>5</v>
      </c>
      <c r="L196" s="9" t="s">
        <v>92</v>
      </c>
      <c r="M196" s="10">
        <v>24</v>
      </c>
      <c r="N196" s="9">
        <v>40</v>
      </c>
      <c r="O196" s="9">
        <v>55</v>
      </c>
      <c r="P196" s="10">
        <v>6513.1224575999995</v>
      </c>
      <c r="Q196" s="10">
        <v>0</v>
      </c>
      <c r="R196" s="10">
        <v>6513.1224575999995</v>
      </c>
      <c r="S196" s="9" t="s">
        <v>100</v>
      </c>
      <c r="T196" s="12">
        <v>45889</v>
      </c>
      <c r="U196" s="11">
        <v>200000</v>
      </c>
      <c r="V196" s="10">
        <v>0</v>
      </c>
      <c r="W196" s="10">
        <v>200000</v>
      </c>
      <c r="X196" s="10">
        <v>0</v>
      </c>
      <c r="Y196" s="10">
        <v>210000</v>
      </c>
      <c r="Z196" s="9" t="s">
        <v>101</v>
      </c>
      <c r="AA196" s="8">
        <v>215138.00000000003</v>
      </c>
      <c r="AB196" s="8">
        <v>0</v>
      </c>
      <c r="AC196" s="8">
        <v>215138.00000000003</v>
      </c>
      <c r="AD196" s="8">
        <v>0</v>
      </c>
      <c r="AE196" s="8">
        <v>0</v>
      </c>
      <c r="AF196" s="8" t="s">
        <v>403</v>
      </c>
      <c r="AG196" s="1" t="s">
        <v>122</v>
      </c>
      <c r="AH196" s="1" t="s">
        <v>72</v>
      </c>
      <c r="AI196" s="1">
        <v>3</v>
      </c>
      <c r="AJ196" s="3">
        <v>45889</v>
      </c>
      <c r="AK196" s="3">
        <v>0</v>
      </c>
      <c r="AL196" s="3">
        <v>45879</v>
      </c>
      <c r="AM196" s="3">
        <v>45886</v>
      </c>
      <c r="AN196" s="3">
        <v>45887</v>
      </c>
      <c r="AO196" s="3">
        <v>45887</v>
      </c>
      <c r="AP196" s="3">
        <v>45884</v>
      </c>
      <c r="AQ196" s="3">
        <v>45888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120</v>
      </c>
      <c r="BD196" s="56">
        <v>27559.954687222227</v>
      </c>
    </row>
    <row r="197" spans="1:56" ht="28.5" customHeight="1" x14ac:dyDescent="0.45">
      <c r="A197" s="3">
        <v>45601</v>
      </c>
      <c r="B197" s="14" t="s">
        <v>240</v>
      </c>
      <c r="C197" s="9" t="s">
        <v>94</v>
      </c>
      <c r="D197" s="13" t="s">
        <v>157</v>
      </c>
      <c r="E197" s="9">
        <v>23</v>
      </c>
      <c r="F197" s="9">
        <v>37</v>
      </c>
      <c r="G197" s="9" t="s">
        <v>60</v>
      </c>
      <c r="H197" s="9">
        <v>0</v>
      </c>
      <c r="I197" s="9">
        <v>130</v>
      </c>
      <c r="J197" s="9" t="s">
        <v>57</v>
      </c>
      <c r="K197" s="9">
        <v>5</v>
      </c>
      <c r="L197" s="9" t="s">
        <v>92</v>
      </c>
      <c r="M197" s="10">
        <v>24</v>
      </c>
      <c r="N197" s="9">
        <v>40</v>
      </c>
      <c r="O197" s="9">
        <v>55</v>
      </c>
      <c r="P197" s="10">
        <v>3461.0081427440637</v>
      </c>
      <c r="Q197" s="10">
        <v>0</v>
      </c>
      <c r="R197" s="10">
        <v>3461.0081427440637</v>
      </c>
      <c r="S197" s="9" t="s">
        <v>100</v>
      </c>
      <c r="T197" s="12" t="s">
        <v>63</v>
      </c>
      <c r="U197" s="11">
        <v>106278</v>
      </c>
      <c r="V197" s="10">
        <v>0</v>
      </c>
      <c r="W197" s="10">
        <v>106278</v>
      </c>
      <c r="X197" s="10">
        <v>0</v>
      </c>
      <c r="Y197" s="10">
        <v>111591.90000000001</v>
      </c>
      <c r="Z197" s="9" t="s">
        <v>101</v>
      </c>
      <c r="AA197" s="8">
        <v>114322.18182000001</v>
      </c>
      <c r="AB197" s="8">
        <v>0</v>
      </c>
      <c r="AC197" s="8">
        <v>114322.18182000001</v>
      </c>
      <c r="AD197" s="8">
        <v>0</v>
      </c>
      <c r="AE197" s="8">
        <v>0</v>
      </c>
      <c r="AF197" s="8" t="s">
        <v>403</v>
      </c>
      <c r="AG197" s="1" t="s">
        <v>122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120</v>
      </c>
      <c r="BD197" s="56">
        <v>14645.084321243019</v>
      </c>
    </row>
    <row r="198" spans="1:56" ht="28.5" customHeight="1" x14ac:dyDescent="0.45">
      <c r="A198" s="3">
        <v>45601</v>
      </c>
      <c r="B198" s="14" t="s">
        <v>240</v>
      </c>
      <c r="C198" s="9" t="s">
        <v>94</v>
      </c>
      <c r="D198" s="13" t="s">
        <v>157</v>
      </c>
      <c r="E198" s="9">
        <v>23</v>
      </c>
      <c r="F198" s="9">
        <v>37</v>
      </c>
      <c r="G198" s="9" t="s">
        <v>60</v>
      </c>
      <c r="H198" s="9">
        <v>0</v>
      </c>
      <c r="I198" s="9">
        <v>130</v>
      </c>
      <c r="J198" s="9" t="s">
        <v>57</v>
      </c>
      <c r="K198" s="9">
        <v>5</v>
      </c>
      <c r="L198" s="9" t="s">
        <v>92</v>
      </c>
      <c r="M198" s="10">
        <v>24</v>
      </c>
      <c r="N198" s="9">
        <v>40</v>
      </c>
      <c r="O198" s="9">
        <v>55</v>
      </c>
      <c r="P198" s="10">
        <v>0</v>
      </c>
      <c r="Q198" s="10">
        <v>0</v>
      </c>
      <c r="R198" s="10">
        <v>0</v>
      </c>
      <c r="S198" s="9" t="s">
        <v>100</v>
      </c>
      <c r="T198" s="12" t="s">
        <v>142</v>
      </c>
      <c r="U198" s="11">
        <v>10000</v>
      </c>
      <c r="V198" s="10">
        <v>12607</v>
      </c>
      <c r="W198" s="10">
        <v>0</v>
      </c>
      <c r="X198" s="10">
        <v>56730</v>
      </c>
      <c r="Y198" s="10">
        <v>0</v>
      </c>
      <c r="Z198" s="9" t="s">
        <v>402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122</v>
      </c>
      <c r="AH198" s="1" t="s">
        <v>72</v>
      </c>
      <c r="AI198" s="1">
        <v>3</v>
      </c>
      <c r="AJ198" s="3" t="s">
        <v>142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414</v>
      </c>
      <c r="AZ198" s="2">
        <v>0</v>
      </c>
      <c r="BA198" s="2">
        <v>0</v>
      </c>
      <c r="BB198" s="2">
        <v>0</v>
      </c>
      <c r="BC198" s="1" t="s">
        <v>120</v>
      </c>
      <c r="BD198" s="56">
        <v>0</v>
      </c>
    </row>
    <row r="199" spans="1:56" ht="28.5" customHeight="1" x14ac:dyDescent="0.45">
      <c r="A199" s="3">
        <v>45601</v>
      </c>
      <c r="B199" s="14" t="s">
        <v>240</v>
      </c>
      <c r="C199" s="9" t="s">
        <v>94</v>
      </c>
      <c r="D199" s="13" t="s">
        <v>110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24</v>
      </c>
      <c r="N199" s="9">
        <v>40</v>
      </c>
      <c r="O199" s="9">
        <v>55</v>
      </c>
      <c r="P199" s="10">
        <v>0</v>
      </c>
      <c r="Q199" s="10">
        <v>0</v>
      </c>
      <c r="R199" s="10">
        <v>0</v>
      </c>
      <c r="S199" s="9" t="s">
        <v>100</v>
      </c>
      <c r="T199" s="12" t="s">
        <v>142</v>
      </c>
      <c r="U199" s="11">
        <v>7920</v>
      </c>
      <c r="V199" s="10">
        <v>7920</v>
      </c>
      <c r="W199" s="10">
        <v>0</v>
      </c>
      <c r="X199" s="10">
        <v>12600</v>
      </c>
      <c r="Y199" s="10">
        <v>0</v>
      </c>
      <c r="Z199" s="9" t="s">
        <v>402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122</v>
      </c>
      <c r="AH199" s="1" t="s">
        <v>72</v>
      </c>
      <c r="AI199" s="1">
        <v>3</v>
      </c>
      <c r="AJ199" s="3" t="s">
        <v>142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120</v>
      </c>
      <c r="BD199" s="56">
        <v>0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37</v>
      </c>
      <c r="G200" s="9">
        <v>0</v>
      </c>
      <c r="H200" s="9">
        <v>0</v>
      </c>
      <c r="I200" s="9">
        <v>128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101</v>
      </c>
      <c r="AA200" s="8">
        <v>1028658.6818200002</v>
      </c>
      <c r="AB200" s="8">
        <v>0</v>
      </c>
      <c r="AC200" s="8">
        <v>1028658.6818200002</v>
      </c>
      <c r="AD200" s="8">
        <v>0</v>
      </c>
      <c r="AE200" s="8">
        <v>0</v>
      </c>
      <c r="AF200" s="8" t="s">
        <v>58</v>
      </c>
      <c r="AG200" s="1" t="s">
        <v>122</v>
      </c>
      <c r="AH200" s="1">
        <v>0</v>
      </c>
      <c r="AI200" s="1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121</v>
      </c>
      <c r="BD200" s="56">
        <v>0</v>
      </c>
    </row>
    <row r="201" spans="1:56" ht="28.5" customHeight="1" x14ac:dyDescent="0.45">
      <c r="A201" s="3">
        <v>45738</v>
      </c>
      <c r="B201" s="14" t="s">
        <v>704</v>
      </c>
      <c r="C201" s="9" t="s">
        <v>150</v>
      </c>
      <c r="D201" s="13" t="s">
        <v>59</v>
      </c>
      <c r="E201" s="9">
        <v>26</v>
      </c>
      <c r="F201" s="9">
        <v>39</v>
      </c>
      <c r="G201" s="9" t="s">
        <v>60</v>
      </c>
      <c r="H201" s="9">
        <v>0</v>
      </c>
      <c r="I201" s="9">
        <v>93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133</v>
      </c>
      <c r="T201" s="12">
        <v>45752</v>
      </c>
      <c r="U201" s="11">
        <v>4563</v>
      </c>
      <c r="V201" s="10">
        <v>0</v>
      </c>
      <c r="W201" s="10">
        <v>4563</v>
      </c>
      <c r="X201" s="10">
        <v>0</v>
      </c>
      <c r="Y201" s="10">
        <v>0</v>
      </c>
      <c r="Z201" s="9" t="s">
        <v>85</v>
      </c>
      <c r="AA201" s="8">
        <v>5163.3539099999998</v>
      </c>
      <c r="AB201" s="8">
        <v>3065</v>
      </c>
      <c r="AC201" s="8">
        <v>2098.3539099999998</v>
      </c>
      <c r="AD201" s="8">
        <v>0</v>
      </c>
      <c r="AE201" s="8">
        <v>0</v>
      </c>
      <c r="AF201" s="8">
        <v>0</v>
      </c>
      <c r="AG201" s="1" t="s">
        <v>125</v>
      </c>
      <c r="AH201" s="1" t="s">
        <v>77</v>
      </c>
      <c r="AI201" s="1">
        <v>1</v>
      </c>
      <c r="AJ201" s="3">
        <v>45752</v>
      </c>
      <c r="AK201" s="3">
        <v>0</v>
      </c>
      <c r="AL201" s="3">
        <v>0</v>
      </c>
      <c r="AM201" s="3">
        <v>0</v>
      </c>
      <c r="AN201" s="3">
        <v>0</v>
      </c>
      <c r="AO201" s="3">
        <v>45751</v>
      </c>
      <c r="AP201" s="3">
        <v>45747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169.43042071077772</v>
      </c>
    </row>
    <row r="202" spans="1:56" ht="28.5" customHeight="1" x14ac:dyDescent="0.45">
      <c r="A202" s="3">
        <v>45747</v>
      </c>
      <c r="B202" s="14" t="s">
        <v>138</v>
      </c>
      <c r="C202" s="9" t="s">
        <v>206</v>
      </c>
      <c r="D202" s="13" t="s">
        <v>767</v>
      </c>
      <c r="E202" s="9">
        <v>26</v>
      </c>
      <c r="F202" s="9">
        <v>41</v>
      </c>
      <c r="G202" s="9" t="s">
        <v>60</v>
      </c>
      <c r="H202" s="9">
        <v>0</v>
      </c>
      <c r="I202" s="9">
        <v>97</v>
      </c>
      <c r="J202" s="9" t="s">
        <v>57</v>
      </c>
      <c r="K202" s="9">
        <v>5</v>
      </c>
      <c r="L202" s="9" t="s">
        <v>92</v>
      </c>
      <c r="M202" s="10">
        <v>27</v>
      </c>
      <c r="N202" s="9">
        <v>43</v>
      </c>
      <c r="O202" s="9">
        <v>40</v>
      </c>
      <c r="P202" s="10">
        <v>114.57174504959998</v>
      </c>
      <c r="Q202" s="10">
        <v>0</v>
      </c>
      <c r="R202" s="10">
        <v>114.57174504959998</v>
      </c>
      <c r="S202" s="9" t="s">
        <v>218</v>
      </c>
      <c r="T202" s="12">
        <v>45755</v>
      </c>
      <c r="U202" s="11">
        <v>4000</v>
      </c>
      <c r="V202" s="10">
        <v>0</v>
      </c>
      <c r="W202" s="10">
        <v>4000</v>
      </c>
      <c r="X202" s="10">
        <v>0</v>
      </c>
      <c r="Y202" s="10">
        <v>4200</v>
      </c>
      <c r="Z202" s="9" t="s">
        <v>85</v>
      </c>
      <c r="AA202" s="8">
        <v>4749.8</v>
      </c>
      <c r="AB202" s="8">
        <v>0</v>
      </c>
      <c r="AC202" s="8">
        <v>4749.8</v>
      </c>
      <c r="AD202" s="8">
        <v>0</v>
      </c>
      <c r="AE202" s="8">
        <v>0</v>
      </c>
      <c r="AF202" s="8">
        <v>0</v>
      </c>
      <c r="AG202" s="1" t="s">
        <v>61</v>
      </c>
      <c r="AH202" s="1" t="s">
        <v>72</v>
      </c>
      <c r="AI202" s="1">
        <v>3</v>
      </c>
      <c r="AJ202" s="3">
        <v>45755</v>
      </c>
      <c r="AK202" s="3">
        <v>0</v>
      </c>
      <c r="AL202" s="3">
        <v>45745</v>
      </c>
      <c r="AM202" s="3">
        <v>45752</v>
      </c>
      <c r="AN202" s="3">
        <v>45753</v>
      </c>
      <c r="AO202" s="3">
        <v>45753</v>
      </c>
      <c r="AP202" s="3">
        <v>45750</v>
      </c>
      <c r="AQ202" s="3">
        <v>45754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383.51996222222226</v>
      </c>
    </row>
    <row r="203" spans="1:56" ht="28.5" customHeight="1" x14ac:dyDescent="0.45">
      <c r="A203" s="3">
        <v>45743</v>
      </c>
      <c r="B203" s="14" t="s">
        <v>738</v>
      </c>
      <c r="C203" s="9" t="s">
        <v>206</v>
      </c>
      <c r="D203" s="13" t="s">
        <v>741</v>
      </c>
      <c r="E203" s="9">
        <v>26</v>
      </c>
      <c r="F203" s="9">
        <v>41</v>
      </c>
      <c r="G203" s="9" t="s">
        <v>60</v>
      </c>
      <c r="H203" s="9">
        <v>0</v>
      </c>
      <c r="I203" s="9">
        <v>97</v>
      </c>
      <c r="J203" s="9" t="s">
        <v>57</v>
      </c>
      <c r="K203" s="9">
        <v>5</v>
      </c>
      <c r="L203" s="9" t="s">
        <v>92</v>
      </c>
      <c r="M203" s="10">
        <v>27</v>
      </c>
      <c r="N203" s="9">
        <v>43</v>
      </c>
      <c r="O203" s="9">
        <v>40</v>
      </c>
      <c r="P203" s="10">
        <v>114.57174504959998</v>
      </c>
      <c r="Q203" s="10">
        <v>0</v>
      </c>
      <c r="R203" s="10">
        <v>114.57174504959998</v>
      </c>
      <c r="S203" s="9" t="s">
        <v>218</v>
      </c>
      <c r="T203" s="12" t="s">
        <v>63</v>
      </c>
      <c r="U203" s="11">
        <v>4000</v>
      </c>
      <c r="V203" s="10">
        <v>0</v>
      </c>
      <c r="W203" s="10">
        <v>4000</v>
      </c>
      <c r="X203" s="10">
        <v>0</v>
      </c>
      <c r="Y203" s="10">
        <v>4200</v>
      </c>
      <c r="Z203" s="9" t="s">
        <v>85</v>
      </c>
      <c r="AA203" s="8">
        <v>4749.8</v>
      </c>
      <c r="AB203" s="8">
        <v>0</v>
      </c>
      <c r="AC203" s="8">
        <v>4749.8</v>
      </c>
      <c r="AD203" s="8">
        <v>0</v>
      </c>
      <c r="AE203" s="8">
        <v>0</v>
      </c>
      <c r="AF203" s="8">
        <v>0</v>
      </c>
      <c r="AG203" s="1" t="s">
        <v>122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 t="s">
        <v>742</v>
      </c>
      <c r="AZ203" s="2">
        <v>0</v>
      </c>
      <c r="BA203" s="2">
        <v>0</v>
      </c>
      <c r="BB203" s="2">
        <v>0</v>
      </c>
      <c r="BC203" s="1" t="s">
        <v>105</v>
      </c>
      <c r="BD203" s="56">
        <v>383.51996222222226</v>
      </c>
    </row>
    <row r="204" spans="1:56" ht="28.5" customHeight="1" x14ac:dyDescent="0.45">
      <c r="A204" s="3" t="s">
        <v>146</v>
      </c>
      <c r="B204" s="14" t="s">
        <v>146</v>
      </c>
      <c r="C204" s="9" t="s">
        <v>153</v>
      </c>
      <c r="D204" s="13" t="s">
        <v>59</v>
      </c>
      <c r="E204" s="9">
        <v>26</v>
      </c>
      <c r="F204" s="9">
        <v>42</v>
      </c>
      <c r="G204" s="9" t="s">
        <v>60</v>
      </c>
      <c r="H204" s="9">
        <v>0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 t="s">
        <v>63</v>
      </c>
      <c r="U204" s="11">
        <v>40000</v>
      </c>
      <c r="V204" s="10">
        <v>0</v>
      </c>
      <c r="W204" s="10">
        <v>40000</v>
      </c>
      <c r="X204" s="10">
        <v>0</v>
      </c>
      <c r="Y204" s="10">
        <v>0</v>
      </c>
      <c r="Z204" s="9" t="s">
        <v>85</v>
      </c>
      <c r="AA204" s="8">
        <v>48615.600000000006</v>
      </c>
      <c r="AB204" s="8">
        <v>0</v>
      </c>
      <c r="AC204" s="8">
        <v>48615.600000000006</v>
      </c>
      <c r="AD204" s="8">
        <v>0</v>
      </c>
      <c r="AE204" s="8">
        <v>0</v>
      </c>
      <c r="AF204" s="8">
        <v>0</v>
      </c>
      <c r="AG204" s="1" t="s">
        <v>123</v>
      </c>
      <c r="AH204" s="1" t="s">
        <v>77</v>
      </c>
      <c r="AI204" s="1">
        <v>1</v>
      </c>
      <c r="AJ204" s="3" t="s">
        <v>63</v>
      </c>
      <c r="AK204" s="3">
        <v>0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3925.4396133333335</v>
      </c>
    </row>
    <row r="205" spans="1:56" ht="28.5" customHeight="1" x14ac:dyDescent="0.45">
      <c r="A205" s="3" t="s">
        <v>146</v>
      </c>
      <c r="B205" s="14" t="s">
        <v>146</v>
      </c>
      <c r="C205" s="9" t="s">
        <v>206</v>
      </c>
      <c r="D205" s="13" t="s">
        <v>61</v>
      </c>
      <c r="E205" s="9">
        <v>26</v>
      </c>
      <c r="F205" s="9">
        <v>41</v>
      </c>
      <c r="G205" s="9" t="s">
        <v>60</v>
      </c>
      <c r="H205" s="9">
        <v>0</v>
      </c>
      <c r="I205" s="9">
        <v>97</v>
      </c>
      <c r="J205" s="9" t="s">
        <v>57</v>
      </c>
      <c r="K205" s="9">
        <v>5</v>
      </c>
      <c r="L205" s="9" t="s">
        <v>92</v>
      </c>
      <c r="M205" s="10">
        <v>27</v>
      </c>
      <c r="N205" s="9">
        <v>43</v>
      </c>
      <c r="O205" s="9">
        <v>40</v>
      </c>
      <c r="P205" s="10">
        <v>286.42936262399996</v>
      </c>
      <c r="Q205" s="10">
        <v>0</v>
      </c>
      <c r="R205" s="10">
        <v>286.42936262399996</v>
      </c>
      <c r="S205" s="9" t="s">
        <v>218</v>
      </c>
      <c r="T205" s="12" t="s">
        <v>63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85</v>
      </c>
      <c r="AA205" s="8">
        <v>11874.499999999998</v>
      </c>
      <c r="AB205" s="8">
        <v>0</v>
      </c>
      <c r="AC205" s="8">
        <v>11874.499999999998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72</v>
      </c>
      <c r="AI205" s="1">
        <v>3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958.79990555555537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26</v>
      </c>
      <c r="F206" s="9">
        <v>43</v>
      </c>
      <c r="G206" s="9" t="s">
        <v>60</v>
      </c>
      <c r="H206" s="9">
        <v>0</v>
      </c>
      <c r="I206" s="9">
        <v>102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85</v>
      </c>
      <c r="AA206" s="8">
        <v>75153.053910000002</v>
      </c>
      <c r="AB206" s="8">
        <v>3065</v>
      </c>
      <c r="AC206" s="8">
        <v>72088.053910000002</v>
      </c>
      <c r="AD206" s="8">
        <v>0</v>
      </c>
      <c r="AE206" s="8">
        <v>0</v>
      </c>
      <c r="AF206" s="8" t="s">
        <v>58</v>
      </c>
      <c r="AG206" s="1" t="s">
        <v>122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0</v>
      </c>
    </row>
    <row r="207" spans="1:56" ht="28.5" customHeight="1" x14ac:dyDescent="0.45">
      <c r="A207" s="3">
        <v>0</v>
      </c>
      <c r="B207" s="14" t="s">
        <v>138</v>
      </c>
      <c r="C207" s="9" t="s">
        <v>227</v>
      </c>
      <c r="D207" s="13" t="s">
        <v>796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140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213</v>
      </c>
      <c r="T207" s="12">
        <v>45766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165</v>
      </c>
      <c r="AA207" s="8">
        <v>12433.3</v>
      </c>
      <c r="AB207" s="8">
        <v>0</v>
      </c>
      <c r="AC207" s="8">
        <v>12433.3</v>
      </c>
      <c r="AD207" s="8">
        <v>0</v>
      </c>
      <c r="AE207" s="8">
        <v>12433.3</v>
      </c>
      <c r="AF207" s="8">
        <v>0</v>
      </c>
      <c r="AG207" s="1" t="s">
        <v>122</v>
      </c>
      <c r="AH207" s="1" t="s">
        <v>68</v>
      </c>
      <c r="AI207" s="1">
        <v>4</v>
      </c>
      <c r="AJ207" s="3">
        <v>45766</v>
      </c>
      <c r="AK207" s="3">
        <v>45762</v>
      </c>
      <c r="AL207" s="3">
        <v>45756</v>
      </c>
      <c r="AM207" s="3">
        <v>45763</v>
      </c>
      <c r="AN207" s="3">
        <v>45764</v>
      </c>
      <c r="AO207" s="3">
        <v>45764</v>
      </c>
      <c r="AP207" s="3">
        <v>45761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106</v>
      </c>
      <c r="BD207" s="56">
        <v>1117.0629311111111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100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165</v>
      </c>
      <c r="AA208" s="8">
        <v>12433.3</v>
      </c>
      <c r="AB208" s="8">
        <v>0</v>
      </c>
      <c r="AC208" s="8">
        <v>12433.3</v>
      </c>
      <c r="AD208" s="8">
        <v>0</v>
      </c>
      <c r="AE208" s="8">
        <v>12433.3</v>
      </c>
      <c r="AF208" s="8" t="s">
        <v>58</v>
      </c>
      <c r="AG208" s="1" t="s">
        <v>125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106</v>
      </c>
      <c r="BD208" s="56">
        <v>0</v>
      </c>
    </row>
    <row r="209" spans="1:56" ht="28.5" customHeight="1" x14ac:dyDescent="0.45">
      <c r="A209" s="3" t="s">
        <v>146</v>
      </c>
      <c r="B209" s="14" t="s">
        <v>146</v>
      </c>
      <c r="C209" s="9" t="s">
        <v>113</v>
      </c>
      <c r="D209" s="13" t="s">
        <v>59</v>
      </c>
      <c r="E209" s="9">
        <v>26</v>
      </c>
      <c r="F209" s="9">
        <v>43</v>
      </c>
      <c r="G209" s="9" t="s">
        <v>60</v>
      </c>
      <c r="H209" s="9">
        <v>0</v>
      </c>
      <c r="I209" s="9">
        <v>116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114</v>
      </c>
      <c r="T209" s="12">
        <v>45777</v>
      </c>
      <c r="U209" s="11">
        <v>10000</v>
      </c>
      <c r="V209" s="10">
        <v>0</v>
      </c>
      <c r="W209" s="10">
        <v>10000</v>
      </c>
      <c r="X209" s="10">
        <v>0</v>
      </c>
      <c r="Y209" s="10">
        <v>0</v>
      </c>
      <c r="Z209" s="9" t="s">
        <v>255</v>
      </c>
      <c r="AA209" s="8">
        <v>12433.3</v>
      </c>
      <c r="AB209" s="8">
        <v>8278</v>
      </c>
      <c r="AC209" s="8">
        <v>4155.2999999999993</v>
      </c>
      <c r="AD209" s="8">
        <v>0</v>
      </c>
      <c r="AE209" s="8">
        <v>0</v>
      </c>
      <c r="AF209" s="8">
        <v>0</v>
      </c>
      <c r="AG209" s="1" t="s">
        <v>125</v>
      </c>
      <c r="AH209" s="1" t="s">
        <v>77</v>
      </c>
      <c r="AI209" s="1">
        <v>1</v>
      </c>
      <c r="AJ209" s="3">
        <v>45777</v>
      </c>
      <c r="AK209" s="3">
        <v>0</v>
      </c>
      <c r="AL209" s="3">
        <v>0</v>
      </c>
      <c r="AM209" s="3">
        <v>0</v>
      </c>
      <c r="AN209" s="3">
        <v>0</v>
      </c>
      <c r="AO209" s="3">
        <v>45776</v>
      </c>
      <c r="AP209" s="3">
        <v>45772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412.94448</v>
      </c>
    </row>
    <row r="210" spans="1:56" ht="28.5" customHeight="1" x14ac:dyDescent="0.45">
      <c r="A210" s="3" t="s">
        <v>146</v>
      </c>
      <c r="B210" s="14" t="s">
        <v>146</v>
      </c>
      <c r="C210" s="9" t="s">
        <v>113</v>
      </c>
      <c r="D210" s="13" t="s">
        <v>59</v>
      </c>
      <c r="E210" s="9">
        <v>26</v>
      </c>
      <c r="F210" s="9">
        <v>43</v>
      </c>
      <c r="G210" s="9" t="s">
        <v>60</v>
      </c>
      <c r="H210" s="9">
        <v>0</v>
      </c>
      <c r="I210" s="9">
        <v>116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114</v>
      </c>
      <c r="T210" s="12" t="s">
        <v>63</v>
      </c>
      <c r="U210" s="11">
        <v>20000</v>
      </c>
      <c r="V210" s="10">
        <v>0</v>
      </c>
      <c r="W210" s="10">
        <v>20000</v>
      </c>
      <c r="X210" s="10">
        <v>0</v>
      </c>
      <c r="Y210" s="10">
        <v>0</v>
      </c>
      <c r="Z210" s="9" t="s">
        <v>255</v>
      </c>
      <c r="AA210" s="8">
        <v>24866.6</v>
      </c>
      <c r="AB210" s="8">
        <v>0</v>
      </c>
      <c r="AC210" s="8">
        <v>24866.6</v>
      </c>
      <c r="AD210" s="8">
        <v>0</v>
      </c>
      <c r="AE210" s="8">
        <v>0</v>
      </c>
      <c r="AF210" s="8">
        <v>0</v>
      </c>
      <c r="AG210" s="1" t="s">
        <v>125</v>
      </c>
      <c r="AH210" s="1" t="s">
        <v>77</v>
      </c>
      <c r="AI210" s="1">
        <v>1</v>
      </c>
      <c r="AJ210" s="3" t="s">
        <v>63</v>
      </c>
      <c r="AK210" s="3">
        <v>0</v>
      </c>
      <c r="AL210" s="3">
        <v>0</v>
      </c>
      <c r="AM210" s="3">
        <v>0</v>
      </c>
      <c r="AN210" s="3">
        <v>0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2471.1874488888889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26</v>
      </c>
      <c r="F211" s="9">
        <v>43</v>
      </c>
      <c r="G211" s="9">
        <v>0</v>
      </c>
      <c r="H211" s="9">
        <v>0</v>
      </c>
      <c r="I211" s="9">
        <v>116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255</v>
      </c>
      <c r="AA211" s="8">
        <v>37299.899999999994</v>
      </c>
      <c r="AB211" s="8">
        <v>8278</v>
      </c>
      <c r="AC211" s="8">
        <v>29021.899999999998</v>
      </c>
      <c r="AD211" s="8">
        <v>0</v>
      </c>
      <c r="AE211" s="8">
        <v>0</v>
      </c>
      <c r="AF211" s="8" t="s">
        <v>58</v>
      </c>
      <c r="AG211" s="1" t="s">
        <v>123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256</v>
      </c>
      <c r="BD211" s="56">
        <v>0</v>
      </c>
    </row>
    <row r="212" spans="1:56" ht="28.5" customHeight="1" x14ac:dyDescent="0.45">
      <c r="A212" s="3">
        <v>45731</v>
      </c>
      <c r="B212" s="14" t="s">
        <v>651</v>
      </c>
      <c r="C212" s="9" t="s">
        <v>113</v>
      </c>
      <c r="D212" s="13" t="s">
        <v>59</v>
      </c>
      <c r="E212" s="9">
        <v>26</v>
      </c>
      <c r="F212" s="9">
        <v>43</v>
      </c>
      <c r="G212" s="9" t="s">
        <v>60</v>
      </c>
      <c r="H212" s="9" t="s">
        <v>66</v>
      </c>
      <c r="I212" s="9">
        <v>150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114</v>
      </c>
      <c r="T212" s="12">
        <v>45751</v>
      </c>
      <c r="U212" s="11">
        <v>20000</v>
      </c>
      <c r="V212" s="10">
        <v>2100</v>
      </c>
      <c r="W212" s="10">
        <v>17900</v>
      </c>
      <c r="X212" s="10">
        <v>0</v>
      </c>
      <c r="Y212" s="10">
        <v>0</v>
      </c>
      <c r="Z212" s="9" t="s">
        <v>89</v>
      </c>
      <c r="AA212" s="8">
        <v>22255.607</v>
      </c>
      <c r="AB212" s="8">
        <v>22255.607</v>
      </c>
      <c r="AC212" s="8">
        <v>0</v>
      </c>
      <c r="AD212" s="8">
        <v>22255.607</v>
      </c>
      <c r="AE212" s="8">
        <v>0</v>
      </c>
      <c r="AF212" s="8" t="s">
        <v>299</v>
      </c>
      <c r="AG212" s="1" t="s">
        <v>123</v>
      </c>
      <c r="AH212" s="1" t="s">
        <v>163</v>
      </c>
      <c r="AI212" s="1">
        <v>2</v>
      </c>
      <c r="AJ212" s="3">
        <v>45751</v>
      </c>
      <c r="AK212" s="3">
        <v>45749</v>
      </c>
      <c r="AL212" s="3">
        <v>0</v>
      </c>
      <c r="AM212" s="3">
        <v>0</v>
      </c>
      <c r="AN212" s="3">
        <v>0</v>
      </c>
      <c r="AO212" s="3">
        <v>45750</v>
      </c>
      <c r="AP212" s="3">
        <v>45746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483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107</v>
      </c>
      <c r="BD212" s="56">
        <v>0</v>
      </c>
    </row>
    <row r="213" spans="1:56" ht="28.5" customHeight="1" x14ac:dyDescent="0.45">
      <c r="A213" s="3">
        <v>45744</v>
      </c>
      <c r="B213" s="14" t="s">
        <v>768</v>
      </c>
      <c r="C213" s="9" t="s">
        <v>113</v>
      </c>
      <c r="D213" s="13" t="s">
        <v>59</v>
      </c>
      <c r="E213" s="9">
        <v>26</v>
      </c>
      <c r="F213" s="9">
        <v>43</v>
      </c>
      <c r="G213" s="9" t="s">
        <v>60</v>
      </c>
      <c r="H213" s="9" t="s">
        <v>66</v>
      </c>
      <c r="I213" s="9">
        <v>150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114</v>
      </c>
      <c r="T213" s="12">
        <v>45765</v>
      </c>
      <c r="U213" s="11">
        <v>11000</v>
      </c>
      <c r="V213" s="10">
        <v>0</v>
      </c>
      <c r="W213" s="10">
        <v>11000</v>
      </c>
      <c r="X213" s="10">
        <v>0</v>
      </c>
      <c r="Y213" s="10">
        <v>0</v>
      </c>
      <c r="Z213" s="9" t="s">
        <v>89</v>
      </c>
      <c r="AA213" s="8">
        <v>13676.630000000001</v>
      </c>
      <c r="AB213" s="8">
        <v>13676.630000000001</v>
      </c>
      <c r="AC213" s="8">
        <v>0</v>
      </c>
      <c r="AD213" s="8">
        <v>0</v>
      </c>
      <c r="AE213" s="8">
        <v>13676.630000000001</v>
      </c>
      <c r="AF213" s="8" t="s">
        <v>315</v>
      </c>
      <c r="AG213" s="1" t="s">
        <v>123</v>
      </c>
      <c r="AH213" s="1" t="s">
        <v>163</v>
      </c>
      <c r="AI213" s="1">
        <v>2</v>
      </c>
      <c r="AJ213" s="3">
        <v>45765</v>
      </c>
      <c r="AK213" s="3">
        <v>45763</v>
      </c>
      <c r="AL213" s="3">
        <v>0</v>
      </c>
      <c r="AM213" s="3">
        <v>0</v>
      </c>
      <c r="AN213" s="3">
        <v>0</v>
      </c>
      <c r="AO213" s="3">
        <v>45764</v>
      </c>
      <c r="AP213" s="3">
        <v>45760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483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107</v>
      </c>
      <c r="BD213" s="56">
        <v>0</v>
      </c>
    </row>
    <row r="214" spans="1:56" ht="28.5" customHeight="1" x14ac:dyDescent="0.45">
      <c r="A214" s="3">
        <v>45723</v>
      </c>
      <c r="B214" s="14" t="s">
        <v>540</v>
      </c>
      <c r="C214" s="9" t="s">
        <v>113</v>
      </c>
      <c r="D214" s="13" t="s">
        <v>159</v>
      </c>
      <c r="E214" s="9">
        <v>26</v>
      </c>
      <c r="F214" s="9">
        <v>43</v>
      </c>
      <c r="G214" s="9" t="s">
        <v>60</v>
      </c>
      <c r="H214" s="9" t="s">
        <v>66</v>
      </c>
      <c r="I214" s="9">
        <v>150</v>
      </c>
      <c r="J214" s="9" t="s">
        <v>57</v>
      </c>
      <c r="K214" s="9">
        <v>5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114</v>
      </c>
      <c r="T214" s="12">
        <v>45772</v>
      </c>
      <c r="U214" s="11">
        <v>30000</v>
      </c>
      <c r="V214" s="10">
        <v>3848</v>
      </c>
      <c r="W214" s="10">
        <v>26152</v>
      </c>
      <c r="X214" s="10">
        <v>0</v>
      </c>
      <c r="Y214" s="10">
        <v>27459.600000000002</v>
      </c>
      <c r="Z214" s="9" t="s">
        <v>89</v>
      </c>
      <c r="AA214" s="8">
        <v>32515.566159999998</v>
      </c>
      <c r="AB214" s="8">
        <v>19420</v>
      </c>
      <c r="AC214" s="8">
        <v>13095.566159999998</v>
      </c>
      <c r="AD214" s="8">
        <v>0</v>
      </c>
      <c r="AE214" s="8">
        <v>32515.566159999998</v>
      </c>
      <c r="AF214" s="8" t="s">
        <v>315</v>
      </c>
      <c r="AG214" s="1" t="s">
        <v>61</v>
      </c>
      <c r="AH214" s="1" t="s">
        <v>68</v>
      </c>
      <c r="AI214" s="1">
        <v>4</v>
      </c>
      <c r="AJ214" s="3">
        <v>45772</v>
      </c>
      <c r="AK214" s="3">
        <v>45768</v>
      </c>
      <c r="AL214" s="3">
        <v>45762</v>
      </c>
      <c r="AM214" s="3">
        <v>45769</v>
      </c>
      <c r="AN214" s="3">
        <v>45770</v>
      </c>
      <c r="AO214" s="3">
        <v>45770</v>
      </c>
      <c r="AP214" s="3">
        <v>45767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107</v>
      </c>
      <c r="BD214" s="56">
        <v>1350.5893899680002</v>
      </c>
    </row>
    <row r="215" spans="1:56" ht="28.5" customHeight="1" x14ac:dyDescent="0.45">
      <c r="A215" s="3">
        <v>45723</v>
      </c>
      <c r="B215" s="14" t="s">
        <v>541</v>
      </c>
      <c r="C215" s="9" t="s">
        <v>113</v>
      </c>
      <c r="D215" s="13" t="s">
        <v>159</v>
      </c>
      <c r="E215" s="9">
        <v>26</v>
      </c>
      <c r="F215" s="9">
        <v>43</v>
      </c>
      <c r="G215" s="9" t="s">
        <v>60</v>
      </c>
      <c r="H215" s="9" t="s">
        <v>66</v>
      </c>
      <c r="I215" s="9">
        <v>150</v>
      </c>
      <c r="J215" s="9" t="s">
        <v>57</v>
      </c>
      <c r="K215" s="9">
        <v>5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114</v>
      </c>
      <c r="T215" s="12">
        <v>45775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89</v>
      </c>
      <c r="AA215" s="8">
        <v>37299.899999999994</v>
      </c>
      <c r="AB215" s="8">
        <v>0</v>
      </c>
      <c r="AC215" s="8">
        <v>37299.899999999994</v>
      </c>
      <c r="AD215" s="8">
        <v>0</v>
      </c>
      <c r="AE215" s="8">
        <v>37299.899999999994</v>
      </c>
      <c r="AF215" s="8" t="s">
        <v>315</v>
      </c>
      <c r="AG215" s="1" t="s">
        <v>122</v>
      </c>
      <c r="AH215" s="1" t="s">
        <v>68</v>
      </c>
      <c r="AI215" s="1">
        <v>4</v>
      </c>
      <c r="AJ215" s="3">
        <v>45775</v>
      </c>
      <c r="AK215" s="3">
        <v>45771</v>
      </c>
      <c r="AL215" s="3">
        <v>45765</v>
      </c>
      <c r="AM215" s="3">
        <v>45772</v>
      </c>
      <c r="AN215" s="3">
        <v>45773</v>
      </c>
      <c r="AO215" s="3">
        <v>45773</v>
      </c>
      <c r="AP215" s="3">
        <v>45770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107</v>
      </c>
      <c r="BD215" s="56">
        <v>3846.8630200000002</v>
      </c>
    </row>
    <row r="216" spans="1:56" ht="28.5" customHeight="1" x14ac:dyDescent="0.45">
      <c r="A216" s="3">
        <v>45723</v>
      </c>
      <c r="B216" s="14" t="s">
        <v>542</v>
      </c>
      <c r="C216" s="9" t="s">
        <v>113</v>
      </c>
      <c r="D216" s="13" t="s">
        <v>159</v>
      </c>
      <c r="E216" s="9">
        <v>26</v>
      </c>
      <c r="F216" s="9">
        <v>43</v>
      </c>
      <c r="G216" s="9" t="s">
        <v>60</v>
      </c>
      <c r="H216" s="9" t="s">
        <v>66</v>
      </c>
      <c r="I216" s="9">
        <v>150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114</v>
      </c>
      <c r="T216" s="12">
        <v>45777</v>
      </c>
      <c r="U216" s="11">
        <v>30000</v>
      </c>
      <c r="V216" s="10">
        <v>0</v>
      </c>
      <c r="W216" s="10">
        <v>30000</v>
      </c>
      <c r="X216" s="10">
        <v>0</v>
      </c>
      <c r="Y216" s="10">
        <v>31500</v>
      </c>
      <c r="Z216" s="9" t="s">
        <v>89</v>
      </c>
      <c r="AA216" s="8">
        <v>37299.899999999994</v>
      </c>
      <c r="AB216" s="8">
        <v>0</v>
      </c>
      <c r="AC216" s="8">
        <v>37299.899999999994</v>
      </c>
      <c r="AD216" s="8">
        <v>0</v>
      </c>
      <c r="AE216" s="8">
        <v>37299.899999999994</v>
      </c>
      <c r="AF216" s="8" t="s">
        <v>315</v>
      </c>
      <c r="AG216" s="1" t="s">
        <v>122</v>
      </c>
      <c r="AH216" s="1" t="s">
        <v>68</v>
      </c>
      <c r="AI216" s="1">
        <v>4</v>
      </c>
      <c r="AJ216" s="3">
        <v>45777</v>
      </c>
      <c r="AK216" s="3">
        <v>45773</v>
      </c>
      <c r="AL216" s="3">
        <v>45767</v>
      </c>
      <c r="AM216" s="3">
        <v>45774</v>
      </c>
      <c r="AN216" s="3">
        <v>45775</v>
      </c>
      <c r="AO216" s="3">
        <v>45775</v>
      </c>
      <c r="AP216" s="3">
        <v>45772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107</v>
      </c>
      <c r="BD216" s="56">
        <v>3846.8630200000002</v>
      </c>
    </row>
    <row r="217" spans="1:56" ht="28.5" customHeight="1" x14ac:dyDescent="0.45">
      <c r="A217" s="3" t="s">
        <v>146</v>
      </c>
      <c r="B217" s="14" t="s">
        <v>146</v>
      </c>
      <c r="C217" s="9" t="s">
        <v>113</v>
      </c>
      <c r="D217" s="13" t="s">
        <v>61</v>
      </c>
      <c r="E217" s="9">
        <v>26</v>
      </c>
      <c r="F217" s="9">
        <v>43</v>
      </c>
      <c r="G217" s="9" t="s">
        <v>60</v>
      </c>
      <c r="H217" s="9" t="s">
        <v>66</v>
      </c>
      <c r="I217" s="9">
        <v>150</v>
      </c>
      <c r="J217" s="9" t="s">
        <v>57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114</v>
      </c>
      <c r="T217" s="12">
        <v>45777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89</v>
      </c>
      <c r="AA217" s="8">
        <v>24866.6</v>
      </c>
      <c r="AB217" s="8">
        <v>0</v>
      </c>
      <c r="AC217" s="8">
        <v>24866.6</v>
      </c>
      <c r="AD217" s="8">
        <v>0</v>
      </c>
      <c r="AE217" s="8">
        <v>24866.6</v>
      </c>
      <c r="AF217" s="8" t="s">
        <v>315</v>
      </c>
      <c r="AG217" s="1" t="s">
        <v>123</v>
      </c>
      <c r="AH217" s="1" t="s">
        <v>68</v>
      </c>
      <c r="AI217" s="1">
        <v>4</v>
      </c>
      <c r="AJ217" s="3">
        <v>45777</v>
      </c>
      <c r="AK217" s="3">
        <v>45773</v>
      </c>
      <c r="AL217" s="3">
        <v>45767</v>
      </c>
      <c r="AM217" s="3">
        <v>45774</v>
      </c>
      <c r="AN217" s="3">
        <v>45775</v>
      </c>
      <c r="AO217" s="3">
        <v>45775</v>
      </c>
      <c r="AP217" s="3">
        <v>45772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107</v>
      </c>
      <c r="BD217" s="56">
        <v>2564.5753466666665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26</v>
      </c>
      <c r="F218" s="9">
        <v>43</v>
      </c>
      <c r="G218" s="9">
        <v>0</v>
      </c>
      <c r="H218" s="9">
        <v>0</v>
      </c>
      <c r="I218" s="9">
        <v>120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89</v>
      </c>
      <c r="AA218" s="8">
        <v>167914.20316</v>
      </c>
      <c r="AB218" s="8">
        <v>55352.237000000001</v>
      </c>
      <c r="AC218" s="8">
        <v>112561.96615999998</v>
      </c>
      <c r="AD218" s="8">
        <v>22255.607</v>
      </c>
      <c r="AE218" s="8">
        <v>145658.59615999999</v>
      </c>
      <c r="AF218" s="8" t="s">
        <v>58</v>
      </c>
      <c r="AG218" s="1" t="s">
        <v>125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109</v>
      </c>
      <c r="BD218" s="56">
        <v>0</v>
      </c>
    </row>
    <row r="219" spans="1:56" ht="28.5" customHeight="1" x14ac:dyDescent="0.45">
      <c r="A219" s="3">
        <v>45749</v>
      </c>
      <c r="B219" s="14" t="s">
        <v>797</v>
      </c>
      <c r="C219" s="9" t="s">
        <v>166</v>
      </c>
      <c r="D219" s="13" t="s">
        <v>167</v>
      </c>
      <c r="E219" s="9">
        <v>28</v>
      </c>
      <c r="F219" s="9">
        <v>41</v>
      </c>
      <c r="G219" s="9" t="s">
        <v>60</v>
      </c>
      <c r="H219" s="9">
        <v>0</v>
      </c>
      <c r="I219" s="9">
        <v>120</v>
      </c>
      <c r="J219" s="9" t="s">
        <v>78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45769</v>
      </c>
      <c r="U219" s="11">
        <v>50000</v>
      </c>
      <c r="V219" s="10">
        <v>0</v>
      </c>
      <c r="W219" s="10">
        <v>50000</v>
      </c>
      <c r="X219" s="10">
        <v>0</v>
      </c>
      <c r="Y219" s="10">
        <v>52500</v>
      </c>
      <c r="Z219" s="9" t="s">
        <v>137</v>
      </c>
      <c r="AA219" s="8">
        <v>59372.5</v>
      </c>
      <c r="AB219" s="8">
        <v>2546</v>
      </c>
      <c r="AC219" s="8">
        <v>56826.5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168</v>
      </c>
      <c r="AI219" s="1">
        <v>2</v>
      </c>
      <c r="AJ219" s="3">
        <v>45769</v>
      </c>
      <c r="AK219" s="3">
        <v>0</v>
      </c>
      <c r="AL219" s="3">
        <v>45760</v>
      </c>
      <c r="AM219" s="3">
        <v>45767</v>
      </c>
      <c r="AN219" s="3">
        <v>0</v>
      </c>
      <c r="AO219" s="3">
        <v>45768</v>
      </c>
      <c r="AP219" s="3">
        <v>45764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 t="s">
        <v>769</v>
      </c>
      <c r="AZ219" s="2">
        <v>0</v>
      </c>
      <c r="BA219" s="2">
        <v>0</v>
      </c>
      <c r="BB219" s="2">
        <v>0</v>
      </c>
      <c r="BC219" s="1" t="s">
        <v>107</v>
      </c>
      <c r="BD219" s="56">
        <v>6386.6671944444452</v>
      </c>
    </row>
    <row r="220" spans="1:56" ht="28.5" customHeight="1" x14ac:dyDescent="0.45">
      <c r="A220" s="3" t="s">
        <v>146</v>
      </c>
      <c r="B220" s="14" t="s">
        <v>146</v>
      </c>
      <c r="C220" s="9" t="s">
        <v>113</v>
      </c>
      <c r="D220" s="13" t="s">
        <v>59</v>
      </c>
      <c r="E220" s="9">
        <v>28</v>
      </c>
      <c r="F220" s="9">
        <v>47</v>
      </c>
      <c r="G220" s="9" t="s">
        <v>60</v>
      </c>
      <c r="H220" s="9" t="s">
        <v>66</v>
      </c>
      <c r="I220" s="9">
        <v>180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114</v>
      </c>
      <c r="T220" s="12">
        <v>45777</v>
      </c>
      <c r="U220" s="11">
        <v>20000</v>
      </c>
      <c r="V220" s="10">
        <v>0</v>
      </c>
      <c r="W220" s="10">
        <v>20000</v>
      </c>
      <c r="X220" s="10">
        <v>0</v>
      </c>
      <c r="Y220" s="10">
        <v>0</v>
      </c>
      <c r="Z220" s="9" t="s">
        <v>137</v>
      </c>
      <c r="AA220" s="8">
        <v>27101.800000000003</v>
      </c>
      <c r="AB220" s="8">
        <v>0</v>
      </c>
      <c r="AC220" s="8">
        <v>27101.800000000003</v>
      </c>
      <c r="AD220" s="8">
        <v>0</v>
      </c>
      <c r="AE220" s="8">
        <v>27101.800000000003</v>
      </c>
      <c r="AF220" s="8">
        <v>0</v>
      </c>
      <c r="AG220" s="1">
        <v>0</v>
      </c>
      <c r="AH220" s="1" t="s">
        <v>77</v>
      </c>
      <c r="AI220" s="1">
        <v>1</v>
      </c>
      <c r="AJ220" s="3">
        <v>45777</v>
      </c>
      <c r="AK220" s="3">
        <v>0</v>
      </c>
      <c r="AL220" s="3">
        <v>0</v>
      </c>
      <c r="AM220" s="3">
        <v>0</v>
      </c>
      <c r="AN220" s="3">
        <v>0</v>
      </c>
      <c r="AO220" s="3">
        <v>45776</v>
      </c>
      <c r="AP220" s="3">
        <v>45772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107</v>
      </c>
      <c r="BD220" s="56">
        <v>3045.9411888888894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28</v>
      </c>
      <c r="F221" s="9">
        <v>43</v>
      </c>
      <c r="G221" s="9">
        <v>0</v>
      </c>
      <c r="H221" s="9">
        <v>0</v>
      </c>
      <c r="I221" s="9">
        <v>130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137</v>
      </c>
      <c r="AA221" s="8">
        <v>86474.3</v>
      </c>
      <c r="AB221" s="8">
        <v>2546</v>
      </c>
      <c r="AC221" s="8">
        <v>83928.3</v>
      </c>
      <c r="AD221" s="8">
        <v>0</v>
      </c>
      <c r="AE221" s="8">
        <v>27101.800000000003</v>
      </c>
      <c r="AF221" s="8" t="s">
        <v>58</v>
      </c>
      <c r="AG221" s="1">
        <v>0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169</v>
      </c>
      <c r="BD221" s="56">
        <v>0</v>
      </c>
    </row>
  </sheetData>
  <autoFilter ref="A5:BD22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1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FAF4-6786-4137-B08B-F92FD6CA42E7}">
  <sheetPr>
    <tabColor rgb="FFFFFF00"/>
  </sheetPr>
  <dimension ref="A1:BD216"/>
  <sheetViews>
    <sheetView topLeftCell="A5" zoomScale="80" zoomScaleNormal="80" workbookViewId="0">
      <selection activeCell="S13" sqref="S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45749</v>
      </c>
      <c r="E3" s="80" t="s">
        <v>52</v>
      </c>
      <c r="F3" s="80"/>
      <c r="G3" s="81">
        <v>11.35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45744</v>
      </c>
      <c r="B6" s="14" t="s">
        <v>138</v>
      </c>
      <c r="C6" s="9" t="s">
        <v>743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744</v>
      </c>
      <c r="T6" s="12">
        <v>45750</v>
      </c>
      <c r="U6" s="11">
        <v>3000</v>
      </c>
      <c r="V6" s="10">
        <v>0</v>
      </c>
      <c r="W6" s="10">
        <v>3000</v>
      </c>
      <c r="X6" s="10">
        <v>0</v>
      </c>
      <c r="Y6" s="10">
        <v>0</v>
      </c>
      <c r="Z6" s="9" t="s">
        <v>164</v>
      </c>
      <c r="AA6" s="8">
        <v>1969.7700000000002</v>
      </c>
      <c r="AB6" s="8">
        <v>1254</v>
      </c>
      <c r="AC6" s="8">
        <v>715.77000000000021</v>
      </c>
      <c r="AD6" s="8">
        <v>0</v>
      </c>
      <c r="AE6" s="8">
        <v>0</v>
      </c>
      <c r="AF6" s="8">
        <v>0</v>
      </c>
      <c r="AG6" s="1" t="s">
        <v>122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40.083120000000015</v>
      </c>
    </row>
    <row r="7" spans="1:56" ht="28.5" customHeight="1" x14ac:dyDescent="0.45">
      <c r="A7" s="3">
        <v>45743</v>
      </c>
      <c r="B7" s="14" t="s">
        <v>745</v>
      </c>
      <c r="C7" s="9" t="s">
        <v>721</v>
      </c>
      <c r="D7" s="13" t="s">
        <v>722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123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164</v>
      </c>
      <c r="AA8" s="8">
        <v>8535.67</v>
      </c>
      <c r="AB8" s="8">
        <v>7819.9000000000005</v>
      </c>
      <c r="AC8" s="8">
        <v>715.77000000000021</v>
      </c>
      <c r="AD8" s="8">
        <v>0</v>
      </c>
      <c r="AE8" s="8">
        <v>6565.9000000000005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723</v>
      </c>
      <c r="BD8" s="56">
        <v>0</v>
      </c>
    </row>
    <row r="9" spans="1:56" ht="28.5" customHeight="1" x14ac:dyDescent="0.45">
      <c r="A9" s="3">
        <v>45713</v>
      </c>
      <c r="B9" s="14" t="s">
        <v>451</v>
      </c>
      <c r="C9" s="9" t="s">
        <v>452</v>
      </c>
      <c r="D9" s="13" t="s">
        <v>453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 t="s">
        <v>142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421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122</v>
      </c>
      <c r="AH9" s="1" t="s">
        <v>68</v>
      </c>
      <c r="AI9" s="1">
        <v>4</v>
      </c>
      <c r="AJ9" s="3" t="s">
        <v>142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454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 t="s">
        <v>146</v>
      </c>
      <c r="B10" s="14" t="s">
        <v>146</v>
      </c>
      <c r="C10" s="9" t="s">
        <v>419</v>
      </c>
      <c r="D10" s="13" t="s">
        <v>420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123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18.776177777777768</v>
      </c>
    </row>
    <row r="11" spans="1:56" ht="28.5" customHeight="1" x14ac:dyDescent="0.45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421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139</v>
      </c>
      <c r="BD11" s="56">
        <v>0</v>
      </c>
    </row>
    <row r="12" spans="1:56" ht="28.5" customHeight="1" x14ac:dyDescent="0.45">
      <c r="A12" s="3">
        <v>45744</v>
      </c>
      <c r="B12" s="14" t="s">
        <v>138</v>
      </c>
      <c r="C12" s="9" t="s">
        <v>746</v>
      </c>
      <c r="D12" s="13" t="s">
        <v>747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748</v>
      </c>
      <c r="AA12" s="8">
        <v>7404.0999999999995</v>
      </c>
      <c r="AB12" s="8">
        <v>2089</v>
      </c>
      <c r="AC12" s="8">
        <v>5315.0999999999995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749</v>
      </c>
      <c r="BD12" s="56">
        <v>316.35475199999996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748</v>
      </c>
      <c r="AA13" s="8">
        <v>7404.0999999999995</v>
      </c>
      <c r="AB13" s="8">
        <v>2089</v>
      </c>
      <c r="AC13" s="8">
        <v>5315.0999999999995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750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301</v>
      </c>
      <c r="D14" s="13" t="s">
        <v>465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122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77.857519999999994</v>
      </c>
    </row>
    <row r="15" spans="1:56" ht="28.5" customHeight="1" x14ac:dyDescent="0.45">
      <c r="A15" s="3">
        <v>0</v>
      </c>
      <c r="B15" s="14">
        <v>0</v>
      </c>
      <c r="C15" s="9" t="s">
        <v>266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124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194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148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>
        <v>0</v>
      </c>
      <c r="AG16" s="1" t="s">
        <v>123</v>
      </c>
      <c r="AH16" s="1" t="s">
        <v>75</v>
      </c>
      <c r="AI16" s="1">
        <v>4</v>
      </c>
      <c r="AJ16" s="3">
        <v>45777</v>
      </c>
      <c r="AK16" s="3">
        <v>45773</v>
      </c>
      <c r="AL16" s="3">
        <v>45766</v>
      </c>
      <c r="AM16" s="3">
        <v>45774</v>
      </c>
      <c r="AN16" s="3">
        <v>45775</v>
      </c>
      <c r="AO16" s="3">
        <v>45776</v>
      </c>
      <c r="AP16" s="3">
        <v>45772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563.27040000000011</v>
      </c>
    </row>
    <row r="17" spans="1:56" ht="28.5" customHeight="1" x14ac:dyDescent="0.45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148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58</v>
      </c>
      <c r="AG17" s="1" t="s">
        <v>123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149</v>
      </c>
      <c r="BD17" s="56">
        <v>0</v>
      </c>
    </row>
    <row r="18" spans="1:56" ht="28.5" customHeight="1" x14ac:dyDescent="0.45">
      <c r="A18" s="3">
        <v>45717</v>
      </c>
      <c r="B18" s="14" t="s">
        <v>474</v>
      </c>
      <c r="C18" s="9" t="s">
        <v>147</v>
      </c>
      <c r="D18" s="13" t="s">
        <v>134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45749</v>
      </c>
      <c r="U18" s="11">
        <v>70000</v>
      </c>
      <c r="V18" s="10">
        <v>65500</v>
      </c>
      <c r="W18" s="10">
        <v>4500</v>
      </c>
      <c r="X18" s="10">
        <v>73502</v>
      </c>
      <c r="Y18" s="10">
        <v>0</v>
      </c>
      <c r="Z18" s="9" t="s">
        <v>189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45749</v>
      </c>
      <c r="AK18" s="3">
        <v>0</v>
      </c>
      <c r="AL18" s="3">
        <v>45740</v>
      </c>
      <c r="AM18" s="3">
        <v>45747</v>
      </c>
      <c r="AN18" s="3">
        <v>45748</v>
      </c>
      <c r="AO18" s="3">
        <v>45748</v>
      </c>
      <c r="AP18" s="3">
        <v>45744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45734</v>
      </c>
      <c r="B19" s="14" t="s">
        <v>653</v>
      </c>
      <c r="C19" s="9" t="s">
        <v>443</v>
      </c>
      <c r="D19" s="13" t="s">
        <v>223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666.11479679999991</v>
      </c>
      <c r="Q19" s="10">
        <v>0</v>
      </c>
      <c r="R19" s="10">
        <v>666.11479679999991</v>
      </c>
      <c r="S19" s="9" t="s">
        <v>133</v>
      </c>
      <c r="T19" s="12">
        <v>45759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189</v>
      </c>
      <c r="AA19" s="8">
        <v>16484.600000000002</v>
      </c>
      <c r="AB19" s="8">
        <v>5222</v>
      </c>
      <c r="AC19" s="8">
        <v>11262.600000000002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45759</v>
      </c>
      <c r="AK19" s="3">
        <v>0</v>
      </c>
      <c r="AL19" s="3">
        <v>45749</v>
      </c>
      <c r="AM19" s="3">
        <v>45756</v>
      </c>
      <c r="AN19" s="3">
        <v>45757</v>
      </c>
      <c r="AO19" s="3">
        <v>45757</v>
      </c>
      <c r="AP19" s="3">
        <v>45754</v>
      </c>
      <c r="AQ19" s="3">
        <v>45758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817.91504000000043</v>
      </c>
    </row>
    <row r="20" spans="1:56" ht="28.5" customHeight="1" x14ac:dyDescent="0.45">
      <c r="A20" s="3">
        <v>45734</v>
      </c>
      <c r="B20" s="14" t="s">
        <v>653</v>
      </c>
      <c r="C20" s="9" t="s">
        <v>443</v>
      </c>
      <c r="D20" s="13" t="s">
        <v>223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189</v>
      </c>
      <c r="AA20" s="8">
        <v>16484.600000000002</v>
      </c>
      <c r="AB20" s="8">
        <v>0</v>
      </c>
      <c r="AC20" s="8">
        <v>16484.600000000002</v>
      </c>
      <c r="AD20" s="8">
        <v>0</v>
      </c>
      <c r="AE20" s="8">
        <v>0</v>
      </c>
      <c r="AF20" s="8">
        <v>0</v>
      </c>
      <c r="AG20" s="1" t="s">
        <v>61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1197.1482844444449</v>
      </c>
    </row>
    <row r="21" spans="1:56" ht="28.5" customHeight="1" x14ac:dyDescent="0.45">
      <c r="A21" s="3">
        <v>45734</v>
      </c>
      <c r="B21" s="14" t="s">
        <v>654</v>
      </c>
      <c r="C21" s="9" t="s">
        <v>443</v>
      </c>
      <c r="D21" s="13" t="s">
        <v>375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189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1197.1482844444449</v>
      </c>
    </row>
    <row r="22" spans="1:56" ht="28.5" customHeight="1" x14ac:dyDescent="0.45">
      <c r="A22" s="3" t="s">
        <v>146</v>
      </c>
      <c r="B22" s="14" t="s">
        <v>146</v>
      </c>
      <c r="C22" s="9" t="s">
        <v>273</v>
      </c>
      <c r="D22" s="13" t="s">
        <v>274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45777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189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8.5" customHeight="1" x14ac:dyDescent="0.45">
      <c r="A23" s="3" t="s">
        <v>146</v>
      </c>
      <c r="B23" s="14" t="s">
        <v>146</v>
      </c>
      <c r="C23" s="9" t="s">
        <v>147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45777</v>
      </c>
      <c r="U23" s="11">
        <v>120000</v>
      </c>
      <c r="V23" s="10">
        <v>0</v>
      </c>
      <c r="W23" s="10">
        <v>120000</v>
      </c>
      <c r="X23" s="10">
        <v>0</v>
      </c>
      <c r="Y23" s="10">
        <v>126000</v>
      </c>
      <c r="Z23" s="9" t="s">
        <v>189</v>
      </c>
      <c r="AA23" s="8">
        <v>105613.2</v>
      </c>
      <c r="AB23" s="8">
        <v>0</v>
      </c>
      <c r="AC23" s="8">
        <v>105613.2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45777</v>
      </c>
      <c r="AK23" s="3">
        <v>0</v>
      </c>
      <c r="AL23" s="3">
        <v>45768</v>
      </c>
      <c r="AM23" s="3">
        <v>45775</v>
      </c>
      <c r="AN23" s="3">
        <v>45776</v>
      </c>
      <c r="AO23" s="3">
        <v>45776</v>
      </c>
      <c r="AP23" s="3">
        <v>45772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7669.86528</v>
      </c>
    </row>
    <row r="24" spans="1:56" ht="28.5" customHeight="1" x14ac:dyDescent="0.45">
      <c r="A24" s="3" t="s">
        <v>146</v>
      </c>
      <c r="B24" s="14" t="s">
        <v>146</v>
      </c>
      <c r="C24" s="9" t="s">
        <v>466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125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190830.19999999998</v>
      </c>
      <c r="AB25" s="8">
        <v>5222</v>
      </c>
      <c r="AC25" s="8">
        <v>185608.19999999998</v>
      </c>
      <c r="AD25" s="8">
        <v>0</v>
      </c>
      <c r="AE25" s="8">
        <v>0</v>
      </c>
      <c r="AF25" s="8" t="s">
        <v>58</v>
      </c>
      <c r="AG25" s="1" t="s">
        <v>124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0</v>
      </c>
      <c r="B26" s="14" t="s">
        <v>138</v>
      </c>
      <c r="C26" s="9" t="s">
        <v>73</v>
      </c>
      <c r="D26" s="13" t="s">
        <v>292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45752</v>
      </c>
      <c r="U26" s="11">
        <v>5000</v>
      </c>
      <c r="V26" s="10">
        <v>5250</v>
      </c>
      <c r="W26" s="10">
        <v>0</v>
      </c>
      <c r="X26" s="10">
        <v>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124</v>
      </c>
      <c r="AH26" s="1" t="s">
        <v>74</v>
      </c>
      <c r="AI26" s="1">
        <v>2</v>
      </c>
      <c r="AJ26" s="3">
        <v>45752</v>
      </c>
      <c r="AK26" s="3">
        <v>0</v>
      </c>
      <c r="AL26" s="3">
        <v>45743</v>
      </c>
      <c r="AM26" s="3">
        <v>45750</v>
      </c>
      <c r="AN26" s="3">
        <v>45751</v>
      </c>
      <c r="AO26" s="3">
        <v>45751</v>
      </c>
      <c r="AP26" s="3">
        <v>45747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45737</v>
      </c>
      <c r="B27" s="14" t="s">
        <v>675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45750</v>
      </c>
      <c r="U27" s="11">
        <v>5000</v>
      </c>
      <c r="V27" s="10">
        <v>0</v>
      </c>
      <c r="W27" s="10">
        <v>5000</v>
      </c>
      <c r="X27" s="10">
        <v>0</v>
      </c>
      <c r="Y27" s="10">
        <v>0</v>
      </c>
      <c r="Z27" s="9" t="s">
        <v>196</v>
      </c>
      <c r="AA27" s="8">
        <v>5238.75</v>
      </c>
      <c r="AB27" s="8">
        <v>5238.75</v>
      </c>
      <c r="AC27" s="8">
        <v>0</v>
      </c>
      <c r="AD27" s="8">
        <v>0</v>
      </c>
      <c r="AE27" s="8">
        <v>0</v>
      </c>
      <c r="AF27" s="8">
        <v>0</v>
      </c>
      <c r="AG27" s="1" t="s">
        <v>124</v>
      </c>
      <c r="AH27" s="1" t="s">
        <v>77</v>
      </c>
      <c r="AI27" s="1">
        <v>1</v>
      </c>
      <c r="AJ27" s="3">
        <v>45750</v>
      </c>
      <c r="AK27" s="3">
        <v>0</v>
      </c>
      <c r="AL27" s="3">
        <v>0</v>
      </c>
      <c r="AM27" s="3">
        <v>0</v>
      </c>
      <c r="AN27" s="3">
        <v>0</v>
      </c>
      <c r="AO27" s="3">
        <v>45749</v>
      </c>
      <c r="AP27" s="3">
        <v>45745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673</v>
      </c>
      <c r="C28" s="9" t="s">
        <v>73</v>
      </c>
      <c r="D28" s="13" t="s">
        <v>235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45750</v>
      </c>
      <c r="U28" s="11">
        <v>5000</v>
      </c>
      <c r="V28" s="10">
        <v>0</v>
      </c>
      <c r="W28" s="10">
        <v>5000</v>
      </c>
      <c r="X28" s="10">
        <v>5300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676</v>
      </c>
      <c r="AG28" s="1" t="s">
        <v>124</v>
      </c>
      <c r="AH28" s="1" t="s">
        <v>74</v>
      </c>
      <c r="AI28" s="1">
        <v>2</v>
      </c>
      <c r="AJ28" s="3">
        <v>45750</v>
      </c>
      <c r="AK28" s="3">
        <v>0</v>
      </c>
      <c r="AL28" s="3">
        <v>45741</v>
      </c>
      <c r="AM28" s="3">
        <v>45748</v>
      </c>
      <c r="AN28" s="3">
        <v>45749</v>
      </c>
      <c r="AO28" s="3">
        <v>45749</v>
      </c>
      <c r="AP28" s="3">
        <v>45745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673</v>
      </c>
      <c r="C29" s="9" t="s">
        <v>73</v>
      </c>
      <c r="D29" s="13" t="s">
        <v>236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45750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676</v>
      </c>
      <c r="AG29" s="1" t="s">
        <v>124</v>
      </c>
      <c r="AH29" s="1" t="s">
        <v>74</v>
      </c>
      <c r="AI29" s="1">
        <v>2</v>
      </c>
      <c r="AJ29" s="3">
        <v>45750</v>
      </c>
      <c r="AK29" s="3">
        <v>0</v>
      </c>
      <c r="AL29" s="3">
        <v>45741</v>
      </c>
      <c r="AM29" s="3">
        <v>45748</v>
      </c>
      <c r="AN29" s="3">
        <v>45749</v>
      </c>
      <c r="AO29" s="3">
        <v>45749</v>
      </c>
      <c r="AP29" s="3">
        <v>45745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673</v>
      </c>
      <c r="C30" s="9" t="s">
        <v>73</v>
      </c>
      <c r="D30" s="13">
        <v>997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45750</v>
      </c>
      <c r="U30" s="11">
        <v>5000</v>
      </c>
      <c r="V30" s="10">
        <v>0</v>
      </c>
      <c r="W30" s="10">
        <v>5000</v>
      </c>
      <c r="X30" s="10">
        <v>5420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676</v>
      </c>
      <c r="AG30" s="1" t="s">
        <v>124</v>
      </c>
      <c r="AH30" s="1" t="s">
        <v>74</v>
      </c>
      <c r="AI30" s="1">
        <v>2</v>
      </c>
      <c r="AJ30" s="3">
        <v>45750</v>
      </c>
      <c r="AK30" s="3">
        <v>0</v>
      </c>
      <c r="AL30" s="3">
        <v>45741</v>
      </c>
      <c r="AM30" s="3">
        <v>45748</v>
      </c>
      <c r="AN30" s="3">
        <v>45749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673</v>
      </c>
      <c r="C31" s="9" t="s">
        <v>73</v>
      </c>
      <c r="D31" s="13">
        <v>913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45750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676</v>
      </c>
      <c r="AG31" s="1" t="s">
        <v>124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45737</v>
      </c>
      <c r="B32" s="14" t="s">
        <v>673</v>
      </c>
      <c r="C32" s="9" t="s">
        <v>73</v>
      </c>
      <c r="D32" s="13" t="s">
        <v>193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45752</v>
      </c>
      <c r="U32" s="11">
        <v>10000</v>
      </c>
      <c r="V32" s="10">
        <v>0</v>
      </c>
      <c r="W32" s="10">
        <v>10000</v>
      </c>
      <c r="X32" s="10">
        <v>10400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677</v>
      </c>
      <c r="AG32" s="1" t="s">
        <v>125</v>
      </c>
      <c r="AH32" s="1" t="s">
        <v>74</v>
      </c>
      <c r="AI32" s="1">
        <v>2</v>
      </c>
      <c r="AJ32" s="3">
        <v>45752</v>
      </c>
      <c r="AK32" s="3">
        <v>0</v>
      </c>
      <c r="AL32" s="3">
        <v>45743</v>
      </c>
      <c r="AM32" s="3">
        <v>45750</v>
      </c>
      <c r="AN32" s="3">
        <v>45751</v>
      </c>
      <c r="AO32" s="3">
        <v>45751</v>
      </c>
      <c r="AP32" s="3">
        <v>45747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45737</v>
      </c>
      <c r="B33" s="14" t="s">
        <v>673</v>
      </c>
      <c r="C33" s="9" t="s">
        <v>73</v>
      </c>
      <c r="D33" s="13" t="s">
        <v>225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45752</v>
      </c>
      <c r="U33" s="11">
        <v>5000</v>
      </c>
      <c r="V33" s="10">
        <v>0</v>
      </c>
      <c r="W33" s="10">
        <v>5000</v>
      </c>
      <c r="X33" s="10">
        <v>5300</v>
      </c>
      <c r="Y33" s="10">
        <v>0</v>
      </c>
      <c r="Z33" s="9" t="s">
        <v>196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677</v>
      </c>
      <c r="AG33" s="1" t="s">
        <v>125</v>
      </c>
      <c r="AH33" s="1" t="s">
        <v>74</v>
      </c>
      <c r="AI33" s="1">
        <v>2</v>
      </c>
      <c r="AJ33" s="3">
        <v>45752</v>
      </c>
      <c r="AK33" s="3">
        <v>0</v>
      </c>
      <c r="AL33" s="3">
        <v>45743</v>
      </c>
      <c r="AM33" s="3">
        <v>45750</v>
      </c>
      <c r="AN33" s="3">
        <v>45751</v>
      </c>
      <c r="AO33" s="3">
        <v>45751</v>
      </c>
      <c r="AP33" s="3">
        <v>45747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45737</v>
      </c>
      <c r="B34" s="14" t="s">
        <v>673</v>
      </c>
      <c r="C34" s="9" t="s">
        <v>73</v>
      </c>
      <c r="D34" s="13" t="s">
        <v>267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45752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677</v>
      </c>
      <c r="AG34" s="1" t="s">
        <v>61</v>
      </c>
      <c r="AH34" s="1" t="s">
        <v>74</v>
      </c>
      <c r="AI34" s="1">
        <v>2</v>
      </c>
      <c r="AJ34" s="3">
        <v>45752</v>
      </c>
      <c r="AK34" s="3">
        <v>0</v>
      </c>
      <c r="AL34" s="3">
        <v>45743</v>
      </c>
      <c r="AM34" s="3">
        <v>45750</v>
      </c>
      <c r="AN34" s="3">
        <v>45751</v>
      </c>
      <c r="AO34" s="3">
        <v>45751</v>
      </c>
      <c r="AP34" s="3">
        <v>45747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45737</v>
      </c>
      <c r="B35" s="14" t="s">
        <v>678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45769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196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122</v>
      </c>
      <c r="AH35" s="1" t="s">
        <v>77</v>
      </c>
      <c r="AI35" s="1">
        <v>1</v>
      </c>
      <c r="AJ35" s="3">
        <v>45769</v>
      </c>
      <c r="AK35" s="3">
        <v>0</v>
      </c>
      <c r="AL35" s="3">
        <v>0</v>
      </c>
      <c r="AM35" s="3">
        <v>0</v>
      </c>
      <c r="AN35" s="3">
        <v>0</v>
      </c>
      <c r="AO35" s="3">
        <v>45768</v>
      </c>
      <c r="AP35" s="3">
        <v>45764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1325.8759360000001</v>
      </c>
    </row>
    <row r="36" spans="1:56" ht="28.5" customHeight="1" x14ac:dyDescent="0.45">
      <c r="A36" s="3">
        <v>45737</v>
      </c>
      <c r="B36" s="14" t="s">
        <v>679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45769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196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45769</v>
      </c>
      <c r="AK36" s="3">
        <v>0</v>
      </c>
      <c r="AL36" s="3">
        <v>0</v>
      </c>
      <c r="AM36" s="3">
        <v>0</v>
      </c>
      <c r="AN36" s="3">
        <v>0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1325.8759360000001</v>
      </c>
    </row>
    <row r="37" spans="1:56" ht="28.5" customHeight="1" x14ac:dyDescent="0.45">
      <c r="A37" s="3" t="s">
        <v>146</v>
      </c>
      <c r="B37" s="14" t="s">
        <v>146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45777</v>
      </c>
      <c r="U37" s="11">
        <v>485000</v>
      </c>
      <c r="V37" s="10">
        <v>0</v>
      </c>
      <c r="W37" s="10">
        <v>485000</v>
      </c>
      <c r="X37" s="10">
        <v>0</v>
      </c>
      <c r="Y37" s="10">
        <v>509250</v>
      </c>
      <c r="Z37" s="9" t="s">
        <v>196</v>
      </c>
      <c r="AA37" s="8">
        <v>426853.35</v>
      </c>
      <c r="AB37" s="8">
        <v>0</v>
      </c>
      <c r="AC37" s="8">
        <v>426853.35</v>
      </c>
      <c r="AD37" s="8">
        <v>0</v>
      </c>
      <c r="AE37" s="8">
        <v>0</v>
      </c>
      <c r="AF37" s="8">
        <v>0</v>
      </c>
      <c r="AG37" s="1" t="s">
        <v>122</v>
      </c>
      <c r="AH37" s="1" t="s">
        <v>74</v>
      </c>
      <c r="AI37" s="1">
        <v>2</v>
      </c>
      <c r="AJ37" s="3">
        <v>45777</v>
      </c>
      <c r="AK37" s="3">
        <v>0</v>
      </c>
      <c r="AL37" s="3">
        <v>45768</v>
      </c>
      <c r="AM37" s="3">
        <v>45775</v>
      </c>
      <c r="AN37" s="3">
        <v>45776</v>
      </c>
      <c r="AO37" s="3">
        <v>45776</v>
      </c>
      <c r="AP37" s="3">
        <v>45772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32152.491448000001</v>
      </c>
    </row>
    <row r="38" spans="1:56" ht="28.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196</v>
      </c>
      <c r="AA38" s="8">
        <v>467296.5</v>
      </c>
      <c r="AB38" s="8">
        <v>5238.75</v>
      </c>
      <c r="AC38" s="8">
        <v>462057.75</v>
      </c>
      <c r="AD38" s="8">
        <v>0</v>
      </c>
      <c r="AE38" s="8">
        <v>0</v>
      </c>
      <c r="AF38" s="8" t="s">
        <v>58</v>
      </c>
      <c r="AG38" s="1" t="s">
        <v>122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0</v>
      </c>
    </row>
    <row r="39" spans="1:56" ht="28.5" customHeight="1" x14ac:dyDescent="0.45">
      <c r="A39" s="3">
        <v>45740</v>
      </c>
      <c r="B39" s="14" t="s">
        <v>705</v>
      </c>
      <c r="C39" s="9" t="s">
        <v>316</v>
      </c>
      <c r="D39" s="13" t="s">
        <v>680</v>
      </c>
      <c r="E39" s="9">
        <v>19</v>
      </c>
      <c r="F39" s="9">
        <v>26</v>
      </c>
      <c r="G39" s="9" t="s">
        <v>60</v>
      </c>
      <c r="H39" s="9" t="s">
        <v>76</v>
      </c>
      <c r="I39" s="9">
        <v>70</v>
      </c>
      <c r="J39" s="9" t="s">
        <v>57</v>
      </c>
      <c r="K39" s="9">
        <v>5</v>
      </c>
      <c r="L39" s="9" t="s">
        <v>93</v>
      </c>
      <c r="M39" s="10">
        <v>20</v>
      </c>
      <c r="N39" s="9">
        <v>28</v>
      </c>
      <c r="O39" s="9">
        <v>50</v>
      </c>
      <c r="P39" s="10">
        <v>166.06488593407997</v>
      </c>
      <c r="Q39" s="10">
        <v>0</v>
      </c>
      <c r="R39" s="10">
        <v>166.06488593407997</v>
      </c>
      <c r="S39" s="9" t="s">
        <v>133</v>
      </c>
      <c r="T39" s="12">
        <v>45756</v>
      </c>
      <c r="U39" s="11">
        <v>10000</v>
      </c>
      <c r="V39" s="10">
        <v>384</v>
      </c>
      <c r="W39" s="10">
        <v>9616</v>
      </c>
      <c r="X39" s="10">
        <v>0</v>
      </c>
      <c r="Y39" s="10">
        <v>10096.800000000001</v>
      </c>
      <c r="Z39" s="9" t="s">
        <v>318</v>
      </c>
      <c r="AA39" s="8">
        <v>7388.4536000000007</v>
      </c>
      <c r="AB39" s="8">
        <v>7388.4536000000007</v>
      </c>
      <c r="AC39" s="8">
        <v>0</v>
      </c>
      <c r="AD39" s="8">
        <v>0</v>
      </c>
      <c r="AE39" s="8">
        <v>7388.4536000000007</v>
      </c>
      <c r="AF39" s="8" t="s">
        <v>299</v>
      </c>
      <c r="AG39" s="1" t="s">
        <v>123</v>
      </c>
      <c r="AH39" s="1" t="s">
        <v>68</v>
      </c>
      <c r="AI39" s="1">
        <v>4</v>
      </c>
      <c r="AJ39" s="3">
        <v>45756</v>
      </c>
      <c r="AK39" s="3">
        <v>45752</v>
      </c>
      <c r="AL39" s="3">
        <v>45746</v>
      </c>
      <c r="AM39" s="3">
        <v>45753</v>
      </c>
      <c r="AN39" s="3">
        <v>45754</v>
      </c>
      <c r="AO39" s="3">
        <v>45754</v>
      </c>
      <c r="AP39" s="3">
        <v>45751</v>
      </c>
      <c r="AQ39" s="3">
        <v>45755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56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 t="s">
        <v>96</v>
      </c>
      <c r="W40" s="10">
        <v>0</v>
      </c>
      <c r="X40" s="10">
        <v>0</v>
      </c>
      <c r="Y40" s="10">
        <v>0</v>
      </c>
      <c r="Z40" s="9" t="s">
        <v>318</v>
      </c>
      <c r="AA40" s="8">
        <v>7388.4536000000007</v>
      </c>
      <c r="AB40" s="8">
        <v>7388.4536000000007</v>
      </c>
      <c r="AC40" s="8">
        <v>0</v>
      </c>
      <c r="AD40" s="8">
        <v>0</v>
      </c>
      <c r="AE40" s="8">
        <v>7388.4536000000007</v>
      </c>
      <c r="AF40" s="8" t="s">
        <v>58</v>
      </c>
      <c r="AG40" s="1" t="s">
        <v>123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319</v>
      </c>
      <c r="BD40" s="56">
        <v>0</v>
      </c>
    </row>
    <row r="41" spans="1:56" ht="28.5" customHeight="1" x14ac:dyDescent="0.45">
      <c r="A41" s="3">
        <v>45721</v>
      </c>
      <c r="B41" s="14" t="s">
        <v>513</v>
      </c>
      <c r="C41" s="9" t="s">
        <v>152</v>
      </c>
      <c r="D41" s="13" t="s">
        <v>724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112</v>
      </c>
      <c r="T41" s="12" t="s">
        <v>63</v>
      </c>
      <c r="U41" s="11">
        <v>400</v>
      </c>
      <c r="V41" s="10">
        <v>0</v>
      </c>
      <c r="W41" s="10">
        <v>400</v>
      </c>
      <c r="X41" s="10">
        <v>6781</v>
      </c>
      <c r="Y41" s="10">
        <v>0</v>
      </c>
      <c r="Z41" s="9" t="s">
        <v>116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238</v>
      </c>
      <c r="BD41" s="56">
        <v>0</v>
      </c>
    </row>
    <row r="42" spans="1:56" ht="28.5" customHeight="1" x14ac:dyDescent="0.45">
      <c r="A42" s="3">
        <v>45741</v>
      </c>
      <c r="B42" s="14" t="s">
        <v>725</v>
      </c>
      <c r="C42" s="9" t="s">
        <v>152</v>
      </c>
      <c r="D42" s="13" t="s">
        <v>708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>
        <v>45764</v>
      </c>
      <c r="U42" s="11">
        <v>5040</v>
      </c>
      <c r="V42" s="10">
        <v>0</v>
      </c>
      <c r="W42" s="10">
        <v>5040</v>
      </c>
      <c r="X42" s="10">
        <v>0</v>
      </c>
      <c r="Y42" s="10">
        <v>5292</v>
      </c>
      <c r="Z42" s="9" t="s">
        <v>116</v>
      </c>
      <c r="AA42" s="8">
        <v>4999.0247999999992</v>
      </c>
      <c r="AB42" s="8">
        <v>4000</v>
      </c>
      <c r="AC42" s="8">
        <v>999.02479999999923</v>
      </c>
      <c r="AD42" s="8">
        <v>0</v>
      </c>
      <c r="AE42" s="8">
        <v>4999.0247999999992</v>
      </c>
      <c r="AF42" s="8">
        <v>0</v>
      </c>
      <c r="AG42" s="1" t="s">
        <v>125</v>
      </c>
      <c r="AH42" s="1" t="s">
        <v>75</v>
      </c>
      <c r="AI42" s="1">
        <v>4</v>
      </c>
      <c r="AJ42" s="3">
        <v>45764</v>
      </c>
      <c r="AK42" s="3">
        <v>45760</v>
      </c>
      <c r="AL42" s="3">
        <v>45753</v>
      </c>
      <c r="AM42" s="3">
        <v>45761</v>
      </c>
      <c r="AN42" s="3">
        <v>45762</v>
      </c>
      <c r="AO42" s="3">
        <v>45763</v>
      </c>
      <c r="AP42" s="3">
        <v>45759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238</v>
      </c>
      <c r="BD42" s="56">
        <v>84.362094222222169</v>
      </c>
    </row>
    <row r="43" spans="1:56" ht="28.5" customHeight="1" x14ac:dyDescent="0.45">
      <c r="A43" s="3">
        <v>45741</v>
      </c>
      <c r="B43" s="14" t="s">
        <v>725</v>
      </c>
      <c r="C43" s="9" t="s">
        <v>152</v>
      </c>
      <c r="D43" s="13" t="s">
        <v>709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>
        <v>45764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116</v>
      </c>
      <c r="AA43" s="8">
        <v>4999.0247999999992</v>
      </c>
      <c r="AB43" s="8">
        <v>0</v>
      </c>
      <c r="AC43" s="8">
        <v>4999.0247999999992</v>
      </c>
      <c r="AD43" s="8">
        <v>0</v>
      </c>
      <c r="AE43" s="8">
        <v>4999.0247999999992</v>
      </c>
      <c r="AF43" s="8">
        <v>0</v>
      </c>
      <c r="AG43" s="1" t="s">
        <v>122</v>
      </c>
      <c r="AH43" s="1" t="s">
        <v>75</v>
      </c>
      <c r="AI43" s="1">
        <v>4</v>
      </c>
      <c r="AJ43" s="3">
        <v>45764</v>
      </c>
      <c r="AK43" s="3">
        <v>45760</v>
      </c>
      <c r="AL43" s="3">
        <v>45753</v>
      </c>
      <c r="AM43" s="3">
        <v>45761</v>
      </c>
      <c r="AN43" s="3">
        <v>45762</v>
      </c>
      <c r="AO43" s="3">
        <v>45763</v>
      </c>
      <c r="AP43" s="3">
        <v>45759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238</v>
      </c>
      <c r="BD43" s="56">
        <v>422.13987199999997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116</v>
      </c>
      <c r="AA44" s="8">
        <v>9998.0495999999985</v>
      </c>
      <c r="AB44" s="8">
        <v>4000</v>
      </c>
      <c r="AC44" s="8">
        <v>5998.0495999999985</v>
      </c>
      <c r="AD44" s="8">
        <v>0</v>
      </c>
      <c r="AE44" s="8">
        <v>9998.0495999999985</v>
      </c>
      <c r="AF44" s="8" t="s">
        <v>58</v>
      </c>
      <c r="AG44" s="1" t="s">
        <v>125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239</v>
      </c>
      <c r="BD44" s="56">
        <v>0</v>
      </c>
    </row>
    <row r="45" spans="1:56" ht="28.5" customHeight="1" x14ac:dyDescent="0.45">
      <c r="A45" s="3" t="s">
        <v>146</v>
      </c>
      <c r="B45" s="14" t="s">
        <v>146</v>
      </c>
      <c r="C45" s="9" t="s">
        <v>195</v>
      </c>
      <c r="D45" s="13" t="s">
        <v>59</v>
      </c>
      <c r="E45" s="9">
        <v>20</v>
      </c>
      <c r="F45" s="9">
        <v>30</v>
      </c>
      <c r="G45" s="9" t="s">
        <v>60</v>
      </c>
      <c r="H45" s="9">
        <v>0</v>
      </c>
      <c r="I45" s="9">
        <v>53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45807</v>
      </c>
      <c r="U45" s="11">
        <v>10000</v>
      </c>
      <c r="V45" s="10">
        <v>0</v>
      </c>
      <c r="W45" s="10">
        <v>10000</v>
      </c>
      <c r="X45" s="10">
        <v>0</v>
      </c>
      <c r="Y45" s="10">
        <v>0</v>
      </c>
      <c r="Z45" s="9" t="s">
        <v>151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>
        <v>0</v>
      </c>
      <c r="AG45" s="1" t="s">
        <v>122</v>
      </c>
      <c r="AH45" s="1" t="s">
        <v>77</v>
      </c>
      <c r="AI45" s="1">
        <v>1</v>
      </c>
      <c r="AJ45" s="3">
        <v>45807</v>
      </c>
      <c r="AK45" s="3">
        <v>0</v>
      </c>
      <c r="AL45" s="3">
        <v>0</v>
      </c>
      <c r="AM45" s="3">
        <v>0</v>
      </c>
      <c r="AN45" s="3">
        <v>0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540.28975000000003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151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58</v>
      </c>
      <c r="AG46" s="1" t="s">
        <v>124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8.5" customHeight="1" x14ac:dyDescent="0.45">
      <c r="A47" s="3" t="s">
        <v>146</v>
      </c>
      <c r="B47" s="14" t="s">
        <v>146</v>
      </c>
      <c r="C47" s="9" t="s">
        <v>86</v>
      </c>
      <c r="D47" s="13" t="s">
        <v>59</v>
      </c>
      <c r="E47" s="9">
        <v>20</v>
      </c>
      <c r="F47" s="9">
        <v>38</v>
      </c>
      <c r="G47" s="9" t="s">
        <v>60</v>
      </c>
      <c r="H47" s="9">
        <v>0</v>
      </c>
      <c r="I47" s="9">
        <v>72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 t="s">
        <v>63</v>
      </c>
      <c r="U47" s="11">
        <v>50000</v>
      </c>
      <c r="V47" s="10">
        <v>0</v>
      </c>
      <c r="W47" s="10">
        <v>50000</v>
      </c>
      <c r="X47" s="10">
        <v>0</v>
      </c>
      <c r="Y47" s="10">
        <v>0</v>
      </c>
      <c r="Z47" s="9" t="s">
        <v>79</v>
      </c>
      <c r="AA47" s="8">
        <v>55181.5</v>
      </c>
      <c r="AB47" s="8">
        <v>14387</v>
      </c>
      <c r="AC47" s="8">
        <v>40794.5</v>
      </c>
      <c r="AD47" s="8">
        <v>0</v>
      </c>
      <c r="AE47" s="8">
        <v>0</v>
      </c>
      <c r="AF47" s="8">
        <v>0</v>
      </c>
      <c r="AG47" s="1" t="s">
        <v>122</v>
      </c>
      <c r="AH47" s="1" t="s">
        <v>77</v>
      </c>
      <c r="AI47" s="1">
        <v>1</v>
      </c>
      <c r="AJ47" s="3" t="s">
        <v>63</v>
      </c>
      <c r="AK47" s="3">
        <v>0</v>
      </c>
      <c r="AL47" s="3">
        <v>0</v>
      </c>
      <c r="AM47" s="3">
        <v>0</v>
      </c>
      <c r="AN47" s="3">
        <v>0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2937.2039999999997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79</v>
      </c>
      <c r="AA48" s="8">
        <v>55181.5</v>
      </c>
      <c r="AB48" s="8">
        <v>14387</v>
      </c>
      <c r="AC48" s="8">
        <v>40794.5</v>
      </c>
      <c r="AD48" s="8">
        <v>0</v>
      </c>
      <c r="AE48" s="8">
        <v>0</v>
      </c>
      <c r="AF48" s="8" t="s">
        <v>58</v>
      </c>
      <c r="AG48" s="1" t="s">
        <v>122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45">
      <c r="A49" s="3">
        <v>45721</v>
      </c>
      <c r="B49" s="14" t="s">
        <v>514</v>
      </c>
      <c r="C49" s="9" t="s">
        <v>152</v>
      </c>
      <c r="D49" s="13" t="s">
        <v>488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 t="s">
        <v>63</v>
      </c>
      <c r="U49" s="11">
        <v>971</v>
      </c>
      <c r="V49" s="10">
        <v>0</v>
      </c>
      <c r="W49" s="10">
        <v>971</v>
      </c>
      <c r="X49" s="10">
        <v>10610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122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>
        <v>45721</v>
      </c>
      <c r="B50" s="14" t="s">
        <v>514</v>
      </c>
      <c r="C50" s="9" t="s">
        <v>152</v>
      </c>
      <c r="D50" s="13" t="s">
        <v>357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111</v>
      </c>
      <c r="V50" s="10">
        <v>0</v>
      </c>
      <c r="W50" s="10">
        <v>111</v>
      </c>
      <c r="X50" s="10">
        <v>5600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122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8.5" customHeight="1" x14ac:dyDescent="0.45">
      <c r="A51" s="3">
        <v>45729</v>
      </c>
      <c r="B51" s="14" t="s">
        <v>609</v>
      </c>
      <c r="C51" s="9" t="s">
        <v>297</v>
      </c>
      <c r="D51" s="13" t="s">
        <v>584</v>
      </c>
      <c r="E51" s="9">
        <v>20</v>
      </c>
      <c r="F51" s="9">
        <v>30</v>
      </c>
      <c r="G51" s="9" t="s">
        <v>60</v>
      </c>
      <c r="H51" s="9" t="s">
        <v>66</v>
      </c>
      <c r="I51" s="9">
        <v>80</v>
      </c>
      <c r="J51" s="9" t="s">
        <v>57</v>
      </c>
      <c r="K51" s="9">
        <v>5</v>
      </c>
      <c r="L51" s="9" t="s">
        <v>251</v>
      </c>
      <c r="M51" s="10">
        <v>21</v>
      </c>
      <c r="N51" s="9">
        <v>33</v>
      </c>
      <c r="O51" s="9">
        <v>40</v>
      </c>
      <c r="P51" s="10">
        <v>0.51290839353600004</v>
      </c>
      <c r="Q51" s="10">
        <v>0</v>
      </c>
      <c r="R51" s="10">
        <v>0.51290839353600004</v>
      </c>
      <c r="S51" s="9" t="s">
        <v>71</v>
      </c>
      <c r="T51" s="12" t="s">
        <v>142</v>
      </c>
      <c r="U51" s="11">
        <v>10000</v>
      </c>
      <c r="V51" s="10">
        <v>9970</v>
      </c>
      <c r="W51" s="10">
        <v>30</v>
      </c>
      <c r="X51" s="10">
        <v>10500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122</v>
      </c>
      <c r="AH51" s="1" t="s">
        <v>68</v>
      </c>
      <c r="AI51" s="1">
        <v>4</v>
      </c>
      <c r="AJ51" s="3" t="s">
        <v>142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 t="e">
        <v>#VALUE!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45611</v>
      </c>
      <c r="B52" s="14" t="s">
        <v>249</v>
      </c>
      <c r="C52" s="9" t="s">
        <v>152</v>
      </c>
      <c r="D52" s="13" t="s">
        <v>131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67</v>
      </c>
      <c r="V52" s="10">
        <v>67</v>
      </c>
      <c r="W52" s="10">
        <v>0</v>
      </c>
      <c r="X52" s="10">
        <v>80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45721</v>
      </c>
      <c r="B53" s="14" t="s">
        <v>513</v>
      </c>
      <c r="C53" s="9" t="s">
        <v>152</v>
      </c>
      <c r="D53" s="13" t="s">
        <v>358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395</v>
      </c>
      <c r="V53" s="10">
        <v>0</v>
      </c>
      <c r="W53" s="10">
        <v>395</v>
      </c>
      <c r="X53" s="10">
        <v>11050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45721</v>
      </c>
      <c r="B54" s="14" t="s">
        <v>518</v>
      </c>
      <c r="C54" s="9" t="s">
        <v>152</v>
      </c>
      <c r="D54" s="13" t="s">
        <v>162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235</v>
      </c>
      <c r="V54" s="10">
        <v>0</v>
      </c>
      <c r="W54" s="10">
        <v>235</v>
      </c>
      <c r="X54" s="10">
        <v>6066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45667</v>
      </c>
      <c r="B55" s="14" t="s">
        <v>339</v>
      </c>
      <c r="C55" s="9" t="s">
        <v>111</v>
      </c>
      <c r="D55" s="13" t="s">
        <v>333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 t="s">
        <v>142</v>
      </c>
      <c r="U55" s="11">
        <v>2432</v>
      </c>
      <c r="V55" s="10">
        <v>2432</v>
      </c>
      <c r="W55" s="10">
        <v>0</v>
      </c>
      <c r="X55" s="10">
        <v>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123</v>
      </c>
      <c r="AH55" s="1" t="s">
        <v>75</v>
      </c>
      <c r="AI55" s="1">
        <v>4</v>
      </c>
      <c r="AJ55" s="3" t="s">
        <v>142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45721</v>
      </c>
      <c r="B56" s="14" t="s">
        <v>518</v>
      </c>
      <c r="C56" s="9" t="s">
        <v>152</v>
      </c>
      <c r="D56" s="13" t="s">
        <v>489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 t="s">
        <v>63</v>
      </c>
      <c r="U56" s="11">
        <v>734</v>
      </c>
      <c r="V56" s="10">
        <v>0</v>
      </c>
      <c r="W56" s="10">
        <v>734</v>
      </c>
      <c r="X56" s="10">
        <v>5520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145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45674</v>
      </c>
      <c r="B57" s="14" t="s">
        <v>368</v>
      </c>
      <c r="C57" s="9" t="s">
        <v>152</v>
      </c>
      <c r="D57" s="13" t="s">
        <v>161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252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45752</v>
      </c>
      <c r="U57" s="11">
        <v>811</v>
      </c>
      <c r="V57" s="10">
        <v>0</v>
      </c>
      <c r="W57" s="10">
        <v>811</v>
      </c>
      <c r="X57" s="10">
        <v>0</v>
      </c>
      <c r="Y57" s="10">
        <v>851.55000000000007</v>
      </c>
      <c r="Z57" s="9" t="s">
        <v>81</v>
      </c>
      <c r="AA57" s="8">
        <v>849.72525000000007</v>
      </c>
      <c r="AB57" s="8">
        <v>0</v>
      </c>
      <c r="AC57" s="8">
        <v>849.72525000000007</v>
      </c>
      <c r="AD57" s="8">
        <v>0</v>
      </c>
      <c r="AE57" s="8">
        <v>849.72525000000007</v>
      </c>
      <c r="AF57" s="8" t="s">
        <v>299</v>
      </c>
      <c r="AG57" s="1" t="s">
        <v>123</v>
      </c>
      <c r="AH57" s="1" t="s">
        <v>75</v>
      </c>
      <c r="AI57" s="1">
        <v>4</v>
      </c>
      <c r="AJ57" s="3">
        <v>45752</v>
      </c>
      <c r="AK57" s="3">
        <v>45748</v>
      </c>
      <c r="AL57" s="3">
        <v>45741</v>
      </c>
      <c r="AM57" s="3">
        <v>45749</v>
      </c>
      <c r="AN57" s="3">
        <v>45750</v>
      </c>
      <c r="AO57" s="3">
        <v>45751</v>
      </c>
      <c r="AP57" s="3">
        <v>45747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64.201463333333322</v>
      </c>
    </row>
    <row r="58" spans="1:56" ht="28.5" customHeight="1" x14ac:dyDescent="0.45">
      <c r="A58" s="3">
        <v>45721</v>
      </c>
      <c r="B58" s="14" t="s">
        <v>515</v>
      </c>
      <c r="C58" s="9" t="s">
        <v>152</v>
      </c>
      <c r="D58" s="13" t="s">
        <v>161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252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45752</v>
      </c>
      <c r="U58" s="11">
        <v>10320</v>
      </c>
      <c r="V58" s="10">
        <v>0</v>
      </c>
      <c r="W58" s="10">
        <v>10320</v>
      </c>
      <c r="X58" s="10">
        <v>0</v>
      </c>
      <c r="Y58" s="10">
        <v>10836</v>
      </c>
      <c r="Z58" s="9" t="s">
        <v>81</v>
      </c>
      <c r="AA58" s="8">
        <v>10812.78</v>
      </c>
      <c r="AB58" s="8">
        <v>0</v>
      </c>
      <c r="AC58" s="8">
        <v>10812.78</v>
      </c>
      <c r="AD58" s="8">
        <v>0</v>
      </c>
      <c r="AE58" s="8">
        <v>10812.78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45752</v>
      </c>
      <c r="AK58" s="3">
        <v>45748</v>
      </c>
      <c r="AL58" s="3">
        <v>45741</v>
      </c>
      <c r="AM58" s="3">
        <v>45749</v>
      </c>
      <c r="AN58" s="3">
        <v>45750</v>
      </c>
      <c r="AO58" s="3">
        <v>45751</v>
      </c>
      <c r="AP58" s="3">
        <v>45747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816.96559999999988</v>
      </c>
    </row>
    <row r="59" spans="1:56" ht="28.5" customHeight="1" x14ac:dyDescent="0.45">
      <c r="A59" s="3">
        <v>45721</v>
      </c>
      <c r="B59" s="14" t="s">
        <v>517</v>
      </c>
      <c r="C59" s="9" t="s">
        <v>152</v>
      </c>
      <c r="D59" s="13" t="s">
        <v>141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252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45752</v>
      </c>
      <c r="U59" s="11">
        <v>7710</v>
      </c>
      <c r="V59" s="10">
        <v>0</v>
      </c>
      <c r="W59" s="10">
        <v>7710</v>
      </c>
      <c r="X59" s="10">
        <v>23120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45752</v>
      </c>
      <c r="AK59" s="3">
        <v>45748</v>
      </c>
      <c r="AL59" s="3">
        <v>45741</v>
      </c>
      <c r="AM59" s="3">
        <v>45749</v>
      </c>
      <c r="AN59" s="3">
        <v>45750</v>
      </c>
      <c r="AO59" s="3">
        <v>45751</v>
      </c>
      <c r="AP59" s="3">
        <v>45747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145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45738</v>
      </c>
      <c r="B60" s="14" t="s">
        <v>685</v>
      </c>
      <c r="C60" s="9" t="s">
        <v>111</v>
      </c>
      <c r="D60" s="13" t="s">
        <v>686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45751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81</v>
      </c>
      <c r="AA60" s="8">
        <v>3310.89</v>
      </c>
      <c r="AB60" s="8">
        <v>0</v>
      </c>
      <c r="AC60" s="8">
        <v>3310.89</v>
      </c>
      <c r="AD60" s="8">
        <v>0</v>
      </c>
      <c r="AE60" s="8">
        <v>3310.89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45751</v>
      </c>
      <c r="AK60" s="3">
        <v>45747</v>
      </c>
      <c r="AL60" s="3">
        <v>45740</v>
      </c>
      <c r="AM60" s="3">
        <v>45748</v>
      </c>
      <c r="AN60" s="3">
        <v>45749</v>
      </c>
      <c r="AO60" s="3">
        <v>45750</v>
      </c>
      <c r="AP60" s="3">
        <v>45746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250.15613333333337</v>
      </c>
    </row>
    <row r="61" spans="1:56" ht="28.5" customHeight="1" x14ac:dyDescent="0.45">
      <c r="A61" s="3">
        <v>45738</v>
      </c>
      <c r="B61" s="14" t="s">
        <v>711</v>
      </c>
      <c r="C61" s="9" t="s">
        <v>111</v>
      </c>
      <c r="D61" s="13" t="s">
        <v>687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45751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81</v>
      </c>
      <c r="AA61" s="8">
        <v>4414.5199999999995</v>
      </c>
      <c r="AB61" s="8">
        <v>0</v>
      </c>
      <c r="AC61" s="8">
        <v>4414.5199999999995</v>
      </c>
      <c r="AD61" s="8">
        <v>0</v>
      </c>
      <c r="AE61" s="8">
        <v>4414.5199999999995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45751</v>
      </c>
      <c r="AK61" s="3">
        <v>45747</v>
      </c>
      <c r="AL61" s="3">
        <v>45740</v>
      </c>
      <c r="AM61" s="3">
        <v>45748</v>
      </c>
      <c r="AN61" s="3">
        <v>45749</v>
      </c>
      <c r="AO61" s="3">
        <v>45750</v>
      </c>
      <c r="AP61" s="3">
        <v>45746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333.54151111111111</v>
      </c>
    </row>
    <row r="62" spans="1:56" ht="28.5" customHeight="1" x14ac:dyDescent="0.45">
      <c r="A62" s="3">
        <v>45706</v>
      </c>
      <c r="B62" s="14" t="s">
        <v>424</v>
      </c>
      <c r="C62" s="9" t="s">
        <v>111</v>
      </c>
      <c r="D62" s="13" t="s">
        <v>425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45754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81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45754</v>
      </c>
      <c r="AK62" s="3">
        <v>45750</v>
      </c>
      <c r="AL62" s="3">
        <v>45743</v>
      </c>
      <c r="AM62" s="3">
        <v>45751</v>
      </c>
      <c r="AN62" s="3">
        <v>45752</v>
      </c>
      <c r="AO62" s="3">
        <v>45753</v>
      </c>
      <c r="AP62" s="3">
        <v>45749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250.15613333333337</v>
      </c>
    </row>
    <row r="63" spans="1:56" ht="28.5" customHeight="1" x14ac:dyDescent="0.45">
      <c r="A63" s="3">
        <v>45741</v>
      </c>
      <c r="B63" s="14" t="s">
        <v>728</v>
      </c>
      <c r="C63" s="9" t="s">
        <v>111</v>
      </c>
      <c r="D63" s="13" t="s">
        <v>689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45754</v>
      </c>
      <c r="U63" s="11">
        <v>4000</v>
      </c>
      <c r="V63" s="10">
        <v>0</v>
      </c>
      <c r="W63" s="10">
        <v>4000</v>
      </c>
      <c r="X63" s="10">
        <v>0</v>
      </c>
      <c r="Y63" s="10">
        <v>4200</v>
      </c>
      <c r="Z63" s="9" t="s">
        <v>81</v>
      </c>
      <c r="AA63" s="8">
        <v>4414.5199999999995</v>
      </c>
      <c r="AB63" s="8">
        <v>0</v>
      </c>
      <c r="AC63" s="8">
        <v>4414.5199999999995</v>
      </c>
      <c r="AD63" s="8">
        <v>0</v>
      </c>
      <c r="AE63" s="8">
        <v>4414.5199999999995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45754</v>
      </c>
      <c r="AK63" s="3">
        <v>45750</v>
      </c>
      <c r="AL63" s="3">
        <v>45743</v>
      </c>
      <c r="AM63" s="3">
        <v>45751</v>
      </c>
      <c r="AN63" s="3">
        <v>45752</v>
      </c>
      <c r="AO63" s="3">
        <v>45753</v>
      </c>
      <c r="AP63" s="3">
        <v>45749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333.54151111111111</v>
      </c>
    </row>
    <row r="64" spans="1:56" ht="28.5" customHeight="1" x14ac:dyDescent="0.45">
      <c r="A64" s="3">
        <v>45734</v>
      </c>
      <c r="B64" s="14" t="s">
        <v>655</v>
      </c>
      <c r="C64" s="9" t="s">
        <v>155</v>
      </c>
      <c r="D64" s="13" t="s">
        <v>642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45757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5378.4500000000007</v>
      </c>
      <c r="AF64" s="8" t="s">
        <v>610</v>
      </c>
      <c r="AG64" s="1" t="s">
        <v>123</v>
      </c>
      <c r="AH64" s="1" t="s">
        <v>75</v>
      </c>
      <c r="AI64" s="1">
        <v>4</v>
      </c>
      <c r="AJ64" s="3">
        <v>45757</v>
      </c>
      <c r="AK64" s="3">
        <v>45753</v>
      </c>
      <c r="AL64" s="3">
        <v>45746</v>
      </c>
      <c r="AM64" s="3">
        <v>45754</v>
      </c>
      <c r="AN64" s="3">
        <v>45755</v>
      </c>
      <c r="AO64" s="3">
        <v>45756</v>
      </c>
      <c r="AP64" s="3">
        <v>45752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406.37177777777782</v>
      </c>
    </row>
    <row r="65" spans="1:56" ht="28.5" customHeight="1" x14ac:dyDescent="0.45">
      <c r="A65" s="3">
        <v>45734</v>
      </c>
      <c r="B65" s="14" t="s">
        <v>655</v>
      </c>
      <c r="C65" s="9" t="s">
        <v>155</v>
      </c>
      <c r="D65" s="13" t="s">
        <v>644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45757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5378.4500000000007</v>
      </c>
      <c r="AB65" s="8">
        <v>0</v>
      </c>
      <c r="AC65" s="8">
        <v>5378.4500000000007</v>
      </c>
      <c r="AD65" s="8">
        <v>0</v>
      </c>
      <c r="AE65" s="8">
        <v>5378.4500000000007</v>
      </c>
      <c r="AF65" s="8" t="s">
        <v>610</v>
      </c>
      <c r="AG65" s="1" t="s">
        <v>123</v>
      </c>
      <c r="AH65" s="1" t="s">
        <v>75</v>
      </c>
      <c r="AI65" s="1">
        <v>4</v>
      </c>
      <c r="AJ65" s="3">
        <v>45757</v>
      </c>
      <c r="AK65" s="3">
        <v>45753</v>
      </c>
      <c r="AL65" s="3">
        <v>45746</v>
      </c>
      <c r="AM65" s="3">
        <v>45754</v>
      </c>
      <c r="AN65" s="3">
        <v>45755</v>
      </c>
      <c r="AO65" s="3">
        <v>45756</v>
      </c>
      <c r="AP65" s="3">
        <v>45752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406.37177777777782</v>
      </c>
    </row>
    <row r="66" spans="1:56" ht="28.5" customHeight="1" x14ac:dyDescent="0.45">
      <c r="A66" s="3">
        <v>45734</v>
      </c>
      <c r="B66" s="14" t="s">
        <v>655</v>
      </c>
      <c r="C66" s="9" t="s">
        <v>155</v>
      </c>
      <c r="D66" s="13" t="s">
        <v>645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45757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 t="s">
        <v>610</v>
      </c>
      <c r="AG66" s="1" t="s">
        <v>123</v>
      </c>
      <c r="AH66" s="1" t="s">
        <v>75</v>
      </c>
      <c r="AI66" s="1">
        <v>4</v>
      </c>
      <c r="AJ66" s="3">
        <v>45757</v>
      </c>
      <c r="AK66" s="3">
        <v>45753</v>
      </c>
      <c r="AL66" s="3">
        <v>45746</v>
      </c>
      <c r="AM66" s="3">
        <v>45754</v>
      </c>
      <c r="AN66" s="3">
        <v>45755</v>
      </c>
      <c r="AO66" s="3">
        <v>45756</v>
      </c>
      <c r="AP66" s="3">
        <v>45752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406.37177777777782</v>
      </c>
    </row>
    <row r="67" spans="1:56" ht="28.5" customHeight="1" x14ac:dyDescent="0.45">
      <c r="A67" s="3">
        <v>45734</v>
      </c>
      <c r="B67" s="14" t="s">
        <v>692</v>
      </c>
      <c r="C67" s="9" t="s">
        <v>155</v>
      </c>
      <c r="D67" s="13" t="s">
        <v>671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45757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 t="s">
        <v>610</v>
      </c>
      <c r="AG67" s="1" t="s">
        <v>123</v>
      </c>
      <c r="AH67" s="1" t="s">
        <v>75</v>
      </c>
      <c r="AI67" s="1">
        <v>4</v>
      </c>
      <c r="AJ67" s="3">
        <v>45757</v>
      </c>
      <c r="AK67" s="3">
        <v>45753</v>
      </c>
      <c r="AL67" s="3">
        <v>45746</v>
      </c>
      <c r="AM67" s="3">
        <v>45754</v>
      </c>
      <c r="AN67" s="3">
        <v>45755</v>
      </c>
      <c r="AO67" s="3">
        <v>45756</v>
      </c>
      <c r="AP67" s="3">
        <v>45752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406.37177777777782</v>
      </c>
    </row>
    <row r="68" spans="1:56" ht="28.5" customHeight="1" x14ac:dyDescent="0.45">
      <c r="A68" s="3">
        <v>45740</v>
      </c>
      <c r="B68" s="14" t="s">
        <v>683</v>
      </c>
      <c r="C68" s="9" t="s">
        <v>111</v>
      </c>
      <c r="D68" s="13" t="s">
        <v>693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45758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81</v>
      </c>
      <c r="AA68" s="8">
        <v>3310.89</v>
      </c>
      <c r="AB68" s="8">
        <v>0</v>
      </c>
      <c r="AC68" s="8">
        <v>3310.89</v>
      </c>
      <c r="AD68" s="8">
        <v>0</v>
      </c>
      <c r="AE68" s="8">
        <v>3310.89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45758</v>
      </c>
      <c r="AK68" s="3">
        <v>45754</v>
      </c>
      <c r="AL68" s="3">
        <v>45747</v>
      </c>
      <c r="AM68" s="3">
        <v>45755</v>
      </c>
      <c r="AN68" s="3">
        <v>45756</v>
      </c>
      <c r="AO68" s="3">
        <v>45757</v>
      </c>
      <c r="AP68" s="3">
        <v>45753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250.15613333333337</v>
      </c>
    </row>
    <row r="69" spans="1:56" ht="28.5" customHeight="1" x14ac:dyDescent="0.45">
      <c r="A69" s="3">
        <v>45741</v>
      </c>
      <c r="B69" s="14" t="s">
        <v>726</v>
      </c>
      <c r="C69" s="9" t="s">
        <v>152</v>
      </c>
      <c r="D69" s="13" t="s">
        <v>141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252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45764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10477.5</v>
      </c>
      <c r="AB69" s="8">
        <v>0</v>
      </c>
      <c r="AC69" s="8">
        <v>10477.5</v>
      </c>
      <c r="AD69" s="8">
        <v>0</v>
      </c>
      <c r="AE69" s="8">
        <v>10477.5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45764</v>
      </c>
      <c r="AK69" s="3">
        <v>45760</v>
      </c>
      <c r="AL69" s="3">
        <v>45753</v>
      </c>
      <c r="AM69" s="3">
        <v>45761</v>
      </c>
      <c r="AN69" s="3">
        <v>45762</v>
      </c>
      <c r="AO69" s="3">
        <v>45763</v>
      </c>
      <c r="AP69" s="3">
        <v>45759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791.63333333333321</v>
      </c>
    </row>
    <row r="70" spans="1:56" ht="28.5" customHeight="1" x14ac:dyDescent="0.45">
      <c r="A70" s="3">
        <v>45741</v>
      </c>
      <c r="B70" s="14" t="s">
        <v>727</v>
      </c>
      <c r="C70" s="9" t="s">
        <v>111</v>
      </c>
      <c r="D70" s="13" t="s">
        <v>688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45765</v>
      </c>
      <c r="U70" s="11">
        <v>4000</v>
      </c>
      <c r="V70" s="10">
        <v>0</v>
      </c>
      <c r="W70" s="10">
        <v>4000</v>
      </c>
      <c r="X70" s="10">
        <v>0</v>
      </c>
      <c r="Y70" s="10">
        <v>4200</v>
      </c>
      <c r="Z70" s="9" t="s">
        <v>81</v>
      </c>
      <c r="AA70" s="8">
        <v>4414.5199999999995</v>
      </c>
      <c r="AB70" s="8">
        <v>0</v>
      </c>
      <c r="AC70" s="8">
        <v>4414.5199999999995</v>
      </c>
      <c r="AD70" s="8">
        <v>0</v>
      </c>
      <c r="AE70" s="8">
        <v>4414.5199999999995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45765</v>
      </c>
      <c r="AK70" s="3">
        <v>45761</v>
      </c>
      <c r="AL70" s="3">
        <v>45754</v>
      </c>
      <c r="AM70" s="3">
        <v>45762</v>
      </c>
      <c r="AN70" s="3">
        <v>45763</v>
      </c>
      <c r="AO70" s="3">
        <v>45764</v>
      </c>
      <c r="AP70" s="3">
        <v>45760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333.54151111111111</v>
      </c>
    </row>
    <row r="71" spans="1:56" ht="28.5" customHeight="1" x14ac:dyDescent="0.45">
      <c r="A71" s="3">
        <v>45741</v>
      </c>
      <c r="B71" s="14" t="s">
        <v>729</v>
      </c>
      <c r="C71" s="9" t="s">
        <v>111</v>
      </c>
      <c r="D71" s="13" t="s">
        <v>690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45765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45765</v>
      </c>
      <c r="AK71" s="3">
        <v>45761</v>
      </c>
      <c r="AL71" s="3">
        <v>45754</v>
      </c>
      <c r="AM71" s="3">
        <v>45762</v>
      </c>
      <c r="AN71" s="3">
        <v>45763</v>
      </c>
      <c r="AO71" s="3">
        <v>45764</v>
      </c>
      <c r="AP71" s="3">
        <v>45760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333.54151111111111</v>
      </c>
    </row>
    <row r="72" spans="1:56" ht="28.5" customHeight="1" x14ac:dyDescent="0.45">
      <c r="A72" s="3" t="s">
        <v>146</v>
      </c>
      <c r="B72" s="14" t="s">
        <v>146</v>
      </c>
      <c r="C72" s="9" t="s">
        <v>155</v>
      </c>
      <c r="D72" s="13" t="s">
        <v>643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45768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81</v>
      </c>
      <c r="AA72" s="8">
        <v>5378.4500000000007</v>
      </c>
      <c r="AB72" s="8">
        <v>0</v>
      </c>
      <c r="AC72" s="8">
        <v>5378.4500000000007</v>
      </c>
      <c r="AD72" s="8">
        <v>0</v>
      </c>
      <c r="AE72" s="8">
        <v>5378.4500000000007</v>
      </c>
      <c r="AF72" s="8" t="s">
        <v>610</v>
      </c>
      <c r="AG72" s="1" t="s">
        <v>61</v>
      </c>
      <c r="AH72" s="1" t="s">
        <v>75</v>
      </c>
      <c r="AI72" s="1">
        <v>4</v>
      </c>
      <c r="AJ72" s="3">
        <v>45768</v>
      </c>
      <c r="AK72" s="3">
        <v>45764</v>
      </c>
      <c r="AL72" s="3">
        <v>45757</v>
      </c>
      <c r="AM72" s="3">
        <v>45765</v>
      </c>
      <c r="AN72" s="3">
        <v>45766</v>
      </c>
      <c r="AO72" s="3">
        <v>45767</v>
      </c>
      <c r="AP72" s="3">
        <v>45763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406.37177777777782</v>
      </c>
    </row>
    <row r="73" spans="1:56" ht="28.5" customHeight="1" x14ac:dyDescent="0.45">
      <c r="A73" s="3">
        <v>45740</v>
      </c>
      <c r="B73" s="14" t="s">
        <v>694</v>
      </c>
      <c r="C73" s="9" t="s">
        <v>80</v>
      </c>
      <c r="D73" s="13" t="s">
        <v>340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45776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45776</v>
      </c>
      <c r="AK73" s="3">
        <v>45772</v>
      </c>
      <c r="AL73" s="3">
        <v>45765</v>
      </c>
      <c r="AM73" s="3">
        <v>45773</v>
      </c>
      <c r="AN73" s="3">
        <v>45774</v>
      </c>
      <c r="AO73" s="3">
        <v>45775</v>
      </c>
      <c r="AP73" s="3">
        <v>45771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416.92688888888887</v>
      </c>
    </row>
    <row r="74" spans="1:56" ht="28.5" customHeight="1" x14ac:dyDescent="0.45">
      <c r="A74" s="3">
        <v>45740</v>
      </c>
      <c r="B74" s="14" t="s">
        <v>706</v>
      </c>
      <c r="C74" s="9" t="s">
        <v>80</v>
      </c>
      <c r="D74" s="13" t="s">
        <v>394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81</v>
      </c>
      <c r="AA74" s="8">
        <v>3227.07</v>
      </c>
      <c r="AB74" s="8">
        <v>0</v>
      </c>
      <c r="AC74" s="8">
        <v>3227.07</v>
      </c>
      <c r="AD74" s="8">
        <v>0</v>
      </c>
      <c r="AE74" s="8">
        <v>3227.07</v>
      </c>
      <c r="AF74" s="8">
        <v>0</v>
      </c>
      <c r="AG74" s="1" t="s">
        <v>122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243.82306666666665</v>
      </c>
    </row>
    <row r="75" spans="1:56" ht="28.5" customHeight="1" x14ac:dyDescent="0.45">
      <c r="A75" s="3" t="s">
        <v>146</v>
      </c>
      <c r="B75" s="14" t="s">
        <v>146</v>
      </c>
      <c r="C75" s="9" t="s">
        <v>152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45777</v>
      </c>
      <c r="U75" s="11">
        <v>140000</v>
      </c>
      <c r="V75" s="10">
        <v>0</v>
      </c>
      <c r="W75" s="10">
        <v>140000</v>
      </c>
      <c r="X75" s="10">
        <v>0</v>
      </c>
      <c r="Y75" s="10">
        <v>147000</v>
      </c>
      <c r="Z75" s="9" t="s">
        <v>81</v>
      </c>
      <c r="AA75" s="8">
        <v>146685</v>
      </c>
      <c r="AB75" s="8">
        <v>0</v>
      </c>
      <c r="AC75" s="8">
        <v>146685</v>
      </c>
      <c r="AD75" s="8">
        <v>0</v>
      </c>
      <c r="AE75" s="8">
        <v>146685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45777</v>
      </c>
      <c r="AK75" s="3">
        <v>45773</v>
      </c>
      <c r="AL75" s="3">
        <v>45766</v>
      </c>
      <c r="AM75" s="3">
        <v>45774</v>
      </c>
      <c r="AN75" s="3">
        <v>45775</v>
      </c>
      <c r="AO75" s="3">
        <v>45776</v>
      </c>
      <c r="AP75" s="3">
        <v>45772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11082.866666666665</v>
      </c>
    </row>
    <row r="76" spans="1:56" ht="28.5" customHeight="1" x14ac:dyDescent="0.45">
      <c r="A76" s="3" t="s">
        <v>146</v>
      </c>
      <c r="B76" s="14" t="s">
        <v>146</v>
      </c>
      <c r="C76" s="9" t="s">
        <v>80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45777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45777</v>
      </c>
      <c r="AK76" s="3">
        <v>45773</v>
      </c>
      <c r="AL76" s="3">
        <v>45766</v>
      </c>
      <c r="AM76" s="3">
        <v>45774</v>
      </c>
      <c r="AN76" s="3">
        <v>45775</v>
      </c>
      <c r="AO76" s="3">
        <v>45776</v>
      </c>
      <c r="AP76" s="3">
        <v>45772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1667.7075555555555</v>
      </c>
    </row>
    <row r="77" spans="1:56" ht="28.5" customHeight="1" x14ac:dyDescent="0.45">
      <c r="A77" s="3">
        <v>45705</v>
      </c>
      <c r="B77" s="14" t="s">
        <v>423</v>
      </c>
      <c r="C77" s="9" t="s">
        <v>152</v>
      </c>
      <c r="D77" s="13" t="s">
        <v>242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252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122</v>
      </c>
      <c r="V77" s="10">
        <v>0</v>
      </c>
      <c r="W77" s="10">
        <v>122</v>
      </c>
      <c r="X77" s="10">
        <v>11870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510</v>
      </c>
      <c r="AG77" s="1" t="s">
        <v>123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 t="s">
        <v>146</v>
      </c>
      <c r="B78" s="14" t="s">
        <v>146</v>
      </c>
      <c r="C78" s="9" t="s">
        <v>98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 t="s">
        <v>63</v>
      </c>
      <c r="U78" s="11">
        <v>40000</v>
      </c>
      <c r="V78" s="10">
        <v>0</v>
      </c>
      <c r="W78" s="10">
        <v>40000</v>
      </c>
      <c r="X78" s="10">
        <v>0</v>
      </c>
      <c r="Y78" s="10">
        <v>42000</v>
      </c>
      <c r="Z78" s="9" t="s">
        <v>81</v>
      </c>
      <c r="AA78" s="8">
        <v>43027.600000000006</v>
      </c>
      <c r="AB78" s="8">
        <v>0</v>
      </c>
      <c r="AC78" s="8">
        <v>43027.600000000006</v>
      </c>
      <c r="AD78" s="8">
        <v>0</v>
      </c>
      <c r="AE78" s="8">
        <v>43027.600000000006</v>
      </c>
      <c r="AF78" s="8">
        <v>0</v>
      </c>
      <c r="AG78" s="1" t="s">
        <v>123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3250.9742222222226</v>
      </c>
    </row>
    <row r="79" spans="1:56" ht="28.5" customHeight="1" x14ac:dyDescent="0.45">
      <c r="A79" s="3">
        <v>45720</v>
      </c>
      <c r="B79" s="14" t="s">
        <v>503</v>
      </c>
      <c r="C79" s="9" t="s">
        <v>111</v>
      </c>
      <c r="D79" s="13" t="s">
        <v>485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0</v>
      </c>
      <c r="AC79" s="8">
        <v>3310.89</v>
      </c>
      <c r="AD79" s="8">
        <v>0</v>
      </c>
      <c r="AE79" s="8">
        <v>3310.89</v>
      </c>
      <c r="AF79" s="8">
        <v>0</v>
      </c>
      <c r="AG79" s="1" t="s">
        <v>123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250.15613333333337</v>
      </c>
    </row>
    <row r="80" spans="1:56" ht="28.5" customHeight="1" x14ac:dyDescent="0.45">
      <c r="A80" s="3">
        <v>45720</v>
      </c>
      <c r="B80" s="14" t="s">
        <v>504</v>
      </c>
      <c r="C80" s="9" t="s">
        <v>111</v>
      </c>
      <c r="D80" s="13" t="s">
        <v>486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250.15613333333337</v>
      </c>
    </row>
    <row r="81" spans="1:56" ht="28.5" customHeight="1" x14ac:dyDescent="0.45">
      <c r="A81" s="3">
        <v>45720</v>
      </c>
      <c r="B81" s="14" t="s">
        <v>502</v>
      </c>
      <c r="C81" s="9" t="s">
        <v>111</v>
      </c>
      <c r="D81" s="13" t="s">
        <v>487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416.92688888888887</v>
      </c>
    </row>
    <row r="82" spans="1:56" ht="28.5" customHeight="1" x14ac:dyDescent="0.45">
      <c r="A82" s="3">
        <v>45720</v>
      </c>
      <c r="B82" s="14" t="s">
        <v>505</v>
      </c>
      <c r="C82" s="9" t="s">
        <v>111</v>
      </c>
      <c r="D82" s="13" t="s">
        <v>490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124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416.92688888888887</v>
      </c>
    </row>
    <row r="83" spans="1:56" ht="28.5" customHeight="1" x14ac:dyDescent="0.45">
      <c r="A83" s="3">
        <v>45712</v>
      </c>
      <c r="B83" s="14" t="s">
        <v>448</v>
      </c>
      <c r="C83" s="9" t="s">
        <v>111</v>
      </c>
      <c r="D83" s="13" t="s">
        <v>127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45681</v>
      </c>
      <c r="B84" s="14" t="s">
        <v>376</v>
      </c>
      <c r="C84" s="9" t="s">
        <v>80</v>
      </c>
      <c r="D84" s="13" t="s">
        <v>373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3478.5300000000007</v>
      </c>
      <c r="AB84" s="8">
        <v>0</v>
      </c>
      <c r="AC84" s="8">
        <v>3478.5300000000007</v>
      </c>
      <c r="AD84" s="8">
        <v>0</v>
      </c>
      <c r="AE84" s="8">
        <v>3478.5300000000007</v>
      </c>
      <c r="AF84" s="8">
        <v>0</v>
      </c>
      <c r="AG84" s="1" t="s">
        <v>124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262.82226666666674</v>
      </c>
    </row>
    <row r="85" spans="1:56" ht="28.5" customHeight="1" x14ac:dyDescent="0.45">
      <c r="A85" s="3">
        <v>45705</v>
      </c>
      <c r="B85" s="14" t="s">
        <v>422</v>
      </c>
      <c r="C85" s="9" t="s">
        <v>152</v>
      </c>
      <c r="D85" s="13" t="s">
        <v>209</v>
      </c>
      <c r="E85" s="9">
        <v>20</v>
      </c>
      <c r="F85" s="9">
        <v>35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252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855</v>
      </c>
      <c r="V85" s="10">
        <v>0</v>
      </c>
      <c r="W85" s="10">
        <v>855</v>
      </c>
      <c r="X85" s="10">
        <v>16440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445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45674</v>
      </c>
      <c r="B86" s="14" t="s">
        <v>370</v>
      </c>
      <c r="C86" s="9" t="s">
        <v>152</v>
      </c>
      <c r="D86" s="13" t="s">
        <v>360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252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152</v>
      </c>
      <c r="V86" s="10">
        <v>0</v>
      </c>
      <c r="W86" s="10">
        <v>152</v>
      </c>
      <c r="X86" s="10">
        <v>6000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5987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444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45611</v>
      </c>
      <c r="B87" s="14" t="s">
        <v>245</v>
      </c>
      <c r="C87" s="9" t="s">
        <v>152</v>
      </c>
      <c r="D87" s="13" t="s">
        <v>160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2320</v>
      </c>
      <c r="V87" s="10">
        <v>0</v>
      </c>
      <c r="W87" s="10">
        <v>2320</v>
      </c>
      <c r="X87" s="10">
        <v>20900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45611</v>
      </c>
      <c r="B88" s="14" t="s">
        <v>248</v>
      </c>
      <c r="C88" s="9" t="s">
        <v>152</v>
      </c>
      <c r="D88" s="13" t="s">
        <v>241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45611</v>
      </c>
      <c r="B89" s="14" t="s">
        <v>247</v>
      </c>
      <c r="C89" s="9" t="s">
        <v>152</v>
      </c>
      <c r="D89" s="13" t="s">
        <v>226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1434</v>
      </c>
      <c r="V89" s="10">
        <v>0</v>
      </c>
      <c r="W89" s="10">
        <v>1434</v>
      </c>
      <c r="X89" s="10">
        <v>11200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145</v>
      </c>
      <c r="AY89" s="2">
        <v>29.3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45523</v>
      </c>
      <c r="B90" s="14" t="s">
        <v>205</v>
      </c>
      <c r="C90" s="9" t="s">
        <v>152</v>
      </c>
      <c r="D90" s="13" t="s">
        <v>203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1260</v>
      </c>
      <c r="V90" s="10">
        <v>0</v>
      </c>
      <c r="W90" s="10">
        <v>1260</v>
      </c>
      <c r="X90" s="10">
        <v>11095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45523</v>
      </c>
      <c r="B91" s="14" t="s">
        <v>205</v>
      </c>
      <c r="C91" s="9" t="s">
        <v>152</v>
      </c>
      <c r="D91" s="13" t="s">
        <v>204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89</v>
      </c>
      <c r="V91" s="10">
        <v>0</v>
      </c>
      <c r="W91" s="10">
        <v>89</v>
      </c>
      <c r="X91" s="10">
        <v>11180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45643</v>
      </c>
      <c r="B92" s="14" t="s">
        <v>285</v>
      </c>
      <c r="C92" s="9" t="s">
        <v>111</v>
      </c>
      <c r="D92" s="13" t="s">
        <v>286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142</v>
      </c>
      <c r="U92" s="11">
        <v>4000</v>
      </c>
      <c r="V92" s="10">
        <v>3712</v>
      </c>
      <c r="W92" s="10">
        <v>288</v>
      </c>
      <c r="X92" s="10">
        <v>4300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142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45720</v>
      </c>
      <c r="B93" s="14" t="s">
        <v>138</v>
      </c>
      <c r="C93" s="9" t="s">
        <v>111</v>
      </c>
      <c r="D93" s="13" t="s">
        <v>288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142</v>
      </c>
      <c r="U93" s="11">
        <v>4000</v>
      </c>
      <c r="V93" s="10">
        <v>4010</v>
      </c>
      <c r="W93" s="10">
        <v>0</v>
      </c>
      <c r="X93" s="10">
        <v>4470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45720</v>
      </c>
      <c r="B94" s="14" t="s">
        <v>138</v>
      </c>
      <c r="C94" s="9" t="s">
        <v>111</v>
      </c>
      <c r="D94" s="13" t="s">
        <v>334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142</v>
      </c>
      <c r="U94" s="11">
        <v>3000</v>
      </c>
      <c r="V94" s="10">
        <v>3065</v>
      </c>
      <c r="W94" s="10">
        <v>0</v>
      </c>
      <c r="X94" s="10">
        <v>3300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45628</v>
      </c>
      <c r="B95" s="14" t="s">
        <v>259</v>
      </c>
      <c r="C95" s="9" t="s">
        <v>111</v>
      </c>
      <c r="D95" s="13" t="s">
        <v>260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142</v>
      </c>
      <c r="U95" s="11">
        <v>2500</v>
      </c>
      <c r="V95" s="10">
        <v>2600</v>
      </c>
      <c r="W95" s="10">
        <v>0</v>
      </c>
      <c r="X95" s="10">
        <v>2800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45541</v>
      </c>
      <c r="B96" s="14" t="s">
        <v>211</v>
      </c>
      <c r="C96" s="9" t="s">
        <v>111</v>
      </c>
      <c r="D96" s="13" t="s">
        <v>212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142</v>
      </c>
      <c r="U96" s="11">
        <v>3000</v>
      </c>
      <c r="V96" s="10">
        <v>3318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217</v>
      </c>
      <c r="AG96" s="1" t="s">
        <v>122</v>
      </c>
      <c r="AH96" s="1" t="s">
        <v>75</v>
      </c>
      <c r="AI96" s="1">
        <v>4</v>
      </c>
      <c r="AJ96" s="3" t="s">
        <v>142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>
        <v>0</v>
      </c>
      <c r="AY96" s="2" t="s">
        <v>348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45548</v>
      </c>
      <c r="B97" s="14" t="s">
        <v>215</v>
      </c>
      <c r="C97" s="9" t="s">
        <v>111</v>
      </c>
      <c r="D97" s="13" t="s">
        <v>214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142</v>
      </c>
      <c r="U97" s="11">
        <v>2500</v>
      </c>
      <c r="V97" s="10">
        <v>2364</v>
      </c>
      <c r="W97" s="10">
        <v>136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145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45581</v>
      </c>
      <c r="B98" s="14" t="s">
        <v>221</v>
      </c>
      <c r="C98" s="9" t="s">
        <v>111</v>
      </c>
      <c r="D98" s="13" t="s">
        <v>222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142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323808.18525000016</v>
      </c>
      <c r="AB99" s="8">
        <v>0</v>
      </c>
      <c r="AC99" s="8">
        <v>323808.18525000016</v>
      </c>
      <c r="AD99" s="8">
        <v>0</v>
      </c>
      <c r="AE99" s="8">
        <v>323808.18525000016</v>
      </c>
      <c r="AF99" s="8" t="s">
        <v>58</v>
      </c>
      <c r="AG99" s="1" t="s">
        <v>126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45722</v>
      </c>
      <c r="B100" s="14" t="s">
        <v>531</v>
      </c>
      <c r="C100" s="9" t="s">
        <v>86</v>
      </c>
      <c r="D100" s="13" t="s">
        <v>321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232</v>
      </c>
      <c r="T100" s="12">
        <v>45750</v>
      </c>
      <c r="U100" s="11">
        <v>40000</v>
      </c>
      <c r="V100" s="10">
        <v>0</v>
      </c>
      <c r="W100" s="10">
        <v>40000</v>
      </c>
      <c r="X100" s="10">
        <v>11825</v>
      </c>
      <c r="Y100" s="10">
        <v>29583.75</v>
      </c>
      <c r="Z100" s="9" t="s">
        <v>82</v>
      </c>
      <c r="AA100" s="8">
        <v>31822.944037500001</v>
      </c>
      <c r="AB100" s="8">
        <v>31822.944037500001</v>
      </c>
      <c r="AC100" s="8">
        <v>0</v>
      </c>
      <c r="AD100" s="8">
        <v>0</v>
      </c>
      <c r="AE100" s="8">
        <v>0</v>
      </c>
      <c r="AF100" s="8" t="s">
        <v>436</v>
      </c>
      <c r="AG100" s="1" t="s">
        <v>123</v>
      </c>
      <c r="AH100" s="1" t="s">
        <v>74</v>
      </c>
      <c r="AI100" s="1">
        <v>2</v>
      </c>
      <c r="AJ100" s="3">
        <v>45750</v>
      </c>
      <c r="AK100" s="3">
        <v>0</v>
      </c>
      <c r="AL100" s="3">
        <v>45741</v>
      </c>
      <c r="AM100" s="3">
        <v>45748</v>
      </c>
      <c r="AN100" s="3">
        <v>45749</v>
      </c>
      <c r="AO100" s="3">
        <v>45749</v>
      </c>
      <c r="AP100" s="3">
        <v>45745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8.5" customHeight="1" x14ac:dyDescent="0.45">
      <c r="A101" s="3">
        <v>45731</v>
      </c>
      <c r="B101" s="14" t="s">
        <v>660</v>
      </c>
      <c r="C101" s="9" t="s">
        <v>86</v>
      </c>
      <c r="D101" s="13" t="s">
        <v>617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232</v>
      </c>
      <c r="T101" s="12">
        <v>45751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82</v>
      </c>
      <c r="AA101" s="8">
        <v>10756.900000000001</v>
      </c>
      <c r="AB101" s="8">
        <v>0</v>
      </c>
      <c r="AC101" s="8">
        <v>10756.900000000001</v>
      </c>
      <c r="AD101" s="8">
        <v>0</v>
      </c>
      <c r="AE101" s="8">
        <v>0</v>
      </c>
      <c r="AF101" s="8" t="s">
        <v>243</v>
      </c>
      <c r="AG101" s="1" t="s">
        <v>123</v>
      </c>
      <c r="AH101" s="1" t="s">
        <v>74</v>
      </c>
      <c r="AI101" s="1">
        <v>2</v>
      </c>
      <c r="AJ101" s="3">
        <v>45751</v>
      </c>
      <c r="AK101" s="3">
        <v>0</v>
      </c>
      <c r="AL101" s="3">
        <v>45742</v>
      </c>
      <c r="AM101" s="3">
        <v>45749</v>
      </c>
      <c r="AN101" s="3">
        <v>45750</v>
      </c>
      <c r="AO101" s="3">
        <v>45750</v>
      </c>
      <c r="AP101" s="3">
        <v>45746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822.3052444444445</v>
      </c>
    </row>
    <row r="102" spans="1:56" ht="28.5" customHeight="1" x14ac:dyDescent="0.45">
      <c r="A102" s="3">
        <v>45731</v>
      </c>
      <c r="B102" s="14" t="s">
        <v>661</v>
      </c>
      <c r="C102" s="9" t="s">
        <v>86</v>
      </c>
      <c r="D102" s="13" t="s">
        <v>623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232</v>
      </c>
      <c r="T102" s="12">
        <v>45751</v>
      </c>
      <c r="U102" s="11">
        <v>15000</v>
      </c>
      <c r="V102" s="10">
        <v>0</v>
      </c>
      <c r="W102" s="10">
        <v>15000</v>
      </c>
      <c r="X102" s="10">
        <v>0</v>
      </c>
      <c r="Y102" s="10">
        <v>15750</v>
      </c>
      <c r="Z102" s="9" t="s">
        <v>82</v>
      </c>
      <c r="AA102" s="8">
        <v>16135.350000000002</v>
      </c>
      <c r="AB102" s="8">
        <v>0</v>
      </c>
      <c r="AC102" s="8">
        <v>16135.350000000002</v>
      </c>
      <c r="AD102" s="8">
        <v>0</v>
      </c>
      <c r="AE102" s="8">
        <v>0</v>
      </c>
      <c r="AF102" s="8" t="s">
        <v>243</v>
      </c>
      <c r="AG102" s="1" t="s">
        <v>123</v>
      </c>
      <c r="AH102" s="1" t="s">
        <v>74</v>
      </c>
      <c r="AI102" s="1">
        <v>2</v>
      </c>
      <c r="AJ102" s="3">
        <v>45751</v>
      </c>
      <c r="AK102" s="3">
        <v>0</v>
      </c>
      <c r="AL102" s="3">
        <v>45742</v>
      </c>
      <c r="AM102" s="3">
        <v>45749</v>
      </c>
      <c r="AN102" s="3">
        <v>45750</v>
      </c>
      <c r="AO102" s="3">
        <v>45750</v>
      </c>
      <c r="AP102" s="3">
        <v>45746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1233.4578666666669</v>
      </c>
    </row>
    <row r="103" spans="1:56" ht="28.5" customHeight="1" x14ac:dyDescent="0.45">
      <c r="A103" s="3">
        <v>45731</v>
      </c>
      <c r="B103" s="14" t="s">
        <v>662</v>
      </c>
      <c r="C103" s="9" t="s">
        <v>86</v>
      </c>
      <c r="D103" s="13" t="s">
        <v>625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232</v>
      </c>
      <c r="T103" s="12">
        <v>45751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82</v>
      </c>
      <c r="AA103" s="8">
        <v>10756.900000000001</v>
      </c>
      <c r="AB103" s="8">
        <v>0</v>
      </c>
      <c r="AC103" s="8">
        <v>10756.900000000001</v>
      </c>
      <c r="AD103" s="8">
        <v>0</v>
      </c>
      <c r="AE103" s="8">
        <v>0</v>
      </c>
      <c r="AF103" s="8" t="s">
        <v>243</v>
      </c>
      <c r="AG103" s="1" t="s">
        <v>122</v>
      </c>
      <c r="AH103" s="1" t="s">
        <v>74</v>
      </c>
      <c r="AI103" s="1">
        <v>2</v>
      </c>
      <c r="AJ103" s="3">
        <v>45751</v>
      </c>
      <c r="AK103" s="3">
        <v>0</v>
      </c>
      <c r="AL103" s="3">
        <v>45742</v>
      </c>
      <c r="AM103" s="3">
        <v>45749</v>
      </c>
      <c r="AN103" s="3">
        <v>45750</v>
      </c>
      <c r="AO103" s="3">
        <v>45750</v>
      </c>
      <c r="AP103" s="3">
        <v>45746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822.3052444444445</v>
      </c>
    </row>
    <row r="104" spans="1:56" ht="28.5" customHeight="1" x14ac:dyDescent="0.45">
      <c r="A104" s="3">
        <v>45724</v>
      </c>
      <c r="B104" s="14" t="s">
        <v>594</v>
      </c>
      <c r="C104" s="9" t="s">
        <v>86</v>
      </c>
      <c r="D104" s="13" t="s">
        <v>463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232</v>
      </c>
      <c r="T104" s="12">
        <v>45750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82</v>
      </c>
      <c r="AA104" s="8">
        <v>10756.900000000001</v>
      </c>
      <c r="AB104" s="8">
        <v>10756.900000000001</v>
      </c>
      <c r="AC104" s="8">
        <v>0</v>
      </c>
      <c r="AD104" s="8">
        <v>0</v>
      </c>
      <c r="AE104" s="8">
        <v>0</v>
      </c>
      <c r="AF104" s="8" t="s">
        <v>436</v>
      </c>
      <c r="AG104" s="1" t="s">
        <v>123</v>
      </c>
      <c r="AH104" s="1" t="s">
        <v>74</v>
      </c>
      <c r="AI104" s="1">
        <v>2</v>
      </c>
      <c r="AJ104" s="3">
        <v>45750</v>
      </c>
      <c r="AK104" s="3">
        <v>0</v>
      </c>
      <c r="AL104" s="3">
        <v>45741</v>
      </c>
      <c r="AM104" s="3">
        <v>45748</v>
      </c>
      <c r="AN104" s="3">
        <v>45749</v>
      </c>
      <c r="AO104" s="3">
        <v>45749</v>
      </c>
      <c r="AP104" s="3">
        <v>45745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8.5" customHeight="1" x14ac:dyDescent="0.45">
      <c r="A105" s="3">
        <v>45724</v>
      </c>
      <c r="B105" s="14" t="s">
        <v>594</v>
      </c>
      <c r="C105" s="9" t="s">
        <v>86</v>
      </c>
      <c r="D105" s="13" t="s">
        <v>532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232</v>
      </c>
      <c r="T105" s="12">
        <v>45750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82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0</v>
      </c>
      <c r="AF105" s="8" t="s">
        <v>436</v>
      </c>
      <c r="AG105" s="1" t="s">
        <v>124</v>
      </c>
      <c r="AH105" s="1" t="s">
        <v>74</v>
      </c>
      <c r="AI105" s="1">
        <v>2</v>
      </c>
      <c r="AJ105" s="3">
        <v>45750</v>
      </c>
      <c r="AK105" s="3">
        <v>0</v>
      </c>
      <c r="AL105" s="3">
        <v>45741</v>
      </c>
      <c r="AM105" s="3">
        <v>45748</v>
      </c>
      <c r="AN105" s="3">
        <v>45749</v>
      </c>
      <c r="AO105" s="3">
        <v>45749</v>
      </c>
      <c r="AP105" s="3">
        <v>45745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411.15262222222225</v>
      </c>
    </row>
    <row r="106" spans="1:56" ht="28.5" customHeight="1" x14ac:dyDescent="0.45">
      <c r="A106" s="3">
        <v>45737</v>
      </c>
      <c r="B106" s="14" t="s">
        <v>695</v>
      </c>
      <c r="C106" s="9" t="s">
        <v>73</v>
      </c>
      <c r="D106" s="13" t="s">
        <v>231</v>
      </c>
      <c r="E106" s="9">
        <v>20</v>
      </c>
      <c r="F106" s="9">
        <v>32</v>
      </c>
      <c r="G106" s="9" t="s">
        <v>60</v>
      </c>
      <c r="H106" s="9">
        <v>0</v>
      </c>
      <c r="I106" s="9">
        <v>72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156</v>
      </c>
      <c r="T106" s="12">
        <v>45752</v>
      </c>
      <c r="U106" s="11">
        <v>5000</v>
      </c>
      <c r="V106" s="10">
        <v>5043</v>
      </c>
      <c r="W106" s="10">
        <v>0</v>
      </c>
      <c r="X106" s="10">
        <v>5300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123</v>
      </c>
      <c r="AH106" s="1" t="s">
        <v>74</v>
      </c>
      <c r="AI106" s="1">
        <v>2</v>
      </c>
      <c r="AJ106" s="3">
        <v>45752</v>
      </c>
      <c r="AK106" s="3">
        <v>0</v>
      </c>
      <c r="AL106" s="3">
        <v>45743</v>
      </c>
      <c r="AM106" s="3">
        <v>45750</v>
      </c>
      <c r="AN106" s="3">
        <v>45751</v>
      </c>
      <c r="AO106" s="3">
        <v>45751</v>
      </c>
      <c r="AP106" s="3">
        <v>45747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8.5" customHeight="1" x14ac:dyDescent="0.45">
      <c r="A107" s="3">
        <v>45722</v>
      </c>
      <c r="B107" s="14" t="s">
        <v>533</v>
      </c>
      <c r="C107" s="9" t="s">
        <v>86</v>
      </c>
      <c r="D107" s="13" t="s">
        <v>512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232</v>
      </c>
      <c r="T107" s="12">
        <v>45754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82</v>
      </c>
      <c r="AA107" s="8">
        <v>21513.800000000003</v>
      </c>
      <c r="AB107" s="8">
        <v>0</v>
      </c>
      <c r="AC107" s="8">
        <v>21513.800000000003</v>
      </c>
      <c r="AD107" s="8">
        <v>0</v>
      </c>
      <c r="AE107" s="8">
        <v>0</v>
      </c>
      <c r="AF107" s="8" t="s">
        <v>436</v>
      </c>
      <c r="AG107" s="1" t="s">
        <v>123</v>
      </c>
      <c r="AH107" s="1" t="s">
        <v>74</v>
      </c>
      <c r="AI107" s="1">
        <v>2</v>
      </c>
      <c r="AJ107" s="3">
        <v>45754</v>
      </c>
      <c r="AK107" s="3">
        <v>0</v>
      </c>
      <c r="AL107" s="3">
        <v>45745</v>
      </c>
      <c r="AM107" s="3">
        <v>45752</v>
      </c>
      <c r="AN107" s="3">
        <v>45753</v>
      </c>
      <c r="AO107" s="3">
        <v>45753</v>
      </c>
      <c r="AP107" s="3">
        <v>45749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1644.610488888889</v>
      </c>
    </row>
    <row r="108" spans="1:56" ht="28.5" customHeight="1" x14ac:dyDescent="0.45">
      <c r="A108" s="3">
        <v>45724</v>
      </c>
      <c r="B108" s="14" t="s">
        <v>593</v>
      </c>
      <c r="C108" s="9" t="s">
        <v>86</v>
      </c>
      <c r="D108" s="13" t="s">
        <v>527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329</v>
      </c>
      <c r="T108" s="12">
        <v>45755</v>
      </c>
      <c r="U108" s="11">
        <v>10000</v>
      </c>
      <c r="V108" s="10">
        <v>0</v>
      </c>
      <c r="W108" s="10">
        <v>10000</v>
      </c>
      <c r="X108" s="10">
        <v>10750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298</v>
      </c>
      <c r="AG108" s="1" t="s">
        <v>123</v>
      </c>
      <c r="AH108" s="1" t="s">
        <v>74</v>
      </c>
      <c r="AI108" s="1">
        <v>2</v>
      </c>
      <c r="AJ108" s="3">
        <v>45755</v>
      </c>
      <c r="AK108" s="3">
        <v>0</v>
      </c>
      <c r="AL108" s="3">
        <v>45746</v>
      </c>
      <c r="AM108" s="3">
        <v>45753</v>
      </c>
      <c r="AN108" s="3">
        <v>45754</v>
      </c>
      <c r="AO108" s="3">
        <v>45754</v>
      </c>
      <c r="AP108" s="3">
        <v>45750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8.5" customHeight="1" x14ac:dyDescent="0.45">
      <c r="A109" s="3">
        <v>45724</v>
      </c>
      <c r="B109" s="14" t="s">
        <v>595</v>
      </c>
      <c r="C109" s="9" t="s">
        <v>86</v>
      </c>
      <c r="D109" s="13" t="s">
        <v>328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329</v>
      </c>
      <c r="T109" s="12">
        <v>45755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82</v>
      </c>
      <c r="AA109" s="8">
        <v>21513.800000000003</v>
      </c>
      <c r="AB109" s="8">
        <v>0</v>
      </c>
      <c r="AC109" s="8">
        <v>21513.800000000003</v>
      </c>
      <c r="AD109" s="8">
        <v>0</v>
      </c>
      <c r="AE109" s="8">
        <v>0</v>
      </c>
      <c r="AF109" s="8" t="s">
        <v>298</v>
      </c>
      <c r="AG109" s="1" t="s">
        <v>123</v>
      </c>
      <c r="AH109" s="1" t="s">
        <v>74</v>
      </c>
      <c r="AI109" s="1">
        <v>2</v>
      </c>
      <c r="AJ109" s="3">
        <v>45755</v>
      </c>
      <c r="AK109" s="3">
        <v>0</v>
      </c>
      <c r="AL109" s="3">
        <v>45746</v>
      </c>
      <c r="AM109" s="3">
        <v>45753</v>
      </c>
      <c r="AN109" s="3">
        <v>45754</v>
      </c>
      <c r="AO109" s="3">
        <v>45754</v>
      </c>
      <c r="AP109" s="3">
        <v>45750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1644.610488888889</v>
      </c>
    </row>
    <row r="110" spans="1:56" ht="28.5" customHeight="1" x14ac:dyDescent="0.45">
      <c r="A110" s="3">
        <v>45723</v>
      </c>
      <c r="B110" s="14" t="s">
        <v>553</v>
      </c>
      <c r="C110" s="9" t="s">
        <v>86</v>
      </c>
      <c r="D110" s="13" t="s">
        <v>435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232</v>
      </c>
      <c r="T110" s="12">
        <v>45755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82</v>
      </c>
      <c r="AA110" s="8">
        <v>43027.600000000006</v>
      </c>
      <c r="AB110" s="8">
        <v>0</v>
      </c>
      <c r="AC110" s="8">
        <v>43027.600000000006</v>
      </c>
      <c r="AD110" s="8">
        <v>0</v>
      </c>
      <c r="AE110" s="8">
        <v>0</v>
      </c>
      <c r="AF110" s="8" t="s">
        <v>436</v>
      </c>
      <c r="AG110" s="1" t="s">
        <v>123</v>
      </c>
      <c r="AH110" s="1" t="s">
        <v>74</v>
      </c>
      <c r="AI110" s="1">
        <v>2</v>
      </c>
      <c r="AJ110" s="3">
        <v>45755</v>
      </c>
      <c r="AK110" s="3">
        <v>0</v>
      </c>
      <c r="AL110" s="3">
        <v>45746</v>
      </c>
      <c r="AM110" s="3">
        <v>45753</v>
      </c>
      <c r="AN110" s="3">
        <v>45754</v>
      </c>
      <c r="AO110" s="3">
        <v>45754</v>
      </c>
      <c r="AP110" s="3">
        <v>45750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3289.220977777778</v>
      </c>
    </row>
    <row r="111" spans="1:56" ht="28.5" customHeight="1" x14ac:dyDescent="0.45">
      <c r="A111" s="3">
        <v>45731</v>
      </c>
      <c r="B111" s="14" t="s">
        <v>661</v>
      </c>
      <c r="C111" s="9" t="s">
        <v>86</v>
      </c>
      <c r="D111" s="13" t="s">
        <v>622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232</v>
      </c>
      <c r="T111" s="12">
        <v>45757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0</v>
      </c>
      <c r="AF111" s="8" t="s">
        <v>243</v>
      </c>
      <c r="AG111" s="1" t="s">
        <v>123</v>
      </c>
      <c r="AH111" s="1" t="s">
        <v>74</v>
      </c>
      <c r="AI111" s="1">
        <v>2</v>
      </c>
      <c r="AJ111" s="3">
        <v>45757</v>
      </c>
      <c r="AK111" s="3">
        <v>0</v>
      </c>
      <c r="AL111" s="3">
        <v>45748</v>
      </c>
      <c r="AM111" s="3">
        <v>45755</v>
      </c>
      <c r="AN111" s="3">
        <v>45756</v>
      </c>
      <c r="AO111" s="3">
        <v>45756</v>
      </c>
      <c r="AP111" s="3">
        <v>45752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411.15262222222225</v>
      </c>
    </row>
    <row r="112" spans="1:56" ht="28.5" customHeight="1" x14ac:dyDescent="0.45">
      <c r="A112" s="3">
        <v>45724</v>
      </c>
      <c r="B112" s="14" t="s">
        <v>596</v>
      </c>
      <c r="C112" s="9" t="s">
        <v>86</v>
      </c>
      <c r="D112" s="13" t="s">
        <v>527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232</v>
      </c>
      <c r="T112" s="12">
        <v>45757</v>
      </c>
      <c r="U112" s="11">
        <v>30000</v>
      </c>
      <c r="V112" s="10">
        <v>0</v>
      </c>
      <c r="W112" s="10">
        <v>30000</v>
      </c>
      <c r="X112" s="10">
        <v>0</v>
      </c>
      <c r="Y112" s="10">
        <v>31500</v>
      </c>
      <c r="Z112" s="9" t="s">
        <v>82</v>
      </c>
      <c r="AA112" s="8">
        <v>32270.700000000004</v>
      </c>
      <c r="AB112" s="8">
        <v>0</v>
      </c>
      <c r="AC112" s="8">
        <v>32270.700000000004</v>
      </c>
      <c r="AD112" s="8">
        <v>0</v>
      </c>
      <c r="AE112" s="8">
        <v>0</v>
      </c>
      <c r="AF112" s="8" t="s">
        <v>436</v>
      </c>
      <c r="AG112" s="1" t="s">
        <v>123</v>
      </c>
      <c r="AH112" s="1" t="s">
        <v>74</v>
      </c>
      <c r="AI112" s="1">
        <v>2</v>
      </c>
      <c r="AJ112" s="3">
        <v>45757</v>
      </c>
      <c r="AK112" s="3">
        <v>0</v>
      </c>
      <c r="AL112" s="3">
        <v>45748</v>
      </c>
      <c r="AM112" s="3">
        <v>45755</v>
      </c>
      <c r="AN112" s="3">
        <v>45756</v>
      </c>
      <c r="AO112" s="3">
        <v>45756</v>
      </c>
      <c r="AP112" s="3">
        <v>45752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2466.9157333333337</v>
      </c>
    </row>
    <row r="113" spans="1:56" ht="28.5" customHeight="1" x14ac:dyDescent="0.45">
      <c r="A113" s="3">
        <v>45736</v>
      </c>
      <c r="B113" s="14" t="s">
        <v>697</v>
      </c>
      <c r="C113" s="9" t="s">
        <v>86</v>
      </c>
      <c r="D113" s="13" t="s">
        <v>647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45757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82</v>
      </c>
      <c r="AA113" s="8">
        <v>5378.4500000000007</v>
      </c>
      <c r="AB113" s="8">
        <v>0</v>
      </c>
      <c r="AC113" s="8">
        <v>5378.4500000000007</v>
      </c>
      <c r="AD113" s="8">
        <v>0</v>
      </c>
      <c r="AE113" s="8">
        <v>0</v>
      </c>
      <c r="AF113" s="8" t="s">
        <v>312</v>
      </c>
      <c r="AG113" s="1" t="s">
        <v>123</v>
      </c>
      <c r="AH113" s="1" t="s">
        <v>74</v>
      </c>
      <c r="AI113" s="1">
        <v>2</v>
      </c>
      <c r="AJ113" s="3">
        <v>45757</v>
      </c>
      <c r="AK113" s="3">
        <v>0</v>
      </c>
      <c r="AL113" s="3">
        <v>45748</v>
      </c>
      <c r="AM113" s="3">
        <v>45755</v>
      </c>
      <c r="AN113" s="3">
        <v>45756</v>
      </c>
      <c r="AO113" s="3">
        <v>45756</v>
      </c>
      <c r="AP113" s="3">
        <v>45752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411.15262222222225</v>
      </c>
    </row>
    <row r="114" spans="1:56" ht="28.5" customHeight="1" x14ac:dyDescent="0.45">
      <c r="A114" s="3">
        <v>45743</v>
      </c>
      <c r="B114" s="14" t="s">
        <v>731</v>
      </c>
      <c r="C114" s="9" t="s">
        <v>86</v>
      </c>
      <c r="D114" s="13" t="s">
        <v>732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232</v>
      </c>
      <c r="T114" s="12">
        <v>45757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0</v>
      </c>
      <c r="AF114" s="8" t="s">
        <v>243</v>
      </c>
      <c r="AG114" s="1" t="s">
        <v>123</v>
      </c>
      <c r="AH114" s="1" t="s">
        <v>74</v>
      </c>
      <c r="AI114" s="1">
        <v>2</v>
      </c>
      <c r="AJ114" s="3">
        <v>45757</v>
      </c>
      <c r="AK114" s="3">
        <v>0</v>
      </c>
      <c r="AL114" s="3">
        <v>45748</v>
      </c>
      <c r="AM114" s="3">
        <v>45755</v>
      </c>
      <c r="AN114" s="3">
        <v>45756</v>
      </c>
      <c r="AO114" s="3">
        <v>45756</v>
      </c>
      <c r="AP114" s="3">
        <v>45752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1644.610488888889</v>
      </c>
    </row>
    <row r="115" spans="1:56" ht="28.5" customHeight="1" x14ac:dyDescent="0.45">
      <c r="A115" s="3">
        <v>45736</v>
      </c>
      <c r="B115" s="14" t="s">
        <v>696</v>
      </c>
      <c r="C115" s="9" t="s">
        <v>86</v>
      </c>
      <c r="D115" s="13" t="s">
        <v>311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232</v>
      </c>
      <c r="T115" s="12">
        <v>45759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0</v>
      </c>
      <c r="AC115" s="8">
        <v>16135.350000000002</v>
      </c>
      <c r="AD115" s="8">
        <v>0</v>
      </c>
      <c r="AE115" s="8">
        <v>0</v>
      </c>
      <c r="AF115" s="8" t="s">
        <v>312</v>
      </c>
      <c r="AG115" s="1" t="s">
        <v>123</v>
      </c>
      <c r="AH115" s="1" t="s">
        <v>74</v>
      </c>
      <c r="AI115" s="1">
        <v>2</v>
      </c>
      <c r="AJ115" s="3">
        <v>45759</v>
      </c>
      <c r="AK115" s="3">
        <v>0</v>
      </c>
      <c r="AL115" s="3">
        <v>45750</v>
      </c>
      <c r="AM115" s="3">
        <v>45757</v>
      </c>
      <c r="AN115" s="3">
        <v>45758</v>
      </c>
      <c r="AO115" s="3">
        <v>45758</v>
      </c>
      <c r="AP115" s="3">
        <v>45754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1233.4578666666669</v>
      </c>
    </row>
    <row r="116" spans="1:56" ht="28.5" customHeight="1" x14ac:dyDescent="0.45">
      <c r="A116" s="3">
        <v>45736</v>
      </c>
      <c r="B116" s="14" t="s">
        <v>696</v>
      </c>
      <c r="C116" s="9" t="s">
        <v>86</v>
      </c>
      <c r="D116" s="13" t="s">
        <v>314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232</v>
      </c>
      <c r="T116" s="12">
        <v>45764</v>
      </c>
      <c r="U116" s="11">
        <v>14000</v>
      </c>
      <c r="V116" s="10">
        <v>0</v>
      </c>
      <c r="W116" s="10">
        <v>14000</v>
      </c>
      <c r="X116" s="10">
        <v>0</v>
      </c>
      <c r="Y116" s="10">
        <v>14700</v>
      </c>
      <c r="Z116" s="9" t="s">
        <v>82</v>
      </c>
      <c r="AA116" s="8">
        <v>15059.660000000002</v>
      </c>
      <c r="AB116" s="8">
        <v>0</v>
      </c>
      <c r="AC116" s="8">
        <v>15059.660000000002</v>
      </c>
      <c r="AD116" s="8">
        <v>0</v>
      </c>
      <c r="AE116" s="8">
        <v>0</v>
      </c>
      <c r="AF116" s="8" t="s">
        <v>312</v>
      </c>
      <c r="AG116" s="1" t="s">
        <v>123</v>
      </c>
      <c r="AH116" s="1" t="s">
        <v>74</v>
      </c>
      <c r="AI116" s="1">
        <v>2</v>
      </c>
      <c r="AJ116" s="3">
        <v>45764</v>
      </c>
      <c r="AK116" s="3">
        <v>0</v>
      </c>
      <c r="AL116" s="3">
        <v>45755</v>
      </c>
      <c r="AM116" s="3">
        <v>45762</v>
      </c>
      <c r="AN116" s="3">
        <v>45763</v>
      </c>
      <c r="AO116" s="3">
        <v>45763</v>
      </c>
      <c r="AP116" s="3">
        <v>45759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1151.2273422222224</v>
      </c>
    </row>
    <row r="117" spans="1:56" ht="28.5" customHeight="1" x14ac:dyDescent="0.45">
      <c r="A117" s="3">
        <v>45724</v>
      </c>
      <c r="B117" s="14" t="s">
        <v>595</v>
      </c>
      <c r="C117" s="9" t="s">
        <v>86</v>
      </c>
      <c r="D117" s="13" t="s">
        <v>406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329</v>
      </c>
      <c r="T117" s="12">
        <v>45765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298</v>
      </c>
      <c r="AG117" s="1" t="s">
        <v>123</v>
      </c>
      <c r="AH117" s="1" t="s">
        <v>74</v>
      </c>
      <c r="AI117" s="1">
        <v>2</v>
      </c>
      <c r="AJ117" s="3">
        <v>45765</v>
      </c>
      <c r="AK117" s="3">
        <v>0</v>
      </c>
      <c r="AL117" s="3">
        <v>45756</v>
      </c>
      <c r="AM117" s="3">
        <v>45763</v>
      </c>
      <c r="AN117" s="3">
        <v>45764</v>
      </c>
      <c r="AO117" s="3">
        <v>45764</v>
      </c>
      <c r="AP117" s="3">
        <v>45760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822.3052444444445</v>
      </c>
    </row>
    <row r="118" spans="1:56" ht="28.5" customHeight="1" x14ac:dyDescent="0.45">
      <c r="A118" s="3">
        <v>45724</v>
      </c>
      <c r="B118" s="14" t="s">
        <v>597</v>
      </c>
      <c r="C118" s="9" t="s">
        <v>86</v>
      </c>
      <c r="D118" s="13" t="s">
        <v>328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329</v>
      </c>
      <c r="T118" s="12">
        <v>45765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82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0</v>
      </c>
      <c r="AF118" s="8" t="s">
        <v>298</v>
      </c>
      <c r="AG118" s="1" t="s">
        <v>123</v>
      </c>
      <c r="AH118" s="1" t="s">
        <v>74</v>
      </c>
      <c r="AI118" s="1">
        <v>2</v>
      </c>
      <c r="AJ118" s="3">
        <v>45765</v>
      </c>
      <c r="AK118" s="3">
        <v>0</v>
      </c>
      <c r="AL118" s="3">
        <v>45756</v>
      </c>
      <c r="AM118" s="3">
        <v>45763</v>
      </c>
      <c r="AN118" s="3">
        <v>45764</v>
      </c>
      <c r="AO118" s="3">
        <v>45764</v>
      </c>
      <c r="AP118" s="3">
        <v>45760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1644.610488888889</v>
      </c>
    </row>
    <row r="119" spans="1:56" ht="28.5" customHeight="1" x14ac:dyDescent="0.45">
      <c r="A119" s="3">
        <v>45736</v>
      </c>
      <c r="B119" s="14" t="s">
        <v>698</v>
      </c>
      <c r="C119" s="9" t="s">
        <v>86</v>
      </c>
      <c r="D119" s="13" t="s">
        <v>404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45766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82</v>
      </c>
      <c r="AA119" s="8">
        <v>21513.800000000003</v>
      </c>
      <c r="AB119" s="8">
        <v>0</v>
      </c>
      <c r="AC119" s="8">
        <v>21513.800000000003</v>
      </c>
      <c r="AD119" s="8">
        <v>0</v>
      </c>
      <c r="AE119" s="8">
        <v>0</v>
      </c>
      <c r="AF119" s="8" t="s">
        <v>432</v>
      </c>
      <c r="AG119" s="1" t="s">
        <v>123</v>
      </c>
      <c r="AH119" s="1" t="s">
        <v>74</v>
      </c>
      <c r="AI119" s="1">
        <v>2</v>
      </c>
      <c r="AJ119" s="3">
        <v>45766</v>
      </c>
      <c r="AK119" s="3">
        <v>0</v>
      </c>
      <c r="AL119" s="3">
        <v>45757</v>
      </c>
      <c r="AM119" s="3">
        <v>45764</v>
      </c>
      <c r="AN119" s="3">
        <v>45765</v>
      </c>
      <c r="AO119" s="3">
        <v>45765</v>
      </c>
      <c r="AP119" s="3">
        <v>45761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1644.610488888889</v>
      </c>
    </row>
    <row r="120" spans="1:56" ht="28.5" customHeight="1" x14ac:dyDescent="0.45">
      <c r="A120" s="3">
        <v>45722</v>
      </c>
      <c r="B120" s="14" t="s">
        <v>534</v>
      </c>
      <c r="C120" s="9" t="s">
        <v>86</v>
      </c>
      <c r="D120" s="13" t="s">
        <v>321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45768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82</v>
      </c>
      <c r="AA120" s="8">
        <v>32270.700000000004</v>
      </c>
      <c r="AB120" s="8">
        <v>0</v>
      </c>
      <c r="AC120" s="8">
        <v>32270.700000000004</v>
      </c>
      <c r="AD120" s="8">
        <v>0</v>
      </c>
      <c r="AE120" s="8">
        <v>0</v>
      </c>
      <c r="AF120" s="8" t="s">
        <v>436</v>
      </c>
      <c r="AG120" s="1" t="s">
        <v>123</v>
      </c>
      <c r="AH120" s="1" t="s">
        <v>74</v>
      </c>
      <c r="AI120" s="1">
        <v>2</v>
      </c>
      <c r="AJ120" s="3">
        <v>45768</v>
      </c>
      <c r="AK120" s="3">
        <v>0</v>
      </c>
      <c r="AL120" s="3">
        <v>45759</v>
      </c>
      <c r="AM120" s="3">
        <v>45766</v>
      </c>
      <c r="AN120" s="3">
        <v>45767</v>
      </c>
      <c r="AO120" s="3">
        <v>45767</v>
      </c>
      <c r="AP120" s="3">
        <v>45763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2466.9157333333337</v>
      </c>
    </row>
    <row r="121" spans="1:56" ht="28.5" customHeight="1" x14ac:dyDescent="0.45">
      <c r="A121" s="3">
        <v>45743</v>
      </c>
      <c r="B121" s="14" t="s">
        <v>752</v>
      </c>
      <c r="C121" s="9" t="s">
        <v>86</v>
      </c>
      <c r="D121" s="13" t="s">
        <v>321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45769</v>
      </c>
      <c r="U121" s="11">
        <v>80000</v>
      </c>
      <c r="V121" s="10">
        <v>0</v>
      </c>
      <c r="W121" s="10">
        <v>80000</v>
      </c>
      <c r="X121" s="10">
        <v>0</v>
      </c>
      <c r="Y121" s="10">
        <v>84000</v>
      </c>
      <c r="Z121" s="9" t="s">
        <v>82</v>
      </c>
      <c r="AA121" s="8">
        <v>86055.200000000012</v>
      </c>
      <c r="AB121" s="8">
        <v>0</v>
      </c>
      <c r="AC121" s="8">
        <v>86055.200000000012</v>
      </c>
      <c r="AD121" s="8">
        <v>0</v>
      </c>
      <c r="AE121" s="8">
        <v>0</v>
      </c>
      <c r="AF121" s="8" t="s">
        <v>432</v>
      </c>
      <c r="AG121" s="1" t="s">
        <v>123</v>
      </c>
      <c r="AH121" s="1" t="s">
        <v>74</v>
      </c>
      <c r="AI121" s="1">
        <v>2</v>
      </c>
      <c r="AJ121" s="3">
        <v>45769</v>
      </c>
      <c r="AK121" s="3">
        <v>0</v>
      </c>
      <c r="AL121" s="3">
        <v>45760</v>
      </c>
      <c r="AM121" s="3">
        <v>45767</v>
      </c>
      <c r="AN121" s="3">
        <v>45768</v>
      </c>
      <c r="AO121" s="3">
        <v>45768</v>
      </c>
      <c r="AP121" s="3">
        <v>45764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6578.441955555556</v>
      </c>
    </row>
    <row r="122" spans="1:56" ht="28.5" customHeight="1" x14ac:dyDescent="0.45">
      <c r="A122" s="3">
        <v>45728</v>
      </c>
      <c r="B122" s="14" t="s">
        <v>598</v>
      </c>
      <c r="C122" s="9" t="s">
        <v>86</v>
      </c>
      <c r="D122" s="13" t="s">
        <v>599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45770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243</v>
      </c>
      <c r="AG122" s="1" t="s">
        <v>123</v>
      </c>
      <c r="AH122" s="1" t="s">
        <v>74</v>
      </c>
      <c r="AI122" s="1">
        <v>2</v>
      </c>
      <c r="AJ122" s="3">
        <v>45770</v>
      </c>
      <c r="AK122" s="3">
        <v>0</v>
      </c>
      <c r="AL122" s="3">
        <v>45761</v>
      </c>
      <c r="AM122" s="3">
        <v>45768</v>
      </c>
      <c r="AN122" s="3">
        <v>45769</v>
      </c>
      <c r="AO122" s="3">
        <v>45769</v>
      </c>
      <c r="AP122" s="3">
        <v>45765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822.3052444444445</v>
      </c>
    </row>
    <row r="123" spans="1:56" ht="28.5" customHeight="1" x14ac:dyDescent="0.45">
      <c r="A123" s="3">
        <v>45731</v>
      </c>
      <c r="B123" s="14" t="s">
        <v>659</v>
      </c>
      <c r="C123" s="9" t="s">
        <v>86</v>
      </c>
      <c r="D123" s="13" t="s">
        <v>620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45771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243</v>
      </c>
      <c r="AG123" s="1" t="s">
        <v>123</v>
      </c>
      <c r="AH123" s="1" t="s">
        <v>74</v>
      </c>
      <c r="AI123" s="1">
        <v>2</v>
      </c>
      <c r="AJ123" s="3">
        <v>45771</v>
      </c>
      <c r="AK123" s="3">
        <v>0</v>
      </c>
      <c r="AL123" s="3">
        <v>45762</v>
      </c>
      <c r="AM123" s="3">
        <v>45769</v>
      </c>
      <c r="AN123" s="3">
        <v>45770</v>
      </c>
      <c r="AO123" s="3">
        <v>45770</v>
      </c>
      <c r="AP123" s="3">
        <v>45766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602</v>
      </c>
      <c r="C124" s="9" t="s">
        <v>86</v>
      </c>
      <c r="D124" s="13" t="s">
        <v>328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329</v>
      </c>
      <c r="T124" s="12">
        <v>45771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298</v>
      </c>
      <c r="AG124" s="1" t="s">
        <v>123</v>
      </c>
      <c r="AH124" s="1" t="s">
        <v>74</v>
      </c>
      <c r="AI124" s="1">
        <v>2</v>
      </c>
      <c r="AJ124" s="3">
        <v>45771</v>
      </c>
      <c r="AK124" s="3">
        <v>0</v>
      </c>
      <c r="AL124" s="3">
        <v>45762</v>
      </c>
      <c r="AM124" s="3">
        <v>45769</v>
      </c>
      <c r="AN124" s="3">
        <v>45770</v>
      </c>
      <c r="AO124" s="3">
        <v>45770</v>
      </c>
      <c r="AP124" s="3">
        <v>45766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45724</v>
      </c>
      <c r="B125" s="14" t="s">
        <v>602</v>
      </c>
      <c r="C125" s="9" t="s">
        <v>86</v>
      </c>
      <c r="D125" s="13" t="s">
        <v>527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329</v>
      </c>
      <c r="T125" s="12">
        <v>45771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0</v>
      </c>
      <c r="AF125" s="8" t="s">
        <v>298</v>
      </c>
      <c r="AG125" s="1" t="s">
        <v>123</v>
      </c>
      <c r="AH125" s="1" t="s">
        <v>74</v>
      </c>
      <c r="AI125" s="1">
        <v>2</v>
      </c>
      <c r="AJ125" s="3">
        <v>45771</v>
      </c>
      <c r="AK125" s="3">
        <v>0</v>
      </c>
      <c r="AL125" s="3">
        <v>45762</v>
      </c>
      <c r="AM125" s="3">
        <v>45769</v>
      </c>
      <c r="AN125" s="3">
        <v>45770</v>
      </c>
      <c r="AO125" s="3">
        <v>45770</v>
      </c>
      <c r="AP125" s="3">
        <v>45766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822.3052444444445</v>
      </c>
    </row>
    <row r="126" spans="1:56" ht="28.5" customHeight="1" x14ac:dyDescent="0.45">
      <c r="A126" s="3">
        <v>45731</v>
      </c>
      <c r="B126" s="14" t="s">
        <v>657</v>
      </c>
      <c r="C126" s="9" t="s">
        <v>86</v>
      </c>
      <c r="D126" s="13" t="s">
        <v>613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45772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243</v>
      </c>
      <c r="AG126" s="1" t="s">
        <v>123</v>
      </c>
      <c r="AH126" s="1" t="s">
        <v>74</v>
      </c>
      <c r="AI126" s="1">
        <v>2</v>
      </c>
      <c r="AJ126" s="3">
        <v>45772</v>
      </c>
      <c r="AK126" s="3">
        <v>0</v>
      </c>
      <c r="AL126" s="3">
        <v>45763</v>
      </c>
      <c r="AM126" s="3">
        <v>45770</v>
      </c>
      <c r="AN126" s="3">
        <v>45771</v>
      </c>
      <c r="AO126" s="3">
        <v>45771</v>
      </c>
      <c r="AP126" s="3">
        <v>45767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822.3052444444445</v>
      </c>
    </row>
    <row r="127" spans="1:56" ht="28.5" customHeight="1" x14ac:dyDescent="0.45">
      <c r="A127" s="3">
        <v>45743</v>
      </c>
      <c r="B127" s="14" t="s">
        <v>751</v>
      </c>
      <c r="C127" s="9" t="s">
        <v>86</v>
      </c>
      <c r="D127" s="13" t="s">
        <v>349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45772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82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0</v>
      </c>
      <c r="AF127" s="8" t="s">
        <v>432</v>
      </c>
      <c r="AG127" s="1" t="s">
        <v>61</v>
      </c>
      <c r="AH127" s="1" t="s">
        <v>74</v>
      </c>
      <c r="AI127" s="1">
        <v>2</v>
      </c>
      <c r="AJ127" s="3">
        <v>45772</v>
      </c>
      <c r="AK127" s="3">
        <v>0</v>
      </c>
      <c r="AL127" s="3">
        <v>45763</v>
      </c>
      <c r="AM127" s="3">
        <v>45770</v>
      </c>
      <c r="AN127" s="3">
        <v>45771</v>
      </c>
      <c r="AO127" s="3">
        <v>45771</v>
      </c>
      <c r="AP127" s="3">
        <v>45767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822.3052444444445</v>
      </c>
    </row>
    <row r="128" spans="1:56" ht="28.5" customHeight="1" x14ac:dyDescent="0.45">
      <c r="A128" s="3">
        <v>45743</v>
      </c>
      <c r="B128" s="14" t="s">
        <v>751</v>
      </c>
      <c r="C128" s="9" t="s">
        <v>86</v>
      </c>
      <c r="D128" s="13" t="s">
        <v>406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45776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32270.700000000004</v>
      </c>
      <c r="AB128" s="8">
        <v>0</v>
      </c>
      <c r="AC128" s="8">
        <v>32270.700000000004</v>
      </c>
      <c r="AD128" s="8">
        <v>0</v>
      </c>
      <c r="AE128" s="8">
        <v>0</v>
      </c>
      <c r="AF128" s="8" t="s">
        <v>432</v>
      </c>
      <c r="AG128" s="1" t="s">
        <v>123</v>
      </c>
      <c r="AH128" s="1" t="s">
        <v>74</v>
      </c>
      <c r="AI128" s="1">
        <v>2</v>
      </c>
      <c r="AJ128" s="3">
        <v>45776</v>
      </c>
      <c r="AK128" s="3">
        <v>0</v>
      </c>
      <c r="AL128" s="3">
        <v>45767</v>
      </c>
      <c r="AM128" s="3">
        <v>45774</v>
      </c>
      <c r="AN128" s="3">
        <v>45775</v>
      </c>
      <c r="AO128" s="3">
        <v>45775</v>
      </c>
      <c r="AP128" s="3">
        <v>45771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2466.9157333333337</v>
      </c>
    </row>
    <row r="129" spans="1:56" ht="28.5" customHeight="1" x14ac:dyDescent="0.45">
      <c r="A129" s="3">
        <v>45749</v>
      </c>
      <c r="B129" s="14" t="s">
        <v>138</v>
      </c>
      <c r="C129" s="9" t="s">
        <v>152</v>
      </c>
      <c r="D129" s="13" t="s">
        <v>294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45755</v>
      </c>
      <c r="U129" s="11">
        <v>50000</v>
      </c>
      <c r="V129" s="10">
        <v>0</v>
      </c>
      <c r="W129" s="10">
        <v>50000</v>
      </c>
      <c r="X129" s="10">
        <v>0</v>
      </c>
      <c r="Y129" s="10">
        <v>52500</v>
      </c>
      <c r="Z129" s="9" t="s">
        <v>82</v>
      </c>
      <c r="AA129" s="8">
        <v>52387.500000000007</v>
      </c>
      <c r="AB129" s="8">
        <v>0</v>
      </c>
      <c r="AC129" s="8">
        <v>52387.500000000007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754</v>
      </c>
      <c r="AZ129" s="2">
        <v>0</v>
      </c>
      <c r="BA129" s="2">
        <v>0</v>
      </c>
      <c r="BB129" s="2">
        <v>0</v>
      </c>
      <c r="BC129" s="1" t="s">
        <v>104</v>
      </c>
      <c r="BD129" s="56">
        <v>4004.733333333334</v>
      </c>
    </row>
    <row r="130" spans="1:56" ht="28.5" customHeight="1" x14ac:dyDescent="0.45">
      <c r="A130" s="3" t="s">
        <v>146</v>
      </c>
      <c r="B130" s="14" t="s">
        <v>146</v>
      </c>
      <c r="C130" s="9" t="s">
        <v>152</v>
      </c>
      <c r="D130" s="13" t="s">
        <v>61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45777</v>
      </c>
      <c r="U130" s="11">
        <v>110000</v>
      </c>
      <c r="V130" s="10">
        <v>0</v>
      </c>
      <c r="W130" s="10">
        <v>110000</v>
      </c>
      <c r="X130" s="10">
        <v>0</v>
      </c>
      <c r="Y130" s="10">
        <v>115500</v>
      </c>
      <c r="Z130" s="9" t="s">
        <v>82</v>
      </c>
      <c r="AA130" s="8">
        <v>115252.50000000001</v>
      </c>
      <c r="AB130" s="8">
        <v>0</v>
      </c>
      <c r="AC130" s="8">
        <v>115252.50000000001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74</v>
      </c>
      <c r="AI130" s="1">
        <v>2</v>
      </c>
      <c r="AJ130" s="3">
        <v>45777</v>
      </c>
      <c r="AK130" s="3">
        <v>0</v>
      </c>
      <c r="AL130" s="3">
        <v>45768</v>
      </c>
      <c r="AM130" s="3">
        <v>45775</v>
      </c>
      <c r="AN130" s="3">
        <v>45776</v>
      </c>
      <c r="AO130" s="3">
        <v>45776</v>
      </c>
      <c r="AP130" s="3">
        <v>45772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8810.4133333333339</v>
      </c>
    </row>
    <row r="131" spans="1:56" ht="28.5" customHeight="1" x14ac:dyDescent="0.45">
      <c r="A131" s="3">
        <v>45731</v>
      </c>
      <c r="B131" s="14" t="s">
        <v>663</v>
      </c>
      <c r="C131" s="9" t="s">
        <v>86</v>
      </c>
      <c r="D131" s="13" t="s">
        <v>612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45779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243</v>
      </c>
      <c r="AG131" s="1" t="s">
        <v>123</v>
      </c>
      <c r="AH131" s="1" t="s">
        <v>74</v>
      </c>
      <c r="AI131" s="1">
        <v>2</v>
      </c>
      <c r="AJ131" s="3">
        <v>45779</v>
      </c>
      <c r="AK131" s="3">
        <v>0</v>
      </c>
      <c r="AL131" s="3">
        <v>45770</v>
      </c>
      <c r="AM131" s="3">
        <v>45777</v>
      </c>
      <c r="AN131" s="3">
        <v>45778</v>
      </c>
      <c r="AO131" s="3">
        <v>45778</v>
      </c>
      <c r="AP131" s="3">
        <v>45774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822.3052444444445</v>
      </c>
    </row>
    <row r="132" spans="1:56" ht="28.5" customHeight="1" x14ac:dyDescent="0.45">
      <c r="A132" s="3">
        <v>45731</v>
      </c>
      <c r="B132" s="14" t="s">
        <v>664</v>
      </c>
      <c r="C132" s="9" t="s">
        <v>86</v>
      </c>
      <c r="D132" s="13" t="s">
        <v>617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45779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82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0</v>
      </c>
      <c r="AF132" s="8" t="s">
        <v>243</v>
      </c>
      <c r="AG132" s="1" t="s">
        <v>123</v>
      </c>
      <c r="AH132" s="1" t="s">
        <v>74</v>
      </c>
      <c r="AI132" s="1">
        <v>2</v>
      </c>
      <c r="AJ132" s="3">
        <v>45779</v>
      </c>
      <c r="AK132" s="3">
        <v>0</v>
      </c>
      <c r="AL132" s="3">
        <v>45770</v>
      </c>
      <c r="AM132" s="3">
        <v>45777</v>
      </c>
      <c r="AN132" s="3">
        <v>45778</v>
      </c>
      <c r="AO132" s="3">
        <v>45778</v>
      </c>
      <c r="AP132" s="3">
        <v>45774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822.3052444444445</v>
      </c>
    </row>
    <row r="133" spans="1:56" ht="28.5" customHeight="1" x14ac:dyDescent="0.45">
      <c r="A133" s="3">
        <v>45731</v>
      </c>
      <c r="B133" s="14" t="s">
        <v>665</v>
      </c>
      <c r="C133" s="9" t="s">
        <v>86</v>
      </c>
      <c r="D133" s="13" t="s">
        <v>623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45779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82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0</v>
      </c>
      <c r="AF133" s="8" t="s">
        <v>243</v>
      </c>
      <c r="AG133" s="1" t="s">
        <v>123</v>
      </c>
      <c r="AH133" s="1" t="s">
        <v>74</v>
      </c>
      <c r="AI133" s="1">
        <v>2</v>
      </c>
      <c r="AJ133" s="3">
        <v>45779</v>
      </c>
      <c r="AK133" s="3">
        <v>0</v>
      </c>
      <c r="AL133" s="3">
        <v>45770</v>
      </c>
      <c r="AM133" s="3">
        <v>45777</v>
      </c>
      <c r="AN133" s="3">
        <v>45778</v>
      </c>
      <c r="AO133" s="3">
        <v>45778</v>
      </c>
      <c r="AP133" s="3">
        <v>45774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822.3052444444445</v>
      </c>
    </row>
    <row r="134" spans="1:56" ht="28.5" customHeight="1" x14ac:dyDescent="0.45">
      <c r="A134" s="3">
        <v>45731</v>
      </c>
      <c r="B134" s="14" t="s">
        <v>664</v>
      </c>
      <c r="C134" s="9" t="s">
        <v>86</v>
      </c>
      <c r="D134" s="13" t="s">
        <v>618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45780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82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0</v>
      </c>
      <c r="AF134" s="8" t="s">
        <v>243</v>
      </c>
      <c r="AG134" s="1" t="s">
        <v>123</v>
      </c>
      <c r="AH134" s="1" t="s">
        <v>74</v>
      </c>
      <c r="AI134" s="1">
        <v>2</v>
      </c>
      <c r="AJ134" s="3">
        <v>45780</v>
      </c>
      <c r="AK134" s="3">
        <v>0</v>
      </c>
      <c r="AL134" s="3">
        <v>45771</v>
      </c>
      <c r="AM134" s="3">
        <v>45778</v>
      </c>
      <c r="AN134" s="3">
        <v>45779</v>
      </c>
      <c r="AO134" s="3">
        <v>45779</v>
      </c>
      <c r="AP134" s="3">
        <v>45775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411.15262222222225</v>
      </c>
    </row>
    <row r="135" spans="1:56" ht="28.5" customHeight="1" x14ac:dyDescent="0.45">
      <c r="A135" s="3">
        <v>45731</v>
      </c>
      <c r="B135" s="14" t="s">
        <v>665</v>
      </c>
      <c r="C135" s="9" t="s">
        <v>86</v>
      </c>
      <c r="D135" s="13" t="s">
        <v>624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45785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243</v>
      </c>
      <c r="AG135" s="1" t="s">
        <v>123</v>
      </c>
      <c r="AH135" s="1" t="s">
        <v>74</v>
      </c>
      <c r="AI135" s="1">
        <v>2</v>
      </c>
      <c r="AJ135" s="3">
        <v>45785</v>
      </c>
      <c r="AK135" s="3">
        <v>0</v>
      </c>
      <c r="AL135" s="3">
        <v>45776</v>
      </c>
      <c r="AM135" s="3">
        <v>45783</v>
      </c>
      <c r="AN135" s="3">
        <v>45784</v>
      </c>
      <c r="AO135" s="3">
        <v>45784</v>
      </c>
      <c r="AP135" s="3">
        <v>45780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411.15262222222225</v>
      </c>
    </row>
    <row r="136" spans="1:56" ht="28.5" customHeight="1" x14ac:dyDescent="0.45">
      <c r="A136" s="3">
        <v>45731</v>
      </c>
      <c r="B136" s="14" t="s">
        <v>660</v>
      </c>
      <c r="C136" s="9" t="s">
        <v>86</v>
      </c>
      <c r="D136" s="13" t="s">
        <v>616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45790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45790</v>
      </c>
      <c r="AK136" s="3">
        <v>0</v>
      </c>
      <c r="AL136" s="3">
        <v>45781</v>
      </c>
      <c r="AM136" s="3">
        <v>45788</v>
      </c>
      <c r="AN136" s="3">
        <v>45789</v>
      </c>
      <c r="AO136" s="3">
        <v>45789</v>
      </c>
      <c r="AP136" s="3">
        <v>45785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411.15262222222225</v>
      </c>
    </row>
    <row r="137" spans="1:56" ht="28.5" customHeight="1" x14ac:dyDescent="0.45">
      <c r="A137" s="3">
        <v>45731</v>
      </c>
      <c r="B137" s="14" t="s">
        <v>663</v>
      </c>
      <c r="C137" s="9" t="s">
        <v>86</v>
      </c>
      <c r="D137" s="13" t="s">
        <v>614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45792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82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0</v>
      </c>
      <c r="AF137" s="8" t="s">
        <v>243</v>
      </c>
      <c r="AG137" s="1" t="s">
        <v>122</v>
      </c>
      <c r="AH137" s="1" t="s">
        <v>74</v>
      </c>
      <c r="AI137" s="1">
        <v>2</v>
      </c>
      <c r="AJ137" s="3">
        <v>45792</v>
      </c>
      <c r="AK137" s="3">
        <v>0</v>
      </c>
      <c r="AL137" s="3">
        <v>45783</v>
      </c>
      <c r="AM137" s="3">
        <v>45790</v>
      </c>
      <c r="AN137" s="3">
        <v>45791</v>
      </c>
      <c r="AO137" s="3">
        <v>45791</v>
      </c>
      <c r="AP137" s="3">
        <v>45787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411.15262222222225</v>
      </c>
    </row>
    <row r="138" spans="1:56" ht="28.5" customHeight="1" x14ac:dyDescent="0.45">
      <c r="A138" s="3">
        <v>45728</v>
      </c>
      <c r="B138" s="14" t="s">
        <v>600</v>
      </c>
      <c r="C138" s="9" t="s">
        <v>86</v>
      </c>
      <c r="D138" s="13" t="s">
        <v>601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45793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0</v>
      </c>
      <c r="AF138" s="8" t="s">
        <v>243</v>
      </c>
      <c r="AG138" s="1" t="s">
        <v>122</v>
      </c>
      <c r="AH138" s="1" t="s">
        <v>74</v>
      </c>
      <c r="AI138" s="1">
        <v>2</v>
      </c>
      <c r="AJ138" s="3">
        <v>45793</v>
      </c>
      <c r="AK138" s="3">
        <v>0</v>
      </c>
      <c r="AL138" s="3">
        <v>45784</v>
      </c>
      <c r="AM138" s="3">
        <v>45791</v>
      </c>
      <c r="AN138" s="3">
        <v>45792</v>
      </c>
      <c r="AO138" s="3">
        <v>45792</v>
      </c>
      <c r="AP138" s="3">
        <v>45788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411.15262222222225</v>
      </c>
    </row>
    <row r="139" spans="1:56" ht="28.5" customHeight="1" x14ac:dyDescent="0.45">
      <c r="A139" s="3">
        <v>45728</v>
      </c>
      <c r="B139" s="14" t="s">
        <v>600</v>
      </c>
      <c r="C139" s="9" t="s">
        <v>86</v>
      </c>
      <c r="D139" s="13" t="s">
        <v>250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45793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82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0</v>
      </c>
      <c r="AF139" s="8" t="s">
        <v>243</v>
      </c>
      <c r="AG139" s="1" t="s">
        <v>122</v>
      </c>
      <c r="AH139" s="1" t="s">
        <v>74</v>
      </c>
      <c r="AI139" s="1">
        <v>2</v>
      </c>
      <c r="AJ139" s="3">
        <v>45793</v>
      </c>
      <c r="AK139" s="3">
        <v>0</v>
      </c>
      <c r="AL139" s="3">
        <v>45784</v>
      </c>
      <c r="AM139" s="3">
        <v>45791</v>
      </c>
      <c r="AN139" s="3">
        <v>45792</v>
      </c>
      <c r="AO139" s="3">
        <v>45792</v>
      </c>
      <c r="AP139" s="3">
        <v>45788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411.15262222222225</v>
      </c>
    </row>
    <row r="140" spans="1:56" ht="28.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37</v>
      </c>
      <c r="G140" s="9">
        <v>0</v>
      </c>
      <c r="H140" s="9">
        <v>0</v>
      </c>
      <c r="I140" s="9">
        <v>80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82</v>
      </c>
      <c r="AA140" s="8">
        <v>768502.95403749996</v>
      </c>
      <c r="AB140" s="8">
        <v>42579.844037500006</v>
      </c>
      <c r="AC140" s="8">
        <v>725923.1100000001</v>
      </c>
      <c r="AD140" s="8">
        <v>0</v>
      </c>
      <c r="AE140" s="8">
        <v>0</v>
      </c>
      <c r="AF140" s="8" t="s">
        <v>58</v>
      </c>
      <c r="AG140" s="1" t="s">
        <v>122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8.5" customHeight="1" x14ac:dyDescent="0.45">
      <c r="A141" s="3">
        <v>45748</v>
      </c>
      <c r="B141" s="14" t="s">
        <v>138</v>
      </c>
      <c r="C141" s="9" t="s">
        <v>273</v>
      </c>
      <c r="D141" s="13" t="s">
        <v>275</v>
      </c>
      <c r="E141" s="9">
        <v>21</v>
      </c>
      <c r="F141" s="9">
        <v>34</v>
      </c>
      <c r="G141" s="9" t="s">
        <v>60</v>
      </c>
      <c r="H141" s="9">
        <v>0</v>
      </c>
      <c r="I141" s="9">
        <v>60</v>
      </c>
      <c r="J141" s="9" t="s">
        <v>57</v>
      </c>
      <c r="K141" s="9">
        <v>5</v>
      </c>
      <c r="L141" s="9" t="s">
        <v>93</v>
      </c>
      <c r="M141" s="10">
        <v>22</v>
      </c>
      <c r="N141" s="9">
        <v>36</v>
      </c>
      <c r="O141" s="9">
        <v>40</v>
      </c>
      <c r="P141" s="10">
        <v>195.39367372799995</v>
      </c>
      <c r="Q141" s="10">
        <v>0</v>
      </c>
      <c r="R141" s="10">
        <v>195.39367372799995</v>
      </c>
      <c r="S141" s="9" t="s">
        <v>67</v>
      </c>
      <c r="T141" s="12">
        <v>45772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140</v>
      </c>
      <c r="AA141" s="8">
        <v>9918.7000000000007</v>
      </c>
      <c r="AB141" s="8">
        <v>0</v>
      </c>
      <c r="AC141" s="8">
        <v>9918.7000000000007</v>
      </c>
      <c r="AD141" s="8">
        <v>0</v>
      </c>
      <c r="AE141" s="8">
        <v>0</v>
      </c>
      <c r="AF141" s="8" t="s">
        <v>299</v>
      </c>
      <c r="AG141" s="1" t="s">
        <v>125</v>
      </c>
      <c r="AH141" s="1" t="s">
        <v>72</v>
      </c>
      <c r="AI141" s="1">
        <v>3</v>
      </c>
      <c r="AJ141" s="3">
        <v>45772</v>
      </c>
      <c r="AK141" s="3">
        <v>0</v>
      </c>
      <c r="AL141" s="3">
        <v>45762</v>
      </c>
      <c r="AM141" s="3">
        <v>45769</v>
      </c>
      <c r="AN141" s="3">
        <v>45770</v>
      </c>
      <c r="AO141" s="3">
        <v>45770</v>
      </c>
      <c r="AP141" s="3">
        <v>45767</v>
      </c>
      <c r="AQ141" s="3">
        <v>45771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676.95127500000001</v>
      </c>
    </row>
    <row r="142" spans="1:56" ht="28.5" customHeight="1" x14ac:dyDescent="0.45">
      <c r="A142" s="3">
        <v>45749</v>
      </c>
      <c r="B142" s="14" t="s">
        <v>138</v>
      </c>
      <c r="C142" s="9" t="s">
        <v>316</v>
      </c>
      <c r="D142" s="13" t="s">
        <v>59</v>
      </c>
      <c r="E142" s="9">
        <v>21</v>
      </c>
      <c r="F142" s="9">
        <v>31</v>
      </c>
      <c r="G142" s="9" t="s">
        <v>60</v>
      </c>
      <c r="H142" s="9">
        <v>0</v>
      </c>
      <c r="I142" s="9">
        <v>60</v>
      </c>
      <c r="J142" s="9" t="s">
        <v>57</v>
      </c>
      <c r="K142" s="9">
        <v>5</v>
      </c>
      <c r="L142" s="9" t="s">
        <v>93</v>
      </c>
      <c r="M142" s="10">
        <v>22</v>
      </c>
      <c r="N142" s="9">
        <v>34</v>
      </c>
      <c r="O142" s="9">
        <v>40</v>
      </c>
      <c r="P142" s="10">
        <v>36.9076939264</v>
      </c>
      <c r="Q142" s="10">
        <v>0</v>
      </c>
      <c r="R142" s="10">
        <v>36.9076939264</v>
      </c>
      <c r="S142" s="9" t="s">
        <v>133</v>
      </c>
      <c r="T142" s="12">
        <v>45756</v>
      </c>
      <c r="U142" s="11">
        <v>2000</v>
      </c>
      <c r="V142" s="10">
        <v>0</v>
      </c>
      <c r="W142" s="10">
        <v>2000</v>
      </c>
      <c r="X142" s="10">
        <v>0</v>
      </c>
      <c r="Y142" s="10">
        <v>0</v>
      </c>
      <c r="Z142" s="9" t="s">
        <v>140</v>
      </c>
      <c r="AA142" s="8">
        <v>1816.1000000000001</v>
      </c>
      <c r="AB142" s="8">
        <v>0</v>
      </c>
      <c r="AC142" s="8">
        <v>1816.1000000000001</v>
      </c>
      <c r="AD142" s="8">
        <v>0</v>
      </c>
      <c r="AE142" s="8">
        <v>0</v>
      </c>
      <c r="AF142" s="8" t="s">
        <v>299</v>
      </c>
      <c r="AG142" s="1" t="s">
        <v>122</v>
      </c>
      <c r="AH142" s="1" t="s">
        <v>77</v>
      </c>
      <c r="AI142" s="1">
        <v>3</v>
      </c>
      <c r="AJ142" s="3">
        <v>45756</v>
      </c>
      <c r="AK142" s="3">
        <v>0</v>
      </c>
      <c r="AL142" s="3">
        <v>0</v>
      </c>
      <c r="AM142" s="3">
        <v>0</v>
      </c>
      <c r="AN142" s="3">
        <v>0</v>
      </c>
      <c r="AO142" s="3">
        <v>45753</v>
      </c>
      <c r="AP142" s="3">
        <v>45751</v>
      </c>
      <c r="AQ142" s="3">
        <v>45754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 t="s">
        <v>755</v>
      </c>
      <c r="AZ142" s="2">
        <v>0</v>
      </c>
      <c r="BA142" s="2">
        <v>0</v>
      </c>
      <c r="BB142" s="2">
        <v>0</v>
      </c>
      <c r="BC142" s="1" t="s">
        <v>105</v>
      </c>
      <c r="BD142" s="56">
        <v>123.94882499999999</v>
      </c>
    </row>
    <row r="143" spans="1:56" ht="28.5" customHeight="1" x14ac:dyDescent="0.45">
      <c r="A143" s="3" t="s">
        <v>146</v>
      </c>
      <c r="B143" s="14" t="s">
        <v>146</v>
      </c>
      <c r="C143" s="9" t="s">
        <v>195</v>
      </c>
      <c r="D143" s="13" t="s">
        <v>59</v>
      </c>
      <c r="E143" s="9">
        <v>21</v>
      </c>
      <c r="F143" s="9">
        <v>38</v>
      </c>
      <c r="G143" s="9" t="s">
        <v>60</v>
      </c>
      <c r="H143" s="9">
        <v>0</v>
      </c>
      <c r="I143" s="9">
        <v>69</v>
      </c>
      <c r="J143" s="9" t="s">
        <v>57</v>
      </c>
      <c r="K143" s="9">
        <v>5</v>
      </c>
      <c r="L143" s="9" t="s">
        <v>93</v>
      </c>
      <c r="M143" s="10">
        <v>22</v>
      </c>
      <c r="N143" s="9">
        <v>41</v>
      </c>
      <c r="O143" s="9">
        <v>40</v>
      </c>
      <c r="P143" s="10">
        <v>445.06336793599996</v>
      </c>
      <c r="Q143" s="10">
        <v>0</v>
      </c>
      <c r="R143" s="10">
        <v>445.06336793599996</v>
      </c>
      <c r="S143" s="9" t="s">
        <v>71</v>
      </c>
      <c r="T143" s="12">
        <v>45777</v>
      </c>
      <c r="U143" s="11">
        <v>20000</v>
      </c>
      <c r="V143" s="10">
        <v>0</v>
      </c>
      <c r="W143" s="10">
        <v>20000</v>
      </c>
      <c r="X143" s="10">
        <v>0</v>
      </c>
      <c r="Y143" s="10">
        <v>0</v>
      </c>
      <c r="Z143" s="9" t="s">
        <v>140</v>
      </c>
      <c r="AA143" s="8">
        <v>22072.6</v>
      </c>
      <c r="AB143" s="8">
        <v>0</v>
      </c>
      <c r="AC143" s="8">
        <v>22072.6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77</v>
      </c>
      <c r="AI143" s="1">
        <v>3</v>
      </c>
      <c r="AJ143" s="3">
        <v>45777</v>
      </c>
      <c r="AK143" s="3">
        <v>0</v>
      </c>
      <c r="AL143" s="3">
        <v>0</v>
      </c>
      <c r="AM143" s="3">
        <v>0</v>
      </c>
      <c r="AN143" s="3">
        <v>0</v>
      </c>
      <c r="AO143" s="3">
        <v>45774</v>
      </c>
      <c r="AP143" s="3">
        <v>45772</v>
      </c>
      <c r="AQ143" s="3">
        <v>45775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1506.4549499999996</v>
      </c>
    </row>
    <row r="144" spans="1:56" ht="28.5" customHeight="1" x14ac:dyDescent="0.45">
      <c r="A144" s="3" t="s">
        <v>146</v>
      </c>
      <c r="B144" s="14" t="s">
        <v>146</v>
      </c>
      <c r="C144" s="9" t="s">
        <v>195</v>
      </c>
      <c r="D144" s="13" t="s">
        <v>59</v>
      </c>
      <c r="E144" s="9">
        <v>21</v>
      </c>
      <c r="F144" s="9">
        <v>38</v>
      </c>
      <c r="G144" s="9" t="s">
        <v>60</v>
      </c>
      <c r="H144" s="9">
        <v>0</v>
      </c>
      <c r="I144" s="9">
        <v>69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45777</v>
      </c>
      <c r="U144" s="11">
        <v>20000</v>
      </c>
      <c r="V144" s="10">
        <v>0</v>
      </c>
      <c r="W144" s="10">
        <v>20000</v>
      </c>
      <c r="X144" s="10">
        <v>0</v>
      </c>
      <c r="Y144" s="10">
        <v>0</v>
      </c>
      <c r="Z144" s="9" t="s">
        <v>140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77</v>
      </c>
      <c r="AI144" s="1">
        <v>2</v>
      </c>
      <c r="AJ144" s="3">
        <v>45777</v>
      </c>
      <c r="AK144" s="3">
        <v>0</v>
      </c>
      <c r="AL144" s="3">
        <v>0</v>
      </c>
      <c r="AM144" s="3">
        <v>0</v>
      </c>
      <c r="AN144" s="3">
        <v>0</v>
      </c>
      <c r="AO144" s="3">
        <v>45775</v>
      </c>
      <c r="AP144" s="3">
        <v>45772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1506.4549499999996</v>
      </c>
    </row>
    <row r="145" spans="1:56" ht="28.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21</v>
      </c>
      <c r="F145" s="9">
        <v>37</v>
      </c>
      <c r="G145" s="9" t="s">
        <v>60</v>
      </c>
      <c r="H145" s="9">
        <v>0</v>
      </c>
      <c r="I145" s="9">
        <v>67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140</v>
      </c>
      <c r="AA145" s="8">
        <v>55880</v>
      </c>
      <c r="AB145" s="8">
        <v>0</v>
      </c>
      <c r="AC145" s="8">
        <v>55880</v>
      </c>
      <c r="AD145" s="8">
        <v>0</v>
      </c>
      <c r="AE145" s="8">
        <v>0</v>
      </c>
      <c r="AF145" s="8" t="s">
        <v>58</v>
      </c>
      <c r="AG145" s="1" t="s">
        <v>123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8.5" customHeight="1" x14ac:dyDescent="0.45">
      <c r="A146" s="3">
        <v>45743</v>
      </c>
      <c r="B146" s="14" t="s">
        <v>733</v>
      </c>
      <c r="C146" s="9" t="s">
        <v>80</v>
      </c>
      <c r="D146" s="13" t="s">
        <v>720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45752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128</v>
      </c>
      <c r="AA146" s="8">
        <v>3310.89</v>
      </c>
      <c r="AB146" s="8">
        <v>3310.89</v>
      </c>
      <c r="AC146" s="8">
        <v>0</v>
      </c>
      <c r="AD146" s="8">
        <v>3310.89</v>
      </c>
      <c r="AE146" s="8">
        <v>0</v>
      </c>
      <c r="AF146" s="8">
        <v>0</v>
      </c>
      <c r="AG146" s="1" t="s">
        <v>123</v>
      </c>
      <c r="AH146" s="1" t="s">
        <v>68</v>
      </c>
      <c r="AI146" s="1">
        <v>4</v>
      </c>
      <c r="AJ146" s="3">
        <v>45752</v>
      </c>
      <c r="AK146" s="3">
        <v>45748</v>
      </c>
      <c r="AL146" s="3">
        <v>45742</v>
      </c>
      <c r="AM146" s="3">
        <v>45749</v>
      </c>
      <c r="AN146" s="3">
        <v>45750</v>
      </c>
      <c r="AO146" s="3">
        <v>45750</v>
      </c>
      <c r="AP146" s="3">
        <v>45747</v>
      </c>
      <c r="AQ146" s="3">
        <v>45751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0</v>
      </c>
    </row>
    <row r="147" spans="1:56" ht="28.5" customHeight="1" x14ac:dyDescent="0.45">
      <c r="A147" s="3">
        <v>45740</v>
      </c>
      <c r="B147" s="14" t="s">
        <v>712</v>
      </c>
      <c r="C147" s="9" t="s">
        <v>350</v>
      </c>
      <c r="D147" s="13" t="s">
        <v>707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108.55204095999999</v>
      </c>
      <c r="Q147" s="10">
        <v>0</v>
      </c>
      <c r="R147" s="10">
        <v>108.55204095999999</v>
      </c>
      <c r="S147" s="9" t="s">
        <v>114</v>
      </c>
      <c r="T147" s="12">
        <v>45752</v>
      </c>
      <c r="U147" s="11">
        <v>5000</v>
      </c>
      <c r="V147" s="10">
        <v>0</v>
      </c>
      <c r="W147" s="10">
        <v>5000</v>
      </c>
      <c r="X147" s="10">
        <v>5677</v>
      </c>
      <c r="Y147" s="10">
        <v>0</v>
      </c>
      <c r="Z147" s="9" t="s">
        <v>128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124</v>
      </c>
      <c r="AH147" s="1" t="s">
        <v>68</v>
      </c>
      <c r="AI147" s="1">
        <v>4</v>
      </c>
      <c r="AJ147" s="3">
        <v>45752</v>
      </c>
      <c r="AK147" s="3">
        <v>45748</v>
      </c>
      <c r="AL147" s="3">
        <v>45742</v>
      </c>
      <c r="AM147" s="3">
        <v>45749</v>
      </c>
      <c r="AN147" s="3">
        <v>45750</v>
      </c>
      <c r="AO147" s="3">
        <v>45750</v>
      </c>
      <c r="AP147" s="3">
        <v>45747</v>
      </c>
      <c r="AQ147" s="3">
        <v>45751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0</v>
      </c>
    </row>
    <row r="148" spans="1:56" ht="28.5" customHeight="1" x14ac:dyDescent="0.45">
      <c r="A148" s="3">
        <v>45693</v>
      </c>
      <c r="B148" s="14" t="s">
        <v>401</v>
      </c>
      <c r="C148" s="9" t="s">
        <v>111</v>
      </c>
      <c r="D148" s="13" t="s">
        <v>192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0.43312264343039991</v>
      </c>
      <c r="Q148" s="10">
        <v>0</v>
      </c>
      <c r="R148" s="10">
        <v>0.43312264343039991</v>
      </c>
      <c r="S148" s="9" t="s">
        <v>67</v>
      </c>
      <c r="T148" s="12">
        <v>45754</v>
      </c>
      <c r="U148" s="11">
        <v>5000</v>
      </c>
      <c r="V148" s="10">
        <v>4981</v>
      </c>
      <c r="W148" s="10">
        <v>19</v>
      </c>
      <c r="X148" s="10">
        <v>5398</v>
      </c>
      <c r="Y148" s="10">
        <v>0</v>
      </c>
      <c r="Z148" s="9" t="s">
        <v>128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124</v>
      </c>
      <c r="AH148" s="1" t="s">
        <v>68</v>
      </c>
      <c r="AI148" s="1">
        <v>4</v>
      </c>
      <c r="AJ148" s="3">
        <v>45754</v>
      </c>
      <c r="AK148" s="3">
        <v>45750</v>
      </c>
      <c r="AL148" s="3">
        <v>45744</v>
      </c>
      <c r="AM148" s="3">
        <v>45751</v>
      </c>
      <c r="AN148" s="3">
        <v>45752</v>
      </c>
      <c r="AO148" s="3">
        <v>45752</v>
      </c>
      <c r="AP148" s="3">
        <v>45749</v>
      </c>
      <c r="AQ148" s="3">
        <v>45753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0</v>
      </c>
    </row>
    <row r="149" spans="1:56" ht="28.5" customHeight="1" x14ac:dyDescent="0.45">
      <c r="A149" s="3">
        <v>45628</v>
      </c>
      <c r="B149" s="14" t="s">
        <v>263</v>
      </c>
      <c r="C149" s="9" t="s">
        <v>113</v>
      </c>
      <c r="D149" s="13" t="s">
        <v>159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45754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128</v>
      </c>
      <c r="AA149" s="8">
        <v>17211.04</v>
      </c>
      <c r="AB149" s="8">
        <v>17211.04</v>
      </c>
      <c r="AC149" s="8">
        <v>0</v>
      </c>
      <c r="AD149" s="8">
        <v>17211.04</v>
      </c>
      <c r="AE149" s="8">
        <v>0</v>
      </c>
      <c r="AF149" s="8">
        <v>0</v>
      </c>
      <c r="AG149" s="1" t="s">
        <v>123</v>
      </c>
      <c r="AH149" s="1" t="s">
        <v>68</v>
      </c>
      <c r="AI149" s="1">
        <v>4</v>
      </c>
      <c r="AJ149" s="3">
        <v>45754</v>
      </c>
      <c r="AK149" s="3">
        <v>45750</v>
      </c>
      <c r="AL149" s="3">
        <v>45744</v>
      </c>
      <c r="AM149" s="3">
        <v>45751</v>
      </c>
      <c r="AN149" s="3">
        <v>45752</v>
      </c>
      <c r="AO149" s="3">
        <v>45752</v>
      </c>
      <c r="AP149" s="3">
        <v>45749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330</v>
      </c>
      <c r="AZ149" s="2">
        <v>0</v>
      </c>
      <c r="BA149" s="2">
        <v>0</v>
      </c>
      <c r="BB149" s="2">
        <v>0</v>
      </c>
      <c r="BC149" s="1" t="s">
        <v>129</v>
      </c>
      <c r="BD149" s="56">
        <v>0</v>
      </c>
    </row>
    <row r="150" spans="1:56" ht="28.5" customHeight="1" x14ac:dyDescent="0.45">
      <c r="A150" s="3">
        <v>45741</v>
      </c>
      <c r="B150" s="14" t="s">
        <v>734</v>
      </c>
      <c r="C150" s="9" t="s">
        <v>207</v>
      </c>
      <c r="D150" s="13" t="s">
        <v>713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114</v>
      </c>
      <c r="T150" s="12">
        <v>45755</v>
      </c>
      <c r="U150" s="11">
        <v>5000</v>
      </c>
      <c r="V150" s="10">
        <v>0</v>
      </c>
      <c r="W150" s="10">
        <v>5000</v>
      </c>
      <c r="X150" s="10">
        <v>5400</v>
      </c>
      <c r="Y150" s="10">
        <v>0</v>
      </c>
      <c r="Z150" s="9" t="s">
        <v>128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68</v>
      </c>
      <c r="AI150" s="1">
        <v>4</v>
      </c>
      <c r="AJ150" s="3">
        <v>45755</v>
      </c>
      <c r="AK150" s="3">
        <v>45751</v>
      </c>
      <c r="AL150" s="3">
        <v>45745</v>
      </c>
      <c r="AM150" s="3">
        <v>45752</v>
      </c>
      <c r="AN150" s="3">
        <v>45753</v>
      </c>
      <c r="AO150" s="3">
        <v>45753</v>
      </c>
      <c r="AP150" s="3">
        <v>45750</v>
      </c>
      <c r="AQ150" s="3">
        <v>45754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145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0</v>
      </c>
    </row>
    <row r="151" spans="1:56" ht="28.5" customHeight="1" x14ac:dyDescent="0.45">
      <c r="A151" s="3">
        <v>45741</v>
      </c>
      <c r="B151" s="14" t="s">
        <v>734</v>
      </c>
      <c r="C151" s="9" t="s">
        <v>207</v>
      </c>
      <c r="D151" s="13" t="s">
        <v>347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114</v>
      </c>
      <c r="T151" s="12">
        <v>45755</v>
      </c>
      <c r="U151" s="11">
        <v>5000</v>
      </c>
      <c r="V151" s="10">
        <v>0</v>
      </c>
      <c r="W151" s="10">
        <v>5000</v>
      </c>
      <c r="X151" s="10">
        <v>5400</v>
      </c>
      <c r="Y151" s="10">
        <v>0</v>
      </c>
      <c r="Z151" s="9" t="s">
        <v>128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124</v>
      </c>
      <c r="AH151" s="1" t="s">
        <v>68</v>
      </c>
      <c r="AI151" s="1">
        <v>4</v>
      </c>
      <c r="AJ151" s="3">
        <v>45755</v>
      </c>
      <c r="AK151" s="3">
        <v>45751</v>
      </c>
      <c r="AL151" s="3">
        <v>45745</v>
      </c>
      <c r="AM151" s="3">
        <v>45752</v>
      </c>
      <c r="AN151" s="3">
        <v>45753</v>
      </c>
      <c r="AO151" s="3">
        <v>45753</v>
      </c>
      <c r="AP151" s="3">
        <v>45750</v>
      </c>
      <c r="AQ151" s="3">
        <v>45754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0</v>
      </c>
    </row>
    <row r="152" spans="1:56" ht="28.5" customHeight="1" x14ac:dyDescent="0.45">
      <c r="A152" s="3">
        <v>45741</v>
      </c>
      <c r="B152" s="14" t="s">
        <v>735</v>
      </c>
      <c r="C152" s="9" t="s">
        <v>207</v>
      </c>
      <c r="D152" s="13" t="s">
        <v>736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108.55204095999999</v>
      </c>
      <c r="Q152" s="10">
        <v>0</v>
      </c>
      <c r="R152" s="10">
        <v>108.55204095999999</v>
      </c>
      <c r="S152" s="9" t="s">
        <v>114</v>
      </c>
      <c r="T152" s="12">
        <v>45755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128</v>
      </c>
      <c r="AA152" s="8">
        <v>5378.4500000000007</v>
      </c>
      <c r="AB152" s="8">
        <v>5378.4500000000007</v>
      </c>
      <c r="AC152" s="8">
        <v>0</v>
      </c>
      <c r="AD152" s="8">
        <v>5378.4500000000007</v>
      </c>
      <c r="AE152" s="8">
        <v>0</v>
      </c>
      <c r="AF152" s="8">
        <v>0</v>
      </c>
      <c r="AG152" s="1" t="s">
        <v>123</v>
      </c>
      <c r="AH152" s="1" t="s">
        <v>68</v>
      </c>
      <c r="AI152" s="1">
        <v>4</v>
      </c>
      <c r="AJ152" s="3">
        <v>45755</v>
      </c>
      <c r="AK152" s="3">
        <v>45751</v>
      </c>
      <c r="AL152" s="3">
        <v>45745</v>
      </c>
      <c r="AM152" s="3">
        <v>45752</v>
      </c>
      <c r="AN152" s="3">
        <v>45753</v>
      </c>
      <c r="AO152" s="3">
        <v>45753</v>
      </c>
      <c r="AP152" s="3">
        <v>45750</v>
      </c>
      <c r="AQ152" s="3">
        <v>45754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0</v>
      </c>
    </row>
    <row r="153" spans="1:56" ht="28.5" customHeight="1" x14ac:dyDescent="0.45">
      <c r="A153" s="3">
        <v>45741</v>
      </c>
      <c r="B153" s="14" t="s">
        <v>735</v>
      </c>
      <c r="C153" s="9" t="s">
        <v>207</v>
      </c>
      <c r="D153" s="13" t="s">
        <v>323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114</v>
      </c>
      <c r="T153" s="12">
        <v>45755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128</v>
      </c>
      <c r="AA153" s="8">
        <v>5378.4500000000007</v>
      </c>
      <c r="AB153" s="8">
        <v>5378.4500000000007</v>
      </c>
      <c r="AC153" s="8">
        <v>0</v>
      </c>
      <c r="AD153" s="8">
        <v>5378.4500000000007</v>
      </c>
      <c r="AE153" s="8">
        <v>0</v>
      </c>
      <c r="AF153" s="8">
        <v>0</v>
      </c>
      <c r="AG153" s="1" t="s">
        <v>123</v>
      </c>
      <c r="AH153" s="1" t="s">
        <v>68</v>
      </c>
      <c r="AI153" s="1">
        <v>4</v>
      </c>
      <c r="AJ153" s="3">
        <v>45755</v>
      </c>
      <c r="AK153" s="3">
        <v>45751</v>
      </c>
      <c r="AL153" s="3">
        <v>45745</v>
      </c>
      <c r="AM153" s="3">
        <v>45752</v>
      </c>
      <c r="AN153" s="3">
        <v>45753</v>
      </c>
      <c r="AO153" s="3">
        <v>45753</v>
      </c>
      <c r="AP153" s="3">
        <v>45750</v>
      </c>
      <c r="AQ153" s="3">
        <v>45754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8.5" customHeight="1" x14ac:dyDescent="0.45">
      <c r="A154" s="3">
        <v>45741</v>
      </c>
      <c r="B154" s="14" t="s">
        <v>737</v>
      </c>
      <c r="C154" s="9" t="s">
        <v>207</v>
      </c>
      <c r="D154" s="13" t="s">
        <v>715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114</v>
      </c>
      <c r="T154" s="12">
        <v>45755</v>
      </c>
      <c r="U154" s="11">
        <v>5000</v>
      </c>
      <c r="V154" s="10">
        <v>0</v>
      </c>
      <c r="W154" s="10">
        <v>5000</v>
      </c>
      <c r="X154" s="10">
        <v>5400</v>
      </c>
      <c r="Y154" s="10">
        <v>0</v>
      </c>
      <c r="Z154" s="9" t="s">
        <v>128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61</v>
      </c>
      <c r="AH154" s="1" t="s">
        <v>68</v>
      </c>
      <c r="AI154" s="1">
        <v>4</v>
      </c>
      <c r="AJ154" s="3">
        <v>45755</v>
      </c>
      <c r="AK154" s="3">
        <v>45751</v>
      </c>
      <c r="AL154" s="3">
        <v>45745</v>
      </c>
      <c r="AM154" s="3">
        <v>45752</v>
      </c>
      <c r="AN154" s="3">
        <v>45753</v>
      </c>
      <c r="AO154" s="3">
        <v>45753</v>
      </c>
      <c r="AP154" s="3">
        <v>45750</v>
      </c>
      <c r="AQ154" s="3">
        <v>45754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129</v>
      </c>
      <c r="BD154" s="56">
        <v>0</v>
      </c>
    </row>
    <row r="155" spans="1:56" ht="28.5" customHeight="1" x14ac:dyDescent="0.45">
      <c r="A155" s="3">
        <v>45741</v>
      </c>
      <c r="B155" s="14" t="s">
        <v>737</v>
      </c>
      <c r="C155" s="9" t="s">
        <v>207</v>
      </c>
      <c r="D155" s="13" t="s">
        <v>716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114</v>
      </c>
      <c r="T155" s="12">
        <v>45755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128</v>
      </c>
      <c r="AA155" s="8">
        <v>5378.4500000000007</v>
      </c>
      <c r="AB155" s="8">
        <v>5378.4500000000007</v>
      </c>
      <c r="AC155" s="8">
        <v>0</v>
      </c>
      <c r="AD155" s="8">
        <v>5378.4500000000007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>
        <v>45755</v>
      </c>
      <c r="AK155" s="3">
        <v>45751</v>
      </c>
      <c r="AL155" s="3">
        <v>45745</v>
      </c>
      <c r="AM155" s="3">
        <v>45752</v>
      </c>
      <c r="AN155" s="3">
        <v>45753</v>
      </c>
      <c r="AO155" s="3">
        <v>45753</v>
      </c>
      <c r="AP155" s="3">
        <v>45750</v>
      </c>
      <c r="AQ155" s="3">
        <v>45754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129</v>
      </c>
      <c r="BD155" s="56">
        <v>0</v>
      </c>
    </row>
    <row r="156" spans="1:56" ht="28.5" customHeight="1" x14ac:dyDescent="0.45">
      <c r="A156" s="3">
        <v>45749</v>
      </c>
      <c r="B156" s="14" t="s">
        <v>138</v>
      </c>
      <c r="C156" s="9" t="s">
        <v>756</v>
      </c>
      <c r="D156" s="13" t="s">
        <v>757</v>
      </c>
      <c r="E156" s="9">
        <v>21</v>
      </c>
      <c r="F156" s="9">
        <v>37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45757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128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45757</v>
      </c>
      <c r="AK156" s="3">
        <v>45753</v>
      </c>
      <c r="AL156" s="3">
        <v>45747</v>
      </c>
      <c r="AM156" s="3">
        <v>45754</v>
      </c>
      <c r="AN156" s="3">
        <v>45755</v>
      </c>
      <c r="AO156" s="3">
        <v>45755</v>
      </c>
      <c r="AP156" s="3">
        <v>45752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129</v>
      </c>
      <c r="BD156" s="56">
        <v>0</v>
      </c>
    </row>
    <row r="157" spans="1:56" ht="28.5" customHeight="1" x14ac:dyDescent="0.45">
      <c r="A157" s="3" t="s">
        <v>146</v>
      </c>
      <c r="B157" s="14" t="s">
        <v>146</v>
      </c>
      <c r="C157" s="9" t="s">
        <v>115</v>
      </c>
      <c r="D157" s="13" t="s">
        <v>61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>
        <v>45777</v>
      </c>
      <c r="U157" s="11">
        <v>40000</v>
      </c>
      <c r="V157" s="10">
        <v>0</v>
      </c>
      <c r="W157" s="10">
        <v>40000</v>
      </c>
      <c r="X157" s="10">
        <v>0</v>
      </c>
      <c r="Y157" s="10">
        <v>42000</v>
      </c>
      <c r="Z157" s="9" t="s">
        <v>128</v>
      </c>
      <c r="AA157" s="8">
        <v>43027.600000000006</v>
      </c>
      <c r="AB157" s="8">
        <v>0</v>
      </c>
      <c r="AC157" s="8">
        <v>43027.600000000006</v>
      </c>
      <c r="AD157" s="8">
        <v>0</v>
      </c>
      <c r="AE157" s="8">
        <v>43027.600000000006</v>
      </c>
      <c r="AF157" s="8">
        <v>0</v>
      </c>
      <c r="AG157" s="1" t="s">
        <v>123</v>
      </c>
      <c r="AH157" s="1" t="s">
        <v>68</v>
      </c>
      <c r="AI157" s="1">
        <v>4</v>
      </c>
      <c r="AJ157" s="3">
        <v>45777</v>
      </c>
      <c r="AK157" s="3">
        <v>45773</v>
      </c>
      <c r="AL157" s="3">
        <v>45767</v>
      </c>
      <c r="AM157" s="3">
        <v>45774</v>
      </c>
      <c r="AN157" s="3">
        <v>45775</v>
      </c>
      <c r="AO157" s="3">
        <v>45775</v>
      </c>
      <c r="AP157" s="3">
        <v>45772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129</v>
      </c>
      <c r="BD157" s="56">
        <v>3094.2581413333332</v>
      </c>
    </row>
    <row r="158" spans="1:56" ht="28.5" customHeight="1" x14ac:dyDescent="0.45">
      <c r="A158" s="3" t="s">
        <v>146</v>
      </c>
      <c r="B158" s="14" t="s">
        <v>146</v>
      </c>
      <c r="C158" s="9" t="s">
        <v>113</v>
      </c>
      <c r="D158" s="13" t="s">
        <v>159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>
        <v>45777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128</v>
      </c>
      <c r="AA158" s="8">
        <v>21513.800000000003</v>
      </c>
      <c r="AB158" s="8">
        <v>0</v>
      </c>
      <c r="AC158" s="8">
        <v>21513.800000000003</v>
      </c>
      <c r="AD158" s="8">
        <v>0</v>
      </c>
      <c r="AE158" s="8">
        <v>21513.800000000003</v>
      </c>
      <c r="AF158" s="8">
        <v>0</v>
      </c>
      <c r="AG158" s="1" t="s">
        <v>123</v>
      </c>
      <c r="AH158" s="1" t="s">
        <v>68</v>
      </c>
      <c r="AI158" s="1">
        <v>4</v>
      </c>
      <c r="AJ158" s="3">
        <v>45777</v>
      </c>
      <c r="AK158" s="3">
        <v>45773</v>
      </c>
      <c r="AL158" s="3">
        <v>45767</v>
      </c>
      <c r="AM158" s="3">
        <v>45774</v>
      </c>
      <c r="AN158" s="3">
        <v>45775</v>
      </c>
      <c r="AO158" s="3">
        <v>45775</v>
      </c>
      <c r="AP158" s="3">
        <v>45772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129</v>
      </c>
      <c r="BD158" s="56">
        <v>1547.1290706666666</v>
      </c>
    </row>
    <row r="159" spans="1:56" ht="28.5" customHeight="1" x14ac:dyDescent="0.45">
      <c r="A159" s="3" t="s">
        <v>146</v>
      </c>
      <c r="B159" s="14" t="s">
        <v>146</v>
      </c>
      <c r="C159" s="9" t="s">
        <v>111</v>
      </c>
      <c r="D159" s="13" t="s">
        <v>61</v>
      </c>
      <c r="E159" s="9">
        <v>21</v>
      </c>
      <c r="F159" s="9">
        <v>40</v>
      </c>
      <c r="G159" s="9" t="s">
        <v>60</v>
      </c>
      <c r="H159" s="9" t="s">
        <v>66</v>
      </c>
      <c r="I159" s="9">
        <v>108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42</v>
      </c>
      <c r="O159" s="9">
        <v>40</v>
      </c>
      <c r="P159" s="10">
        <v>227.95928601599996</v>
      </c>
      <c r="Q159" s="10">
        <v>0</v>
      </c>
      <c r="R159" s="10">
        <v>227.95928601599996</v>
      </c>
      <c r="S159" s="9" t="s">
        <v>67</v>
      </c>
      <c r="T159" s="12">
        <v>45777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128</v>
      </c>
      <c r="AA159" s="8">
        <v>11595.1</v>
      </c>
      <c r="AB159" s="8">
        <v>11595.1</v>
      </c>
      <c r="AC159" s="8">
        <v>0</v>
      </c>
      <c r="AD159" s="8">
        <v>11595.1</v>
      </c>
      <c r="AE159" s="8">
        <v>0</v>
      </c>
      <c r="AF159" s="8">
        <v>0</v>
      </c>
      <c r="AG159" s="1" t="s">
        <v>123</v>
      </c>
      <c r="AH159" s="1" t="s">
        <v>68</v>
      </c>
      <c r="AI159" s="1">
        <v>4</v>
      </c>
      <c r="AJ159" s="3">
        <v>45777</v>
      </c>
      <c r="AK159" s="3">
        <v>45773</v>
      </c>
      <c r="AL159" s="3">
        <v>45767</v>
      </c>
      <c r="AM159" s="3">
        <v>45774</v>
      </c>
      <c r="AN159" s="3">
        <v>45775</v>
      </c>
      <c r="AO159" s="3">
        <v>45775</v>
      </c>
      <c r="AP159" s="3">
        <v>45772</v>
      </c>
      <c r="AQ159" s="3">
        <v>45776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129</v>
      </c>
      <c r="BD159" s="56">
        <v>0</v>
      </c>
    </row>
    <row r="160" spans="1:56" ht="28.5" customHeight="1" x14ac:dyDescent="0.45">
      <c r="A160" s="3">
        <v>45631</v>
      </c>
      <c r="B160" s="14" t="s">
        <v>270</v>
      </c>
      <c r="C160" s="9" t="s">
        <v>113</v>
      </c>
      <c r="D160" s="13" t="s">
        <v>159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128</v>
      </c>
      <c r="AA160" s="8">
        <v>17211.04</v>
      </c>
      <c r="AB160" s="8">
        <v>17211.04</v>
      </c>
      <c r="AC160" s="8">
        <v>0</v>
      </c>
      <c r="AD160" s="8">
        <v>17211.04</v>
      </c>
      <c r="AE160" s="8">
        <v>0</v>
      </c>
      <c r="AF160" s="8">
        <v>0</v>
      </c>
      <c r="AG160" s="1" t="s">
        <v>123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331</v>
      </c>
      <c r="AZ160" s="2">
        <v>0</v>
      </c>
      <c r="BA160" s="2">
        <v>0</v>
      </c>
      <c r="BB160" s="2">
        <v>0</v>
      </c>
      <c r="BC160" s="1" t="s">
        <v>129</v>
      </c>
      <c r="BD160" s="56">
        <v>0</v>
      </c>
    </row>
    <row r="161" spans="1:56" ht="28.5" customHeight="1" x14ac:dyDescent="0.45">
      <c r="A161" s="3">
        <v>45631</v>
      </c>
      <c r="B161" s="14" t="s">
        <v>271</v>
      </c>
      <c r="C161" s="9" t="s">
        <v>113</v>
      </c>
      <c r="D161" s="13" t="s">
        <v>159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128</v>
      </c>
      <c r="AA161" s="8">
        <v>17211.04</v>
      </c>
      <c r="AB161" s="8">
        <v>17211.04</v>
      </c>
      <c r="AC161" s="8">
        <v>0</v>
      </c>
      <c r="AD161" s="8">
        <v>17211.04</v>
      </c>
      <c r="AE161" s="8">
        <v>0</v>
      </c>
      <c r="AF161" s="8">
        <v>0</v>
      </c>
      <c r="AG161" s="1" t="s">
        <v>123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332</v>
      </c>
      <c r="AZ161" s="2">
        <v>0</v>
      </c>
      <c r="BA161" s="2">
        <v>0</v>
      </c>
      <c r="BB161" s="2">
        <v>0</v>
      </c>
      <c r="BC161" s="1" t="s">
        <v>129</v>
      </c>
      <c r="BD161" s="56">
        <v>0</v>
      </c>
    </row>
    <row r="162" spans="1:56" ht="28.5" customHeight="1" x14ac:dyDescent="0.45">
      <c r="A162" s="3">
        <v>45693</v>
      </c>
      <c r="B162" s="14" t="s">
        <v>400</v>
      </c>
      <c r="C162" s="9" t="s">
        <v>111</v>
      </c>
      <c r="D162" s="13" t="s">
        <v>397</v>
      </c>
      <c r="E162" s="9">
        <v>21</v>
      </c>
      <c r="F162" s="9">
        <v>38</v>
      </c>
      <c r="G162" s="9" t="s">
        <v>60</v>
      </c>
      <c r="H162" s="9" t="s">
        <v>66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65.13122457599998</v>
      </c>
      <c r="Q162" s="10">
        <v>0</v>
      </c>
      <c r="R162" s="10">
        <v>65.13122457599998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128</v>
      </c>
      <c r="AA162" s="8">
        <v>3310.89</v>
      </c>
      <c r="AB162" s="8">
        <v>3310.89</v>
      </c>
      <c r="AC162" s="8">
        <v>0</v>
      </c>
      <c r="AD162" s="8">
        <v>3310.89</v>
      </c>
      <c r="AE162" s="8">
        <v>0</v>
      </c>
      <c r="AF162" s="8">
        <v>0</v>
      </c>
      <c r="AG162" s="1" t="s">
        <v>123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129</v>
      </c>
      <c r="BD162" s="56">
        <v>0</v>
      </c>
    </row>
    <row r="163" spans="1:56" ht="28.5" customHeight="1" x14ac:dyDescent="0.45">
      <c r="A163" s="3">
        <v>45693</v>
      </c>
      <c r="B163" s="14" t="s">
        <v>401</v>
      </c>
      <c r="C163" s="9" t="s">
        <v>111</v>
      </c>
      <c r="D163" s="13" t="s">
        <v>192</v>
      </c>
      <c r="E163" s="9">
        <v>21</v>
      </c>
      <c r="F163" s="9">
        <v>40</v>
      </c>
      <c r="G163" s="9" t="s">
        <v>60</v>
      </c>
      <c r="H163" s="9" t="s">
        <v>66</v>
      </c>
      <c r="I163" s="9">
        <v>108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42</v>
      </c>
      <c r="O163" s="9">
        <v>40</v>
      </c>
      <c r="P163" s="10">
        <v>113.97964300799998</v>
      </c>
      <c r="Q163" s="10">
        <v>0</v>
      </c>
      <c r="R163" s="10">
        <v>113.97964300799998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128</v>
      </c>
      <c r="AA163" s="8">
        <v>5797.55</v>
      </c>
      <c r="AB163" s="8">
        <v>5797.55</v>
      </c>
      <c r="AC163" s="8">
        <v>0</v>
      </c>
      <c r="AD163" s="8">
        <v>5797.55</v>
      </c>
      <c r="AE163" s="8">
        <v>0</v>
      </c>
      <c r="AF163" s="8">
        <v>0</v>
      </c>
      <c r="AG163" s="1" t="s">
        <v>123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129</v>
      </c>
      <c r="BD163" s="56">
        <v>0</v>
      </c>
    </row>
    <row r="164" spans="1:56" ht="28.5" customHeight="1" x14ac:dyDescent="0.45">
      <c r="A164" s="3">
        <v>45667</v>
      </c>
      <c r="B164" s="14" t="s">
        <v>342</v>
      </c>
      <c r="C164" s="9" t="s">
        <v>111</v>
      </c>
      <c r="D164" s="13" t="s">
        <v>336</v>
      </c>
      <c r="E164" s="9">
        <v>21</v>
      </c>
      <c r="F164" s="9">
        <v>38</v>
      </c>
      <c r="G164" s="9" t="s">
        <v>60</v>
      </c>
      <c r="H164" s="9" t="s">
        <v>66</v>
      </c>
      <c r="I164" s="9">
        <v>102</v>
      </c>
      <c r="J164" s="9" t="s">
        <v>57</v>
      </c>
      <c r="K164" s="9">
        <v>5</v>
      </c>
      <c r="L164" s="9" t="s">
        <v>91</v>
      </c>
      <c r="M164" s="10">
        <v>22</v>
      </c>
      <c r="N164" s="9">
        <v>40</v>
      </c>
      <c r="O164" s="9">
        <v>40</v>
      </c>
      <c r="P164" s="10">
        <v>86.841632767999982</v>
      </c>
      <c r="Q164" s="10">
        <v>0</v>
      </c>
      <c r="R164" s="10">
        <v>86.841632767999982</v>
      </c>
      <c r="S164" s="9" t="s">
        <v>67</v>
      </c>
      <c r="T164" s="12" t="s">
        <v>63</v>
      </c>
      <c r="U164" s="11">
        <v>4000</v>
      </c>
      <c r="V164" s="10">
        <v>0</v>
      </c>
      <c r="W164" s="10">
        <v>4000</v>
      </c>
      <c r="X164" s="10">
        <v>0</v>
      </c>
      <c r="Y164" s="10">
        <v>4200</v>
      </c>
      <c r="Z164" s="9" t="s">
        <v>128</v>
      </c>
      <c r="AA164" s="8">
        <v>4414.5199999999995</v>
      </c>
      <c r="AB164" s="8">
        <v>0</v>
      </c>
      <c r="AC164" s="8">
        <v>4414.5199999999995</v>
      </c>
      <c r="AD164" s="8">
        <v>0</v>
      </c>
      <c r="AE164" s="8">
        <v>4414.5199999999995</v>
      </c>
      <c r="AF164" s="8">
        <v>0</v>
      </c>
      <c r="AG164" s="1" t="s">
        <v>123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129</v>
      </c>
      <c r="BD164" s="56">
        <v>317.46284826666664</v>
      </c>
    </row>
    <row r="165" spans="1:56" ht="28.5" customHeight="1" x14ac:dyDescent="0.45">
      <c r="A165" s="3" t="s">
        <v>146</v>
      </c>
      <c r="B165" s="14" t="s">
        <v>146</v>
      </c>
      <c r="C165" s="9" t="s">
        <v>113</v>
      </c>
      <c r="D165" s="13" t="s">
        <v>159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128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10756.900000000001</v>
      </c>
      <c r="AF165" s="8">
        <v>0</v>
      </c>
      <c r="AG165" s="1" t="s">
        <v>122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773.56453533333331</v>
      </c>
    </row>
    <row r="166" spans="1:56" ht="28.5" customHeight="1" x14ac:dyDescent="0.45">
      <c r="A166" s="3">
        <v>45548</v>
      </c>
      <c r="B166" s="14" t="s">
        <v>216</v>
      </c>
      <c r="C166" s="9" t="s">
        <v>111</v>
      </c>
      <c r="D166" s="13" t="s">
        <v>210</v>
      </c>
      <c r="E166" s="9">
        <v>21</v>
      </c>
      <c r="F166" s="9">
        <v>38</v>
      </c>
      <c r="G166" s="9" t="s">
        <v>60</v>
      </c>
      <c r="H166" s="9" t="s">
        <v>66</v>
      </c>
      <c r="I166" s="9">
        <v>102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40</v>
      </c>
      <c r="O166" s="9">
        <v>40</v>
      </c>
      <c r="P166" s="10">
        <v>217.10408191999997</v>
      </c>
      <c r="Q166" s="10">
        <v>0</v>
      </c>
      <c r="R166" s="10">
        <v>217.10408191999997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128</v>
      </c>
      <c r="AA166" s="8">
        <v>11036.3</v>
      </c>
      <c r="AB166" s="8">
        <v>0</v>
      </c>
      <c r="AC166" s="8">
        <v>11036.3</v>
      </c>
      <c r="AD166" s="8">
        <v>0</v>
      </c>
      <c r="AE166" s="8">
        <v>11036.3</v>
      </c>
      <c r="AF166" s="8">
        <v>0</v>
      </c>
      <c r="AG166" s="1" t="s">
        <v>122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793.65712066666651</v>
      </c>
    </row>
    <row r="167" spans="1:56" ht="28.5" customHeight="1" x14ac:dyDescent="0.45">
      <c r="A167" s="3">
        <v>45066</v>
      </c>
      <c r="B167" s="14" t="s">
        <v>136</v>
      </c>
      <c r="C167" s="9" t="s">
        <v>80</v>
      </c>
      <c r="D167" s="13" t="s">
        <v>135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128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5518.15</v>
      </c>
      <c r="AF167" s="8">
        <v>0</v>
      </c>
      <c r="AG167" s="1" t="s">
        <v>126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396.82856033333326</v>
      </c>
    </row>
    <row r="168" spans="1:56" ht="28.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21</v>
      </c>
      <c r="F168" s="9">
        <v>37</v>
      </c>
      <c r="G168" s="9">
        <v>0</v>
      </c>
      <c r="H168" s="9">
        <v>0</v>
      </c>
      <c r="I168" s="9">
        <v>74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 t="s">
        <v>83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128</v>
      </c>
      <c r="AA168" s="8">
        <v>193428.62</v>
      </c>
      <c r="AB168" s="8">
        <v>97161.35</v>
      </c>
      <c r="AC168" s="8">
        <v>96267.27</v>
      </c>
      <c r="AD168" s="8">
        <v>97161.35</v>
      </c>
      <c r="AE168" s="8">
        <v>96267.27</v>
      </c>
      <c r="AF168" s="8" t="s">
        <v>58</v>
      </c>
      <c r="AG168" s="1" t="s">
        <v>123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130</v>
      </c>
      <c r="BD168" s="56">
        <v>0</v>
      </c>
    </row>
    <row r="169" spans="1:56" ht="28.5" customHeight="1" x14ac:dyDescent="0.45">
      <c r="A169" s="3">
        <v>45720</v>
      </c>
      <c r="B169" s="14" t="s">
        <v>507</v>
      </c>
      <c r="C169" s="9" t="s">
        <v>493</v>
      </c>
      <c r="D169" s="13" t="s">
        <v>494</v>
      </c>
      <c r="E169" s="9">
        <v>22</v>
      </c>
      <c r="F169" s="9">
        <v>34</v>
      </c>
      <c r="G169" s="9" t="s">
        <v>60</v>
      </c>
      <c r="H169" s="9" t="s">
        <v>66</v>
      </c>
      <c r="I169" s="9">
        <v>115</v>
      </c>
      <c r="J169" s="9" t="s">
        <v>78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372</v>
      </c>
      <c r="T169" s="12" t="s">
        <v>142</v>
      </c>
      <c r="U169" s="11">
        <v>300000</v>
      </c>
      <c r="V169" s="10">
        <v>325632</v>
      </c>
      <c r="W169" s="10">
        <v>0</v>
      </c>
      <c r="X169" s="10">
        <v>329710</v>
      </c>
      <c r="Y169" s="10">
        <v>0</v>
      </c>
      <c r="Z169" s="9" t="s">
        <v>413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68</v>
      </c>
      <c r="AI169" s="1">
        <v>4</v>
      </c>
      <c r="AJ169" s="3" t="s">
        <v>142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65</v>
      </c>
      <c r="AY169" s="2" t="s">
        <v>758</v>
      </c>
      <c r="AZ169" s="2">
        <v>0</v>
      </c>
      <c r="BA169" s="2">
        <v>0</v>
      </c>
      <c r="BB169" s="2">
        <v>0</v>
      </c>
      <c r="BC169" s="1" t="s">
        <v>416</v>
      </c>
      <c r="BD169" s="56">
        <v>0</v>
      </c>
    </row>
    <row r="170" spans="1:56" ht="28.5" customHeight="1" x14ac:dyDescent="0.45">
      <c r="A170" s="3">
        <v>45720</v>
      </c>
      <c r="B170" s="14" t="s">
        <v>507</v>
      </c>
      <c r="C170" s="9" t="s">
        <v>493</v>
      </c>
      <c r="D170" s="13" t="s">
        <v>494</v>
      </c>
      <c r="E170" s="9">
        <v>22</v>
      </c>
      <c r="F170" s="9">
        <v>34</v>
      </c>
      <c r="G170" s="9" t="s">
        <v>60</v>
      </c>
      <c r="H170" s="9" t="s">
        <v>66</v>
      </c>
      <c r="I170" s="9">
        <v>115</v>
      </c>
      <c r="J170" s="9" t="s">
        <v>78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372</v>
      </c>
      <c r="T170" s="12">
        <v>45777</v>
      </c>
      <c r="U170" s="11">
        <v>420000</v>
      </c>
      <c r="V170" s="10">
        <v>0</v>
      </c>
      <c r="W170" s="10">
        <v>420000</v>
      </c>
      <c r="X170" s="10">
        <v>21430</v>
      </c>
      <c r="Y170" s="10">
        <v>418498.5</v>
      </c>
      <c r="Z170" s="9" t="s">
        <v>413</v>
      </c>
      <c r="AA170" s="8">
        <v>415096.10719500005</v>
      </c>
      <c r="AB170" s="8">
        <v>46513</v>
      </c>
      <c r="AC170" s="8">
        <v>368583.10719500005</v>
      </c>
      <c r="AD170" s="8">
        <v>0</v>
      </c>
      <c r="AE170" s="8">
        <v>415096.10719500005</v>
      </c>
      <c r="AF170" s="8">
        <v>0</v>
      </c>
      <c r="AG170" s="1" t="s">
        <v>123</v>
      </c>
      <c r="AH170" s="1" t="s">
        <v>68</v>
      </c>
      <c r="AI170" s="1">
        <v>4</v>
      </c>
      <c r="AJ170" s="3">
        <v>45777</v>
      </c>
      <c r="AK170" s="3">
        <v>45773</v>
      </c>
      <c r="AL170" s="3">
        <v>45767</v>
      </c>
      <c r="AM170" s="3">
        <v>45774</v>
      </c>
      <c r="AN170" s="3">
        <v>45775</v>
      </c>
      <c r="AO170" s="3">
        <v>45775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416</v>
      </c>
      <c r="BD170" s="56">
        <v>39381.876393428443</v>
      </c>
    </row>
    <row r="171" spans="1:56" ht="28.5" customHeight="1" x14ac:dyDescent="0.45">
      <c r="A171" s="3">
        <v>45720</v>
      </c>
      <c r="B171" s="14" t="s">
        <v>507</v>
      </c>
      <c r="C171" s="9" t="s">
        <v>493</v>
      </c>
      <c r="D171" s="13" t="s">
        <v>494</v>
      </c>
      <c r="E171" s="9">
        <v>22</v>
      </c>
      <c r="F171" s="9">
        <v>34</v>
      </c>
      <c r="G171" s="9" t="s">
        <v>60</v>
      </c>
      <c r="H171" s="9" t="s">
        <v>66</v>
      </c>
      <c r="I171" s="9">
        <v>115</v>
      </c>
      <c r="J171" s="9" t="s">
        <v>78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372</v>
      </c>
      <c r="T171" s="12">
        <v>45800</v>
      </c>
      <c r="U171" s="11">
        <v>3280000</v>
      </c>
      <c r="V171" s="10">
        <v>0</v>
      </c>
      <c r="W171" s="10">
        <v>3280000</v>
      </c>
      <c r="X171" s="10">
        <v>0</v>
      </c>
      <c r="Y171" s="10">
        <v>3444000</v>
      </c>
      <c r="Z171" s="9" t="s">
        <v>413</v>
      </c>
      <c r="AA171" s="8">
        <v>3253333.6</v>
      </c>
      <c r="AB171" s="8">
        <v>0</v>
      </c>
      <c r="AC171" s="8">
        <v>3253333.6</v>
      </c>
      <c r="AD171" s="8">
        <v>0</v>
      </c>
      <c r="AE171" s="8">
        <v>3253333.6</v>
      </c>
      <c r="AF171" s="8">
        <v>0</v>
      </c>
      <c r="AG171" s="1" t="s">
        <v>123</v>
      </c>
      <c r="AH171" s="1" t="s">
        <v>68</v>
      </c>
      <c r="AI171" s="1">
        <v>4</v>
      </c>
      <c r="AJ171" s="3">
        <v>45800</v>
      </c>
      <c r="AK171" s="3">
        <v>45796</v>
      </c>
      <c r="AL171" s="3">
        <v>45790</v>
      </c>
      <c r="AM171" s="3">
        <v>45797</v>
      </c>
      <c r="AN171" s="3">
        <v>45798</v>
      </c>
      <c r="AO171" s="3">
        <v>45798</v>
      </c>
      <c r="AP171" s="3">
        <v>45795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416</v>
      </c>
      <c r="BD171" s="56">
        <v>347607.85071466671</v>
      </c>
    </row>
    <row r="172" spans="1:56" ht="28.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21.6</v>
      </c>
      <c r="F172" s="9">
        <v>34</v>
      </c>
      <c r="G172" s="9">
        <v>0</v>
      </c>
      <c r="H172" s="9">
        <v>0</v>
      </c>
      <c r="I172" s="9">
        <v>97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413</v>
      </c>
      <c r="AA172" s="8">
        <v>3668429.7071950003</v>
      </c>
      <c r="AB172" s="8">
        <v>46513</v>
      </c>
      <c r="AC172" s="8">
        <v>3621916.7071950003</v>
      </c>
      <c r="AD172" s="8">
        <v>0</v>
      </c>
      <c r="AE172" s="8">
        <v>3668429.7071950003</v>
      </c>
      <c r="AF172" s="8" t="s">
        <v>58</v>
      </c>
      <c r="AG172" s="1" t="s">
        <v>123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416</v>
      </c>
      <c r="BD172" s="56">
        <v>0</v>
      </c>
    </row>
    <row r="173" spans="1:56" ht="28.5" customHeight="1" x14ac:dyDescent="0.45">
      <c r="A173" s="3">
        <v>45740</v>
      </c>
      <c r="B173" s="14" t="s">
        <v>717</v>
      </c>
      <c r="C173" s="9" t="s">
        <v>701</v>
      </c>
      <c r="D173" s="13" t="s">
        <v>702</v>
      </c>
      <c r="E173" s="9">
        <v>23</v>
      </c>
      <c r="F173" s="9">
        <v>34</v>
      </c>
      <c r="G173" s="9" t="s">
        <v>60</v>
      </c>
      <c r="H173" s="9">
        <v>0</v>
      </c>
      <c r="I173" s="9">
        <v>68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45751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84</v>
      </c>
      <c r="AA173" s="8">
        <v>19837.400000000001</v>
      </c>
      <c r="AB173" s="8">
        <v>19837.400000000001</v>
      </c>
      <c r="AC173" s="8">
        <v>0</v>
      </c>
      <c r="AD173" s="8">
        <v>0</v>
      </c>
      <c r="AE173" s="8">
        <v>0</v>
      </c>
      <c r="AF173" s="8" t="s">
        <v>351</v>
      </c>
      <c r="AG173" s="1" t="s">
        <v>61</v>
      </c>
      <c r="AH173" s="1" t="s">
        <v>74</v>
      </c>
      <c r="AI173" s="1">
        <v>2</v>
      </c>
      <c r="AJ173" s="3">
        <v>45751</v>
      </c>
      <c r="AK173" s="3">
        <v>0</v>
      </c>
      <c r="AL173" s="3">
        <v>45742</v>
      </c>
      <c r="AM173" s="3">
        <v>45749</v>
      </c>
      <c r="AN173" s="3">
        <v>45750</v>
      </c>
      <c r="AO173" s="3">
        <v>45750</v>
      </c>
      <c r="AP173" s="3">
        <v>45746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0</v>
      </c>
    </row>
    <row r="174" spans="1:56" ht="28.5" customHeight="1" x14ac:dyDescent="0.45">
      <c r="A174" s="3">
        <v>45743</v>
      </c>
      <c r="B174" s="14" t="s">
        <v>738</v>
      </c>
      <c r="C174" s="9" t="s">
        <v>206</v>
      </c>
      <c r="D174" s="13" t="s">
        <v>739</v>
      </c>
      <c r="E174" s="9">
        <v>23</v>
      </c>
      <c r="F174" s="9">
        <v>32</v>
      </c>
      <c r="G174" s="9" t="s">
        <v>60</v>
      </c>
      <c r="H174" s="9">
        <v>0</v>
      </c>
      <c r="I174" s="9">
        <v>64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35</v>
      </c>
      <c r="O174" s="9">
        <v>40</v>
      </c>
      <c r="P174" s="10">
        <v>103.61785728</v>
      </c>
      <c r="Q174" s="10">
        <v>0</v>
      </c>
      <c r="R174" s="10">
        <v>103.61785728</v>
      </c>
      <c r="S174" s="9" t="s">
        <v>71</v>
      </c>
      <c r="T174" s="12">
        <v>45755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84</v>
      </c>
      <c r="AA174" s="8">
        <v>4679.9500000000007</v>
      </c>
      <c r="AB174" s="8">
        <v>4243</v>
      </c>
      <c r="AC174" s="8">
        <v>436.95000000000073</v>
      </c>
      <c r="AD174" s="8">
        <v>0</v>
      </c>
      <c r="AE174" s="8">
        <v>0</v>
      </c>
      <c r="AF174" s="8" t="s">
        <v>351</v>
      </c>
      <c r="AG174" s="1" t="s">
        <v>61</v>
      </c>
      <c r="AH174" s="1" t="s">
        <v>72</v>
      </c>
      <c r="AI174" s="1">
        <v>3</v>
      </c>
      <c r="AJ174" s="3">
        <v>45755</v>
      </c>
      <c r="AK174" s="3">
        <v>0</v>
      </c>
      <c r="AL174" s="3">
        <v>45745</v>
      </c>
      <c r="AM174" s="3">
        <v>45752</v>
      </c>
      <c r="AN174" s="3">
        <v>45753</v>
      </c>
      <c r="AO174" s="3">
        <v>45753</v>
      </c>
      <c r="AP174" s="3">
        <v>45750</v>
      </c>
      <c r="AQ174" s="3">
        <v>45754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740</v>
      </c>
      <c r="AZ174" s="2">
        <v>0</v>
      </c>
      <c r="BA174" s="2">
        <v>0</v>
      </c>
      <c r="BB174" s="2">
        <v>0</v>
      </c>
      <c r="BC174" s="1" t="s">
        <v>105</v>
      </c>
      <c r="BD174" s="56">
        <v>32.662012500000053</v>
      </c>
    </row>
    <row r="175" spans="1:56" ht="28.5" customHeight="1" x14ac:dyDescent="0.45">
      <c r="A175" s="3">
        <v>45748</v>
      </c>
      <c r="B175" s="14" t="s">
        <v>138</v>
      </c>
      <c r="C175" s="9" t="s">
        <v>264</v>
      </c>
      <c r="D175" s="13" t="s">
        <v>759</v>
      </c>
      <c r="E175" s="9">
        <v>23</v>
      </c>
      <c r="F175" s="9">
        <v>34</v>
      </c>
      <c r="G175" s="9" t="s">
        <v>60</v>
      </c>
      <c r="H175" s="9">
        <v>0</v>
      </c>
      <c r="I175" s="9">
        <v>68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45756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84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 t="s">
        <v>351</v>
      </c>
      <c r="AG175" s="1" t="s">
        <v>61</v>
      </c>
      <c r="AH175" s="1" t="s">
        <v>74</v>
      </c>
      <c r="AI175" s="1">
        <v>2</v>
      </c>
      <c r="AJ175" s="3">
        <v>45756</v>
      </c>
      <c r="AK175" s="3">
        <v>0</v>
      </c>
      <c r="AL175" s="3">
        <v>45747</v>
      </c>
      <c r="AM175" s="3">
        <v>45754</v>
      </c>
      <c r="AN175" s="3">
        <v>45755</v>
      </c>
      <c r="AO175" s="3">
        <v>45755</v>
      </c>
      <c r="AP175" s="3">
        <v>45751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741.42282499999999</v>
      </c>
    </row>
    <row r="176" spans="1:56" ht="28.5" customHeight="1" x14ac:dyDescent="0.45">
      <c r="A176" s="3" t="s">
        <v>146</v>
      </c>
      <c r="B176" s="14" t="s">
        <v>146</v>
      </c>
      <c r="C176" s="9" t="s">
        <v>320</v>
      </c>
      <c r="D176" s="13" t="s">
        <v>61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45777</v>
      </c>
      <c r="U176" s="11">
        <v>50000</v>
      </c>
      <c r="V176" s="10">
        <v>0</v>
      </c>
      <c r="W176" s="10">
        <v>50000</v>
      </c>
      <c r="X176" s="10">
        <v>0</v>
      </c>
      <c r="Y176" s="10">
        <v>52500</v>
      </c>
      <c r="Z176" s="9" t="s">
        <v>84</v>
      </c>
      <c r="AA176" s="8">
        <v>49593.500000000007</v>
      </c>
      <c r="AB176" s="8">
        <v>0</v>
      </c>
      <c r="AC176" s="8">
        <v>49593.500000000007</v>
      </c>
      <c r="AD176" s="8">
        <v>0</v>
      </c>
      <c r="AE176" s="8">
        <v>0</v>
      </c>
      <c r="AF176" s="8">
        <v>0</v>
      </c>
      <c r="AG176" s="1" t="s">
        <v>61</v>
      </c>
      <c r="AH176" s="1" t="s">
        <v>74</v>
      </c>
      <c r="AI176" s="1">
        <v>2</v>
      </c>
      <c r="AJ176" s="3">
        <v>45777</v>
      </c>
      <c r="AK176" s="3">
        <v>0</v>
      </c>
      <c r="AL176" s="3">
        <v>45768</v>
      </c>
      <c r="AM176" s="3">
        <v>45775</v>
      </c>
      <c r="AN176" s="3">
        <v>45776</v>
      </c>
      <c r="AO176" s="3">
        <v>45776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3707.1141250000001</v>
      </c>
    </row>
    <row r="177" spans="1:56" ht="28.5" customHeight="1" x14ac:dyDescent="0.45">
      <c r="A177" s="3" t="s">
        <v>146</v>
      </c>
      <c r="B177" s="14" t="s">
        <v>146</v>
      </c>
      <c r="C177" s="9" t="s">
        <v>344</v>
      </c>
      <c r="D177" s="13" t="s">
        <v>61</v>
      </c>
      <c r="E177" s="9">
        <v>23</v>
      </c>
      <c r="F177" s="9">
        <v>34</v>
      </c>
      <c r="G177" s="9" t="s">
        <v>60</v>
      </c>
      <c r="H177" s="9" t="s">
        <v>66</v>
      </c>
      <c r="I177" s="9">
        <v>92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133</v>
      </c>
      <c r="T177" s="12">
        <v>45777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84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9918.7000000000007</v>
      </c>
      <c r="AF177" s="8">
        <v>0</v>
      </c>
      <c r="AG177" s="1" t="s">
        <v>122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741.42282499999999</v>
      </c>
    </row>
    <row r="178" spans="1:56" ht="28.5" customHeight="1" x14ac:dyDescent="0.45">
      <c r="A178" s="3" t="s">
        <v>146</v>
      </c>
      <c r="B178" s="14" t="s">
        <v>146</v>
      </c>
      <c r="C178" s="9" t="s">
        <v>194</v>
      </c>
      <c r="D178" s="13" t="s">
        <v>61</v>
      </c>
      <c r="E178" s="9">
        <v>23</v>
      </c>
      <c r="F178" s="9">
        <v>34</v>
      </c>
      <c r="G178" s="9" t="s">
        <v>60</v>
      </c>
      <c r="H178" s="9">
        <v>0</v>
      </c>
      <c r="I178" s="9">
        <v>68</v>
      </c>
      <c r="J178" s="9" t="s">
        <v>57</v>
      </c>
      <c r="K178" s="9">
        <v>5</v>
      </c>
      <c r="L178" s="9" t="s">
        <v>93</v>
      </c>
      <c r="M178" s="10">
        <v>24</v>
      </c>
      <c r="N178" s="9">
        <v>37</v>
      </c>
      <c r="O178" s="9">
        <v>50</v>
      </c>
      <c r="P178" s="10">
        <v>273.84719423999996</v>
      </c>
      <c r="Q178" s="10">
        <v>0</v>
      </c>
      <c r="R178" s="10">
        <v>273.84719423999996</v>
      </c>
      <c r="S178" s="9" t="s">
        <v>133</v>
      </c>
      <c r="T178" s="12">
        <v>45777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84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>
        <v>0</v>
      </c>
      <c r="AG178" s="1" t="s">
        <v>123</v>
      </c>
      <c r="AH178" s="1" t="s">
        <v>72</v>
      </c>
      <c r="AI178" s="1">
        <v>3</v>
      </c>
      <c r="AJ178" s="3">
        <v>45777</v>
      </c>
      <c r="AK178" s="3">
        <v>0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45776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741.42282499999999</v>
      </c>
    </row>
    <row r="179" spans="1:56" ht="28.5" customHeight="1" x14ac:dyDescent="0.45">
      <c r="A179" s="3" t="s">
        <v>146</v>
      </c>
      <c r="B179" s="14" t="s">
        <v>146</v>
      </c>
      <c r="C179" s="9" t="s">
        <v>280</v>
      </c>
      <c r="D179" s="13" t="s">
        <v>61</v>
      </c>
      <c r="E179" s="9">
        <v>23</v>
      </c>
      <c r="F179" s="9">
        <v>34</v>
      </c>
      <c r="G179" s="9" t="s">
        <v>60</v>
      </c>
      <c r="H179" s="9" t="s">
        <v>66</v>
      </c>
      <c r="I179" s="9">
        <v>92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45777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9918.7000000000007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741.42282499999999</v>
      </c>
    </row>
    <row r="180" spans="1:56" ht="28.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84</v>
      </c>
      <c r="AA180" s="8">
        <v>113785.65000000001</v>
      </c>
      <c r="AB180" s="8">
        <v>24080.400000000001</v>
      </c>
      <c r="AC180" s="8">
        <v>89705.25</v>
      </c>
      <c r="AD180" s="8">
        <v>0</v>
      </c>
      <c r="AE180" s="8">
        <v>19837.400000000001</v>
      </c>
      <c r="AF180" s="8" t="s">
        <v>58</v>
      </c>
      <c r="AG180" s="1" t="s">
        <v>123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8.5" customHeight="1" x14ac:dyDescent="0.45">
      <c r="A181" s="3">
        <v>45749</v>
      </c>
      <c r="B181" s="14" t="s">
        <v>138</v>
      </c>
      <c r="C181" s="9" t="s">
        <v>760</v>
      </c>
      <c r="D181" s="13" t="s">
        <v>761</v>
      </c>
      <c r="E181" s="9">
        <v>23</v>
      </c>
      <c r="F181" s="9">
        <v>35</v>
      </c>
      <c r="G181" s="9" t="s">
        <v>199</v>
      </c>
      <c r="H181" s="9">
        <v>0</v>
      </c>
      <c r="I181" s="9">
        <v>70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45757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201</v>
      </c>
      <c r="AA181" s="8">
        <v>5099.05</v>
      </c>
      <c r="AB181" s="8">
        <v>5099.05</v>
      </c>
      <c r="AC181" s="8">
        <v>0</v>
      </c>
      <c r="AD181" s="8">
        <v>0</v>
      </c>
      <c r="AE181" s="8">
        <v>0</v>
      </c>
      <c r="AF181" s="8" t="s">
        <v>351</v>
      </c>
      <c r="AG181" s="1" t="s">
        <v>122</v>
      </c>
      <c r="AH181" s="1" t="s">
        <v>74</v>
      </c>
      <c r="AI181" s="1">
        <v>2</v>
      </c>
      <c r="AJ181" s="3">
        <v>45757</v>
      </c>
      <c r="AK181" s="3">
        <v>0</v>
      </c>
      <c r="AL181" s="3">
        <v>45748</v>
      </c>
      <c r="AM181" s="3">
        <v>45755</v>
      </c>
      <c r="AN181" s="3">
        <v>45756</v>
      </c>
      <c r="AO181" s="3">
        <v>45756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200</v>
      </c>
      <c r="BD181" s="56">
        <v>0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34</v>
      </c>
      <c r="G182" s="9" t="s">
        <v>199</v>
      </c>
      <c r="H182" s="9">
        <v>0</v>
      </c>
      <c r="I182" s="9">
        <v>68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201</v>
      </c>
      <c r="AA182" s="8">
        <v>5099.05</v>
      </c>
      <c r="AB182" s="8">
        <v>5099.05</v>
      </c>
      <c r="AC182" s="8">
        <v>0</v>
      </c>
      <c r="AD182" s="8">
        <v>0</v>
      </c>
      <c r="AE182" s="8">
        <v>0</v>
      </c>
      <c r="AF182" s="8">
        <v>0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200</v>
      </c>
      <c r="BD182" s="56">
        <v>0</v>
      </c>
    </row>
    <row r="183" spans="1:56" ht="28.5" customHeight="1" x14ac:dyDescent="0.45">
      <c r="A183" s="3">
        <v>45748</v>
      </c>
      <c r="B183" s="14" t="s">
        <v>138</v>
      </c>
      <c r="C183" s="9" t="s">
        <v>264</v>
      </c>
      <c r="D183" s="13" t="s">
        <v>576</v>
      </c>
      <c r="E183" s="9">
        <v>23</v>
      </c>
      <c r="F183" s="9">
        <v>34</v>
      </c>
      <c r="G183" s="9" t="s">
        <v>574</v>
      </c>
      <c r="H183" s="9">
        <v>0</v>
      </c>
      <c r="I183" s="9">
        <v>68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45756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575</v>
      </c>
      <c r="AA183" s="8">
        <v>9918.7000000000007</v>
      </c>
      <c r="AB183" s="8">
        <v>3443</v>
      </c>
      <c r="AC183" s="8">
        <v>6475.7000000000007</v>
      </c>
      <c r="AD183" s="8">
        <v>0</v>
      </c>
      <c r="AE183" s="8">
        <v>0</v>
      </c>
      <c r="AF183" s="8">
        <v>0</v>
      </c>
      <c r="AG183" s="1" t="s">
        <v>123</v>
      </c>
      <c r="AH183" s="1" t="s">
        <v>74</v>
      </c>
      <c r="AI183" s="1">
        <v>2</v>
      </c>
      <c r="AJ183" s="3">
        <v>45756</v>
      </c>
      <c r="AK183" s="3">
        <v>0</v>
      </c>
      <c r="AL183" s="3">
        <v>45747</v>
      </c>
      <c r="AM183" s="3">
        <v>45754</v>
      </c>
      <c r="AN183" s="3">
        <v>45755</v>
      </c>
      <c r="AO183" s="3">
        <v>45755</v>
      </c>
      <c r="AP183" s="3">
        <v>45751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200</v>
      </c>
      <c r="BD183" s="56">
        <v>522.57459955555555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34</v>
      </c>
      <c r="G184" s="9" t="s">
        <v>574</v>
      </c>
      <c r="H184" s="9">
        <v>0</v>
      </c>
      <c r="I184" s="9">
        <v>68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575</v>
      </c>
      <c r="AA184" s="8">
        <v>9918.7000000000007</v>
      </c>
      <c r="AB184" s="8">
        <v>3443</v>
      </c>
      <c r="AC184" s="8">
        <v>6475.7000000000007</v>
      </c>
      <c r="AD184" s="8">
        <v>0</v>
      </c>
      <c r="AE184" s="8">
        <v>0</v>
      </c>
      <c r="AF184" s="8" t="s">
        <v>58</v>
      </c>
      <c r="AG184" s="1" t="s">
        <v>123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200</v>
      </c>
      <c r="BD184" s="56">
        <v>0</v>
      </c>
    </row>
    <row r="185" spans="1:56" ht="28.5" customHeight="1" x14ac:dyDescent="0.45">
      <c r="A185" s="3">
        <v>45749</v>
      </c>
      <c r="B185" s="14" t="s">
        <v>762</v>
      </c>
      <c r="C185" s="9" t="s">
        <v>763</v>
      </c>
      <c r="D185" s="13" t="s">
        <v>764</v>
      </c>
      <c r="E185" s="9">
        <v>23</v>
      </c>
      <c r="F185" s="9">
        <v>37</v>
      </c>
      <c r="G185" s="9" t="s">
        <v>60</v>
      </c>
      <c r="H185" s="9" t="s">
        <v>66</v>
      </c>
      <c r="I185" s="9">
        <v>115</v>
      </c>
      <c r="J185" s="9" t="s">
        <v>57</v>
      </c>
      <c r="K185" s="9">
        <v>5</v>
      </c>
      <c r="L185" s="9" t="s">
        <v>92</v>
      </c>
      <c r="M185" s="10">
        <v>24</v>
      </c>
      <c r="N185" s="9">
        <v>40</v>
      </c>
      <c r="O185" s="9">
        <v>80</v>
      </c>
      <c r="P185" s="10">
        <v>378.94530662399995</v>
      </c>
      <c r="Q185" s="10">
        <v>0</v>
      </c>
      <c r="R185" s="10">
        <v>378.94530662399995</v>
      </c>
      <c r="S185" s="9" t="s">
        <v>71</v>
      </c>
      <c r="T185" s="12">
        <v>45770</v>
      </c>
      <c r="U185" s="11">
        <v>8000</v>
      </c>
      <c r="V185" s="10">
        <v>0</v>
      </c>
      <c r="W185" s="10">
        <v>8000</v>
      </c>
      <c r="X185" s="10">
        <v>0</v>
      </c>
      <c r="Y185" s="10">
        <v>8400</v>
      </c>
      <c r="Z185" s="9" t="s">
        <v>309</v>
      </c>
      <c r="AA185" s="8">
        <v>8605.52</v>
      </c>
      <c r="AB185" s="8">
        <v>1390</v>
      </c>
      <c r="AC185" s="8">
        <v>7215.52</v>
      </c>
      <c r="AD185" s="8">
        <v>0</v>
      </c>
      <c r="AE185" s="8">
        <v>8605.52</v>
      </c>
      <c r="AF185" s="8" t="s">
        <v>351</v>
      </c>
      <c r="AG185" s="1" t="s">
        <v>122</v>
      </c>
      <c r="AH185" s="1" t="s">
        <v>68</v>
      </c>
      <c r="AI185" s="1">
        <v>4</v>
      </c>
      <c r="AJ185" s="3">
        <v>45770</v>
      </c>
      <c r="AK185" s="3">
        <v>45766</v>
      </c>
      <c r="AL185" s="3">
        <v>45760</v>
      </c>
      <c r="AM185" s="3">
        <v>45767</v>
      </c>
      <c r="AN185" s="3">
        <v>45768</v>
      </c>
      <c r="AO185" s="3">
        <v>45768</v>
      </c>
      <c r="AP185" s="3">
        <v>45765</v>
      </c>
      <c r="AQ185" s="3">
        <v>45769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108</v>
      </c>
      <c r="BD185" s="56">
        <v>636.16834666666659</v>
      </c>
    </row>
    <row r="186" spans="1:56" ht="28.5" customHeight="1" x14ac:dyDescent="0.45">
      <c r="A186" s="3">
        <v>45749</v>
      </c>
      <c r="B186" s="14" t="s">
        <v>138</v>
      </c>
      <c r="C186" s="9" t="s">
        <v>765</v>
      </c>
      <c r="D186" s="13" t="s">
        <v>766</v>
      </c>
      <c r="E186" s="9">
        <v>23</v>
      </c>
      <c r="F186" s="9">
        <v>35</v>
      </c>
      <c r="G186" s="9" t="s">
        <v>60</v>
      </c>
      <c r="H186" s="9">
        <v>0</v>
      </c>
      <c r="I186" s="9">
        <v>80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>
        <v>45757</v>
      </c>
      <c r="U186" s="11">
        <v>4000</v>
      </c>
      <c r="V186" s="10">
        <v>0</v>
      </c>
      <c r="W186" s="10">
        <v>4000</v>
      </c>
      <c r="X186" s="10">
        <v>0</v>
      </c>
      <c r="Y186" s="10">
        <v>4200</v>
      </c>
      <c r="Z186" s="9" t="s">
        <v>309</v>
      </c>
      <c r="AA186" s="8">
        <v>4079.24</v>
      </c>
      <c r="AB186" s="8">
        <v>0</v>
      </c>
      <c r="AC186" s="8">
        <v>4079.24</v>
      </c>
      <c r="AD186" s="8">
        <v>0</v>
      </c>
      <c r="AE186" s="8">
        <v>0</v>
      </c>
      <c r="AF186" s="8" t="s">
        <v>351</v>
      </c>
      <c r="AG186" s="1" t="s">
        <v>122</v>
      </c>
      <c r="AH186" s="1" t="s">
        <v>74</v>
      </c>
      <c r="AI186" s="1">
        <v>2</v>
      </c>
      <c r="AJ186" s="3">
        <v>45757</v>
      </c>
      <c r="AK186" s="3">
        <v>0</v>
      </c>
      <c r="AL186" s="3">
        <v>45748</v>
      </c>
      <c r="AM186" s="3">
        <v>45755</v>
      </c>
      <c r="AN186" s="3">
        <v>45756</v>
      </c>
      <c r="AO186" s="3">
        <v>45756</v>
      </c>
      <c r="AP186" s="3">
        <v>45752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108</v>
      </c>
      <c r="BD186" s="56">
        <v>359.65299333333337</v>
      </c>
    </row>
    <row r="187" spans="1:56" ht="28.5" customHeight="1" x14ac:dyDescent="0.45">
      <c r="A187" s="3">
        <v>45727</v>
      </c>
      <c r="B187" s="14" t="s">
        <v>581</v>
      </c>
      <c r="C187" s="9" t="s">
        <v>115</v>
      </c>
      <c r="D187" s="13" t="s">
        <v>59</v>
      </c>
      <c r="E187" s="9">
        <v>23</v>
      </c>
      <c r="F187" s="9">
        <v>40</v>
      </c>
      <c r="G187" s="9" t="s">
        <v>60</v>
      </c>
      <c r="H187" s="9" t="s">
        <v>66</v>
      </c>
      <c r="I187" s="9">
        <v>125</v>
      </c>
      <c r="J187" s="9" t="s">
        <v>57</v>
      </c>
      <c r="K187" s="9">
        <v>5</v>
      </c>
      <c r="L187" s="9" t="s">
        <v>252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 t="s">
        <v>63</v>
      </c>
      <c r="U187" s="11">
        <v>1000</v>
      </c>
      <c r="V187" s="10">
        <v>0</v>
      </c>
      <c r="W187" s="10">
        <v>1000</v>
      </c>
      <c r="X187" s="10">
        <v>0</v>
      </c>
      <c r="Y187" s="10">
        <v>0</v>
      </c>
      <c r="Z187" s="9" t="s">
        <v>309</v>
      </c>
      <c r="AA187" s="8">
        <v>1159.5100000000002</v>
      </c>
      <c r="AB187" s="8">
        <v>1159.5100000000002</v>
      </c>
      <c r="AC187" s="8">
        <v>0</v>
      </c>
      <c r="AD187" s="8">
        <v>0</v>
      </c>
      <c r="AE187" s="8">
        <v>1159.5100000000002</v>
      </c>
      <c r="AF187" s="8" t="s">
        <v>315</v>
      </c>
      <c r="AG187" s="1" t="s">
        <v>122</v>
      </c>
      <c r="AH187" s="1" t="s">
        <v>163</v>
      </c>
      <c r="AI187" s="1">
        <v>2</v>
      </c>
      <c r="AJ187" s="3" t="s">
        <v>63</v>
      </c>
      <c r="AK187" s="3" t="e">
        <v>#VALUE!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158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108</v>
      </c>
      <c r="BD187" s="56">
        <v>0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23</v>
      </c>
      <c r="F188" s="9">
        <v>37</v>
      </c>
      <c r="G188" s="9">
        <v>0</v>
      </c>
      <c r="H188" s="9">
        <v>0</v>
      </c>
      <c r="I188" s="9">
        <v>85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309</v>
      </c>
      <c r="AA188" s="8">
        <v>1159.5100000000002</v>
      </c>
      <c r="AB188" s="8">
        <v>1159.5100000000002</v>
      </c>
      <c r="AC188" s="8">
        <v>0</v>
      </c>
      <c r="AD188" s="8">
        <v>0</v>
      </c>
      <c r="AE188" s="8">
        <v>1159.5100000000002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310</v>
      </c>
      <c r="BD188" s="56">
        <v>0</v>
      </c>
    </row>
    <row r="189" spans="1:56" ht="28.5" customHeight="1" x14ac:dyDescent="0.45">
      <c r="A189" s="3">
        <v>45601</v>
      </c>
      <c r="B189" s="14" t="s">
        <v>240</v>
      </c>
      <c r="C189" s="9" t="s">
        <v>94</v>
      </c>
      <c r="D189" s="13" t="s">
        <v>157</v>
      </c>
      <c r="E189" s="9">
        <v>23</v>
      </c>
      <c r="F189" s="9">
        <v>37</v>
      </c>
      <c r="G189" s="9" t="s">
        <v>60</v>
      </c>
      <c r="H189" s="9">
        <v>0</v>
      </c>
      <c r="I189" s="9">
        <v>130</v>
      </c>
      <c r="J189" s="9" t="s">
        <v>57</v>
      </c>
      <c r="K189" s="9">
        <v>5</v>
      </c>
      <c r="L189" s="9" t="s">
        <v>92</v>
      </c>
      <c r="M189" s="10">
        <v>24</v>
      </c>
      <c r="N189" s="9">
        <v>40</v>
      </c>
      <c r="O189" s="9">
        <v>55</v>
      </c>
      <c r="P189" s="10">
        <v>3256.5612287999998</v>
      </c>
      <c r="Q189" s="10">
        <v>3256.5612287999998</v>
      </c>
      <c r="R189" s="10">
        <v>0</v>
      </c>
      <c r="S189" s="9" t="s">
        <v>100</v>
      </c>
      <c r="T189" s="12">
        <v>45797</v>
      </c>
      <c r="U189" s="11">
        <v>100000</v>
      </c>
      <c r="V189" s="10">
        <v>0</v>
      </c>
      <c r="W189" s="10">
        <v>100000</v>
      </c>
      <c r="X189" s="10">
        <v>0</v>
      </c>
      <c r="Y189" s="10">
        <v>105000</v>
      </c>
      <c r="Z189" s="9" t="s">
        <v>402</v>
      </c>
      <c r="AA189" s="8">
        <v>107569.00000000001</v>
      </c>
      <c r="AB189" s="8">
        <v>0</v>
      </c>
      <c r="AC189" s="8">
        <v>107569.00000000001</v>
      </c>
      <c r="AD189" s="8">
        <v>0</v>
      </c>
      <c r="AE189" s="8">
        <v>0</v>
      </c>
      <c r="AF189" s="8" t="s">
        <v>403</v>
      </c>
      <c r="AG189" s="1" t="s">
        <v>123</v>
      </c>
      <c r="AH189" s="1" t="s">
        <v>72</v>
      </c>
      <c r="AI189" s="1">
        <v>3</v>
      </c>
      <c r="AJ189" s="3">
        <v>45797</v>
      </c>
      <c r="AK189" s="3">
        <v>0</v>
      </c>
      <c r="AL189" s="3">
        <v>45787</v>
      </c>
      <c r="AM189" s="3">
        <v>45794</v>
      </c>
      <c r="AN189" s="3">
        <v>45795</v>
      </c>
      <c r="AO189" s="3">
        <v>45795</v>
      </c>
      <c r="AP189" s="3">
        <v>45792</v>
      </c>
      <c r="AQ189" s="3">
        <v>45796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 t="s">
        <v>482</v>
      </c>
      <c r="AZ189" s="2">
        <v>0</v>
      </c>
      <c r="BA189" s="2">
        <v>0</v>
      </c>
      <c r="BB189" s="2">
        <v>0</v>
      </c>
      <c r="BC189" s="1" t="s">
        <v>120</v>
      </c>
      <c r="BD189" s="56">
        <v>13779.977343611114</v>
      </c>
    </row>
    <row r="190" spans="1:56" ht="28.5" customHeight="1" x14ac:dyDescent="0.45">
      <c r="A190" s="3">
        <v>45601</v>
      </c>
      <c r="B190" s="14" t="s">
        <v>240</v>
      </c>
      <c r="C190" s="9" t="s">
        <v>94</v>
      </c>
      <c r="D190" s="13" t="s">
        <v>157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92</v>
      </c>
      <c r="M190" s="10">
        <v>24</v>
      </c>
      <c r="N190" s="9">
        <v>40</v>
      </c>
      <c r="O190" s="9">
        <v>55</v>
      </c>
      <c r="P190" s="10">
        <v>6513.1224575999995</v>
      </c>
      <c r="Q190" s="10">
        <v>264</v>
      </c>
      <c r="R190" s="10">
        <v>6249.1224575999995</v>
      </c>
      <c r="S190" s="9" t="s">
        <v>100</v>
      </c>
      <c r="T190" s="12">
        <v>45828</v>
      </c>
      <c r="U190" s="11">
        <v>200000</v>
      </c>
      <c r="V190" s="10">
        <v>0</v>
      </c>
      <c r="W190" s="10">
        <v>200000</v>
      </c>
      <c r="X190" s="10">
        <v>0</v>
      </c>
      <c r="Y190" s="10">
        <v>210000</v>
      </c>
      <c r="Z190" s="9" t="s">
        <v>402</v>
      </c>
      <c r="AA190" s="8">
        <v>215138.00000000003</v>
      </c>
      <c r="AB190" s="8">
        <v>0</v>
      </c>
      <c r="AC190" s="8">
        <v>215138.00000000003</v>
      </c>
      <c r="AD190" s="8">
        <v>0</v>
      </c>
      <c r="AE190" s="8">
        <v>0</v>
      </c>
      <c r="AF190" s="8" t="s">
        <v>403</v>
      </c>
      <c r="AG190" s="1" t="s">
        <v>123</v>
      </c>
      <c r="AH190" s="1" t="s">
        <v>72</v>
      </c>
      <c r="AI190" s="1">
        <v>3</v>
      </c>
      <c r="AJ190" s="3">
        <v>45828</v>
      </c>
      <c r="AK190" s="3">
        <v>0</v>
      </c>
      <c r="AL190" s="3">
        <v>45818</v>
      </c>
      <c r="AM190" s="3">
        <v>45825</v>
      </c>
      <c r="AN190" s="3">
        <v>45826</v>
      </c>
      <c r="AO190" s="3">
        <v>45826</v>
      </c>
      <c r="AP190" s="3">
        <v>45823</v>
      </c>
      <c r="AQ190" s="3">
        <v>45827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 t="s">
        <v>482</v>
      </c>
      <c r="AZ190" s="2">
        <v>0</v>
      </c>
      <c r="BA190" s="2">
        <v>0</v>
      </c>
      <c r="BB190" s="2">
        <v>0</v>
      </c>
      <c r="BC190" s="1" t="s">
        <v>120</v>
      </c>
      <c r="BD190" s="56">
        <v>27559.954687222227</v>
      </c>
    </row>
    <row r="191" spans="1:56" ht="28.5" customHeight="1" x14ac:dyDescent="0.45">
      <c r="A191" s="3">
        <v>45601</v>
      </c>
      <c r="B191" s="14" t="s">
        <v>240</v>
      </c>
      <c r="C191" s="9" t="s">
        <v>94</v>
      </c>
      <c r="D191" s="13" t="s">
        <v>157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92</v>
      </c>
      <c r="M191" s="10">
        <v>24</v>
      </c>
      <c r="N191" s="9">
        <v>40</v>
      </c>
      <c r="O191" s="9">
        <v>55</v>
      </c>
      <c r="P191" s="10">
        <v>6513.1224575999995</v>
      </c>
      <c r="Q191" s="10">
        <v>0</v>
      </c>
      <c r="R191" s="10">
        <v>6513.1224575999995</v>
      </c>
      <c r="S191" s="9" t="s">
        <v>100</v>
      </c>
      <c r="T191" s="12">
        <v>45858</v>
      </c>
      <c r="U191" s="11">
        <v>200000</v>
      </c>
      <c r="V191" s="10">
        <v>0</v>
      </c>
      <c r="W191" s="10">
        <v>200000</v>
      </c>
      <c r="X191" s="10">
        <v>0</v>
      </c>
      <c r="Y191" s="10">
        <v>210000</v>
      </c>
      <c r="Z191" s="9" t="s">
        <v>101</v>
      </c>
      <c r="AA191" s="8">
        <v>215138.00000000003</v>
      </c>
      <c r="AB191" s="8">
        <v>0</v>
      </c>
      <c r="AC191" s="8">
        <v>215138.00000000003</v>
      </c>
      <c r="AD191" s="8">
        <v>0</v>
      </c>
      <c r="AE191" s="8">
        <v>0</v>
      </c>
      <c r="AF191" s="8" t="s">
        <v>403</v>
      </c>
      <c r="AG191" s="1" t="s">
        <v>123</v>
      </c>
      <c r="AH191" s="1" t="s">
        <v>72</v>
      </c>
      <c r="AI191" s="1">
        <v>3</v>
      </c>
      <c r="AJ191" s="3">
        <v>45858</v>
      </c>
      <c r="AK191" s="3">
        <v>0</v>
      </c>
      <c r="AL191" s="3">
        <v>45848</v>
      </c>
      <c r="AM191" s="3">
        <v>45855</v>
      </c>
      <c r="AN191" s="3">
        <v>45856</v>
      </c>
      <c r="AO191" s="3">
        <v>45856</v>
      </c>
      <c r="AP191" s="3">
        <v>45853</v>
      </c>
      <c r="AQ191" s="3">
        <v>45857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120</v>
      </c>
      <c r="BD191" s="56">
        <v>27559.954687222227</v>
      </c>
    </row>
    <row r="192" spans="1:56" ht="28.5" customHeight="1" x14ac:dyDescent="0.45">
      <c r="A192" s="3">
        <v>45601</v>
      </c>
      <c r="B192" s="14" t="s">
        <v>240</v>
      </c>
      <c r="C192" s="9" t="s">
        <v>94</v>
      </c>
      <c r="D192" s="13" t="s">
        <v>110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4884.8418431999999</v>
      </c>
      <c r="Q192" s="10">
        <v>0</v>
      </c>
      <c r="R192" s="10">
        <v>4884.8418431999999</v>
      </c>
      <c r="S192" s="9" t="s">
        <v>100</v>
      </c>
      <c r="T192" s="12">
        <v>45858</v>
      </c>
      <c r="U192" s="11">
        <v>150000</v>
      </c>
      <c r="V192" s="10">
        <v>0</v>
      </c>
      <c r="W192" s="10">
        <v>150000</v>
      </c>
      <c r="X192" s="10">
        <v>0</v>
      </c>
      <c r="Y192" s="10">
        <v>157500</v>
      </c>
      <c r="Z192" s="9" t="s">
        <v>402</v>
      </c>
      <c r="AA192" s="8">
        <v>161353.5</v>
      </c>
      <c r="AB192" s="8">
        <v>0</v>
      </c>
      <c r="AC192" s="8">
        <v>161353.5</v>
      </c>
      <c r="AD192" s="8">
        <v>0</v>
      </c>
      <c r="AE192" s="8">
        <v>0</v>
      </c>
      <c r="AF192" s="8">
        <v>0</v>
      </c>
      <c r="AG192" s="1" t="s">
        <v>122</v>
      </c>
      <c r="AH192" s="1" t="s">
        <v>72</v>
      </c>
      <c r="AI192" s="1">
        <v>3</v>
      </c>
      <c r="AJ192" s="3">
        <v>45858</v>
      </c>
      <c r="AK192" s="3">
        <v>0</v>
      </c>
      <c r="AL192" s="3">
        <v>45848</v>
      </c>
      <c r="AM192" s="3">
        <v>45855</v>
      </c>
      <c r="AN192" s="3">
        <v>45856</v>
      </c>
      <c r="AO192" s="3">
        <v>45856</v>
      </c>
      <c r="AP192" s="3">
        <v>45853</v>
      </c>
      <c r="AQ192" s="3">
        <v>45857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120</v>
      </c>
      <c r="BD192" s="56">
        <v>20669.966015416667</v>
      </c>
    </row>
    <row r="193" spans="1:56" ht="28.5" customHeight="1" x14ac:dyDescent="0.45">
      <c r="A193" s="3">
        <v>45601</v>
      </c>
      <c r="B193" s="14" t="s">
        <v>240</v>
      </c>
      <c r="C193" s="9" t="s">
        <v>94</v>
      </c>
      <c r="D193" s="13" t="s">
        <v>157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55</v>
      </c>
      <c r="P193" s="10">
        <v>6513.1224575999995</v>
      </c>
      <c r="Q193" s="10">
        <v>0</v>
      </c>
      <c r="R193" s="10">
        <v>6513.1224575999995</v>
      </c>
      <c r="S193" s="9" t="s">
        <v>100</v>
      </c>
      <c r="T193" s="12">
        <v>45889</v>
      </c>
      <c r="U193" s="11">
        <v>200000</v>
      </c>
      <c r="V193" s="10">
        <v>0</v>
      </c>
      <c r="W193" s="10">
        <v>200000</v>
      </c>
      <c r="X193" s="10">
        <v>0</v>
      </c>
      <c r="Y193" s="10">
        <v>210000</v>
      </c>
      <c r="Z193" s="9" t="s">
        <v>101</v>
      </c>
      <c r="AA193" s="8">
        <v>215138.00000000003</v>
      </c>
      <c r="AB193" s="8">
        <v>0</v>
      </c>
      <c r="AC193" s="8">
        <v>215138.00000000003</v>
      </c>
      <c r="AD193" s="8">
        <v>0</v>
      </c>
      <c r="AE193" s="8">
        <v>0</v>
      </c>
      <c r="AF193" s="8" t="s">
        <v>403</v>
      </c>
      <c r="AG193" s="1" t="s">
        <v>122</v>
      </c>
      <c r="AH193" s="1" t="s">
        <v>72</v>
      </c>
      <c r="AI193" s="1">
        <v>3</v>
      </c>
      <c r="AJ193" s="3">
        <v>45889</v>
      </c>
      <c r="AK193" s="3">
        <v>0</v>
      </c>
      <c r="AL193" s="3">
        <v>45879</v>
      </c>
      <c r="AM193" s="3">
        <v>45886</v>
      </c>
      <c r="AN193" s="3">
        <v>45887</v>
      </c>
      <c r="AO193" s="3">
        <v>45887</v>
      </c>
      <c r="AP193" s="3">
        <v>45884</v>
      </c>
      <c r="AQ193" s="3">
        <v>45888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120</v>
      </c>
      <c r="BD193" s="56">
        <v>27559.954687222227</v>
      </c>
    </row>
    <row r="194" spans="1:56" ht="28.5" customHeight="1" x14ac:dyDescent="0.45">
      <c r="A194" s="3">
        <v>45601</v>
      </c>
      <c r="B194" s="14" t="s">
        <v>240</v>
      </c>
      <c r="C194" s="9" t="s">
        <v>94</v>
      </c>
      <c r="D194" s="13" t="s">
        <v>157</v>
      </c>
      <c r="E194" s="9">
        <v>23</v>
      </c>
      <c r="F194" s="9">
        <v>37</v>
      </c>
      <c r="G194" s="9" t="s">
        <v>60</v>
      </c>
      <c r="H194" s="9">
        <v>0</v>
      </c>
      <c r="I194" s="9">
        <v>130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40</v>
      </c>
      <c r="O194" s="9">
        <v>55</v>
      </c>
      <c r="P194" s="10">
        <v>3461.0081427440637</v>
      </c>
      <c r="Q194" s="10">
        <v>0</v>
      </c>
      <c r="R194" s="10">
        <v>3461.0081427440637</v>
      </c>
      <c r="S194" s="9" t="s">
        <v>100</v>
      </c>
      <c r="T194" s="12" t="s">
        <v>63</v>
      </c>
      <c r="U194" s="11">
        <v>106278</v>
      </c>
      <c r="V194" s="10">
        <v>0</v>
      </c>
      <c r="W194" s="10">
        <v>106278</v>
      </c>
      <c r="X194" s="10">
        <v>0</v>
      </c>
      <c r="Y194" s="10">
        <v>111591.90000000001</v>
      </c>
      <c r="Z194" s="9" t="s">
        <v>101</v>
      </c>
      <c r="AA194" s="8">
        <v>114322.18182000001</v>
      </c>
      <c r="AB194" s="8">
        <v>0</v>
      </c>
      <c r="AC194" s="8">
        <v>114322.18182000001</v>
      </c>
      <c r="AD194" s="8">
        <v>0</v>
      </c>
      <c r="AE194" s="8">
        <v>0</v>
      </c>
      <c r="AF194" s="8" t="s">
        <v>403</v>
      </c>
      <c r="AG194" s="1" t="s">
        <v>122</v>
      </c>
      <c r="AH194" s="1" t="s">
        <v>72</v>
      </c>
      <c r="AI194" s="1">
        <v>3</v>
      </c>
      <c r="AJ194" s="3" t="s">
        <v>63</v>
      </c>
      <c r="AK194" s="3">
        <v>0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120</v>
      </c>
      <c r="BD194" s="56">
        <v>14645.084321243019</v>
      </c>
    </row>
    <row r="195" spans="1:56" ht="28.5" customHeight="1" x14ac:dyDescent="0.45">
      <c r="A195" s="3">
        <v>45601</v>
      </c>
      <c r="B195" s="14" t="s">
        <v>240</v>
      </c>
      <c r="C195" s="9" t="s">
        <v>94</v>
      </c>
      <c r="D195" s="13" t="s">
        <v>157</v>
      </c>
      <c r="E195" s="9">
        <v>23</v>
      </c>
      <c r="F195" s="9">
        <v>37</v>
      </c>
      <c r="G195" s="9" t="s">
        <v>60</v>
      </c>
      <c r="H195" s="9">
        <v>0</v>
      </c>
      <c r="I195" s="9">
        <v>130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40</v>
      </c>
      <c r="O195" s="9">
        <v>55</v>
      </c>
      <c r="P195" s="10">
        <v>0</v>
      </c>
      <c r="Q195" s="10">
        <v>0</v>
      </c>
      <c r="R195" s="10">
        <v>0</v>
      </c>
      <c r="S195" s="9" t="s">
        <v>100</v>
      </c>
      <c r="T195" s="12" t="s">
        <v>142</v>
      </c>
      <c r="U195" s="11">
        <v>10000</v>
      </c>
      <c r="V195" s="10">
        <v>12607</v>
      </c>
      <c r="W195" s="10">
        <v>0</v>
      </c>
      <c r="X195" s="10">
        <v>56730</v>
      </c>
      <c r="Y195" s="10">
        <v>0</v>
      </c>
      <c r="Z195" s="9" t="s">
        <v>402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72</v>
      </c>
      <c r="AI195" s="1">
        <v>3</v>
      </c>
      <c r="AJ195" s="3" t="s">
        <v>142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414</v>
      </c>
      <c r="AZ195" s="2">
        <v>0</v>
      </c>
      <c r="BA195" s="2">
        <v>0</v>
      </c>
      <c r="BB195" s="2">
        <v>0</v>
      </c>
      <c r="BC195" s="1" t="s">
        <v>120</v>
      </c>
      <c r="BD195" s="56">
        <v>0</v>
      </c>
    </row>
    <row r="196" spans="1:56" ht="28.5" customHeight="1" x14ac:dyDescent="0.45">
      <c r="A196" s="3">
        <v>45601</v>
      </c>
      <c r="B196" s="14" t="s">
        <v>240</v>
      </c>
      <c r="C196" s="9" t="s">
        <v>94</v>
      </c>
      <c r="D196" s="13" t="s">
        <v>110</v>
      </c>
      <c r="E196" s="9">
        <v>23</v>
      </c>
      <c r="F196" s="9">
        <v>37</v>
      </c>
      <c r="G196" s="9" t="s">
        <v>60</v>
      </c>
      <c r="H196" s="9">
        <v>0</v>
      </c>
      <c r="I196" s="9">
        <v>130</v>
      </c>
      <c r="J196" s="9" t="s">
        <v>57</v>
      </c>
      <c r="K196" s="9">
        <v>5</v>
      </c>
      <c r="L196" s="9" t="s">
        <v>92</v>
      </c>
      <c r="M196" s="10">
        <v>24</v>
      </c>
      <c r="N196" s="9">
        <v>40</v>
      </c>
      <c r="O196" s="9">
        <v>55</v>
      </c>
      <c r="P196" s="10">
        <v>0</v>
      </c>
      <c r="Q196" s="10">
        <v>0</v>
      </c>
      <c r="R196" s="10">
        <v>0</v>
      </c>
      <c r="S196" s="9" t="s">
        <v>100</v>
      </c>
      <c r="T196" s="12" t="s">
        <v>142</v>
      </c>
      <c r="U196" s="11">
        <v>7920</v>
      </c>
      <c r="V196" s="10">
        <v>7920</v>
      </c>
      <c r="W196" s="10">
        <v>0</v>
      </c>
      <c r="X196" s="10">
        <v>12600</v>
      </c>
      <c r="Y196" s="10">
        <v>0</v>
      </c>
      <c r="Z196" s="9" t="s">
        <v>402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72</v>
      </c>
      <c r="AI196" s="1">
        <v>3</v>
      </c>
      <c r="AJ196" s="3" t="s">
        <v>142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120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23</v>
      </c>
      <c r="F197" s="9">
        <v>37</v>
      </c>
      <c r="G197" s="9">
        <v>0</v>
      </c>
      <c r="H197" s="9">
        <v>0</v>
      </c>
      <c r="I197" s="9">
        <v>128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101</v>
      </c>
      <c r="AA197" s="8">
        <v>1028658.6818200002</v>
      </c>
      <c r="AB197" s="8">
        <v>0</v>
      </c>
      <c r="AC197" s="8">
        <v>1028658.6818200002</v>
      </c>
      <c r="AD197" s="8">
        <v>0</v>
      </c>
      <c r="AE197" s="8">
        <v>0</v>
      </c>
      <c r="AF197" s="8" t="s">
        <v>58</v>
      </c>
      <c r="AG197" s="1" t="s">
        <v>122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121</v>
      </c>
      <c r="BD197" s="56">
        <v>0</v>
      </c>
    </row>
    <row r="198" spans="1:56" ht="28.5" customHeight="1" x14ac:dyDescent="0.45">
      <c r="A198" s="3">
        <v>45738</v>
      </c>
      <c r="B198" s="14" t="s">
        <v>704</v>
      </c>
      <c r="C198" s="9" t="s">
        <v>150</v>
      </c>
      <c r="D198" s="13" t="s">
        <v>59</v>
      </c>
      <c r="E198" s="9">
        <v>26</v>
      </c>
      <c r="F198" s="9">
        <v>39</v>
      </c>
      <c r="G198" s="9" t="s">
        <v>60</v>
      </c>
      <c r="H198" s="9">
        <v>0</v>
      </c>
      <c r="I198" s="9">
        <v>93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133</v>
      </c>
      <c r="T198" s="12">
        <v>45752</v>
      </c>
      <c r="U198" s="11">
        <v>4563</v>
      </c>
      <c r="V198" s="10">
        <v>0</v>
      </c>
      <c r="W198" s="10">
        <v>4563</v>
      </c>
      <c r="X198" s="10">
        <v>0</v>
      </c>
      <c r="Y198" s="10">
        <v>0</v>
      </c>
      <c r="Z198" s="9" t="s">
        <v>85</v>
      </c>
      <c r="AA198" s="8">
        <v>5163.3539099999998</v>
      </c>
      <c r="AB198" s="8">
        <v>3065</v>
      </c>
      <c r="AC198" s="8">
        <v>2098.3539099999998</v>
      </c>
      <c r="AD198" s="8">
        <v>0</v>
      </c>
      <c r="AE198" s="8">
        <v>0</v>
      </c>
      <c r="AF198" s="8">
        <v>0</v>
      </c>
      <c r="AG198" s="1" t="s">
        <v>125</v>
      </c>
      <c r="AH198" s="1" t="s">
        <v>77</v>
      </c>
      <c r="AI198" s="1">
        <v>1</v>
      </c>
      <c r="AJ198" s="3">
        <v>45752</v>
      </c>
      <c r="AK198" s="3">
        <v>0</v>
      </c>
      <c r="AL198" s="3">
        <v>0</v>
      </c>
      <c r="AM198" s="3">
        <v>0</v>
      </c>
      <c r="AN198" s="3">
        <v>0</v>
      </c>
      <c r="AO198" s="3">
        <v>45751</v>
      </c>
      <c r="AP198" s="3">
        <v>45747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169.43042071077772</v>
      </c>
    </row>
    <row r="199" spans="1:56" ht="28.5" customHeight="1" x14ac:dyDescent="0.45">
      <c r="A199" s="3">
        <v>45747</v>
      </c>
      <c r="B199" s="14" t="s">
        <v>138</v>
      </c>
      <c r="C199" s="9" t="s">
        <v>206</v>
      </c>
      <c r="D199" s="13" t="s">
        <v>767</v>
      </c>
      <c r="E199" s="9">
        <v>26</v>
      </c>
      <c r="F199" s="9">
        <v>41</v>
      </c>
      <c r="G199" s="9" t="s">
        <v>60</v>
      </c>
      <c r="H199" s="9">
        <v>0</v>
      </c>
      <c r="I199" s="9">
        <v>97</v>
      </c>
      <c r="J199" s="9" t="s">
        <v>57</v>
      </c>
      <c r="K199" s="9">
        <v>5</v>
      </c>
      <c r="L199" s="9" t="s">
        <v>92</v>
      </c>
      <c r="M199" s="10">
        <v>27</v>
      </c>
      <c r="N199" s="9">
        <v>43</v>
      </c>
      <c r="O199" s="9">
        <v>40</v>
      </c>
      <c r="P199" s="10">
        <v>114.57174504959998</v>
      </c>
      <c r="Q199" s="10">
        <v>0</v>
      </c>
      <c r="R199" s="10">
        <v>114.57174504959998</v>
      </c>
      <c r="S199" s="9" t="s">
        <v>218</v>
      </c>
      <c r="T199" s="12">
        <v>45755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85</v>
      </c>
      <c r="AA199" s="8">
        <v>4749.8</v>
      </c>
      <c r="AB199" s="8">
        <v>0</v>
      </c>
      <c r="AC199" s="8">
        <v>4749.8</v>
      </c>
      <c r="AD199" s="8">
        <v>0</v>
      </c>
      <c r="AE199" s="8">
        <v>0</v>
      </c>
      <c r="AF199" s="8">
        <v>0</v>
      </c>
      <c r="AG199" s="1" t="s">
        <v>61</v>
      </c>
      <c r="AH199" s="1" t="s">
        <v>72</v>
      </c>
      <c r="AI199" s="1">
        <v>3</v>
      </c>
      <c r="AJ199" s="3">
        <v>45755</v>
      </c>
      <c r="AK199" s="3">
        <v>0</v>
      </c>
      <c r="AL199" s="3">
        <v>45745</v>
      </c>
      <c r="AM199" s="3">
        <v>45752</v>
      </c>
      <c r="AN199" s="3">
        <v>45753</v>
      </c>
      <c r="AO199" s="3">
        <v>45753</v>
      </c>
      <c r="AP199" s="3">
        <v>45750</v>
      </c>
      <c r="AQ199" s="3">
        <v>45754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383.51996222222226</v>
      </c>
    </row>
    <row r="200" spans="1:56" ht="28.5" customHeight="1" x14ac:dyDescent="0.45">
      <c r="A200" s="3">
        <v>45743</v>
      </c>
      <c r="B200" s="14" t="s">
        <v>738</v>
      </c>
      <c r="C200" s="9" t="s">
        <v>206</v>
      </c>
      <c r="D200" s="13" t="s">
        <v>741</v>
      </c>
      <c r="E200" s="9">
        <v>26</v>
      </c>
      <c r="F200" s="9">
        <v>41</v>
      </c>
      <c r="G200" s="9" t="s">
        <v>60</v>
      </c>
      <c r="H200" s="9">
        <v>0</v>
      </c>
      <c r="I200" s="9">
        <v>97</v>
      </c>
      <c r="J200" s="9" t="s">
        <v>57</v>
      </c>
      <c r="K200" s="9">
        <v>5</v>
      </c>
      <c r="L200" s="9" t="s">
        <v>92</v>
      </c>
      <c r="M200" s="10">
        <v>27</v>
      </c>
      <c r="N200" s="9">
        <v>43</v>
      </c>
      <c r="O200" s="9">
        <v>40</v>
      </c>
      <c r="P200" s="10">
        <v>114.57174504959998</v>
      </c>
      <c r="Q200" s="10">
        <v>0</v>
      </c>
      <c r="R200" s="10">
        <v>114.57174504959998</v>
      </c>
      <c r="S200" s="9" t="s">
        <v>218</v>
      </c>
      <c r="T200" s="12" t="s">
        <v>63</v>
      </c>
      <c r="U200" s="11">
        <v>4000</v>
      </c>
      <c r="V200" s="10">
        <v>0</v>
      </c>
      <c r="W200" s="10">
        <v>4000</v>
      </c>
      <c r="X200" s="10">
        <v>0</v>
      </c>
      <c r="Y200" s="10">
        <v>4200</v>
      </c>
      <c r="Z200" s="9" t="s">
        <v>85</v>
      </c>
      <c r="AA200" s="8">
        <v>4749.8</v>
      </c>
      <c r="AB200" s="8">
        <v>0</v>
      </c>
      <c r="AC200" s="8">
        <v>4749.8</v>
      </c>
      <c r="AD200" s="8">
        <v>0</v>
      </c>
      <c r="AE200" s="8">
        <v>0</v>
      </c>
      <c r="AF200" s="8">
        <v>0</v>
      </c>
      <c r="AG200" s="1" t="s">
        <v>122</v>
      </c>
      <c r="AH200" s="1" t="s">
        <v>72</v>
      </c>
      <c r="AI200" s="1">
        <v>3</v>
      </c>
      <c r="AJ200" s="3" t="s">
        <v>63</v>
      </c>
      <c r="AK200" s="3">
        <v>0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 t="e">
        <v>#VALUE!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742</v>
      </c>
      <c r="AZ200" s="2">
        <v>0</v>
      </c>
      <c r="BA200" s="2">
        <v>0</v>
      </c>
      <c r="BB200" s="2">
        <v>0</v>
      </c>
      <c r="BC200" s="1" t="s">
        <v>105</v>
      </c>
      <c r="BD200" s="56">
        <v>383.51996222222226</v>
      </c>
    </row>
    <row r="201" spans="1:56" ht="28.5" customHeight="1" x14ac:dyDescent="0.45">
      <c r="A201" s="3" t="s">
        <v>146</v>
      </c>
      <c r="B201" s="14" t="s">
        <v>146</v>
      </c>
      <c r="C201" s="9" t="s">
        <v>153</v>
      </c>
      <c r="D201" s="13" t="s">
        <v>59</v>
      </c>
      <c r="E201" s="9">
        <v>26</v>
      </c>
      <c r="F201" s="9">
        <v>42</v>
      </c>
      <c r="G201" s="9" t="s">
        <v>60</v>
      </c>
      <c r="H201" s="9">
        <v>0</v>
      </c>
      <c r="I201" s="9">
        <v>100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 t="s">
        <v>63</v>
      </c>
      <c r="U201" s="11">
        <v>40000</v>
      </c>
      <c r="V201" s="10">
        <v>0</v>
      </c>
      <c r="W201" s="10">
        <v>40000</v>
      </c>
      <c r="X201" s="10">
        <v>0</v>
      </c>
      <c r="Y201" s="10">
        <v>0</v>
      </c>
      <c r="Z201" s="9" t="s">
        <v>85</v>
      </c>
      <c r="AA201" s="8">
        <v>48615.600000000006</v>
      </c>
      <c r="AB201" s="8">
        <v>0</v>
      </c>
      <c r="AC201" s="8">
        <v>48615.600000000006</v>
      </c>
      <c r="AD201" s="8">
        <v>0</v>
      </c>
      <c r="AE201" s="8">
        <v>0</v>
      </c>
      <c r="AF201" s="8">
        <v>0</v>
      </c>
      <c r="AG201" s="1" t="s">
        <v>122</v>
      </c>
      <c r="AH201" s="1" t="s">
        <v>77</v>
      </c>
      <c r="AI201" s="1">
        <v>1</v>
      </c>
      <c r="AJ201" s="3" t="s">
        <v>63</v>
      </c>
      <c r="AK201" s="3">
        <v>0</v>
      </c>
      <c r="AL201" s="3">
        <v>0</v>
      </c>
      <c r="AM201" s="3">
        <v>0</v>
      </c>
      <c r="AN201" s="3">
        <v>0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3925.4396133333335</v>
      </c>
    </row>
    <row r="202" spans="1:56" ht="28.5" customHeight="1" x14ac:dyDescent="0.45">
      <c r="A202" s="3" t="s">
        <v>146</v>
      </c>
      <c r="B202" s="14" t="s">
        <v>146</v>
      </c>
      <c r="C202" s="9" t="s">
        <v>206</v>
      </c>
      <c r="D202" s="13" t="s">
        <v>61</v>
      </c>
      <c r="E202" s="9">
        <v>26</v>
      </c>
      <c r="F202" s="9">
        <v>41</v>
      </c>
      <c r="G202" s="9" t="s">
        <v>60</v>
      </c>
      <c r="H202" s="9">
        <v>0</v>
      </c>
      <c r="I202" s="9">
        <v>97</v>
      </c>
      <c r="J202" s="9" t="s">
        <v>57</v>
      </c>
      <c r="K202" s="9">
        <v>5</v>
      </c>
      <c r="L202" s="9" t="s">
        <v>92</v>
      </c>
      <c r="M202" s="10">
        <v>27</v>
      </c>
      <c r="N202" s="9">
        <v>43</v>
      </c>
      <c r="O202" s="9">
        <v>40</v>
      </c>
      <c r="P202" s="10">
        <v>286.42936262399996</v>
      </c>
      <c r="Q202" s="10">
        <v>0</v>
      </c>
      <c r="R202" s="10">
        <v>286.42936262399996</v>
      </c>
      <c r="S202" s="9" t="s">
        <v>218</v>
      </c>
      <c r="T202" s="12" t="s">
        <v>63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85</v>
      </c>
      <c r="AA202" s="8">
        <v>11874.499999999998</v>
      </c>
      <c r="AB202" s="8">
        <v>0</v>
      </c>
      <c r="AC202" s="8">
        <v>11874.499999999998</v>
      </c>
      <c r="AD202" s="8">
        <v>0</v>
      </c>
      <c r="AE202" s="8">
        <v>0</v>
      </c>
      <c r="AF202" s="8">
        <v>0</v>
      </c>
      <c r="AG202" s="1" t="s">
        <v>122</v>
      </c>
      <c r="AH202" s="1" t="s">
        <v>72</v>
      </c>
      <c r="AI202" s="1">
        <v>3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958.79990555555537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26</v>
      </c>
      <c r="F203" s="9">
        <v>43</v>
      </c>
      <c r="G203" s="9" t="s">
        <v>60</v>
      </c>
      <c r="H203" s="9">
        <v>0</v>
      </c>
      <c r="I203" s="9">
        <v>102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85</v>
      </c>
      <c r="AA203" s="8">
        <v>75153.053910000002</v>
      </c>
      <c r="AB203" s="8">
        <v>3065</v>
      </c>
      <c r="AC203" s="8">
        <v>72088.053910000002</v>
      </c>
      <c r="AD203" s="8">
        <v>0</v>
      </c>
      <c r="AE203" s="8">
        <v>0</v>
      </c>
      <c r="AF203" s="8" t="s">
        <v>58</v>
      </c>
      <c r="AG203" s="1" t="s">
        <v>122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0</v>
      </c>
    </row>
    <row r="204" spans="1:56" ht="28.5" customHeight="1" x14ac:dyDescent="0.45">
      <c r="A204" s="3" t="s">
        <v>146</v>
      </c>
      <c r="B204" s="14" t="s">
        <v>146</v>
      </c>
      <c r="C204" s="9" t="s">
        <v>113</v>
      </c>
      <c r="D204" s="13" t="s">
        <v>59</v>
      </c>
      <c r="E204" s="9">
        <v>26</v>
      </c>
      <c r="F204" s="9">
        <v>43</v>
      </c>
      <c r="G204" s="9" t="s">
        <v>60</v>
      </c>
      <c r="H204" s="9">
        <v>0</v>
      </c>
      <c r="I204" s="9">
        <v>116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114</v>
      </c>
      <c r="T204" s="12">
        <v>45777</v>
      </c>
      <c r="U204" s="11">
        <v>10000</v>
      </c>
      <c r="V204" s="10">
        <v>0</v>
      </c>
      <c r="W204" s="10">
        <v>10000</v>
      </c>
      <c r="X204" s="10">
        <v>0</v>
      </c>
      <c r="Y204" s="10">
        <v>0</v>
      </c>
      <c r="Z204" s="9" t="s">
        <v>255</v>
      </c>
      <c r="AA204" s="8">
        <v>12433.3</v>
      </c>
      <c r="AB204" s="8">
        <v>8278</v>
      </c>
      <c r="AC204" s="8">
        <v>4155.2999999999993</v>
      </c>
      <c r="AD204" s="8">
        <v>0</v>
      </c>
      <c r="AE204" s="8">
        <v>0</v>
      </c>
      <c r="AF204" s="8">
        <v>0</v>
      </c>
      <c r="AG204" s="1" t="s">
        <v>125</v>
      </c>
      <c r="AH204" s="1" t="s">
        <v>77</v>
      </c>
      <c r="AI204" s="1">
        <v>1</v>
      </c>
      <c r="AJ204" s="3">
        <v>45777</v>
      </c>
      <c r="AK204" s="3">
        <v>0</v>
      </c>
      <c r="AL204" s="3">
        <v>0</v>
      </c>
      <c r="AM204" s="3">
        <v>0</v>
      </c>
      <c r="AN204" s="3">
        <v>0</v>
      </c>
      <c r="AO204" s="3">
        <v>45776</v>
      </c>
      <c r="AP204" s="3">
        <v>45772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412.94448</v>
      </c>
    </row>
    <row r="205" spans="1:56" ht="28.5" customHeight="1" x14ac:dyDescent="0.45">
      <c r="A205" s="3" t="s">
        <v>146</v>
      </c>
      <c r="B205" s="14" t="s">
        <v>146</v>
      </c>
      <c r="C205" s="9" t="s">
        <v>113</v>
      </c>
      <c r="D205" s="13" t="s">
        <v>59</v>
      </c>
      <c r="E205" s="9">
        <v>26</v>
      </c>
      <c r="F205" s="9">
        <v>43</v>
      </c>
      <c r="G205" s="9" t="s">
        <v>60</v>
      </c>
      <c r="H205" s="9">
        <v>0</v>
      </c>
      <c r="I205" s="9">
        <v>116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114</v>
      </c>
      <c r="T205" s="12" t="s">
        <v>63</v>
      </c>
      <c r="U205" s="11">
        <v>20000</v>
      </c>
      <c r="V205" s="10">
        <v>0</v>
      </c>
      <c r="W205" s="10">
        <v>20000</v>
      </c>
      <c r="X205" s="10">
        <v>0</v>
      </c>
      <c r="Y205" s="10">
        <v>0</v>
      </c>
      <c r="Z205" s="9" t="s">
        <v>255</v>
      </c>
      <c r="AA205" s="8">
        <v>24866.6</v>
      </c>
      <c r="AB205" s="8">
        <v>0</v>
      </c>
      <c r="AC205" s="8">
        <v>24866.6</v>
      </c>
      <c r="AD205" s="8">
        <v>0</v>
      </c>
      <c r="AE205" s="8">
        <v>0</v>
      </c>
      <c r="AF205" s="8">
        <v>0</v>
      </c>
      <c r="AG205" s="1" t="s">
        <v>125</v>
      </c>
      <c r="AH205" s="1" t="s">
        <v>77</v>
      </c>
      <c r="AI205" s="1">
        <v>1</v>
      </c>
      <c r="AJ205" s="3" t="s">
        <v>63</v>
      </c>
      <c r="AK205" s="3">
        <v>0</v>
      </c>
      <c r="AL205" s="3">
        <v>0</v>
      </c>
      <c r="AM205" s="3">
        <v>0</v>
      </c>
      <c r="AN205" s="3">
        <v>0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2471.1874488888889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26</v>
      </c>
      <c r="F206" s="9">
        <v>43</v>
      </c>
      <c r="G206" s="9">
        <v>0</v>
      </c>
      <c r="H206" s="9">
        <v>0</v>
      </c>
      <c r="I206" s="9">
        <v>116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255</v>
      </c>
      <c r="AA206" s="8">
        <v>37299.899999999994</v>
      </c>
      <c r="AB206" s="8">
        <v>8278</v>
      </c>
      <c r="AC206" s="8">
        <v>29021.899999999998</v>
      </c>
      <c r="AD206" s="8">
        <v>0</v>
      </c>
      <c r="AE206" s="8">
        <v>0</v>
      </c>
      <c r="AF206" s="8" t="s">
        <v>58</v>
      </c>
      <c r="AG206" s="1" t="s">
        <v>123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256</v>
      </c>
      <c r="BD206" s="56">
        <v>0</v>
      </c>
    </row>
    <row r="207" spans="1:56" ht="28.5" customHeight="1" x14ac:dyDescent="0.45">
      <c r="A207" s="3">
        <v>45731</v>
      </c>
      <c r="B207" s="14" t="s">
        <v>651</v>
      </c>
      <c r="C207" s="9" t="s">
        <v>113</v>
      </c>
      <c r="D207" s="13" t="s">
        <v>59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150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114</v>
      </c>
      <c r="T207" s="12">
        <v>45751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89</v>
      </c>
      <c r="AA207" s="8">
        <v>24866.6</v>
      </c>
      <c r="AB207" s="8">
        <v>24866.6</v>
      </c>
      <c r="AC207" s="8">
        <v>0</v>
      </c>
      <c r="AD207" s="8">
        <v>0</v>
      </c>
      <c r="AE207" s="8">
        <v>24866.6</v>
      </c>
      <c r="AF207" s="8" t="s">
        <v>299</v>
      </c>
      <c r="AG207" s="1" t="s">
        <v>123</v>
      </c>
      <c r="AH207" s="1" t="s">
        <v>163</v>
      </c>
      <c r="AI207" s="1">
        <v>2</v>
      </c>
      <c r="AJ207" s="3">
        <v>45751</v>
      </c>
      <c r="AK207" s="3">
        <v>45749</v>
      </c>
      <c r="AL207" s="3">
        <v>0</v>
      </c>
      <c r="AM207" s="3">
        <v>0</v>
      </c>
      <c r="AN207" s="3">
        <v>0</v>
      </c>
      <c r="AO207" s="3">
        <v>45750</v>
      </c>
      <c r="AP207" s="3">
        <v>45746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483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0</v>
      </c>
    </row>
    <row r="208" spans="1:56" ht="28.5" customHeight="1" x14ac:dyDescent="0.45">
      <c r="A208" s="3">
        <v>45744</v>
      </c>
      <c r="B208" s="14" t="s">
        <v>768</v>
      </c>
      <c r="C208" s="9" t="s">
        <v>113</v>
      </c>
      <c r="D208" s="13" t="s">
        <v>59</v>
      </c>
      <c r="E208" s="9">
        <v>26</v>
      </c>
      <c r="F208" s="9">
        <v>43</v>
      </c>
      <c r="G208" s="9" t="s">
        <v>60</v>
      </c>
      <c r="H208" s="9" t="s">
        <v>66</v>
      </c>
      <c r="I208" s="9">
        <v>150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114</v>
      </c>
      <c r="T208" s="12">
        <v>45765</v>
      </c>
      <c r="U208" s="11">
        <v>11000</v>
      </c>
      <c r="V208" s="10">
        <v>0</v>
      </c>
      <c r="W208" s="10">
        <v>11000</v>
      </c>
      <c r="X208" s="10">
        <v>0</v>
      </c>
      <c r="Y208" s="10">
        <v>0</v>
      </c>
      <c r="Z208" s="9" t="s">
        <v>89</v>
      </c>
      <c r="AA208" s="8">
        <v>13676.630000000001</v>
      </c>
      <c r="AB208" s="8">
        <v>13676.630000000001</v>
      </c>
      <c r="AC208" s="8">
        <v>0</v>
      </c>
      <c r="AD208" s="8">
        <v>0</v>
      </c>
      <c r="AE208" s="8">
        <v>13676.630000000001</v>
      </c>
      <c r="AF208" s="8" t="s">
        <v>315</v>
      </c>
      <c r="AG208" s="1" t="s">
        <v>123</v>
      </c>
      <c r="AH208" s="1" t="s">
        <v>163</v>
      </c>
      <c r="AI208" s="1">
        <v>2</v>
      </c>
      <c r="AJ208" s="3">
        <v>45765</v>
      </c>
      <c r="AK208" s="3">
        <v>45763</v>
      </c>
      <c r="AL208" s="3">
        <v>0</v>
      </c>
      <c r="AM208" s="3">
        <v>0</v>
      </c>
      <c r="AN208" s="3">
        <v>0</v>
      </c>
      <c r="AO208" s="3">
        <v>45764</v>
      </c>
      <c r="AP208" s="3">
        <v>45760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483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107</v>
      </c>
      <c r="BD208" s="56">
        <v>0</v>
      </c>
    </row>
    <row r="209" spans="1:56" ht="28.5" customHeight="1" x14ac:dyDescent="0.45">
      <c r="A209" s="3">
        <v>45723</v>
      </c>
      <c r="B209" s="14" t="s">
        <v>540</v>
      </c>
      <c r="C209" s="9" t="s">
        <v>113</v>
      </c>
      <c r="D209" s="13" t="s">
        <v>159</v>
      </c>
      <c r="E209" s="9">
        <v>26</v>
      </c>
      <c r="F209" s="9">
        <v>43</v>
      </c>
      <c r="G209" s="9" t="s">
        <v>60</v>
      </c>
      <c r="H209" s="9" t="s">
        <v>66</v>
      </c>
      <c r="I209" s="9">
        <v>150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114</v>
      </c>
      <c r="T209" s="12">
        <v>45772</v>
      </c>
      <c r="U209" s="11">
        <v>30000</v>
      </c>
      <c r="V209" s="10">
        <v>3848</v>
      </c>
      <c r="W209" s="10">
        <v>26152</v>
      </c>
      <c r="X209" s="10">
        <v>0</v>
      </c>
      <c r="Y209" s="10">
        <v>27459.600000000002</v>
      </c>
      <c r="Z209" s="9" t="s">
        <v>89</v>
      </c>
      <c r="AA209" s="8">
        <v>32515.566159999998</v>
      </c>
      <c r="AB209" s="8">
        <v>9420</v>
      </c>
      <c r="AC209" s="8">
        <v>23095.566159999998</v>
      </c>
      <c r="AD209" s="8">
        <v>0</v>
      </c>
      <c r="AE209" s="8">
        <v>32515.566159999998</v>
      </c>
      <c r="AF209" s="8" t="s">
        <v>315</v>
      </c>
      <c r="AG209" s="1" t="s">
        <v>61</v>
      </c>
      <c r="AH209" s="1" t="s">
        <v>68</v>
      </c>
      <c r="AI209" s="1">
        <v>4</v>
      </c>
      <c r="AJ209" s="3">
        <v>45772</v>
      </c>
      <c r="AK209" s="3">
        <v>45768</v>
      </c>
      <c r="AL209" s="3">
        <v>45762</v>
      </c>
      <c r="AM209" s="3">
        <v>45769</v>
      </c>
      <c r="AN209" s="3">
        <v>45770</v>
      </c>
      <c r="AO209" s="3">
        <v>45770</v>
      </c>
      <c r="AP209" s="3">
        <v>45767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107</v>
      </c>
      <c r="BD209" s="56">
        <v>2381.9227233013335</v>
      </c>
    </row>
    <row r="210" spans="1:56" ht="28.5" customHeight="1" x14ac:dyDescent="0.45">
      <c r="A210" s="3">
        <v>45723</v>
      </c>
      <c r="B210" s="14" t="s">
        <v>541</v>
      </c>
      <c r="C210" s="9" t="s">
        <v>113</v>
      </c>
      <c r="D210" s="13" t="s">
        <v>159</v>
      </c>
      <c r="E210" s="9">
        <v>26</v>
      </c>
      <c r="F210" s="9">
        <v>43</v>
      </c>
      <c r="G210" s="9" t="s">
        <v>60</v>
      </c>
      <c r="H210" s="9" t="s">
        <v>66</v>
      </c>
      <c r="I210" s="9">
        <v>150</v>
      </c>
      <c r="J210" s="9" t="s">
        <v>57</v>
      </c>
      <c r="K210" s="9">
        <v>5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114</v>
      </c>
      <c r="T210" s="12">
        <v>45775</v>
      </c>
      <c r="U210" s="11">
        <v>30000</v>
      </c>
      <c r="V210" s="10">
        <v>0</v>
      </c>
      <c r="W210" s="10">
        <v>30000</v>
      </c>
      <c r="X210" s="10">
        <v>0</v>
      </c>
      <c r="Y210" s="10">
        <v>31500</v>
      </c>
      <c r="Z210" s="9" t="s">
        <v>89</v>
      </c>
      <c r="AA210" s="8">
        <v>37299.899999999994</v>
      </c>
      <c r="AB210" s="8">
        <v>0</v>
      </c>
      <c r="AC210" s="8">
        <v>37299.899999999994</v>
      </c>
      <c r="AD210" s="8">
        <v>0</v>
      </c>
      <c r="AE210" s="8">
        <v>37299.899999999994</v>
      </c>
      <c r="AF210" s="8" t="s">
        <v>315</v>
      </c>
      <c r="AG210" s="1" t="s">
        <v>122</v>
      </c>
      <c r="AH210" s="1" t="s">
        <v>68</v>
      </c>
      <c r="AI210" s="1">
        <v>4</v>
      </c>
      <c r="AJ210" s="3">
        <v>45775</v>
      </c>
      <c r="AK210" s="3">
        <v>45771</v>
      </c>
      <c r="AL210" s="3">
        <v>45765</v>
      </c>
      <c r="AM210" s="3">
        <v>45772</v>
      </c>
      <c r="AN210" s="3">
        <v>45773</v>
      </c>
      <c r="AO210" s="3">
        <v>45773</v>
      </c>
      <c r="AP210" s="3">
        <v>45770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107</v>
      </c>
      <c r="BD210" s="56">
        <v>3846.8630200000002</v>
      </c>
    </row>
    <row r="211" spans="1:56" ht="28.5" customHeight="1" x14ac:dyDescent="0.45">
      <c r="A211" s="3">
        <v>45723</v>
      </c>
      <c r="B211" s="14" t="s">
        <v>542</v>
      </c>
      <c r="C211" s="9" t="s">
        <v>113</v>
      </c>
      <c r="D211" s="13" t="s">
        <v>159</v>
      </c>
      <c r="E211" s="9">
        <v>26</v>
      </c>
      <c r="F211" s="9">
        <v>43</v>
      </c>
      <c r="G211" s="9" t="s">
        <v>60</v>
      </c>
      <c r="H211" s="9" t="s">
        <v>66</v>
      </c>
      <c r="I211" s="9">
        <v>150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114</v>
      </c>
      <c r="T211" s="12">
        <v>45777</v>
      </c>
      <c r="U211" s="11">
        <v>30000</v>
      </c>
      <c r="V211" s="10">
        <v>0</v>
      </c>
      <c r="W211" s="10">
        <v>30000</v>
      </c>
      <c r="X211" s="10">
        <v>0</v>
      </c>
      <c r="Y211" s="10">
        <v>31500</v>
      </c>
      <c r="Z211" s="9" t="s">
        <v>89</v>
      </c>
      <c r="AA211" s="8">
        <v>37299.899999999994</v>
      </c>
      <c r="AB211" s="8">
        <v>0</v>
      </c>
      <c r="AC211" s="8">
        <v>37299.899999999994</v>
      </c>
      <c r="AD211" s="8">
        <v>0</v>
      </c>
      <c r="AE211" s="8">
        <v>37299.899999999994</v>
      </c>
      <c r="AF211" s="8" t="s">
        <v>315</v>
      </c>
      <c r="AG211" s="1" t="s">
        <v>122</v>
      </c>
      <c r="AH211" s="1" t="s">
        <v>68</v>
      </c>
      <c r="AI211" s="1">
        <v>4</v>
      </c>
      <c r="AJ211" s="3">
        <v>45777</v>
      </c>
      <c r="AK211" s="3">
        <v>45773</v>
      </c>
      <c r="AL211" s="3">
        <v>45767</v>
      </c>
      <c r="AM211" s="3">
        <v>45774</v>
      </c>
      <c r="AN211" s="3">
        <v>45775</v>
      </c>
      <c r="AO211" s="3">
        <v>45775</v>
      </c>
      <c r="AP211" s="3">
        <v>45772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107</v>
      </c>
      <c r="BD211" s="56">
        <v>3846.8630200000002</v>
      </c>
    </row>
    <row r="212" spans="1:56" ht="28.5" customHeight="1" x14ac:dyDescent="0.45">
      <c r="A212" s="3" t="s">
        <v>146</v>
      </c>
      <c r="B212" s="14" t="s">
        <v>146</v>
      </c>
      <c r="C212" s="9" t="s">
        <v>113</v>
      </c>
      <c r="D212" s="13" t="s">
        <v>61</v>
      </c>
      <c r="E212" s="9">
        <v>26</v>
      </c>
      <c r="F212" s="9">
        <v>43</v>
      </c>
      <c r="G212" s="9" t="s">
        <v>60</v>
      </c>
      <c r="H212" s="9" t="s">
        <v>66</v>
      </c>
      <c r="I212" s="9">
        <v>150</v>
      </c>
      <c r="J212" s="9" t="s">
        <v>57</v>
      </c>
      <c r="K212" s="9">
        <v>5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114</v>
      </c>
      <c r="T212" s="12">
        <v>45777</v>
      </c>
      <c r="U212" s="11">
        <v>20000</v>
      </c>
      <c r="V212" s="10">
        <v>0</v>
      </c>
      <c r="W212" s="10">
        <v>20000</v>
      </c>
      <c r="X212" s="10">
        <v>0</v>
      </c>
      <c r="Y212" s="10">
        <v>21000</v>
      </c>
      <c r="Z212" s="9" t="s">
        <v>89</v>
      </c>
      <c r="AA212" s="8">
        <v>24866.6</v>
      </c>
      <c r="AB212" s="8">
        <v>0</v>
      </c>
      <c r="AC212" s="8">
        <v>24866.6</v>
      </c>
      <c r="AD212" s="8">
        <v>0</v>
      </c>
      <c r="AE212" s="8">
        <v>24866.6</v>
      </c>
      <c r="AF212" s="8" t="s">
        <v>315</v>
      </c>
      <c r="AG212" s="1" t="s">
        <v>123</v>
      </c>
      <c r="AH212" s="1" t="s">
        <v>68</v>
      </c>
      <c r="AI212" s="1">
        <v>4</v>
      </c>
      <c r="AJ212" s="3">
        <v>45777</v>
      </c>
      <c r="AK212" s="3">
        <v>45773</v>
      </c>
      <c r="AL212" s="3">
        <v>45767</v>
      </c>
      <c r="AM212" s="3">
        <v>45774</v>
      </c>
      <c r="AN212" s="3">
        <v>45775</v>
      </c>
      <c r="AO212" s="3">
        <v>45775</v>
      </c>
      <c r="AP212" s="3">
        <v>45772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107</v>
      </c>
      <c r="BD212" s="56">
        <v>2564.5753466666665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26</v>
      </c>
      <c r="F213" s="9">
        <v>43</v>
      </c>
      <c r="G213" s="9">
        <v>0</v>
      </c>
      <c r="H213" s="9">
        <v>0</v>
      </c>
      <c r="I213" s="9">
        <v>120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89</v>
      </c>
      <c r="AA213" s="8">
        <v>170525.19615999999</v>
      </c>
      <c r="AB213" s="8">
        <v>47963.229999999996</v>
      </c>
      <c r="AC213" s="8">
        <v>122561.96615999998</v>
      </c>
      <c r="AD213" s="8">
        <v>0</v>
      </c>
      <c r="AE213" s="8">
        <v>170525.19615999999</v>
      </c>
      <c r="AF213" s="8" t="s">
        <v>58</v>
      </c>
      <c r="AG213" s="1" t="s">
        <v>125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109</v>
      </c>
      <c r="BD213" s="56">
        <v>0</v>
      </c>
    </row>
    <row r="214" spans="1:56" ht="28.5" customHeight="1" x14ac:dyDescent="0.45">
      <c r="A214" s="3">
        <v>45749</v>
      </c>
      <c r="B214" s="14" t="s">
        <v>138</v>
      </c>
      <c r="C214" s="9" t="s">
        <v>166</v>
      </c>
      <c r="D214" s="13" t="s">
        <v>167</v>
      </c>
      <c r="E214" s="9">
        <v>28</v>
      </c>
      <c r="F214" s="9">
        <v>41</v>
      </c>
      <c r="G214" s="9" t="s">
        <v>60</v>
      </c>
      <c r="H214" s="9">
        <v>0</v>
      </c>
      <c r="I214" s="9">
        <v>120</v>
      </c>
      <c r="J214" s="9" t="s">
        <v>78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45769</v>
      </c>
      <c r="U214" s="11">
        <v>50000</v>
      </c>
      <c r="V214" s="10">
        <v>0</v>
      </c>
      <c r="W214" s="10">
        <v>50000</v>
      </c>
      <c r="X214" s="10">
        <v>0</v>
      </c>
      <c r="Y214" s="10">
        <v>52500</v>
      </c>
      <c r="Z214" s="9" t="s">
        <v>137</v>
      </c>
      <c r="AA214" s="8">
        <v>59372.5</v>
      </c>
      <c r="AB214" s="8">
        <v>1500</v>
      </c>
      <c r="AC214" s="8">
        <v>57872.5</v>
      </c>
      <c r="AD214" s="8">
        <v>0</v>
      </c>
      <c r="AE214" s="8">
        <v>0</v>
      </c>
      <c r="AF214" s="8">
        <v>0</v>
      </c>
      <c r="AG214" s="1" t="s">
        <v>122</v>
      </c>
      <c r="AH214" s="1" t="s">
        <v>168</v>
      </c>
      <c r="AI214" s="1">
        <v>2</v>
      </c>
      <c r="AJ214" s="3">
        <v>45769</v>
      </c>
      <c r="AK214" s="3">
        <v>0</v>
      </c>
      <c r="AL214" s="3">
        <v>45760</v>
      </c>
      <c r="AM214" s="3">
        <v>45767</v>
      </c>
      <c r="AN214" s="3">
        <v>0</v>
      </c>
      <c r="AO214" s="3">
        <v>45768</v>
      </c>
      <c r="AP214" s="3">
        <v>45764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 t="s">
        <v>769</v>
      </c>
      <c r="AZ214" s="2">
        <v>0</v>
      </c>
      <c r="BA214" s="2">
        <v>0</v>
      </c>
      <c r="BB214" s="2">
        <v>0</v>
      </c>
      <c r="BC214" s="1" t="s">
        <v>107</v>
      </c>
      <c r="BD214" s="56">
        <v>6504.2259722222216</v>
      </c>
    </row>
    <row r="215" spans="1:56" ht="28.5" customHeight="1" x14ac:dyDescent="0.45">
      <c r="A215" s="3" t="s">
        <v>146</v>
      </c>
      <c r="B215" s="14" t="s">
        <v>146</v>
      </c>
      <c r="C215" s="9" t="s">
        <v>113</v>
      </c>
      <c r="D215" s="13" t="s">
        <v>59</v>
      </c>
      <c r="E215" s="9">
        <v>28</v>
      </c>
      <c r="F215" s="9">
        <v>47</v>
      </c>
      <c r="G215" s="9" t="s">
        <v>60</v>
      </c>
      <c r="H215" s="9" t="s">
        <v>66</v>
      </c>
      <c r="I215" s="9">
        <v>180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114</v>
      </c>
      <c r="T215" s="12">
        <v>45777</v>
      </c>
      <c r="U215" s="11">
        <v>20000</v>
      </c>
      <c r="V215" s="10">
        <v>0</v>
      </c>
      <c r="W215" s="10">
        <v>20000</v>
      </c>
      <c r="X215" s="10">
        <v>0</v>
      </c>
      <c r="Y215" s="10">
        <v>0</v>
      </c>
      <c r="Z215" s="9" t="s">
        <v>137</v>
      </c>
      <c r="AA215" s="8">
        <v>27101.800000000003</v>
      </c>
      <c r="AB215" s="8">
        <v>0</v>
      </c>
      <c r="AC215" s="8">
        <v>27101.800000000003</v>
      </c>
      <c r="AD215" s="8">
        <v>0</v>
      </c>
      <c r="AE215" s="8">
        <v>27101.800000000003</v>
      </c>
      <c r="AF215" s="8">
        <v>0</v>
      </c>
      <c r="AG215" s="1">
        <v>0</v>
      </c>
      <c r="AH215" s="1" t="s">
        <v>77</v>
      </c>
      <c r="AI215" s="1">
        <v>1</v>
      </c>
      <c r="AJ215" s="3">
        <v>45777</v>
      </c>
      <c r="AK215" s="3">
        <v>0</v>
      </c>
      <c r="AL215" s="3">
        <v>0</v>
      </c>
      <c r="AM215" s="3">
        <v>0</v>
      </c>
      <c r="AN215" s="3">
        <v>0</v>
      </c>
      <c r="AO215" s="3">
        <v>45776</v>
      </c>
      <c r="AP215" s="3">
        <v>45772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107</v>
      </c>
      <c r="BD215" s="56">
        <v>3045.9411888888894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28</v>
      </c>
      <c r="F216" s="9">
        <v>43</v>
      </c>
      <c r="G216" s="9">
        <v>0</v>
      </c>
      <c r="H216" s="9">
        <v>0</v>
      </c>
      <c r="I216" s="9">
        <v>130</v>
      </c>
      <c r="J216" s="9" t="s">
        <v>57</v>
      </c>
      <c r="K216" s="9">
        <v>3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137</v>
      </c>
      <c r="AA216" s="8">
        <v>86474.3</v>
      </c>
      <c r="AB216" s="8">
        <v>1500</v>
      </c>
      <c r="AC216" s="8">
        <v>84974.3</v>
      </c>
      <c r="AD216" s="8">
        <v>0</v>
      </c>
      <c r="AE216" s="8">
        <v>27101.800000000003</v>
      </c>
      <c r="AF216" s="8" t="s">
        <v>58</v>
      </c>
      <c r="AG216" s="1">
        <v>0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169</v>
      </c>
      <c r="BD216" s="56">
        <v>0</v>
      </c>
    </row>
  </sheetData>
  <autoFilter ref="A5:BD21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16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3A1C-38B1-4EB7-89C3-15AA7257F323}">
  <sheetPr>
    <tabColor rgb="FFFFFF00"/>
  </sheetPr>
  <dimension ref="A1:BD211"/>
  <sheetViews>
    <sheetView zoomScale="80" zoomScaleNormal="80" workbookViewId="0">
      <selection activeCell="Q14" sqref="Q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45748</v>
      </c>
      <c r="E3" s="80" t="s">
        <v>52</v>
      </c>
      <c r="F3" s="80"/>
      <c r="G3" s="81">
        <v>9.15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45744</v>
      </c>
      <c r="B6" s="14" t="s">
        <v>138</v>
      </c>
      <c r="C6" s="9" t="s">
        <v>743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744</v>
      </c>
      <c r="T6" s="12">
        <v>45750</v>
      </c>
      <c r="U6" s="11">
        <v>3000</v>
      </c>
      <c r="V6" s="10">
        <v>0</v>
      </c>
      <c r="W6" s="10">
        <v>3000</v>
      </c>
      <c r="X6" s="10">
        <v>0</v>
      </c>
      <c r="Y6" s="10">
        <v>0</v>
      </c>
      <c r="Z6" s="9" t="s">
        <v>164</v>
      </c>
      <c r="AA6" s="8">
        <v>1969.7700000000002</v>
      </c>
      <c r="AB6" s="8">
        <v>1254</v>
      </c>
      <c r="AC6" s="8">
        <v>715.77000000000021</v>
      </c>
      <c r="AD6" s="8">
        <v>0</v>
      </c>
      <c r="AE6" s="8">
        <v>0</v>
      </c>
      <c r="AF6" s="8">
        <v>0</v>
      </c>
      <c r="AG6" s="1" t="s">
        <v>122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40.083120000000015</v>
      </c>
    </row>
    <row r="7" spans="1:56" ht="28.5" customHeight="1" x14ac:dyDescent="0.45">
      <c r="A7" s="3">
        <v>45743</v>
      </c>
      <c r="B7" s="14" t="s">
        <v>745</v>
      </c>
      <c r="C7" s="9" t="s">
        <v>721</v>
      </c>
      <c r="D7" s="13" t="s">
        <v>722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123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164</v>
      </c>
      <c r="AA8" s="8">
        <v>8535.67</v>
      </c>
      <c r="AB8" s="8">
        <v>7819.9000000000005</v>
      </c>
      <c r="AC8" s="8">
        <v>715.77000000000021</v>
      </c>
      <c r="AD8" s="8">
        <v>0</v>
      </c>
      <c r="AE8" s="8">
        <v>6565.9000000000005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723</v>
      </c>
      <c r="BD8" s="56">
        <v>0</v>
      </c>
    </row>
    <row r="9" spans="1:56" ht="28.5" customHeight="1" x14ac:dyDescent="0.45">
      <c r="A9" s="3">
        <v>45713</v>
      </c>
      <c r="B9" s="14" t="s">
        <v>451</v>
      </c>
      <c r="C9" s="9" t="s">
        <v>452</v>
      </c>
      <c r="D9" s="13" t="s">
        <v>453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45747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421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122</v>
      </c>
      <c r="AH9" s="1" t="s">
        <v>68</v>
      </c>
      <c r="AI9" s="1">
        <v>4</v>
      </c>
      <c r="AJ9" s="3">
        <v>45747</v>
      </c>
      <c r="AK9" s="3">
        <v>45743</v>
      </c>
      <c r="AL9" s="3">
        <v>45737</v>
      </c>
      <c r="AM9" s="3">
        <v>45744</v>
      </c>
      <c r="AN9" s="3">
        <v>45745</v>
      </c>
      <c r="AO9" s="3">
        <v>45745</v>
      </c>
      <c r="AP9" s="3">
        <v>45742</v>
      </c>
      <c r="AQ9" s="3">
        <v>45746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454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 t="s">
        <v>146</v>
      </c>
      <c r="B10" s="14" t="s">
        <v>146</v>
      </c>
      <c r="C10" s="9" t="s">
        <v>419</v>
      </c>
      <c r="D10" s="13" t="s">
        <v>420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123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18.776177777777768</v>
      </c>
    </row>
    <row r="11" spans="1:56" ht="28.5" customHeight="1" x14ac:dyDescent="0.45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421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139</v>
      </c>
      <c r="BD11" s="56">
        <v>0</v>
      </c>
    </row>
    <row r="12" spans="1:56" ht="28.5" customHeight="1" x14ac:dyDescent="0.45">
      <c r="A12" s="3">
        <v>45744</v>
      </c>
      <c r="B12" s="14" t="s">
        <v>138</v>
      </c>
      <c r="C12" s="9" t="s">
        <v>746</v>
      </c>
      <c r="D12" s="13" t="s">
        <v>747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748</v>
      </c>
      <c r="AA12" s="8">
        <v>7404.0999999999995</v>
      </c>
      <c r="AB12" s="8">
        <v>959</v>
      </c>
      <c r="AC12" s="8">
        <v>6445.0999999999995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749</v>
      </c>
      <c r="BD12" s="56">
        <v>383.61235199999993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748</v>
      </c>
      <c r="AA13" s="8">
        <v>7404.0999999999995</v>
      </c>
      <c r="AB13" s="8">
        <v>959</v>
      </c>
      <c r="AC13" s="8">
        <v>6445.0999999999995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750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301</v>
      </c>
      <c r="D14" s="13" t="s">
        <v>465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122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77.857519999999994</v>
      </c>
    </row>
    <row r="15" spans="1:56" ht="28.5" customHeight="1" x14ac:dyDescent="0.45">
      <c r="A15" s="3">
        <v>0</v>
      </c>
      <c r="B15" s="14">
        <v>0</v>
      </c>
      <c r="C15" s="9" t="s">
        <v>266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126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194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148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>
        <v>0</v>
      </c>
      <c r="AG16" s="1" t="s">
        <v>123</v>
      </c>
      <c r="AH16" s="1" t="s">
        <v>75</v>
      </c>
      <c r="AI16" s="1">
        <v>4</v>
      </c>
      <c r="AJ16" s="3">
        <v>45777</v>
      </c>
      <c r="AK16" s="3">
        <v>45773</v>
      </c>
      <c r="AL16" s="3">
        <v>45766</v>
      </c>
      <c r="AM16" s="3">
        <v>45774</v>
      </c>
      <c r="AN16" s="3">
        <v>45775</v>
      </c>
      <c r="AO16" s="3">
        <v>45776</v>
      </c>
      <c r="AP16" s="3">
        <v>45772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563.27040000000011</v>
      </c>
    </row>
    <row r="17" spans="1:56" ht="28.5" customHeight="1" x14ac:dyDescent="0.45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148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58</v>
      </c>
      <c r="AG17" s="1" t="s">
        <v>123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149</v>
      </c>
      <c r="BD17" s="56">
        <v>0</v>
      </c>
    </row>
    <row r="18" spans="1:56" ht="28.5" customHeight="1" x14ac:dyDescent="0.45">
      <c r="A18" s="3">
        <v>45717</v>
      </c>
      <c r="B18" s="14" t="s">
        <v>474</v>
      </c>
      <c r="C18" s="9" t="s">
        <v>147</v>
      </c>
      <c r="D18" s="13" t="s">
        <v>134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45749</v>
      </c>
      <c r="U18" s="11">
        <v>70000</v>
      </c>
      <c r="V18" s="10">
        <v>800</v>
      </c>
      <c r="W18" s="10">
        <v>69200</v>
      </c>
      <c r="X18" s="10">
        <v>66577</v>
      </c>
      <c r="Y18" s="10">
        <v>3594.15</v>
      </c>
      <c r="Z18" s="9" t="s">
        <v>189</v>
      </c>
      <c r="AA18" s="8">
        <v>3163.2473565</v>
      </c>
      <c r="AB18" s="8">
        <v>3163.2473565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45749</v>
      </c>
      <c r="AK18" s="3">
        <v>0</v>
      </c>
      <c r="AL18" s="3">
        <v>45740</v>
      </c>
      <c r="AM18" s="3">
        <v>45747</v>
      </c>
      <c r="AN18" s="3">
        <v>45748</v>
      </c>
      <c r="AO18" s="3">
        <v>45748</v>
      </c>
      <c r="AP18" s="3">
        <v>45744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45734</v>
      </c>
      <c r="B19" s="14" t="s">
        <v>653</v>
      </c>
      <c r="C19" s="9" t="s">
        <v>443</v>
      </c>
      <c r="D19" s="13" t="s">
        <v>223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666.11479679999991</v>
      </c>
      <c r="Q19" s="10">
        <v>0</v>
      </c>
      <c r="R19" s="10">
        <v>666.11479679999991</v>
      </c>
      <c r="S19" s="9" t="s">
        <v>133</v>
      </c>
      <c r="T19" s="12">
        <v>45759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189</v>
      </c>
      <c r="AA19" s="8">
        <v>16484.600000000002</v>
      </c>
      <c r="AB19" s="8">
        <v>2722</v>
      </c>
      <c r="AC19" s="8">
        <v>13762.600000000002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45759</v>
      </c>
      <c r="AK19" s="3">
        <v>0</v>
      </c>
      <c r="AL19" s="3">
        <v>45749</v>
      </c>
      <c r="AM19" s="3">
        <v>45756</v>
      </c>
      <c r="AN19" s="3">
        <v>45757</v>
      </c>
      <c r="AO19" s="3">
        <v>45757</v>
      </c>
      <c r="AP19" s="3">
        <v>45754</v>
      </c>
      <c r="AQ19" s="3">
        <v>45758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999.47059555555597</v>
      </c>
    </row>
    <row r="20" spans="1:56" ht="28.5" customHeight="1" x14ac:dyDescent="0.45">
      <c r="A20" s="3">
        <v>45734</v>
      </c>
      <c r="B20" s="14" t="s">
        <v>653</v>
      </c>
      <c r="C20" s="9" t="s">
        <v>443</v>
      </c>
      <c r="D20" s="13" t="s">
        <v>223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189</v>
      </c>
      <c r="AA20" s="8">
        <v>16484.600000000002</v>
      </c>
      <c r="AB20" s="8">
        <v>0</v>
      </c>
      <c r="AC20" s="8">
        <v>16484.600000000002</v>
      </c>
      <c r="AD20" s="8">
        <v>0</v>
      </c>
      <c r="AE20" s="8">
        <v>0</v>
      </c>
      <c r="AF20" s="8">
        <v>0</v>
      </c>
      <c r="AG20" s="1" t="s">
        <v>61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1197.1482844444449</v>
      </c>
    </row>
    <row r="21" spans="1:56" ht="28.5" customHeight="1" x14ac:dyDescent="0.45">
      <c r="A21" s="3">
        <v>45734</v>
      </c>
      <c r="B21" s="14" t="s">
        <v>654</v>
      </c>
      <c r="C21" s="9" t="s">
        <v>443</v>
      </c>
      <c r="D21" s="13" t="s">
        <v>375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189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1197.1482844444449</v>
      </c>
    </row>
    <row r="22" spans="1:56" ht="28.5" customHeight="1" x14ac:dyDescent="0.45">
      <c r="A22" s="3" t="s">
        <v>146</v>
      </c>
      <c r="B22" s="14" t="s">
        <v>146</v>
      </c>
      <c r="C22" s="9" t="s">
        <v>273</v>
      </c>
      <c r="D22" s="13" t="s">
        <v>274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45777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189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8.5" customHeight="1" x14ac:dyDescent="0.45">
      <c r="A23" s="3" t="s">
        <v>146</v>
      </c>
      <c r="B23" s="14" t="s">
        <v>146</v>
      </c>
      <c r="C23" s="9" t="s">
        <v>147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45777</v>
      </c>
      <c r="U23" s="11">
        <v>120000</v>
      </c>
      <c r="V23" s="10">
        <v>0</v>
      </c>
      <c r="W23" s="10">
        <v>120000</v>
      </c>
      <c r="X23" s="10">
        <v>0</v>
      </c>
      <c r="Y23" s="10">
        <v>126000</v>
      </c>
      <c r="Z23" s="9" t="s">
        <v>189</v>
      </c>
      <c r="AA23" s="8">
        <v>105613.2</v>
      </c>
      <c r="AB23" s="8">
        <v>0</v>
      </c>
      <c r="AC23" s="8">
        <v>105613.2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45777</v>
      </c>
      <c r="AK23" s="3">
        <v>0</v>
      </c>
      <c r="AL23" s="3">
        <v>45768</v>
      </c>
      <c r="AM23" s="3">
        <v>45775</v>
      </c>
      <c r="AN23" s="3">
        <v>45776</v>
      </c>
      <c r="AO23" s="3">
        <v>45776</v>
      </c>
      <c r="AP23" s="3">
        <v>45772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7669.86528</v>
      </c>
    </row>
    <row r="24" spans="1:56" ht="28.5" customHeight="1" x14ac:dyDescent="0.45">
      <c r="A24" s="3" t="s">
        <v>146</v>
      </c>
      <c r="B24" s="14" t="s">
        <v>146</v>
      </c>
      <c r="C24" s="9" t="s">
        <v>466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125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193993.44735649999</v>
      </c>
      <c r="AB25" s="8">
        <v>5885.2473565</v>
      </c>
      <c r="AC25" s="8">
        <v>188108.19999999998</v>
      </c>
      <c r="AD25" s="8">
        <v>0</v>
      </c>
      <c r="AE25" s="8">
        <v>0</v>
      </c>
      <c r="AF25" s="8" t="s">
        <v>58</v>
      </c>
      <c r="AG25" s="1" t="s">
        <v>123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0</v>
      </c>
      <c r="B26" s="14" t="s">
        <v>138</v>
      </c>
      <c r="C26" s="9" t="s">
        <v>73</v>
      </c>
      <c r="D26" s="13" t="s">
        <v>292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 t="s">
        <v>63</v>
      </c>
      <c r="U26" s="11">
        <v>5000</v>
      </c>
      <c r="V26" s="10">
        <v>5250</v>
      </c>
      <c r="W26" s="10">
        <v>0</v>
      </c>
      <c r="X26" s="10">
        <v>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123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45737</v>
      </c>
      <c r="B27" s="14" t="s">
        <v>675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45750</v>
      </c>
      <c r="U27" s="11">
        <v>5000</v>
      </c>
      <c r="V27" s="10">
        <v>0</v>
      </c>
      <c r="W27" s="10">
        <v>5000</v>
      </c>
      <c r="X27" s="10">
        <v>0</v>
      </c>
      <c r="Y27" s="10">
        <v>0</v>
      </c>
      <c r="Z27" s="9" t="s">
        <v>196</v>
      </c>
      <c r="AA27" s="8">
        <v>5238.75</v>
      </c>
      <c r="AB27" s="8">
        <v>5238.75</v>
      </c>
      <c r="AC27" s="8">
        <v>0</v>
      </c>
      <c r="AD27" s="8">
        <v>0</v>
      </c>
      <c r="AE27" s="8">
        <v>0</v>
      </c>
      <c r="AF27" s="8">
        <v>0</v>
      </c>
      <c r="AG27" s="1" t="s">
        <v>123</v>
      </c>
      <c r="AH27" s="1" t="s">
        <v>77</v>
      </c>
      <c r="AI27" s="1">
        <v>1</v>
      </c>
      <c r="AJ27" s="3">
        <v>45750</v>
      </c>
      <c r="AK27" s="3">
        <v>0</v>
      </c>
      <c r="AL27" s="3">
        <v>0</v>
      </c>
      <c r="AM27" s="3">
        <v>0</v>
      </c>
      <c r="AN27" s="3">
        <v>0</v>
      </c>
      <c r="AO27" s="3">
        <v>45749</v>
      </c>
      <c r="AP27" s="3">
        <v>45745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673</v>
      </c>
      <c r="C28" s="9" t="s">
        <v>73</v>
      </c>
      <c r="D28" s="13" t="s">
        <v>235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45750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676</v>
      </c>
      <c r="AG28" s="1" t="s">
        <v>123</v>
      </c>
      <c r="AH28" s="1" t="s">
        <v>74</v>
      </c>
      <c r="AI28" s="1">
        <v>2</v>
      </c>
      <c r="AJ28" s="3">
        <v>45750</v>
      </c>
      <c r="AK28" s="3">
        <v>0</v>
      </c>
      <c r="AL28" s="3">
        <v>45741</v>
      </c>
      <c r="AM28" s="3">
        <v>45748</v>
      </c>
      <c r="AN28" s="3">
        <v>45749</v>
      </c>
      <c r="AO28" s="3">
        <v>45749</v>
      </c>
      <c r="AP28" s="3">
        <v>45745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673</v>
      </c>
      <c r="C29" s="9" t="s">
        <v>73</v>
      </c>
      <c r="D29" s="13" t="s">
        <v>236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45750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676</v>
      </c>
      <c r="AG29" s="1" t="s">
        <v>123</v>
      </c>
      <c r="AH29" s="1" t="s">
        <v>74</v>
      </c>
      <c r="AI29" s="1">
        <v>2</v>
      </c>
      <c r="AJ29" s="3">
        <v>45750</v>
      </c>
      <c r="AK29" s="3">
        <v>0</v>
      </c>
      <c r="AL29" s="3">
        <v>45741</v>
      </c>
      <c r="AM29" s="3">
        <v>45748</v>
      </c>
      <c r="AN29" s="3">
        <v>45749</v>
      </c>
      <c r="AO29" s="3">
        <v>45749</v>
      </c>
      <c r="AP29" s="3">
        <v>45745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673</v>
      </c>
      <c r="C30" s="9" t="s">
        <v>73</v>
      </c>
      <c r="D30" s="13">
        <v>997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676</v>
      </c>
      <c r="AG30" s="1" t="s">
        <v>123</v>
      </c>
      <c r="AH30" s="1" t="s">
        <v>74</v>
      </c>
      <c r="AI30" s="1">
        <v>2</v>
      </c>
      <c r="AJ30" s="3">
        <v>45750</v>
      </c>
      <c r="AK30" s="3">
        <v>0</v>
      </c>
      <c r="AL30" s="3">
        <v>45741</v>
      </c>
      <c r="AM30" s="3">
        <v>45748</v>
      </c>
      <c r="AN30" s="3">
        <v>45749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673</v>
      </c>
      <c r="C31" s="9" t="s">
        <v>73</v>
      </c>
      <c r="D31" s="13">
        <v>913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676</v>
      </c>
      <c r="AG31" s="1" t="s">
        <v>123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331.46898400000003</v>
      </c>
    </row>
    <row r="32" spans="1:56" ht="28.5" customHeight="1" x14ac:dyDescent="0.45">
      <c r="A32" s="3">
        <v>45737</v>
      </c>
      <c r="B32" s="14" t="s">
        <v>673</v>
      </c>
      <c r="C32" s="9" t="s">
        <v>73</v>
      </c>
      <c r="D32" s="13" t="s">
        <v>193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45752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196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677</v>
      </c>
      <c r="AG32" s="1" t="s">
        <v>125</v>
      </c>
      <c r="AH32" s="1" t="s">
        <v>74</v>
      </c>
      <c r="AI32" s="1">
        <v>2</v>
      </c>
      <c r="AJ32" s="3">
        <v>45752</v>
      </c>
      <c r="AK32" s="3">
        <v>0</v>
      </c>
      <c r="AL32" s="3">
        <v>45743</v>
      </c>
      <c r="AM32" s="3">
        <v>45750</v>
      </c>
      <c r="AN32" s="3">
        <v>45751</v>
      </c>
      <c r="AO32" s="3">
        <v>45751</v>
      </c>
      <c r="AP32" s="3">
        <v>45747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662.93796800000007</v>
      </c>
    </row>
    <row r="33" spans="1:56" ht="28.5" customHeight="1" x14ac:dyDescent="0.45">
      <c r="A33" s="3">
        <v>45737</v>
      </c>
      <c r="B33" s="14" t="s">
        <v>673</v>
      </c>
      <c r="C33" s="9" t="s">
        <v>73</v>
      </c>
      <c r="D33" s="13" t="s">
        <v>225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677</v>
      </c>
      <c r="AG33" s="1" t="s">
        <v>125</v>
      </c>
      <c r="AH33" s="1" t="s">
        <v>74</v>
      </c>
      <c r="AI33" s="1">
        <v>2</v>
      </c>
      <c r="AJ33" s="3">
        <v>45752</v>
      </c>
      <c r="AK33" s="3">
        <v>0</v>
      </c>
      <c r="AL33" s="3">
        <v>45743</v>
      </c>
      <c r="AM33" s="3">
        <v>45750</v>
      </c>
      <c r="AN33" s="3">
        <v>45751</v>
      </c>
      <c r="AO33" s="3">
        <v>45751</v>
      </c>
      <c r="AP33" s="3">
        <v>45747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45737</v>
      </c>
      <c r="B34" s="14" t="s">
        <v>673</v>
      </c>
      <c r="C34" s="9" t="s">
        <v>73</v>
      </c>
      <c r="D34" s="13" t="s">
        <v>267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677</v>
      </c>
      <c r="AG34" s="1" t="s">
        <v>61</v>
      </c>
      <c r="AH34" s="1" t="s">
        <v>74</v>
      </c>
      <c r="AI34" s="1">
        <v>2</v>
      </c>
      <c r="AJ34" s="3">
        <v>45752</v>
      </c>
      <c r="AK34" s="3">
        <v>0</v>
      </c>
      <c r="AL34" s="3">
        <v>45743</v>
      </c>
      <c r="AM34" s="3">
        <v>45750</v>
      </c>
      <c r="AN34" s="3">
        <v>45751</v>
      </c>
      <c r="AO34" s="3">
        <v>45751</v>
      </c>
      <c r="AP34" s="3">
        <v>45747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45737</v>
      </c>
      <c r="B35" s="14" t="s">
        <v>678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45769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196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122</v>
      </c>
      <c r="AH35" s="1" t="s">
        <v>77</v>
      </c>
      <c r="AI35" s="1">
        <v>1</v>
      </c>
      <c r="AJ35" s="3">
        <v>45769</v>
      </c>
      <c r="AK35" s="3">
        <v>0</v>
      </c>
      <c r="AL35" s="3">
        <v>0</v>
      </c>
      <c r="AM35" s="3">
        <v>0</v>
      </c>
      <c r="AN35" s="3">
        <v>0</v>
      </c>
      <c r="AO35" s="3">
        <v>45768</v>
      </c>
      <c r="AP35" s="3">
        <v>45764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1325.8759360000001</v>
      </c>
    </row>
    <row r="36" spans="1:56" ht="28.5" customHeight="1" x14ac:dyDescent="0.45">
      <c r="A36" s="3">
        <v>45737</v>
      </c>
      <c r="B36" s="14" t="s">
        <v>679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45769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196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45769</v>
      </c>
      <c r="AK36" s="3">
        <v>0</v>
      </c>
      <c r="AL36" s="3">
        <v>0</v>
      </c>
      <c r="AM36" s="3">
        <v>0</v>
      </c>
      <c r="AN36" s="3">
        <v>0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1325.8759360000001</v>
      </c>
    </row>
    <row r="37" spans="1:56" ht="28.5" customHeight="1" x14ac:dyDescent="0.45">
      <c r="A37" s="3" t="s">
        <v>146</v>
      </c>
      <c r="B37" s="14" t="s">
        <v>146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45777</v>
      </c>
      <c r="U37" s="11">
        <v>485000</v>
      </c>
      <c r="V37" s="10">
        <v>0</v>
      </c>
      <c r="W37" s="10">
        <v>485000</v>
      </c>
      <c r="X37" s="10">
        <v>0</v>
      </c>
      <c r="Y37" s="10">
        <v>509250</v>
      </c>
      <c r="Z37" s="9" t="s">
        <v>196</v>
      </c>
      <c r="AA37" s="8">
        <v>426853.35</v>
      </c>
      <c r="AB37" s="8">
        <v>0</v>
      </c>
      <c r="AC37" s="8">
        <v>426853.35</v>
      </c>
      <c r="AD37" s="8">
        <v>0</v>
      </c>
      <c r="AE37" s="8">
        <v>0</v>
      </c>
      <c r="AF37" s="8">
        <v>0</v>
      </c>
      <c r="AG37" s="1" t="s">
        <v>122</v>
      </c>
      <c r="AH37" s="1" t="s">
        <v>74</v>
      </c>
      <c r="AI37" s="1">
        <v>2</v>
      </c>
      <c r="AJ37" s="3">
        <v>45777</v>
      </c>
      <c r="AK37" s="3">
        <v>0</v>
      </c>
      <c r="AL37" s="3">
        <v>45768</v>
      </c>
      <c r="AM37" s="3">
        <v>45775</v>
      </c>
      <c r="AN37" s="3">
        <v>45776</v>
      </c>
      <c r="AO37" s="3">
        <v>45776</v>
      </c>
      <c r="AP37" s="3">
        <v>45772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32152.491448000001</v>
      </c>
    </row>
    <row r="38" spans="1:56" ht="28.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196</v>
      </c>
      <c r="AA38" s="8">
        <v>502500.89999999997</v>
      </c>
      <c r="AB38" s="8">
        <v>18440.399999999998</v>
      </c>
      <c r="AC38" s="8">
        <v>484060.5</v>
      </c>
      <c r="AD38" s="8">
        <v>0</v>
      </c>
      <c r="AE38" s="8">
        <v>0</v>
      </c>
      <c r="AF38" s="8" t="s">
        <v>58</v>
      </c>
      <c r="AG38" s="1" t="s">
        <v>122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0</v>
      </c>
    </row>
    <row r="39" spans="1:56" ht="28.5" customHeight="1" x14ac:dyDescent="0.45">
      <c r="A39" s="3">
        <v>45740</v>
      </c>
      <c r="B39" s="14" t="s">
        <v>705</v>
      </c>
      <c r="C39" s="9" t="s">
        <v>316</v>
      </c>
      <c r="D39" s="13" t="s">
        <v>680</v>
      </c>
      <c r="E39" s="9">
        <v>19</v>
      </c>
      <c r="F39" s="9">
        <v>26</v>
      </c>
      <c r="G39" s="9" t="s">
        <v>60</v>
      </c>
      <c r="H39" s="9" t="s">
        <v>76</v>
      </c>
      <c r="I39" s="9">
        <v>70</v>
      </c>
      <c r="J39" s="9" t="s">
        <v>57</v>
      </c>
      <c r="K39" s="9">
        <v>5</v>
      </c>
      <c r="L39" s="9" t="s">
        <v>93</v>
      </c>
      <c r="M39" s="10">
        <v>20</v>
      </c>
      <c r="N39" s="9">
        <v>28</v>
      </c>
      <c r="O39" s="9">
        <v>50</v>
      </c>
      <c r="P39" s="10">
        <v>166.06488593407997</v>
      </c>
      <c r="Q39" s="10">
        <v>0</v>
      </c>
      <c r="R39" s="10">
        <v>166.06488593407997</v>
      </c>
      <c r="S39" s="9" t="s">
        <v>133</v>
      </c>
      <c r="T39" s="12">
        <v>45756</v>
      </c>
      <c r="U39" s="11">
        <v>10000</v>
      </c>
      <c r="V39" s="10">
        <v>384</v>
      </c>
      <c r="W39" s="10">
        <v>9616</v>
      </c>
      <c r="X39" s="10">
        <v>0</v>
      </c>
      <c r="Y39" s="10">
        <v>10096.800000000001</v>
      </c>
      <c r="Z39" s="9" t="s">
        <v>318</v>
      </c>
      <c r="AA39" s="8">
        <v>7388.4536000000007</v>
      </c>
      <c r="AB39" s="8">
        <v>7388.4536000000007</v>
      </c>
      <c r="AC39" s="8">
        <v>0</v>
      </c>
      <c r="AD39" s="8">
        <v>0</v>
      </c>
      <c r="AE39" s="8">
        <v>7388.4536000000007</v>
      </c>
      <c r="AF39" s="8" t="s">
        <v>299</v>
      </c>
      <c r="AG39" s="1" t="s">
        <v>123</v>
      </c>
      <c r="AH39" s="1" t="s">
        <v>68</v>
      </c>
      <c r="AI39" s="1">
        <v>4</v>
      </c>
      <c r="AJ39" s="3">
        <v>45756</v>
      </c>
      <c r="AK39" s="3">
        <v>45752</v>
      </c>
      <c r="AL39" s="3">
        <v>45746</v>
      </c>
      <c r="AM39" s="3">
        <v>45753</v>
      </c>
      <c r="AN39" s="3">
        <v>45754</v>
      </c>
      <c r="AO39" s="3">
        <v>45754</v>
      </c>
      <c r="AP39" s="3">
        <v>45751</v>
      </c>
      <c r="AQ39" s="3">
        <v>45755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56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 t="s">
        <v>96</v>
      </c>
      <c r="W40" s="10">
        <v>0</v>
      </c>
      <c r="X40" s="10">
        <v>0</v>
      </c>
      <c r="Y40" s="10">
        <v>0</v>
      </c>
      <c r="Z40" s="9" t="s">
        <v>318</v>
      </c>
      <c r="AA40" s="8">
        <v>7388.4536000000007</v>
      </c>
      <c r="AB40" s="8">
        <v>7388.4536000000007</v>
      </c>
      <c r="AC40" s="8">
        <v>0</v>
      </c>
      <c r="AD40" s="8">
        <v>0</v>
      </c>
      <c r="AE40" s="8">
        <v>7388.4536000000007</v>
      </c>
      <c r="AF40" s="8" t="s">
        <v>58</v>
      </c>
      <c r="AG40" s="1" t="s">
        <v>123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319</v>
      </c>
      <c r="BD40" s="56">
        <v>0</v>
      </c>
    </row>
    <row r="41" spans="1:56" ht="28.5" customHeight="1" x14ac:dyDescent="0.45">
      <c r="A41" s="3">
        <v>45721</v>
      </c>
      <c r="B41" s="14" t="s">
        <v>513</v>
      </c>
      <c r="C41" s="9" t="s">
        <v>152</v>
      </c>
      <c r="D41" s="13" t="s">
        <v>724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112</v>
      </c>
      <c r="T41" s="12" t="s">
        <v>63</v>
      </c>
      <c r="U41" s="11">
        <v>400</v>
      </c>
      <c r="V41" s="10">
        <v>0</v>
      </c>
      <c r="W41" s="10">
        <v>400</v>
      </c>
      <c r="X41" s="10">
        <v>6781</v>
      </c>
      <c r="Y41" s="10">
        <v>0</v>
      </c>
      <c r="Z41" s="9" t="s">
        <v>116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238</v>
      </c>
      <c r="BD41" s="56">
        <v>0</v>
      </c>
    </row>
    <row r="42" spans="1:56" ht="28.5" customHeight="1" x14ac:dyDescent="0.45">
      <c r="A42" s="3">
        <v>45741</v>
      </c>
      <c r="B42" s="14" t="s">
        <v>725</v>
      </c>
      <c r="C42" s="9" t="s">
        <v>152</v>
      </c>
      <c r="D42" s="13" t="s">
        <v>708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>
        <v>45764</v>
      </c>
      <c r="U42" s="11">
        <v>5040</v>
      </c>
      <c r="V42" s="10">
        <v>0</v>
      </c>
      <c r="W42" s="10">
        <v>5040</v>
      </c>
      <c r="X42" s="10">
        <v>0</v>
      </c>
      <c r="Y42" s="10">
        <v>5292</v>
      </c>
      <c r="Z42" s="9" t="s">
        <v>116</v>
      </c>
      <c r="AA42" s="8">
        <v>4999.0247999999992</v>
      </c>
      <c r="AB42" s="8">
        <v>2000</v>
      </c>
      <c r="AC42" s="8">
        <v>2999.0247999999992</v>
      </c>
      <c r="AD42" s="8">
        <v>0</v>
      </c>
      <c r="AE42" s="8">
        <v>4999.0247999999992</v>
      </c>
      <c r="AF42" s="8">
        <v>0</v>
      </c>
      <c r="AG42" s="1" t="s">
        <v>125</v>
      </c>
      <c r="AH42" s="1" t="s">
        <v>75</v>
      </c>
      <c r="AI42" s="1">
        <v>4</v>
      </c>
      <c r="AJ42" s="3">
        <v>45764</v>
      </c>
      <c r="AK42" s="3">
        <v>45760</v>
      </c>
      <c r="AL42" s="3">
        <v>45753</v>
      </c>
      <c r="AM42" s="3">
        <v>45761</v>
      </c>
      <c r="AN42" s="3">
        <v>45762</v>
      </c>
      <c r="AO42" s="3">
        <v>45763</v>
      </c>
      <c r="AP42" s="3">
        <v>45759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238</v>
      </c>
      <c r="BD42" s="56">
        <v>253.25098311111108</v>
      </c>
    </row>
    <row r="43" spans="1:56" ht="28.5" customHeight="1" x14ac:dyDescent="0.45">
      <c r="A43" s="3">
        <v>45741</v>
      </c>
      <c r="B43" s="14" t="s">
        <v>725</v>
      </c>
      <c r="C43" s="9" t="s">
        <v>152</v>
      </c>
      <c r="D43" s="13" t="s">
        <v>709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>
        <v>45764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116</v>
      </c>
      <c r="AA43" s="8">
        <v>4999.0247999999992</v>
      </c>
      <c r="AB43" s="8">
        <v>0</v>
      </c>
      <c r="AC43" s="8">
        <v>4999.0247999999992</v>
      </c>
      <c r="AD43" s="8">
        <v>0</v>
      </c>
      <c r="AE43" s="8">
        <v>4999.0247999999992</v>
      </c>
      <c r="AF43" s="8">
        <v>0</v>
      </c>
      <c r="AG43" s="1" t="s">
        <v>122</v>
      </c>
      <c r="AH43" s="1" t="s">
        <v>75</v>
      </c>
      <c r="AI43" s="1">
        <v>4</v>
      </c>
      <c r="AJ43" s="3">
        <v>45764</v>
      </c>
      <c r="AK43" s="3">
        <v>45760</v>
      </c>
      <c r="AL43" s="3">
        <v>45753</v>
      </c>
      <c r="AM43" s="3">
        <v>45761</v>
      </c>
      <c r="AN43" s="3">
        <v>45762</v>
      </c>
      <c r="AO43" s="3">
        <v>45763</v>
      </c>
      <c r="AP43" s="3">
        <v>45759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238</v>
      </c>
      <c r="BD43" s="56">
        <v>422.13987199999997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116</v>
      </c>
      <c r="AA44" s="8">
        <v>9998.0495999999985</v>
      </c>
      <c r="AB44" s="8">
        <v>2000</v>
      </c>
      <c r="AC44" s="8">
        <v>7998.0495999999985</v>
      </c>
      <c r="AD44" s="8">
        <v>0</v>
      </c>
      <c r="AE44" s="8">
        <v>9998.0495999999985</v>
      </c>
      <c r="AF44" s="8" t="s">
        <v>58</v>
      </c>
      <c r="AG44" s="1" t="s">
        <v>125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239</v>
      </c>
      <c r="BD44" s="56">
        <v>0</v>
      </c>
    </row>
    <row r="45" spans="1:56" ht="28.5" customHeight="1" x14ac:dyDescent="0.45">
      <c r="A45" s="3" t="s">
        <v>146</v>
      </c>
      <c r="B45" s="14" t="s">
        <v>146</v>
      </c>
      <c r="C45" s="9" t="s">
        <v>195</v>
      </c>
      <c r="D45" s="13" t="s">
        <v>59</v>
      </c>
      <c r="E45" s="9">
        <v>20</v>
      </c>
      <c r="F45" s="9">
        <v>30</v>
      </c>
      <c r="G45" s="9" t="s">
        <v>60</v>
      </c>
      <c r="H45" s="9">
        <v>0</v>
      </c>
      <c r="I45" s="9">
        <v>53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45807</v>
      </c>
      <c r="U45" s="11">
        <v>10000</v>
      </c>
      <c r="V45" s="10">
        <v>0</v>
      </c>
      <c r="W45" s="10">
        <v>10000</v>
      </c>
      <c r="X45" s="10">
        <v>0</v>
      </c>
      <c r="Y45" s="10">
        <v>0</v>
      </c>
      <c r="Z45" s="9" t="s">
        <v>151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>
        <v>0</v>
      </c>
      <c r="AG45" s="1" t="s">
        <v>122</v>
      </c>
      <c r="AH45" s="1" t="s">
        <v>77</v>
      </c>
      <c r="AI45" s="1">
        <v>1</v>
      </c>
      <c r="AJ45" s="3">
        <v>45807</v>
      </c>
      <c r="AK45" s="3">
        <v>0</v>
      </c>
      <c r="AL45" s="3">
        <v>0</v>
      </c>
      <c r="AM45" s="3">
        <v>0</v>
      </c>
      <c r="AN45" s="3">
        <v>0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540.28975000000003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151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58</v>
      </c>
      <c r="AG46" s="1" t="s">
        <v>124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8.5" customHeight="1" x14ac:dyDescent="0.45">
      <c r="A47" s="3" t="s">
        <v>146</v>
      </c>
      <c r="B47" s="14" t="s">
        <v>146</v>
      </c>
      <c r="C47" s="9" t="s">
        <v>86</v>
      </c>
      <c r="D47" s="13" t="s">
        <v>59</v>
      </c>
      <c r="E47" s="9">
        <v>20</v>
      </c>
      <c r="F47" s="9">
        <v>38</v>
      </c>
      <c r="G47" s="9" t="s">
        <v>60</v>
      </c>
      <c r="H47" s="9">
        <v>0</v>
      </c>
      <c r="I47" s="9">
        <v>72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 t="s">
        <v>63</v>
      </c>
      <c r="U47" s="11">
        <v>50000</v>
      </c>
      <c r="V47" s="10">
        <v>0</v>
      </c>
      <c r="W47" s="10">
        <v>50000</v>
      </c>
      <c r="X47" s="10">
        <v>0</v>
      </c>
      <c r="Y47" s="10">
        <v>0</v>
      </c>
      <c r="Z47" s="9" t="s">
        <v>79</v>
      </c>
      <c r="AA47" s="8">
        <v>55181.5</v>
      </c>
      <c r="AB47" s="8">
        <v>14387</v>
      </c>
      <c r="AC47" s="8">
        <v>40794.5</v>
      </c>
      <c r="AD47" s="8">
        <v>0</v>
      </c>
      <c r="AE47" s="8">
        <v>0</v>
      </c>
      <c r="AF47" s="8">
        <v>0</v>
      </c>
      <c r="AG47" s="1" t="s">
        <v>122</v>
      </c>
      <c r="AH47" s="1" t="s">
        <v>77</v>
      </c>
      <c r="AI47" s="1">
        <v>1</v>
      </c>
      <c r="AJ47" s="3" t="s">
        <v>63</v>
      </c>
      <c r="AK47" s="3">
        <v>0</v>
      </c>
      <c r="AL47" s="3">
        <v>0</v>
      </c>
      <c r="AM47" s="3">
        <v>0</v>
      </c>
      <c r="AN47" s="3">
        <v>0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2937.2039999999997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79</v>
      </c>
      <c r="AA48" s="8">
        <v>55181.5</v>
      </c>
      <c r="AB48" s="8">
        <v>14387</v>
      </c>
      <c r="AC48" s="8">
        <v>40794.5</v>
      </c>
      <c r="AD48" s="8">
        <v>0</v>
      </c>
      <c r="AE48" s="8">
        <v>0</v>
      </c>
      <c r="AF48" s="8" t="s">
        <v>58</v>
      </c>
      <c r="AG48" s="1" t="s">
        <v>122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45">
      <c r="A49" s="3">
        <v>45721</v>
      </c>
      <c r="B49" s="14" t="s">
        <v>514</v>
      </c>
      <c r="C49" s="9" t="s">
        <v>152</v>
      </c>
      <c r="D49" s="13" t="s">
        <v>488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 t="s">
        <v>63</v>
      </c>
      <c r="U49" s="11">
        <v>971</v>
      </c>
      <c r="V49" s="10">
        <v>0</v>
      </c>
      <c r="W49" s="10">
        <v>971</v>
      </c>
      <c r="X49" s="10">
        <v>10610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122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>
        <v>45721</v>
      </c>
      <c r="B50" s="14" t="s">
        <v>514</v>
      </c>
      <c r="C50" s="9" t="s">
        <v>152</v>
      </c>
      <c r="D50" s="13" t="s">
        <v>357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111</v>
      </c>
      <c r="V50" s="10">
        <v>0</v>
      </c>
      <c r="W50" s="10">
        <v>111</v>
      </c>
      <c r="X50" s="10">
        <v>5600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124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8.5" customHeight="1" x14ac:dyDescent="0.45">
      <c r="A51" s="3">
        <v>45729</v>
      </c>
      <c r="B51" s="14" t="s">
        <v>609</v>
      </c>
      <c r="C51" s="9" t="s">
        <v>297</v>
      </c>
      <c r="D51" s="13" t="s">
        <v>584</v>
      </c>
      <c r="E51" s="9">
        <v>20</v>
      </c>
      <c r="F51" s="9">
        <v>30</v>
      </c>
      <c r="G51" s="9" t="s">
        <v>60</v>
      </c>
      <c r="H51" s="9" t="s">
        <v>66</v>
      </c>
      <c r="I51" s="9">
        <v>80</v>
      </c>
      <c r="J51" s="9" t="s">
        <v>57</v>
      </c>
      <c r="K51" s="9">
        <v>5</v>
      </c>
      <c r="L51" s="9" t="s">
        <v>251</v>
      </c>
      <c r="M51" s="10">
        <v>21</v>
      </c>
      <c r="N51" s="9">
        <v>33</v>
      </c>
      <c r="O51" s="9">
        <v>40</v>
      </c>
      <c r="P51" s="10">
        <v>0.51290839353600004</v>
      </c>
      <c r="Q51" s="10">
        <v>0</v>
      </c>
      <c r="R51" s="10">
        <v>0.51290839353600004</v>
      </c>
      <c r="S51" s="9" t="s">
        <v>71</v>
      </c>
      <c r="T51" s="12">
        <v>45747</v>
      </c>
      <c r="U51" s="11">
        <v>10000</v>
      </c>
      <c r="V51" s="10">
        <v>9970</v>
      </c>
      <c r="W51" s="10">
        <v>30</v>
      </c>
      <c r="X51" s="10">
        <v>10500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122</v>
      </c>
      <c r="AH51" s="1" t="s">
        <v>68</v>
      </c>
      <c r="AI51" s="1">
        <v>4</v>
      </c>
      <c r="AJ51" s="3">
        <v>45747</v>
      </c>
      <c r="AK51" s="3">
        <v>45743</v>
      </c>
      <c r="AL51" s="3">
        <v>45737</v>
      </c>
      <c r="AM51" s="3">
        <v>45744</v>
      </c>
      <c r="AN51" s="3">
        <v>45745</v>
      </c>
      <c r="AO51" s="3">
        <v>45745</v>
      </c>
      <c r="AP51" s="3">
        <v>45742</v>
      </c>
      <c r="AQ51" s="3">
        <v>45746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45611</v>
      </c>
      <c r="B52" s="14" t="s">
        <v>249</v>
      </c>
      <c r="C52" s="9" t="s">
        <v>152</v>
      </c>
      <c r="D52" s="13" t="s">
        <v>131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67</v>
      </c>
      <c r="V52" s="10">
        <v>67</v>
      </c>
      <c r="W52" s="10">
        <v>0</v>
      </c>
      <c r="X52" s="10">
        <v>80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45721</v>
      </c>
      <c r="B53" s="14" t="s">
        <v>517</v>
      </c>
      <c r="C53" s="9" t="s">
        <v>152</v>
      </c>
      <c r="D53" s="13" t="s">
        <v>141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2830</v>
      </c>
      <c r="V53" s="10">
        <v>0</v>
      </c>
      <c r="W53" s="10">
        <v>2830</v>
      </c>
      <c r="X53" s="10">
        <v>21368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145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45721</v>
      </c>
      <c r="B54" s="14" t="s">
        <v>513</v>
      </c>
      <c r="C54" s="9" t="s">
        <v>152</v>
      </c>
      <c r="D54" s="13" t="s">
        <v>358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395</v>
      </c>
      <c r="V54" s="10">
        <v>0</v>
      </c>
      <c r="W54" s="10">
        <v>395</v>
      </c>
      <c r="X54" s="10">
        <v>11050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122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45721</v>
      </c>
      <c r="B55" s="14" t="s">
        <v>518</v>
      </c>
      <c r="C55" s="9" t="s">
        <v>152</v>
      </c>
      <c r="D55" s="13" t="s">
        <v>162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235</v>
      </c>
      <c r="V55" s="10">
        <v>0</v>
      </c>
      <c r="W55" s="10">
        <v>235</v>
      </c>
      <c r="X55" s="10">
        <v>6066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124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45667</v>
      </c>
      <c r="B56" s="14" t="s">
        <v>339</v>
      </c>
      <c r="C56" s="9" t="s">
        <v>111</v>
      </c>
      <c r="D56" s="13" t="s">
        <v>333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45747</v>
      </c>
      <c r="U56" s="11">
        <v>2432</v>
      </c>
      <c r="V56" s="10">
        <v>2432</v>
      </c>
      <c r="W56" s="10">
        <v>0</v>
      </c>
      <c r="X56" s="10">
        <v>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123</v>
      </c>
      <c r="AH56" s="1" t="s">
        <v>75</v>
      </c>
      <c r="AI56" s="1">
        <v>4</v>
      </c>
      <c r="AJ56" s="3">
        <v>45747</v>
      </c>
      <c r="AK56" s="3">
        <v>45743</v>
      </c>
      <c r="AL56" s="3">
        <v>45736</v>
      </c>
      <c r="AM56" s="3">
        <v>45744</v>
      </c>
      <c r="AN56" s="3">
        <v>45745</v>
      </c>
      <c r="AO56" s="3">
        <v>45746</v>
      </c>
      <c r="AP56" s="3">
        <v>45742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45721</v>
      </c>
      <c r="B57" s="14" t="s">
        <v>518</v>
      </c>
      <c r="C57" s="9" t="s">
        <v>152</v>
      </c>
      <c r="D57" s="13" t="s">
        <v>489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 t="s">
        <v>63</v>
      </c>
      <c r="U57" s="11">
        <v>734</v>
      </c>
      <c r="V57" s="10">
        <v>0</v>
      </c>
      <c r="W57" s="10">
        <v>734</v>
      </c>
      <c r="X57" s="10">
        <v>5520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145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45721</v>
      </c>
      <c r="B58" s="14" t="s">
        <v>519</v>
      </c>
      <c r="C58" s="9" t="s">
        <v>152</v>
      </c>
      <c r="D58" s="13" t="s">
        <v>415</v>
      </c>
      <c r="E58" s="9">
        <v>20</v>
      </c>
      <c r="F58" s="9">
        <v>35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45750</v>
      </c>
      <c r="U58" s="11">
        <v>10080</v>
      </c>
      <c r="V58" s="10">
        <v>0</v>
      </c>
      <c r="W58" s="10">
        <v>10080</v>
      </c>
      <c r="X58" s="10">
        <v>11500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126</v>
      </c>
      <c r="AH58" s="1" t="s">
        <v>75</v>
      </c>
      <c r="AI58" s="1">
        <v>4</v>
      </c>
      <c r="AJ58" s="3">
        <v>45750</v>
      </c>
      <c r="AK58" s="3">
        <v>45746</v>
      </c>
      <c r="AL58" s="3">
        <v>45739</v>
      </c>
      <c r="AM58" s="3">
        <v>45747</v>
      </c>
      <c r="AN58" s="3">
        <v>45748</v>
      </c>
      <c r="AO58" s="3">
        <v>45749</v>
      </c>
      <c r="AP58" s="3">
        <v>45745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145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45674</v>
      </c>
      <c r="B59" s="14" t="s">
        <v>368</v>
      </c>
      <c r="C59" s="9" t="s">
        <v>152</v>
      </c>
      <c r="D59" s="13" t="s">
        <v>161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252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45750</v>
      </c>
      <c r="U59" s="11">
        <v>811</v>
      </c>
      <c r="V59" s="10">
        <v>0</v>
      </c>
      <c r="W59" s="10">
        <v>811</v>
      </c>
      <c r="X59" s="10">
        <v>0</v>
      </c>
      <c r="Y59" s="10">
        <v>851.55000000000007</v>
      </c>
      <c r="Z59" s="9" t="s">
        <v>81</v>
      </c>
      <c r="AA59" s="8">
        <v>849.72525000000007</v>
      </c>
      <c r="AB59" s="8">
        <v>0</v>
      </c>
      <c r="AC59" s="8">
        <v>849.72525000000007</v>
      </c>
      <c r="AD59" s="8">
        <v>0</v>
      </c>
      <c r="AE59" s="8">
        <v>849.72525000000007</v>
      </c>
      <c r="AF59" s="8" t="s">
        <v>299</v>
      </c>
      <c r="AG59" s="1" t="s">
        <v>123</v>
      </c>
      <c r="AH59" s="1" t="s">
        <v>75</v>
      </c>
      <c r="AI59" s="1">
        <v>4</v>
      </c>
      <c r="AJ59" s="3">
        <v>45750</v>
      </c>
      <c r="AK59" s="3">
        <v>45746</v>
      </c>
      <c r="AL59" s="3">
        <v>45739</v>
      </c>
      <c r="AM59" s="3">
        <v>45747</v>
      </c>
      <c r="AN59" s="3">
        <v>45748</v>
      </c>
      <c r="AO59" s="3">
        <v>45749</v>
      </c>
      <c r="AP59" s="3">
        <v>45745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64.201463333333322</v>
      </c>
    </row>
    <row r="60" spans="1:56" ht="28.5" customHeight="1" x14ac:dyDescent="0.45">
      <c r="A60" s="3">
        <v>45721</v>
      </c>
      <c r="B60" s="14" t="s">
        <v>515</v>
      </c>
      <c r="C60" s="9" t="s">
        <v>152</v>
      </c>
      <c r="D60" s="13" t="s">
        <v>161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252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45750</v>
      </c>
      <c r="U60" s="11">
        <v>10320</v>
      </c>
      <c r="V60" s="10">
        <v>0</v>
      </c>
      <c r="W60" s="10">
        <v>10320</v>
      </c>
      <c r="X60" s="10">
        <v>0</v>
      </c>
      <c r="Y60" s="10">
        <v>10836</v>
      </c>
      <c r="Z60" s="9" t="s">
        <v>81</v>
      </c>
      <c r="AA60" s="8">
        <v>10812.78</v>
      </c>
      <c r="AB60" s="8">
        <v>6000</v>
      </c>
      <c r="AC60" s="8">
        <v>4812.7800000000007</v>
      </c>
      <c r="AD60" s="8">
        <v>0</v>
      </c>
      <c r="AE60" s="8">
        <v>10812.78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45750</v>
      </c>
      <c r="AK60" s="3">
        <v>45746</v>
      </c>
      <c r="AL60" s="3">
        <v>45739</v>
      </c>
      <c r="AM60" s="3">
        <v>45747</v>
      </c>
      <c r="AN60" s="3">
        <v>45748</v>
      </c>
      <c r="AO60" s="3">
        <v>45749</v>
      </c>
      <c r="AP60" s="3">
        <v>45745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363.63226666666668</v>
      </c>
    </row>
    <row r="61" spans="1:56" ht="28.5" customHeight="1" x14ac:dyDescent="0.45">
      <c r="A61" s="3">
        <v>45721</v>
      </c>
      <c r="B61" s="14" t="s">
        <v>517</v>
      </c>
      <c r="C61" s="9" t="s">
        <v>152</v>
      </c>
      <c r="D61" s="13" t="s">
        <v>141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252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45750</v>
      </c>
      <c r="U61" s="11">
        <v>20000</v>
      </c>
      <c r="V61" s="10">
        <v>0</v>
      </c>
      <c r="W61" s="10">
        <v>20000</v>
      </c>
      <c r="X61" s="10">
        <v>4280</v>
      </c>
      <c r="Y61" s="10">
        <v>16506</v>
      </c>
      <c r="Z61" s="9" t="s">
        <v>81</v>
      </c>
      <c r="AA61" s="8">
        <v>17294.161500000002</v>
      </c>
      <c r="AB61" s="8">
        <v>0</v>
      </c>
      <c r="AC61" s="8">
        <v>17294.161500000002</v>
      </c>
      <c r="AD61" s="8">
        <v>0</v>
      </c>
      <c r="AE61" s="8">
        <v>17294.161500000002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45750</v>
      </c>
      <c r="AK61" s="3">
        <v>45746</v>
      </c>
      <c r="AL61" s="3">
        <v>45739</v>
      </c>
      <c r="AM61" s="3">
        <v>45747</v>
      </c>
      <c r="AN61" s="3">
        <v>45748</v>
      </c>
      <c r="AO61" s="3">
        <v>45749</v>
      </c>
      <c r="AP61" s="3">
        <v>45745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145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1306.6699799999999</v>
      </c>
    </row>
    <row r="62" spans="1:56" ht="28.5" customHeight="1" x14ac:dyDescent="0.45">
      <c r="A62" s="3">
        <v>45738</v>
      </c>
      <c r="B62" s="14" t="s">
        <v>685</v>
      </c>
      <c r="C62" s="9" t="s">
        <v>111</v>
      </c>
      <c r="D62" s="13" t="s">
        <v>686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45751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81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45751</v>
      </c>
      <c r="AK62" s="3">
        <v>45747</v>
      </c>
      <c r="AL62" s="3">
        <v>45740</v>
      </c>
      <c r="AM62" s="3">
        <v>45748</v>
      </c>
      <c r="AN62" s="3">
        <v>45749</v>
      </c>
      <c r="AO62" s="3">
        <v>45750</v>
      </c>
      <c r="AP62" s="3">
        <v>45746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250.15613333333337</v>
      </c>
    </row>
    <row r="63" spans="1:56" ht="28.5" customHeight="1" x14ac:dyDescent="0.45">
      <c r="A63" s="3">
        <v>45738</v>
      </c>
      <c r="B63" s="14" t="s">
        <v>711</v>
      </c>
      <c r="C63" s="9" t="s">
        <v>111</v>
      </c>
      <c r="D63" s="13" t="s">
        <v>687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45751</v>
      </c>
      <c r="U63" s="11">
        <v>4000</v>
      </c>
      <c r="V63" s="10">
        <v>0</v>
      </c>
      <c r="W63" s="10">
        <v>4000</v>
      </c>
      <c r="X63" s="10">
        <v>0</v>
      </c>
      <c r="Y63" s="10">
        <v>4200</v>
      </c>
      <c r="Z63" s="9" t="s">
        <v>81</v>
      </c>
      <c r="AA63" s="8">
        <v>4414.5199999999995</v>
      </c>
      <c r="AB63" s="8">
        <v>0</v>
      </c>
      <c r="AC63" s="8">
        <v>4414.5199999999995</v>
      </c>
      <c r="AD63" s="8">
        <v>0</v>
      </c>
      <c r="AE63" s="8">
        <v>4414.5199999999995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45751</v>
      </c>
      <c r="AK63" s="3">
        <v>45747</v>
      </c>
      <c r="AL63" s="3">
        <v>45740</v>
      </c>
      <c r="AM63" s="3">
        <v>45748</v>
      </c>
      <c r="AN63" s="3">
        <v>45749</v>
      </c>
      <c r="AO63" s="3">
        <v>45750</v>
      </c>
      <c r="AP63" s="3">
        <v>45746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333.54151111111111</v>
      </c>
    </row>
    <row r="64" spans="1:56" ht="28.5" customHeight="1" x14ac:dyDescent="0.45">
      <c r="A64" s="3">
        <v>45706</v>
      </c>
      <c r="B64" s="14" t="s">
        <v>424</v>
      </c>
      <c r="C64" s="9" t="s">
        <v>111</v>
      </c>
      <c r="D64" s="13" t="s">
        <v>425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45754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81</v>
      </c>
      <c r="AA64" s="8">
        <v>3310.89</v>
      </c>
      <c r="AB64" s="8">
        <v>0</v>
      </c>
      <c r="AC64" s="8">
        <v>3310.89</v>
      </c>
      <c r="AD64" s="8">
        <v>0</v>
      </c>
      <c r="AE64" s="8">
        <v>3310.89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45754</v>
      </c>
      <c r="AK64" s="3">
        <v>45750</v>
      </c>
      <c r="AL64" s="3">
        <v>45743</v>
      </c>
      <c r="AM64" s="3">
        <v>45751</v>
      </c>
      <c r="AN64" s="3">
        <v>45752</v>
      </c>
      <c r="AO64" s="3">
        <v>45753</v>
      </c>
      <c r="AP64" s="3">
        <v>45749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250.15613333333337</v>
      </c>
    </row>
    <row r="65" spans="1:56" ht="28.5" customHeight="1" x14ac:dyDescent="0.45">
      <c r="A65" s="3">
        <v>45741</v>
      </c>
      <c r="B65" s="14" t="s">
        <v>728</v>
      </c>
      <c r="C65" s="9" t="s">
        <v>111</v>
      </c>
      <c r="D65" s="13" t="s">
        <v>689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45754</v>
      </c>
      <c r="U65" s="11">
        <v>4000</v>
      </c>
      <c r="V65" s="10">
        <v>0</v>
      </c>
      <c r="W65" s="10">
        <v>4000</v>
      </c>
      <c r="X65" s="10">
        <v>0</v>
      </c>
      <c r="Y65" s="10">
        <v>4200</v>
      </c>
      <c r="Z65" s="9" t="s">
        <v>81</v>
      </c>
      <c r="AA65" s="8">
        <v>4414.5199999999995</v>
      </c>
      <c r="AB65" s="8">
        <v>0</v>
      </c>
      <c r="AC65" s="8">
        <v>4414.5199999999995</v>
      </c>
      <c r="AD65" s="8">
        <v>0</v>
      </c>
      <c r="AE65" s="8">
        <v>4414.5199999999995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45754</v>
      </c>
      <c r="AK65" s="3">
        <v>45750</v>
      </c>
      <c r="AL65" s="3">
        <v>45743</v>
      </c>
      <c r="AM65" s="3">
        <v>45751</v>
      </c>
      <c r="AN65" s="3">
        <v>45752</v>
      </c>
      <c r="AO65" s="3">
        <v>45753</v>
      </c>
      <c r="AP65" s="3">
        <v>45749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333.54151111111111</v>
      </c>
    </row>
    <row r="66" spans="1:56" ht="28.5" customHeight="1" x14ac:dyDescent="0.45">
      <c r="A66" s="3">
        <v>45734</v>
      </c>
      <c r="B66" s="14" t="s">
        <v>655</v>
      </c>
      <c r="C66" s="9" t="s">
        <v>155</v>
      </c>
      <c r="D66" s="13" t="s">
        <v>642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45757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 t="s">
        <v>610</v>
      </c>
      <c r="AG66" s="1" t="s">
        <v>123</v>
      </c>
      <c r="AH66" s="1" t="s">
        <v>75</v>
      </c>
      <c r="AI66" s="1">
        <v>4</v>
      </c>
      <c r="AJ66" s="3">
        <v>45757</v>
      </c>
      <c r="AK66" s="3">
        <v>45753</v>
      </c>
      <c r="AL66" s="3">
        <v>45746</v>
      </c>
      <c r="AM66" s="3">
        <v>45754</v>
      </c>
      <c r="AN66" s="3">
        <v>45755</v>
      </c>
      <c r="AO66" s="3">
        <v>45756</v>
      </c>
      <c r="AP66" s="3">
        <v>45752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406.37177777777782</v>
      </c>
    </row>
    <row r="67" spans="1:56" ht="28.5" customHeight="1" x14ac:dyDescent="0.45">
      <c r="A67" s="3">
        <v>45734</v>
      </c>
      <c r="B67" s="14" t="s">
        <v>655</v>
      </c>
      <c r="C67" s="9" t="s">
        <v>155</v>
      </c>
      <c r="D67" s="13" t="s">
        <v>644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45757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 t="s">
        <v>610</v>
      </c>
      <c r="AG67" s="1" t="s">
        <v>123</v>
      </c>
      <c r="AH67" s="1" t="s">
        <v>75</v>
      </c>
      <c r="AI67" s="1">
        <v>4</v>
      </c>
      <c r="AJ67" s="3">
        <v>45757</v>
      </c>
      <c r="AK67" s="3">
        <v>45753</v>
      </c>
      <c r="AL67" s="3">
        <v>45746</v>
      </c>
      <c r="AM67" s="3">
        <v>45754</v>
      </c>
      <c r="AN67" s="3">
        <v>45755</v>
      </c>
      <c r="AO67" s="3">
        <v>45756</v>
      </c>
      <c r="AP67" s="3">
        <v>45752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406.37177777777782</v>
      </c>
    </row>
    <row r="68" spans="1:56" ht="28.5" customHeight="1" x14ac:dyDescent="0.45">
      <c r="A68" s="3">
        <v>45734</v>
      </c>
      <c r="B68" s="14" t="s">
        <v>655</v>
      </c>
      <c r="C68" s="9" t="s">
        <v>155</v>
      </c>
      <c r="D68" s="13" t="s">
        <v>645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81</v>
      </c>
      <c r="AA68" s="8">
        <v>5378.4500000000007</v>
      </c>
      <c r="AB68" s="8">
        <v>0</v>
      </c>
      <c r="AC68" s="8">
        <v>5378.4500000000007</v>
      </c>
      <c r="AD68" s="8">
        <v>0</v>
      </c>
      <c r="AE68" s="8">
        <v>5378.4500000000007</v>
      </c>
      <c r="AF68" s="8" t="s">
        <v>610</v>
      </c>
      <c r="AG68" s="1" t="s">
        <v>123</v>
      </c>
      <c r="AH68" s="1" t="s">
        <v>75</v>
      </c>
      <c r="AI68" s="1">
        <v>4</v>
      </c>
      <c r="AJ68" s="3">
        <v>45757</v>
      </c>
      <c r="AK68" s="3">
        <v>45753</v>
      </c>
      <c r="AL68" s="3">
        <v>45746</v>
      </c>
      <c r="AM68" s="3">
        <v>45754</v>
      </c>
      <c r="AN68" s="3">
        <v>45755</v>
      </c>
      <c r="AO68" s="3">
        <v>45756</v>
      </c>
      <c r="AP68" s="3">
        <v>45752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406.37177777777782</v>
      </c>
    </row>
    <row r="69" spans="1:56" ht="28.5" customHeight="1" x14ac:dyDescent="0.45">
      <c r="A69" s="3">
        <v>45734</v>
      </c>
      <c r="B69" s="14" t="s">
        <v>692</v>
      </c>
      <c r="C69" s="9" t="s">
        <v>155</v>
      </c>
      <c r="D69" s="13" t="s">
        <v>671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45757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0</v>
      </c>
      <c r="AC69" s="8">
        <v>5378.4500000000007</v>
      </c>
      <c r="AD69" s="8">
        <v>0</v>
      </c>
      <c r="AE69" s="8">
        <v>5378.4500000000007</v>
      </c>
      <c r="AF69" s="8" t="s">
        <v>610</v>
      </c>
      <c r="AG69" s="1" t="s">
        <v>123</v>
      </c>
      <c r="AH69" s="1" t="s">
        <v>75</v>
      </c>
      <c r="AI69" s="1">
        <v>4</v>
      </c>
      <c r="AJ69" s="3">
        <v>45757</v>
      </c>
      <c r="AK69" s="3">
        <v>45753</v>
      </c>
      <c r="AL69" s="3">
        <v>45746</v>
      </c>
      <c r="AM69" s="3">
        <v>45754</v>
      </c>
      <c r="AN69" s="3">
        <v>45755</v>
      </c>
      <c r="AO69" s="3">
        <v>45756</v>
      </c>
      <c r="AP69" s="3">
        <v>45752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406.37177777777782</v>
      </c>
    </row>
    <row r="70" spans="1:56" ht="28.5" customHeight="1" x14ac:dyDescent="0.45">
      <c r="A70" s="3">
        <v>45740</v>
      </c>
      <c r="B70" s="14" t="s">
        <v>683</v>
      </c>
      <c r="C70" s="9" t="s">
        <v>111</v>
      </c>
      <c r="D70" s="13" t="s">
        <v>693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45758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45758</v>
      </c>
      <c r="AK70" s="3">
        <v>45754</v>
      </c>
      <c r="AL70" s="3">
        <v>45747</v>
      </c>
      <c r="AM70" s="3">
        <v>45755</v>
      </c>
      <c r="AN70" s="3">
        <v>45756</v>
      </c>
      <c r="AO70" s="3">
        <v>45757</v>
      </c>
      <c r="AP70" s="3">
        <v>45753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250.15613333333337</v>
      </c>
    </row>
    <row r="71" spans="1:56" ht="28.5" customHeight="1" x14ac:dyDescent="0.45">
      <c r="A71" s="3">
        <v>45741</v>
      </c>
      <c r="B71" s="14" t="s">
        <v>726</v>
      </c>
      <c r="C71" s="9" t="s">
        <v>152</v>
      </c>
      <c r="D71" s="13" t="s">
        <v>141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252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45764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81</v>
      </c>
      <c r="AA71" s="8">
        <v>10477.5</v>
      </c>
      <c r="AB71" s="8">
        <v>0</v>
      </c>
      <c r="AC71" s="8">
        <v>10477.5</v>
      </c>
      <c r="AD71" s="8">
        <v>0</v>
      </c>
      <c r="AE71" s="8">
        <v>10477.5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45764</v>
      </c>
      <c r="AK71" s="3">
        <v>45760</v>
      </c>
      <c r="AL71" s="3">
        <v>45753</v>
      </c>
      <c r="AM71" s="3">
        <v>45761</v>
      </c>
      <c r="AN71" s="3">
        <v>45762</v>
      </c>
      <c r="AO71" s="3">
        <v>45763</v>
      </c>
      <c r="AP71" s="3">
        <v>45759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791.63333333333321</v>
      </c>
    </row>
    <row r="72" spans="1:56" ht="28.5" customHeight="1" x14ac:dyDescent="0.45">
      <c r="A72" s="3">
        <v>45741</v>
      </c>
      <c r="B72" s="14" t="s">
        <v>727</v>
      </c>
      <c r="C72" s="9" t="s">
        <v>111</v>
      </c>
      <c r="D72" s="13" t="s">
        <v>688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45765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45765</v>
      </c>
      <c r="AK72" s="3">
        <v>45761</v>
      </c>
      <c r="AL72" s="3">
        <v>45754</v>
      </c>
      <c r="AM72" s="3">
        <v>45762</v>
      </c>
      <c r="AN72" s="3">
        <v>45763</v>
      </c>
      <c r="AO72" s="3">
        <v>45764</v>
      </c>
      <c r="AP72" s="3">
        <v>45760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333.54151111111111</v>
      </c>
    </row>
    <row r="73" spans="1:56" ht="28.5" customHeight="1" x14ac:dyDescent="0.45">
      <c r="A73" s="3">
        <v>45741</v>
      </c>
      <c r="B73" s="14" t="s">
        <v>729</v>
      </c>
      <c r="C73" s="9" t="s">
        <v>111</v>
      </c>
      <c r="D73" s="13" t="s">
        <v>690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45765</v>
      </c>
      <c r="U73" s="11">
        <v>4000</v>
      </c>
      <c r="V73" s="10">
        <v>0</v>
      </c>
      <c r="W73" s="10">
        <v>4000</v>
      </c>
      <c r="X73" s="10">
        <v>0</v>
      </c>
      <c r="Y73" s="10">
        <v>4200</v>
      </c>
      <c r="Z73" s="9" t="s">
        <v>81</v>
      </c>
      <c r="AA73" s="8">
        <v>4414.5199999999995</v>
      </c>
      <c r="AB73" s="8">
        <v>0</v>
      </c>
      <c r="AC73" s="8">
        <v>4414.5199999999995</v>
      </c>
      <c r="AD73" s="8">
        <v>0</v>
      </c>
      <c r="AE73" s="8">
        <v>4414.5199999999995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45765</v>
      </c>
      <c r="AK73" s="3">
        <v>45761</v>
      </c>
      <c r="AL73" s="3">
        <v>45754</v>
      </c>
      <c r="AM73" s="3">
        <v>45762</v>
      </c>
      <c r="AN73" s="3">
        <v>45763</v>
      </c>
      <c r="AO73" s="3">
        <v>45764</v>
      </c>
      <c r="AP73" s="3">
        <v>45760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333.54151111111111</v>
      </c>
    </row>
    <row r="74" spans="1:56" ht="28.5" customHeight="1" x14ac:dyDescent="0.45">
      <c r="A74" s="3" t="s">
        <v>146</v>
      </c>
      <c r="B74" s="14" t="s">
        <v>146</v>
      </c>
      <c r="C74" s="9" t="s">
        <v>155</v>
      </c>
      <c r="D74" s="13" t="s">
        <v>643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45768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 t="s">
        <v>610</v>
      </c>
      <c r="AG74" s="1" t="s">
        <v>61</v>
      </c>
      <c r="AH74" s="1" t="s">
        <v>75</v>
      </c>
      <c r="AI74" s="1">
        <v>4</v>
      </c>
      <c r="AJ74" s="3">
        <v>45768</v>
      </c>
      <c r="AK74" s="3">
        <v>45764</v>
      </c>
      <c r="AL74" s="3">
        <v>45757</v>
      </c>
      <c r="AM74" s="3">
        <v>45765</v>
      </c>
      <c r="AN74" s="3">
        <v>45766</v>
      </c>
      <c r="AO74" s="3">
        <v>45767</v>
      </c>
      <c r="AP74" s="3">
        <v>45763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406.37177777777782</v>
      </c>
    </row>
    <row r="75" spans="1:56" ht="28.5" customHeight="1" x14ac:dyDescent="0.45">
      <c r="A75" s="3">
        <v>45740</v>
      </c>
      <c r="B75" s="14" t="s">
        <v>694</v>
      </c>
      <c r="C75" s="9" t="s">
        <v>80</v>
      </c>
      <c r="D75" s="13" t="s">
        <v>340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45776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45776</v>
      </c>
      <c r="AK75" s="3">
        <v>45772</v>
      </c>
      <c r="AL75" s="3">
        <v>45765</v>
      </c>
      <c r="AM75" s="3">
        <v>45773</v>
      </c>
      <c r="AN75" s="3">
        <v>45774</v>
      </c>
      <c r="AO75" s="3">
        <v>45775</v>
      </c>
      <c r="AP75" s="3">
        <v>45771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416.92688888888887</v>
      </c>
    </row>
    <row r="76" spans="1:56" ht="28.5" customHeight="1" x14ac:dyDescent="0.45">
      <c r="A76" s="3">
        <v>45740</v>
      </c>
      <c r="B76" s="14" t="s">
        <v>706</v>
      </c>
      <c r="C76" s="9" t="s">
        <v>80</v>
      </c>
      <c r="D76" s="13" t="s">
        <v>394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3227.07</v>
      </c>
      <c r="AB76" s="8">
        <v>0</v>
      </c>
      <c r="AC76" s="8">
        <v>3227.07</v>
      </c>
      <c r="AD76" s="8">
        <v>0</v>
      </c>
      <c r="AE76" s="8">
        <v>3227.07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243.82306666666665</v>
      </c>
    </row>
    <row r="77" spans="1:56" ht="28.5" customHeight="1" x14ac:dyDescent="0.45">
      <c r="A77" s="3" t="s">
        <v>146</v>
      </c>
      <c r="B77" s="14" t="s">
        <v>146</v>
      </c>
      <c r="C77" s="9" t="s">
        <v>152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45777</v>
      </c>
      <c r="U77" s="11">
        <v>140000</v>
      </c>
      <c r="V77" s="10">
        <v>0</v>
      </c>
      <c r="W77" s="10">
        <v>140000</v>
      </c>
      <c r="X77" s="10">
        <v>0</v>
      </c>
      <c r="Y77" s="10">
        <v>147000</v>
      </c>
      <c r="Z77" s="9" t="s">
        <v>81</v>
      </c>
      <c r="AA77" s="8">
        <v>146685</v>
      </c>
      <c r="AB77" s="8">
        <v>0</v>
      </c>
      <c r="AC77" s="8">
        <v>146685</v>
      </c>
      <c r="AD77" s="8">
        <v>0</v>
      </c>
      <c r="AE77" s="8">
        <v>146685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45777</v>
      </c>
      <c r="AK77" s="3">
        <v>45773</v>
      </c>
      <c r="AL77" s="3">
        <v>45766</v>
      </c>
      <c r="AM77" s="3">
        <v>45774</v>
      </c>
      <c r="AN77" s="3">
        <v>45775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11082.866666666665</v>
      </c>
    </row>
    <row r="78" spans="1:56" ht="28.5" customHeight="1" x14ac:dyDescent="0.45">
      <c r="A78" s="3" t="s">
        <v>146</v>
      </c>
      <c r="B78" s="14" t="s">
        <v>146</v>
      </c>
      <c r="C78" s="9" t="s">
        <v>80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45777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22072.6</v>
      </c>
      <c r="AB78" s="8">
        <v>0</v>
      </c>
      <c r="AC78" s="8">
        <v>22072.6</v>
      </c>
      <c r="AD78" s="8">
        <v>0</v>
      </c>
      <c r="AE78" s="8">
        <v>22072.6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45777</v>
      </c>
      <c r="AK78" s="3">
        <v>45773</v>
      </c>
      <c r="AL78" s="3">
        <v>45766</v>
      </c>
      <c r="AM78" s="3">
        <v>45774</v>
      </c>
      <c r="AN78" s="3">
        <v>45775</v>
      </c>
      <c r="AO78" s="3">
        <v>45776</v>
      </c>
      <c r="AP78" s="3">
        <v>45772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1667.7075555555555</v>
      </c>
    </row>
    <row r="79" spans="1:56" ht="28.5" customHeight="1" x14ac:dyDescent="0.45">
      <c r="A79" s="3">
        <v>45705</v>
      </c>
      <c r="B79" s="14" t="s">
        <v>423</v>
      </c>
      <c r="C79" s="9" t="s">
        <v>152</v>
      </c>
      <c r="D79" s="13" t="s">
        <v>242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252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122</v>
      </c>
      <c r="V79" s="10">
        <v>0</v>
      </c>
      <c r="W79" s="10">
        <v>122</v>
      </c>
      <c r="X79" s="10">
        <v>11870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510</v>
      </c>
      <c r="AG79" s="1" t="s">
        <v>123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 t="s">
        <v>146</v>
      </c>
      <c r="B80" s="14" t="s">
        <v>146</v>
      </c>
      <c r="C80" s="9" t="s">
        <v>98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63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123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3250.9742222222226</v>
      </c>
    </row>
    <row r="81" spans="1:56" ht="28.5" customHeight="1" x14ac:dyDescent="0.45">
      <c r="A81" s="3">
        <v>45720</v>
      </c>
      <c r="B81" s="14" t="s">
        <v>503</v>
      </c>
      <c r="C81" s="9" t="s">
        <v>111</v>
      </c>
      <c r="D81" s="13" t="s">
        <v>485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250.15613333333337</v>
      </c>
    </row>
    <row r="82" spans="1:56" ht="28.5" customHeight="1" x14ac:dyDescent="0.45">
      <c r="A82" s="3">
        <v>45720</v>
      </c>
      <c r="B82" s="14" t="s">
        <v>504</v>
      </c>
      <c r="C82" s="9" t="s">
        <v>111</v>
      </c>
      <c r="D82" s="13" t="s">
        <v>486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123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250.15613333333337</v>
      </c>
    </row>
    <row r="83" spans="1:56" ht="28.5" customHeight="1" x14ac:dyDescent="0.45">
      <c r="A83" s="3">
        <v>45720</v>
      </c>
      <c r="B83" s="14" t="s">
        <v>502</v>
      </c>
      <c r="C83" s="9" t="s">
        <v>111</v>
      </c>
      <c r="D83" s="13" t="s">
        <v>487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123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45720</v>
      </c>
      <c r="B84" s="14" t="s">
        <v>505</v>
      </c>
      <c r="C84" s="9" t="s">
        <v>111</v>
      </c>
      <c r="D84" s="13" t="s">
        <v>490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124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416.92688888888887</v>
      </c>
    </row>
    <row r="85" spans="1:56" ht="28.5" customHeight="1" x14ac:dyDescent="0.45">
      <c r="A85" s="3">
        <v>45712</v>
      </c>
      <c r="B85" s="14" t="s">
        <v>448</v>
      </c>
      <c r="C85" s="9" t="s">
        <v>111</v>
      </c>
      <c r="D85" s="13" t="s">
        <v>127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416.92688888888887</v>
      </c>
    </row>
    <row r="86" spans="1:56" ht="28.5" customHeight="1" x14ac:dyDescent="0.45">
      <c r="A86" s="3">
        <v>45681</v>
      </c>
      <c r="B86" s="14" t="s">
        <v>376</v>
      </c>
      <c r="C86" s="9" t="s">
        <v>80</v>
      </c>
      <c r="D86" s="13" t="s">
        <v>373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3478.5300000000007</v>
      </c>
      <c r="AB86" s="8">
        <v>0</v>
      </c>
      <c r="AC86" s="8">
        <v>3478.5300000000007</v>
      </c>
      <c r="AD86" s="8">
        <v>0</v>
      </c>
      <c r="AE86" s="8">
        <v>3478.5300000000007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262.82226666666674</v>
      </c>
    </row>
    <row r="87" spans="1:56" ht="28.5" customHeight="1" x14ac:dyDescent="0.45">
      <c r="A87" s="3">
        <v>45705</v>
      </c>
      <c r="B87" s="14" t="s">
        <v>422</v>
      </c>
      <c r="C87" s="9" t="s">
        <v>152</v>
      </c>
      <c r="D87" s="13" t="s">
        <v>209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855</v>
      </c>
      <c r="V87" s="10">
        <v>0</v>
      </c>
      <c r="W87" s="10">
        <v>855</v>
      </c>
      <c r="X87" s="10">
        <v>16440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445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45674</v>
      </c>
      <c r="B88" s="14" t="s">
        <v>370</v>
      </c>
      <c r="C88" s="9" t="s">
        <v>152</v>
      </c>
      <c r="D88" s="13" t="s">
        <v>360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252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152</v>
      </c>
      <c r="V88" s="10">
        <v>0</v>
      </c>
      <c r="W88" s="10">
        <v>152</v>
      </c>
      <c r="X88" s="10">
        <v>6000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5987</v>
      </c>
      <c r="AG88" s="1" t="s">
        <v>124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444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45611</v>
      </c>
      <c r="B89" s="14" t="s">
        <v>245</v>
      </c>
      <c r="C89" s="9" t="s">
        <v>152</v>
      </c>
      <c r="D89" s="13" t="s">
        <v>160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2320</v>
      </c>
      <c r="V89" s="10">
        <v>0</v>
      </c>
      <c r="W89" s="10">
        <v>2320</v>
      </c>
      <c r="X89" s="10">
        <v>20900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45611</v>
      </c>
      <c r="B90" s="14" t="s">
        <v>248</v>
      </c>
      <c r="C90" s="9" t="s">
        <v>152</v>
      </c>
      <c r="D90" s="13" t="s">
        <v>241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45611</v>
      </c>
      <c r="B91" s="14" t="s">
        <v>247</v>
      </c>
      <c r="C91" s="9" t="s">
        <v>152</v>
      </c>
      <c r="D91" s="13" t="s">
        <v>226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1434</v>
      </c>
      <c r="V91" s="10">
        <v>0</v>
      </c>
      <c r="W91" s="10">
        <v>1434</v>
      </c>
      <c r="X91" s="10">
        <v>11200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145</v>
      </c>
      <c r="AY91" s="2">
        <v>29.3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45523</v>
      </c>
      <c r="B92" s="14" t="s">
        <v>205</v>
      </c>
      <c r="C92" s="9" t="s">
        <v>152</v>
      </c>
      <c r="D92" s="13" t="s">
        <v>203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1260</v>
      </c>
      <c r="V92" s="10">
        <v>0</v>
      </c>
      <c r="W92" s="10">
        <v>1260</v>
      </c>
      <c r="X92" s="10">
        <v>11095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45523</v>
      </c>
      <c r="B93" s="14" t="s">
        <v>205</v>
      </c>
      <c r="C93" s="9" t="s">
        <v>152</v>
      </c>
      <c r="D93" s="13" t="s">
        <v>204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89</v>
      </c>
      <c r="V93" s="10">
        <v>0</v>
      </c>
      <c r="W93" s="10">
        <v>89</v>
      </c>
      <c r="X93" s="10">
        <v>11180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45643</v>
      </c>
      <c r="B94" s="14" t="s">
        <v>285</v>
      </c>
      <c r="C94" s="9" t="s">
        <v>111</v>
      </c>
      <c r="D94" s="13" t="s">
        <v>286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142</v>
      </c>
      <c r="U94" s="11">
        <v>4000</v>
      </c>
      <c r="V94" s="10">
        <v>3712</v>
      </c>
      <c r="W94" s="10">
        <v>288</v>
      </c>
      <c r="X94" s="10">
        <v>4300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142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45720</v>
      </c>
      <c r="B95" s="14" t="s">
        <v>138</v>
      </c>
      <c r="C95" s="9" t="s">
        <v>111</v>
      </c>
      <c r="D95" s="13" t="s">
        <v>288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142</v>
      </c>
      <c r="U95" s="11">
        <v>4000</v>
      </c>
      <c r="V95" s="10">
        <v>4010</v>
      </c>
      <c r="W95" s="10">
        <v>0</v>
      </c>
      <c r="X95" s="10">
        <v>4470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45720</v>
      </c>
      <c r="B96" s="14" t="s">
        <v>138</v>
      </c>
      <c r="C96" s="9" t="s">
        <v>111</v>
      </c>
      <c r="D96" s="13" t="s">
        <v>334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142</v>
      </c>
      <c r="U96" s="11">
        <v>3000</v>
      </c>
      <c r="V96" s="10">
        <v>3065</v>
      </c>
      <c r="W96" s="10">
        <v>0</v>
      </c>
      <c r="X96" s="10">
        <v>3300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45628</v>
      </c>
      <c r="B97" s="14" t="s">
        <v>259</v>
      </c>
      <c r="C97" s="9" t="s">
        <v>111</v>
      </c>
      <c r="D97" s="13" t="s">
        <v>260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142</v>
      </c>
      <c r="U97" s="11">
        <v>2500</v>
      </c>
      <c r="V97" s="10">
        <v>2600</v>
      </c>
      <c r="W97" s="10">
        <v>0</v>
      </c>
      <c r="X97" s="10">
        <v>2800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45541</v>
      </c>
      <c r="B98" s="14" t="s">
        <v>211</v>
      </c>
      <c r="C98" s="9" t="s">
        <v>111</v>
      </c>
      <c r="D98" s="13" t="s">
        <v>212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217</v>
      </c>
      <c r="AG98" s="1" t="s">
        <v>122</v>
      </c>
      <c r="AH98" s="1" t="s">
        <v>75</v>
      </c>
      <c r="AI98" s="1">
        <v>4</v>
      </c>
      <c r="AJ98" s="3" t="s">
        <v>142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348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45548</v>
      </c>
      <c r="B99" s="14" t="s">
        <v>215</v>
      </c>
      <c r="C99" s="9" t="s">
        <v>111</v>
      </c>
      <c r="D99" s="13" t="s">
        <v>214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142</v>
      </c>
      <c r="U99" s="11">
        <v>2500</v>
      </c>
      <c r="V99" s="10">
        <v>2364</v>
      </c>
      <c r="W99" s="10">
        <v>136</v>
      </c>
      <c r="X99" s="10">
        <v>5500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45581</v>
      </c>
      <c r="B100" s="14" t="s">
        <v>221</v>
      </c>
      <c r="C100" s="9" t="s">
        <v>111</v>
      </c>
      <c r="D100" s="13" t="s">
        <v>222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142</v>
      </c>
      <c r="U100" s="11">
        <v>3000</v>
      </c>
      <c r="V100" s="10">
        <v>3194</v>
      </c>
      <c r="W100" s="10">
        <v>0</v>
      </c>
      <c r="X100" s="10">
        <v>5632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0</v>
      </c>
      <c r="B101" s="14">
        <v>0</v>
      </c>
      <c r="C101" s="9">
        <v>0</v>
      </c>
      <c r="D101" s="13">
        <v>0</v>
      </c>
      <c r="E101" s="9">
        <v>20</v>
      </c>
      <c r="F101" s="9">
        <v>38</v>
      </c>
      <c r="G101" s="9">
        <v>0</v>
      </c>
      <c r="H101" s="9">
        <v>0</v>
      </c>
      <c r="I101" s="9">
        <v>84</v>
      </c>
      <c r="J101" s="9" t="s">
        <v>57</v>
      </c>
      <c r="K101" s="9">
        <v>5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81</v>
      </c>
      <c r="AA101" s="8">
        <v>341102.34675000014</v>
      </c>
      <c r="AB101" s="8">
        <v>6000</v>
      </c>
      <c r="AC101" s="8">
        <v>335102.34675000014</v>
      </c>
      <c r="AD101" s="8">
        <v>0</v>
      </c>
      <c r="AE101" s="8">
        <v>341102.34675000014</v>
      </c>
      <c r="AF101" s="8" t="s">
        <v>58</v>
      </c>
      <c r="AG101" s="1" t="s">
        <v>124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45731</v>
      </c>
      <c r="B102" s="14" t="s">
        <v>657</v>
      </c>
      <c r="C102" s="9" t="s">
        <v>86</v>
      </c>
      <c r="D102" s="13" t="s">
        <v>615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232</v>
      </c>
      <c r="T102" s="12">
        <v>45749</v>
      </c>
      <c r="U102" s="11">
        <v>15000</v>
      </c>
      <c r="V102" s="10">
        <v>0</v>
      </c>
      <c r="W102" s="10">
        <v>15000</v>
      </c>
      <c r="X102" s="10">
        <v>16166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243</v>
      </c>
      <c r="AG102" s="1" t="s">
        <v>124</v>
      </c>
      <c r="AH102" s="1" t="s">
        <v>74</v>
      </c>
      <c r="AI102" s="1">
        <v>2</v>
      </c>
      <c r="AJ102" s="3">
        <v>45749</v>
      </c>
      <c r="AK102" s="3">
        <v>0</v>
      </c>
      <c r="AL102" s="3">
        <v>45740</v>
      </c>
      <c r="AM102" s="3">
        <v>45747</v>
      </c>
      <c r="AN102" s="3">
        <v>45748</v>
      </c>
      <c r="AO102" s="3">
        <v>45748</v>
      </c>
      <c r="AP102" s="3">
        <v>45744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8.5" customHeight="1" x14ac:dyDescent="0.45">
      <c r="A103" s="3">
        <v>45731</v>
      </c>
      <c r="B103" s="14" t="s">
        <v>658</v>
      </c>
      <c r="C103" s="9" t="s">
        <v>86</v>
      </c>
      <c r="D103" s="13" t="s">
        <v>619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232</v>
      </c>
      <c r="T103" s="12">
        <v>45749</v>
      </c>
      <c r="U103" s="11">
        <v>5000</v>
      </c>
      <c r="V103" s="10">
        <v>0</v>
      </c>
      <c r="W103" s="10">
        <v>5000</v>
      </c>
      <c r="X103" s="10">
        <v>5400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243</v>
      </c>
      <c r="AG103" s="1" t="s">
        <v>123</v>
      </c>
      <c r="AH103" s="1" t="s">
        <v>74</v>
      </c>
      <c r="AI103" s="1">
        <v>2</v>
      </c>
      <c r="AJ103" s="3">
        <v>45749</v>
      </c>
      <c r="AK103" s="3">
        <v>0</v>
      </c>
      <c r="AL103" s="3">
        <v>45740</v>
      </c>
      <c r="AM103" s="3">
        <v>45747</v>
      </c>
      <c r="AN103" s="3">
        <v>45748</v>
      </c>
      <c r="AO103" s="3">
        <v>45748</v>
      </c>
      <c r="AP103" s="3">
        <v>45744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8.5" customHeight="1" x14ac:dyDescent="0.45">
      <c r="A104" s="3">
        <v>45731</v>
      </c>
      <c r="B104" s="14" t="s">
        <v>658</v>
      </c>
      <c r="C104" s="9" t="s">
        <v>86</v>
      </c>
      <c r="D104" s="13" t="s">
        <v>620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232</v>
      </c>
      <c r="T104" s="12">
        <v>45749</v>
      </c>
      <c r="U104" s="11">
        <v>10000</v>
      </c>
      <c r="V104" s="10">
        <v>0</v>
      </c>
      <c r="W104" s="10">
        <v>10000</v>
      </c>
      <c r="X104" s="10">
        <v>10409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243</v>
      </c>
      <c r="AG104" s="1" t="s">
        <v>123</v>
      </c>
      <c r="AH104" s="1" t="s">
        <v>74</v>
      </c>
      <c r="AI104" s="1">
        <v>2</v>
      </c>
      <c r="AJ104" s="3">
        <v>45749</v>
      </c>
      <c r="AK104" s="3">
        <v>0</v>
      </c>
      <c r="AL104" s="3">
        <v>45740</v>
      </c>
      <c r="AM104" s="3">
        <v>45747</v>
      </c>
      <c r="AN104" s="3">
        <v>45748</v>
      </c>
      <c r="AO104" s="3">
        <v>45748</v>
      </c>
      <c r="AP104" s="3">
        <v>45744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8.5" customHeight="1" x14ac:dyDescent="0.45">
      <c r="A105" s="3">
        <v>45731</v>
      </c>
      <c r="B105" s="14" t="s">
        <v>659</v>
      </c>
      <c r="C105" s="9" t="s">
        <v>86</v>
      </c>
      <c r="D105" s="13" t="s">
        <v>621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232</v>
      </c>
      <c r="T105" s="12">
        <v>45749</v>
      </c>
      <c r="U105" s="11">
        <v>10000</v>
      </c>
      <c r="V105" s="10">
        <v>0</v>
      </c>
      <c r="W105" s="10">
        <v>10000</v>
      </c>
      <c r="X105" s="10">
        <v>10400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243</v>
      </c>
      <c r="AG105" s="1" t="s">
        <v>123</v>
      </c>
      <c r="AH105" s="1" t="s">
        <v>74</v>
      </c>
      <c r="AI105" s="1">
        <v>2</v>
      </c>
      <c r="AJ105" s="3">
        <v>45749</v>
      </c>
      <c r="AK105" s="3">
        <v>0</v>
      </c>
      <c r="AL105" s="3">
        <v>45740</v>
      </c>
      <c r="AM105" s="3">
        <v>45747</v>
      </c>
      <c r="AN105" s="3">
        <v>45748</v>
      </c>
      <c r="AO105" s="3">
        <v>45748</v>
      </c>
      <c r="AP105" s="3">
        <v>45744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8.5" customHeight="1" x14ac:dyDescent="0.45">
      <c r="A106" s="3">
        <v>45724</v>
      </c>
      <c r="B106" s="14" t="s">
        <v>593</v>
      </c>
      <c r="C106" s="9" t="s">
        <v>86</v>
      </c>
      <c r="D106" s="13" t="s">
        <v>527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329</v>
      </c>
      <c r="T106" s="12">
        <v>45750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82</v>
      </c>
      <c r="AA106" s="8">
        <v>10756.900000000001</v>
      </c>
      <c r="AB106" s="8">
        <v>0</v>
      </c>
      <c r="AC106" s="8">
        <v>10756.900000000001</v>
      </c>
      <c r="AD106" s="8">
        <v>0</v>
      </c>
      <c r="AE106" s="8">
        <v>0</v>
      </c>
      <c r="AF106" s="8" t="s">
        <v>298</v>
      </c>
      <c r="AG106" s="1" t="s">
        <v>123</v>
      </c>
      <c r="AH106" s="1" t="s">
        <v>74</v>
      </c>
      <c r="AI106" s="1">
        <v>2</v>
      </c>
      <c r="AJ106" s="3">
        <v>45750</v>
      </c>
      <c r="AK106" s="3">
        <v>0</v>
      </c>
      <c r="AL106" s="3">
        <v>45741</v>
      </c>
      <c r="AM106" s="3">
        <v>45748</v>
      </c>
      <c r="AN106" s="3">
        <v>45749</v>
      </c>
      <c r="AO106" s="3">
        <v>45749</v>
      </c>
      <c r="AP106" s="3">
        <v>45745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822.3052444444445</v>
      </c>
    </row>
    <row r="107" spans="1:56" ht="28.5" customHeight="1" x14ac:dyDescent="0.45">
      <c r="A107" s="3">
        <v>45722</v>
      </c>
      <c r="B107" s="14" t="s">
        <v>531</v>
      </c>
      <c r="C107" s="9" t="s">
        <v>86</v>
      </c>
      <c r="D107" s="13" t="s">
        <v>321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232</v>
      </c>
      <c r="T107" s="12">
        <v>45750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82</v>
      </c>
      <c r="AA107" s="8">
        <v>43027.600000000006</v>
      </c>
      <c r="AB107" s="8">
        <v>0</v>
      </c>
      <c r="AC107" s="8">
        <v>43027.600000000006</v>
      </c>
      <c r="AD107" s="8">
        <v>0</v>
      </c>
      <c r="AE107" s="8">
        <v>0</v>
      </c>
      <c r="AF107" s="8" t="s">
        <v>436</v>
      </c>
      <c r="AG107" s="1" t="s">
        <v>123</v>
      </c>
      <c r="AH107" s="1" t="s">
        <v>74</v>
      </c>
      <c r="AI107" s="1">
        <v>2</v>
      </c>
      <c r="AJ107" s="3">
        <v>45750</v>
      </c>
      <c r="AK107" s="3">
        <v>0</v>
      </c>
      <c r="AL107" s="3">
        <v>45741</v>
      </c>
      <c r="AM107" s="3">
        <v>45748</v>
      </c>
      <c r="AN107" s="3">
        <v>45749</v>
      </c>
      <c r="AO107" s="3">
        <v>45749</v>
      </c>
      <c r="AP107" s="3">
        <v>45745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3289.220977777778</v>
      </c>
    </row>
    <row r="108" spans="1:56" ht="28.5" customHeight="1" x14ac:dyDescent="0.45">
      <c r="A108" s="3">
        <v>45731</v>
      </c>
      <c r="B108" s="14" t="s">
        <v>660</v>
      </c>
      <c r="C108" s="9" t="s">
        <v>86</v>
      </c>
      <c r="D108" s="13" t="s">
        <v>617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232</v>
      </c>
      <c r="T108" s="12">
        <v>45751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82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0</v>
      </c>
      <c r="AF108" s="8" t="s">
        <v>243</v>
      </c>
      <c r="AG108" s="1" t="s">
        <v>123</v>
      </c>
      <c r="AH108" s="1" t="s">
        <v>74</v>
      </c>
      <c r="AI108" s="1">
        <v>2</v>
      </c>
      <c r="AJ108" s="3">
        <v>45751</v>
      </c>
      <c r="AK108" s="3">
        <v>0</v>
      </c>
      <c r="AL108" s="3">
        <v>45742</v>
      </c>
      <c r="AM108" s="3">
        <v>45749</v>
      </c>
      <c r="AN108" s="3">
        <v>45750</v>
      </c>
      <c r="AO108" s="3">
        <v>45750</v>
      </c>
      <c r="AP108" s="3">
        <v>45746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822.3052444444445</v>
      </c>
    </row>
    <row r="109" spans="1:56" ht="28.5" customHeight="1" x14ac:dyDescent="0.45">
      <c r="A109" s="3">
        <v>45731</v>
      </c>
      <c r="B109" s="14" t="s">
        <v>661</v>
      </c>
      <c r="C109" s="9" t="s">
        <v>86</v>
      </c>
      <c r="D109" s="13" t="s">
        <v>623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232</v>
      </c>
      <c r="T109" s="12">
        <v>45751</v>
      </c>
      <c r="U109" s="11">
        <v>15000</v>
      </c>
      <c r="V109" s="10">
        <v>0</v>
      </c>
      <c r="W109" s="10">
        <v>15000</v>
      </c>
      <c r="X109" s="10">
        <v>0</v>
      </c>
      <c r="Y109" s="10">
        <v>15750</v>
      </c>
      <c r="Z109" s="9" t="s">
        <v>82</v>
      </c>
      <c r="AA109" s="8">
        <v>16135.350000000002</v>
      </c>
      <c r="AB109" s="8">
        <v>0</v>
      </c>
      <c r="AC109" s="8">
        <v>16135.350000000002</v>
      </c>
      <c r="AD109" s="8">
        <v>0</v>
      </c>
      <c r="AE109" s="8">
        <v>0</v>
      </c>
      <c r="AF109" s="8" t="s">
        <v>243</v>
      </c>
      <c r="AG109" s="1" t="s">
        <v>123</v>
      </c>
      <c r="AH109" s="1" t="s">
        <v>74</v>
      </c>
      <c r="AI109" s="1">
        <v>2</v>
      </c>
      <c r="AJ109" s="3">
        <v>45751</v>
      </c>
      <c r="AK109" s="3">
        <v>0</v>
      </c>
      <c r="AL109" s="3">
        <v>45742</v>
      </c>
      <c r="AM109" s="3">
        <v>45749</v>
      </c>
      <c r="AN109" s="3">
        <v>45750</v>
      </c>
      <c r="AO109" s="3">
        <v>45750</v>
      </c>
      <c r="AP109" s="3">
        <v>45746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1233.4578666666669</v>
      </c>
    </row>
    <row r="110" spans="1:56" ht="28.5" customHeight="1" x14ac:dyDescent="0.45">
      <c r="A110" s="3">
        <v>45731</v>
      </c>
      <c r="B110" s="14" t="s">
        <v>662</v>
      </c>
      <c r="C110" s="9" t="s">
        <v>86</v>
      </c>
      <c r="D110" s="13" t="s">
        <v>625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232</v>
      </c>
      <c r="T110" s="12">
        <v>45751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82</v>
      </c>
      <c r="AA110" s="8">
        <v>10756.900000000001</v>
      </c>
      <c r="AB110" s="8">
        <v>0</v>
      </c>
      <c r="AC110" s="8">
        <v>10756.900000000001</v>
      </c>
      <c r="AD110" s="8">
        <v>0</v>
      </c>
      <c r="AE110" s="8">
        <v>0</v>
      </c>
      <c r="AF110" s="8" t="s">
        <v>243</v>
      </c>
      <c r="AG110" s="1" t="s">
        <v>123</v>
      </c>
      <c r="AH110" s="1" t="s">
        <v>74</v>
      </c>
      <c r="AI110" s="1">
        <v>2</v>
      </c>
      <c r="AJ110" s="3">
        <v>45751</v>
      </c>
      <c r="AK110" s="3">
        <v>0</v>
      </c>
      <c r="AL110" s="3">
        <v>45742</v>
      </c>
      <c r="AM110" s="3">
        <v>45749</v>
      </c>
      <c r="AN110" s="3">
        <v>45750</v>
      </c>
      <c r="AO110" s="3">
        <v>45750</v>
      </c>
      <c r="AP110" s="3">
        <v>45746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822.3052444444445</v>
      </c>
    </row>
    <row r="111" spans="1:56" ht="28.5" customHeight="1" x14ac:dyDescent="0.45">
      <c r="A111" s="3">
        <v>45724</v>
      </c>
      <c r="B111" s="14" t="s">
        <v>594</v>
      </c>
      <c r="C111" s="9" t="s">
        <v>86</v>
      </c>
      <c r="D111" s="13" t="s">
        <v>463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232</v>
      </c>
      <c r="T111" s="12">
        <v>45751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82</v>
      </c>
      <c r="AA111" s="8">
        <v>10756.900000000001</v>
      </c>
      <c r="AB111" s="8">
        <v>0</v>
      </c>
      <c r="AC111" s="8">
        <v>10756.900000000001</v>
      </c>
      <c r="AD111" s="8">
        <v>0</v>
      </c>
      <c r="AE111" s="8">
        <v>0</v>
      </c>
      <c r="AF111" s="8" t="s">
        <v>436</v>
      </c>
      <c r="AG111" s="1" t="s">
        <v>124</v>
      </c>
      <c r="AH111" s="1" t="s">
        <v>74</v>
      </c>
      <c r="AI111" s="1">
        <v>2</v>
      </c>
      <c r="AJ111" s="3">
        <v>45751</v>
      </c>
      <c r="AK111" s="3">
        <v>0</v>
      </c>
      <c r="AL111" s="3">
        <v>45742</v>
      </c>
      <c r="AM111" s="3">
        <v>45749</v>
      </c>
      <c r="AN111" s="3">
        <v>45750</v>
      </c>
      <c r="AO111" s="3">
        <v>45750</v>
      </c>
      <c r="AP111" s="3">
        <v>45746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822.3052444444445</v>
      </c>
    </row>
    <row r="112" spans="1:56" ht="28.5" customHeight="1" x14ac:dyDescent="0.45">
      <c r="A112" s="3">
        <v>45724</v>
      </c>
      <c r="B112" s="14" t="s">
        <v>594</v>
      </c>
      <c r="C112" s="9" t="s">
        <v>86</v>
      </c>
      <c r="D112" s="13" t="s">
        <v>532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232</v>
      </c>
      <c r="T112" s="12">
        <v>45751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82</v>
      </c>
      <c r="AA112" s="8">
        <v>5378.4500000000007</v>
      </c>
      <c r="AB112" s="8">
        <v>0</v>
      </c>
      <c r="AC112" s="8">
        <v>5378.4500000000007</v>
      </c>
      <c r="AD112" s="8">
        <v>0</v>
      </c>
      <c r="AE112" s="8">
        <v>0</v>
      </c>
      <c r="AF112" s="8" t="s">
        <v>436</v>
      </c>
      <c r="AG112" s="1" t="s">
        <v>123</v>
      </c>
      <c r="AH112" s="1" t="s">
        <v>74</v>
      </c>
      <c r="AI112" s="1">
        <v>2</v>
      </c>
      <c r="AJ112" s="3">
        <v>45751</v>
      </c>
      <c r="AK112" s="3">
        <v>0</v>
      </c>
      <c r="AL112" s="3">
        <v>45742</v>
      </c>
      <c r="AM112" s="3">
        <v>45749</v>
      </c>
      <c r="AN112" s="3">
        <v>45750</v>
      </c>
      <c r="AO112" s="3">
        <v>45750</v>
      </c>
      <c r="AP112" s="3">
        <v>45746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411.15262222222225</v>
      </c>
    </row>
    <row r="113" spans="1:56" ht="28.5" customHeight="1" x14ac:dyDescent="0.45">
      <c r="A113" s="3">
        <v>45722</v>
      </c>
      <c r="B113" s="14" t="s">
        <v>533</v>
      </c>
      <c r="C113" s="9" t="s">
        <v>86</v>
      </c>
      <c r="D113" s="13" t="s">
        <v>512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45754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82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0</v>
      </c>
      <c r="AF113" s="8" t="s">
        <v>436</v>
      </c>
      <c r="AG113" s="1" t="s">
        <v>123</v>
      </c>
      <c r="AH113" s="1" t="s">
        <v>74</v>
      </c>
      <c r="AI113" s="1">
        <v>2</v>
      </c>
      <c r="AJ113" s="3">
        <v>45754</v>
      </c>
      <c r="AK113" s="3">
        <v>0</v>
      </c>
      <c r="AL113" s="3">
        <v>45745</v>
      </c>
      <c r="AM113" s="3">
        <v>45752</v>
      </c>
      <c r="AN113" s="3">
        <v>45753</v>
      </c>
      <c r="AO113" s="3">
        <v>45753</v>
      </c>
      <c r="AP113" s="3">
        <v>45749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1644.610488888889</v>
      </c>
    </row>
    <row r="114" spans="1:56" ht="28.5" customHeight="1" x14ac:dyDescent="0.45">
      <c r="A114" s="3">
        <v>45737</v>
      </c>
      <c r="B114" s="14" t="s">
        <v>695</v>
      </c>
      <c r="C114" s="9" t="s">
        <v>73</v>
      </c>
      <c r="D114" s="13" t="s">
        <v>231</v>
      </c>
      <c r="E114" s="9">
        <v>20</v>
      </c>
      <c r="F114" s="9">
        <v>32</v>
      </c>
      <c r="G114" s="9" t="s">
        <v>60</v>
      </c>
      <c r="H114" s="9">
        <v>0</v>
      </c>
      <c r="I114" s="9">
        <v>72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156</v>
      </c>
      <c r="T114" s="12">
        <v>45752</v>
      </c>
      <c r="U114" s="11">
        <v>5000</v>
      </c>
      <c r="V114" s="10">
        <v>0</v>
      </c>
      <c r="W114" s="10">
        <v>5000</v>
      </c>
      <c r="X114" s="10">
        <v>5300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123</v>
      </c>
      <c r="AH114" s="1" t="s">
        <v>74</v>
      </c>
      <c r="AI114" s="1">
        <v>2</v>
      </c>
      <c r="AJ114" s="3">
        <v>45752</v>
      </c>
      <c r="AK114" s="3">
        <v>0</v>
      </c>
      <c r="AL114" s="3">
        <v>45743</v>
      </c>
      <c r="AM114" s="3">
        <v>45750</v>
      </c>
      <c r="AN114" s="3">
        <v>45751</v>
      </c>
      <c r="AO114" s="3">
        <v>45751</v>
      </c>
      <c r="AP114" s="3">
        <v>45747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8.5" customHeight="1" x14ac:dyDescent="0.45">
      <c r="A115" s="3">
        <v>45724</v>
      </c>
      <c r="B115" s="14" t="s">
        <v>595</v>
      </c>
      <c r="C115" s="9" t="s">
        <v>86</v>
      </c>
      <c r="D115" s="13" t="s">
        <v>328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329</v>
      </c>
      <c r="T115" s="12">
        <v>45755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82</v>
      </c>
      <c r="AA115" s="8">
        <v>21513.800000000003</v>
      </c>
      <c r="AB115" s="8">
        <v>0</v>
      </c>
      <c r="AC115" s="8">
        <v>21513.800000000003</v>
      </c>
      <c r="AD115" s="8">
        <v>0</v>
      </c>
      <c r="AE115" s="8">
        <v>0</v>
      </c>
      <c r="AF115" s="8" t="s">
        <v>298</v>
      </c>
      <c r="AG115" s="1" t="s">
        <v>123</v>
      </c>
      <c r="AH115" s="1" t="s">
        <v>74</v>
      </c>
      <c r="AI115" s="1">
        <v>2</v>
      </c>
      <c r="AJ115" s="3">
        <v>45755</v>
      </c>
      <c r="AK115" s="3">
        <v>0</v>
      </c>
      <c r="AL115" s="3">
        <v>45746</v>
      </c>
      <c r="AM115" s="3">
        <v>45753</v>
      </c>
      <c r="AN115" s="3">
        <v>45754</v>
      </c>
      <c r="AO115" s="3">
        <v>45754</v>
      </c>
      <c r="AP115" s="3">
        <v>45750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1644.610488888889</v>
      </c>
    </row>
    <row r="116" spans="1:56" ht="28.5" customHeight="1" x14ac:dyDescent="0.45">
      <c r="A116" s="3">
        <v>45724</v>
      </c>
      <c r="B116" s="14" t="s">
        <v>595</v>
      </c>
      <c r="C116" s="9" t="s">
        <v>86</v>
      </c>
      <c r="D116" s="13" t="s">
        <v>406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329</v>
      </c>
      <c r="T116" s="12">
        <v>45756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82</v>
      </c>
      <c r="AA116" s="8">
        <v>10756.900000000001</v>
      </c>
      <c r="AB116" s="8">
        <v>0</v>
      </c>
      <c r="AC116" s="8">
        <v>10756.900000000001</v>
      </c>
      <c r="AD116" s="8">
        <v>0</v>
      </c>
      <c r="AE116" s="8">
        <v>0</v>
      </c>
      <c r="AF116" s="8" t="s">
        <v>298</v>
      </c>
      <c r="AG116" s="1" t="s">
        <v>123</v>
      </c>
      <c r="AH116" s="1" t="s">
        <v>74</v>
      </c>
      <c r="AI116" s="1">
        <v>2</v>
      </c>
      <c r="AJ116" s="3">
        <v>45756</v>
      </c>
      <c r="AK116" s="3">
        <v>0</v>
      </c>
      <c r="AL116" s="3">
        <v>45747</v>
      </c>
      <c r="AM116" s="3">
        <v>45754</v>
      </c>
      <c r="AN116" s="3">
        <v>45755</v>
      </c>
      <c r="AO116" s="3">
        <v>45755</v>
      </c>
      <c r="AP116" s="3">
        <v>45751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822.3052444444445</v>
      </c>
    </row>
    <row r="117" spans="1:56" ht="28.5" customHeight="1" x14ac:dyDescent="0.45">
      <c r="A117" s="3">
        <v>45731</v>
      </c>
      <c r="B117" s="14" t="s">
        <v>661</v>
      </c>
      <c r="C117" s="9" t="s">
        <v>86</v>
      </c>
      <c r="D117" s="13" t="s">
        <v>622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232</v>
      </c>
      <c r="T117" s="12">
        <v>45757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0</v>
      </c>
      <c r="AC117" s="8">
        <v>5378.4500000000007</v>
      </c>
      <c r="AD117" s="8">
        <v>0</v>
      </c>
      <c r="AE117" s="8">
        <v>0</v>
      </c>
      <c r="AF117" s="8" t="s">
        <v>243</v>
      </c>
      <c r="AG117" s="1" t="s">
        <v>123</v>
      </c>
      <c r="AH117" s="1" t="s">
        <v>74</v>
      </c>
      <c r="AI117" s="1">
        <v>2</v>
      </c>
      <c r="AJ117" s="3">
        <v>45757</v>
      </c>
      <c r="AK117" s="3">
        <v>0</v>
      </c>
      <c r="AL117" s="3">
        <v>45748</v>
      </c>
      <c r="AM117" s="3">
        <v>45755</v>
      </c>
      <c r="AN117" s="3">
        <v>45756</v>
      </c>
      <c r="AO117" s="3">
        <v>45756</v>
      </c>
      <c r="AP117" s="3">
        <v>45752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411.15262222222225</v>
      </c>
    </row>
    <row r="118" spans="1:56" ht="28.5" customHeight="1" x14ac:dyDescent="0.45">
      <c r="A118" s="3">
        <v>45724</v>
      </c>
      <c r="B118" s="14" t="s">
        <v>596</v>
      </c>
      <c r="C118" s="9" t="s">
        <v>86</v>
      </c>
      <c r="D118" s="13" t="s">
        <v>527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232</v>
      </c>
      <c r="T118" s="12">
        <v>45757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82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436</v>
      </c>
      <c r="AG118" s="1" t="s">
        <v>123</v>
      </c>
      <c r="AH118" s="1" t="s">
        <v>74</v>
      </c>
      <c r="AI118" s="1">
        <v>2</v>
      </c>
      <c r="AJ118" s="3">
        <v>45757</v>
      </c>
      <c r="AK118" s="3">
        <v>0</v>
      </c>
      <c r="AL118" s="3">
        <v>45748</v>
      </c>
      <c r="AM118" s="3">
        <v>45755</v>
      </c>
      <c r="AN118" s="3">
        <v>45756</v>
      </c>
      <c r="AO118" s="3">
        <v>45756</v>
      </c>
      <c r="AP118" s="3">
        <v>45752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2466.9157333333337</v>
      </c>
    </row>
    <row r="119" spans="1:56" ht="28.5" customHeight="1" x14ac:dyDescent="0.45">
      <c r="A119" s="3">
        <v>45722</v>
      </c>
      <c r="B119" s="14" t="s">
        <v>534</v>
      </c>
      <c r="C119" s="9" t="s">
        <v>86</v>
      </c>
      <c r="D119" s="13" t="s">
        <v>321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45768</v>
      </c>
      <c r="U119" s="11">
        <v>30000</v>
      </c>
      <c r="V119" s="10">
        <v>0</v>
      </c>
      <c r="W119" s="10">
        <v>30000</v>
      </c>
      <c r="X119" s="10">
        <v>0</v>
      </c>
      <c r="Y119" s="10">
        <v>31500</v>
      </c>
      <c r="Z119" s="9" t="s">
        <v>82</v>
      </c>
      <c r="AA119" s="8">
        <v>32270.700000000004</v>
      </c>
      <c r="AB119" s="8">
        <v>0</v>
      </c>
      <c r="AC119" s="8">
        <v>32270.700000000004</v>
      </c>
      <c r="AD119" s="8">
        <v>0</v>
      </c>
      <c r="AE119" s="8">
        <v>0</v>
      </c>
      <c r="AF119" s="8" t="s">
        <v>436</v>
      </c>
      <c r="AG119" s="1" t="s">
        <v>123</v>
      </c>
      <c r="AH119" s="1" t="s">
        <v>74</v>
      </c>
      <c r="AI119" s="1">
        <v>2</v>
      </c>
      <c r="AJ119" s="3">
        <v>45768</v>
      </c>
      <c r="AK119" s="3">
        <v>0</v>
      </c>
      <c r="AL119" s="3">
        <v>45759</v>
      </c>
      <c r="AM119" s="3">
        <v>45766</v>
      </c>
      <c r="AN119" s="3">
        <v>45767</v>
      </c>
      <c r="AO119" s="3">
        <v>45767</v>
      </c>
      <c r="AP119" s="3">
        <v>45763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2466.9157333333337</v>
      </c>
    </row>
    <row r="120" spans="1:56" ht="28.5" customHeight="1" x14ac:dyDescent="0.45">
      <c r="A120" s="3">
        <v>45723</v>
      </c>
      <c r="B120" s="14" t="s">
        <v>553</v>
      </c>
      <c r="C120" s="9" t="s">
        <v>86</v>
      </c>
      <c r="D120" s="13" t="s">
        <v>435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45755</v>
      </c>
      <c r="U120" s="11">
        <v>40000</v>
      </c>
      <c r="V120" s="10">
        <v>0</v>
      </c>
      <c r="W120" s="10">
        <v>40000</v>
      </c>
      <c r="X120" s="10">
        <v>0</v>
      </c>
      <c r="Y120" s="10">
        <v>42000</v>
      </c>
      <c r="Z120" s="9" t="s">
        <v>82</v>
      </c>
      <c r="AA120" s="8">
        <v>43027.600000000006</v>
      </c>
      <c r="AB120" s="8">
        <v>0</v>
      </c>
      <c r="AC120" s="8">
        <v>43027.600000000006</v>
      </c>
      <c r="AD120" s="8">
        <v>0</v>
      </c>
      <c r="AE120" s="8">
        <v>0</v>
      </c>
      <c r="AF120" s="8" t="s">
        <v>436</v>
      </c>
      <c r="AG120" s="1" t="s">
        <v>123</v>
      </c>
      <c r="AH120" s="1" t="s">
        <v>74</v>
      </c>
      <c r="AI120" s="1">
        <v>2</v>
      </c>
      <c r="AJ120" s="3">
        <v>45755</v>
      </c>
      <c r="AK120" s="3">
        <v>0</v>
      </c>
      <c r="AL120" s="3">
        <v>45746</v>
      </c>
      <c r="AM120" s="3">
        <v>45753</v>
      </c>
      <c r="AN120" s="3">
        <v>45754</v>
      </c>
      <c r="AO120" s="3">
        <v>45754</v>
      </c>
      <c r="AP120" s="3">
        <v>45750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3289.220977777778</v>
      </c>
    </row>
    <row r="121" spans="1:56" ht="28.5" customHeight="1" x14ac:dyDescent="0.45">
      <c r="A121" s="3">
        <v>45724</v>
      </c>
      <c r="B121" s="14" t="s">
        <v>597</v>
      </c>
      <c r="C121" s="9" t="s">
        <v>86</v>
      </c>
      <c r="D121" s="13" t="s">
        <v>328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329</v>
      </c>
      <c r="T121" s="12">
        <v>45765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82</v>
      </c>
      <c r="AA121" s="8">
        <v>21513.800000000003</v>
      </c>
      <c r="AB121" s="8">
        <v>0</v>
      </c>
      <c r="AC121" s="8">
        <v>21513.800000000003</v>
      </c>
      <c r="AD121" s="8">
        <v>0</v>
      </c>
      <c r="AE121" s="8">
        <v>0</v>
      </c>
      <c r="AF121" s="8" t="s">
        <v>298</v>
      </c>
      <c r="AG121" s="1" t="s">
        <v>123</v>
      </c>
      <c r="AH121" s="1" t="s">
        <v>74</v>
      </c>
      <c r="AI121" s="1">
        <v>2</v>
      </c>
      <c r="AJ121" s="3">
        <v>45765</v>
      </c>
      <c r="AK121" s="3">
        <v>0</v>
      </c>
      <c r="AL121" s="3">
        <v>45756</v>
      </c>
      <c r="AM121" s="3">
        <v>45763</v>
      </c>
      <c r="AN121" s="3">
        <v>45764</v>
      </c>
      <c r="AO121" s="3">
        <v>45764</v>
      </c>
      <c r="AP121" s="3">
        <v>45760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1644.610488888889</v>
      </c>
    </row>
    <row r="122" spans="1:56" ht="28.5" customHeight="1" x14ac:dyDescent="0.45">
      <c r="A122" s="3">
        <v>45728</v>
      </c>
      <c r="B122" s="14" t="s">
        <v>598</v>
      </c>
      <c r="C122" s="9" t="s">
        <v>86</v>
      </c>
      <c r="D122" s="13" t="s">
        <v>599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45770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243</v>
      </c>
      <c r="AG122" s="1" t="s">
        <v>123</v>
      </c>
      <c r="AH122" s="1" t="s">
        <v>74</v>
      </c>
      <c r="AI122" s="1">
        <v>2</v>
      </c>
      <c r="AJ122" s="3">
        <v>45770</v>
      </c>
      <c r="AK122" s="3">
        <v>0</v>
      </c>
      <c r="AL122" s="3">
        <v>45761</v>
      </c>
      <c r="AM122" s="3">
        <v>45768</v>
      </c>
      <c r="AN122" s="3">
        <v>45769</v>
      </c>
      <c r="AO122" s="3">
        <v>45769</v>
      </c>
      <c r="AP122" s="3">
        <v>45765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822.3052444444445</v>
      </c>
    </row>
    <row r="123" spans="1:56" ht="28.5" customHeight="1" x14ac:dyDescent="0.45">
      <c r="A123" s="3">
        <v>45731</v>
      </c>
      <c r="B123" s="14" t="s">
        <v>659</v>
      </c>
      <c r="C123" s="9" t="s">
        <v>86</v>
      </c>
      <c r="D123" s="13" t="s">
        <v>620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45771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243</v>
      </c>
      <c r="AG123" s="1" t="s">
        <v>123</v>
      </c>
      <c r="AH123" s="1" t="s">
        <v>74</v>
      </c>
      <c r="AI123" s="1">
        <v>2</v>
      </c>
      <c r="AJ123" s="3">
        <v>45771</v>
      </c>
      <c r="AK123" s="3">
        <v>0</v>
      </c>
      <c r="AL123" s="3">
        <v>45762</v>
      </c>
      <c r="AM123" s="3">
        <v>45769</v>
      </c>
      <c r="AN123" s="3">
        <v>45770</v>
      </c>
      <c r="AO123" s="3">
        <v>45770</v>
      </c>
      <c r="AP123" s="3">
        <v>45766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602</v>
      </c>
      <c r="C124" s="9" t="s">
        <v>86</v>
      </c>
      <c r="D124" s="13" t="s">
        <v>730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329</v>
      </c>
      <c r="T124" s="12">
        <v>45771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298</v>
      </c>
      <c r="AG124" s="1" t="s">
        <v>123</v>
      </c>
      <c r="AH124" s="1" t="s">
        <v>74</v>
      </c>
      <c r="AI124" s="1">
        <v>2</v>
      </c>
      <c r="AJ124" s="3">
        <v>45771</v>
      </c>
      <c r="AK124" s="3">
        <v>0</v>
      </c>
      <c r="AL124" s="3">
        <v>45762</v>
      </c>
      <c r="AM124" s="3">
        <v>45769</v>
      </c>
      <c r="AN124" s="3">
        <v>45770</v>
      </c>
      <c r="AO124" s="3">
        <v>45770</v>
      </c>
      <c r="AP124" s="3">
        <v>45766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45724</v>
      </c>
      <c r="B125" s="14" t="s">
        <v>602</v>
      </c>
      <c r="C125" s="9" t="s">
        <v>86</v>
      </c>
      <c r="D125" s="13" t="s">
        <v>527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329</v>
      </c>
      <c r="T125" s="12">
        <v>45771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0</v>
      </c>
      <c r="AF125" s="8" t="s">
        <v>298</v>
      </c>
      <c r="AG125" s="1" t="s">
        <v>123</v>
      </c>
      <c r="AH125" s="1" t="s">
        <v>74</v>
      </c>
      <c r="AI125" s="1">
        <v>2</v>
      </c>
      <c r="AJ125" s="3">
        <v>45771</v>
      </c>
      <c r="AK125" s="3">
        <v>0</v>
      </c>
      <c r="AL125" s="3">
        <v>45762</v>
      </c>
      <c r="AM125" s="3">
        <v>45769</v>
      </c>
      <c r="AN125" s="3">
        <v>45770</v>
      </c>
      <c r="AO125" s="3">
        <v>45770</v>
      </c>
      <c r="AP125" s="3">
        <v>45766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822.3052444444445</v>
      </c>
    </row>
    <row r="126" spans="1:56" ht="28.5" customHeight="1" x14ac:dyDescent="0.45">
      <c r="A126" s="3">
        <v>45731</v>
      </c>
      <c r="B126" s="14" t="s">
        <v>657</v>
      </c>
      <c r="C126" s="9" t="s">
        <v>86</v>
      </c>
      <c r="D126" s="13" t="s">
        <v>613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45772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243</v>
      </c>
      <c r="AG126" s="1" t="s">
        <v>123</v>
      </c>
      <c r="AH126" s="1" t="s">
        <v>74</v>
      </c>
      <c r="AI126" s="1">
        <v>2</v>
      </c>
      <c r="AJ126" s="3">
        <v>45772</v>
      </c>
      <c r="AK126" s="3">
        <v>0</v>
      </c>
      <c r="AL126" s="3">
        <v>45763</v>
      </c>
      <c r="AM126" s="3">
        <v>45770</v>
      </c>
      <c r="AN126" s="3">
        <v>45771</v>
      </c>
      <c r="AO126" s="3">
        <v>45771</v>
      </c>
      <c r="AP126" s="3">
        <v>45767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822.3052444444445</v>
      </c>
    </row>
    <row r="127" spans="1:56" ht="28.5" customHeight="1" x14ac:dyDescent="0.45">
      <c r="A127" s="3">
        <v>45736</v>
      </c>
      <c r="B127" s="14" t="s">
        <v>696</v>
      </c>
      <c r="C127" s="9" t="s">
        <v>86</v>
      </c>
      <c r="D127" s="13" t="s">
        <v>311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45759</v>
      </c>
      <c r="U127" s="11">
        <v>15000</v>
      </c>
      <c r="V127" s="10">
        <v>0</v>
      </c>
      <c r="W127" s="10">
        <v>15000</v>
      </c>
      <c r="X127" s="10">
        <v>0</v>
      </c>
      <c r="Y127" s="10">
        <v>15750</v>
      </c>
      <c r="Z127" s="9" t="s">
        <v>82</v>
      </c>
      <c r="AA127" s="8">
        <v>16135.350000000002</v>
      </c>
      <c r="AB127" s="8">
        <v>0</v>
      </c>
      <c r="AC127" s="8">
        <v>16135.350000000002</v>
      </c>
      <c r="AD127" s="8">
        <v>0</v>
      </c>
      <c r="AE127" s="8">
        <v>0</v>
      </c>
      <c r="AF127" s="8" t="s">
        <v>312</v>
      </c>
      <c r="AG127" s="1" t="s">
        <v>123</v>
      </c>
      <c r="AH127" s="1" t="s">
        <v>74</v>
      </c>
      <c r="AI127" s="1">
        <v>2</v>
      </c>
      <c r="AJ127" s="3">
        <v>45759</v>
      </c>
      <c r="AK127" s="3">
        <v>0</v>
      </c>
      <c r="AL127" s="3">
        <v>45750</v>
      </c>
      <c r="AM127" s="3">
        <v>45757</v>
      </c>
      <c r="AN127" s="3">
        <v>45758</v>
      </c>
      <c r="AO127" s="3">
        <v>45758</v>
      </c>
      <c r="AP127" s="3">
        <v>45754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1233.4578666666669</v>
      </c>
    </row>
    <row r="128" spans="1:56" ht="28.5" customHeight="1" x14ac:dyDescent="0.45">
      <c r="A128" s="3">
        <v>45736</v>
      </c>
      <c r="B128" s="14" t="s">
        <v>696</v>
      </c>
      <c r="C128" s="9" t="s">
        <v>86</v>
      </c>
      <c r="D128" s="13" t="s">
        <v>314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45764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82</v>
      </c>
      <c r="AA128" s="8">
        <v>15059.660000000002</v>
      </c>
      <c r="AB128" s="8">
        <v>0</v>
      </c>
      <c r="AC128" s="8">
        <v>15059.660000000002</v>
      </c>
      <c r="AD128" s="8">
        <v>0</v>
      </c>
      <c r="AE128" s="8">
        <v>0</v>
      </c>
      <c r="AF128" s="8" t="s">
        <v>312</v>
      </c>
      <c r="AG128" s="1" t="s">
        <v>123</v>
      </c>
      <c r="AH128" s="1" t="s">
        <v>74</v>
      </c>
      <c r="AI128" s="1">
        <v>2</v>
      </c>
      <c r="AJ128" s="3">
        <v>45764</v>
      </c>
      <c r="AK128" s="3">
        <v>0</v>
      </c>
      <c r="AL128" s="3">
        <v>45755</v>
      </c>
      <c r="AM128" s="3">
        <v>45762</v>
      </c>
      <c r="AN128" s="3">
        <v>45763</v>
      </c>
      <c r="AO128" s="3">
        <v>45763</v>
      </c>
      <c r="AP128" s="3">
        <v>45759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1151.2273422222224</v>
      </c>
    </row>
    <row r="129" spans="1:56" ht="28.5" customHeight="1" x14ac:dyDescent="0.45">
      <c r="A129" s="3">
        <v>45736</v>
      </c>
      <c r="B129" s="14" t="s">
        <v>697</v>
      </c>
      <c r="C129" s="9" t="s">
        <v>86</v>
      </c>
      <c r="D129" s="13" t="s">
        <v>647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232</v>
      </c>
      <c r="T129" s="12">
        <v>45757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 t="s">
        <v>312</v>
      </c>
      <c r="AG129" s="1" t="s">
        <v>123</v>
      </c>
      <c r="AH129" s="1" t="s">
        <v>74</v>
      </c>
      <c r="AI129" s="1">
        <v>2</v>
      </c>
      <c r="AJ129" s="3">
        <v>45757</v>
      </c>
      <c r="AK129" s="3">
        <v>0</v>
      </c>
      <c r="AL129" s="3">
        <v>45748</v>
      </c>
      <c r="AM129" s="3">
        <v>45755</v>
      </c>
      <c r="AN129" s="3">
        <v>45756</v>
      </c>
      <c r="AO129" s="3">
        <v>45756</v>
      </c>
      <c r="AP129" s="3">
        <v>45752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411.15262222222225</v>
      </c>
    </row>
    <row r="130" spans="1:56" ht="28.5" customHeight="1" x14ac:dyDescent="0.45">
      <c r="A130" s="3">
        <v>45736</v>
      </c>
      <c r="B130" s="14" t="s">
        <v>698</v>
      </c>
      <c r="C130" s="9" t="s">
        <v>86</v>
      </c>
      <c r="D130" s="13" t="s">
        <v>404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45766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82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0</v>
      </c>
      <c r="AF130" s="8" t="s">
        <v>432</v>
      </c>
      <c r="AG130" s="1" t="s">
        <v>123</v>
      </c>
      <c r="AH130" s="1" t="s">
        <v>74</v>
      </c>
      <c r="AI130" s="1">
        <v>2</v>
      </c>
      <c r="AJ130" s="3">
        <v>45766</v>
      </c>
      <c r="AK130" s="3">
        <v>0</v>
      </c>
      <c r="AL130" s="3">
        <v>45757</v>
      </c>
      <c r="AM130" s="3">
        <v>45764</v>
      </c>
      <c r="AN130" s="3">
        <v>45765</v>
      </c>
      <c r="AO130" s="3">
        <v>45765</v>
      </c>
      <c r="AP130" s="3">
        <v>45761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1644.610488888889</v>
      </c>
    </row>
    <row r="131" spans="1:56" ht="28.5" customHeight="1" x14ac:dyDescent="0.45">
      <c r="A131" s="3">
        <v>45743</v>
      </c>
      <c r="B131" s="14" t="s">
        <v>751</v>
      </c>
      <c r="C131" s="9" t="s">
        <v>86</v>
      </c>
      <c r="D131" s="13" t="s">
        <v>349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45772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432</v>
      </c>
      <c r="AG131" s="1" t="s">
        <v>123</v>
      </c>
      <c r="AH131" s="1" t="s">
        <v>74</v>
      </c>
      <c r="AI131" s="1">
        <v>2</v>
      </c>
      <c r="AJ131" s="3">
        <v>45772</v>
      </c>
      <c r="AK131" s="3">
        <v>0</v>
      </c>
      <c r="AL131" s="3">
        <v>45763</v>
      </c>
      <c r="AM131" s="3">
        <v>45770</v>
      </c>
      <c r="AN131" s="3">
        <v>45771</v>
      </c>
      <c r="AO131" s="3">
        <v>45771</v>
      </c>
      <c r="AP131" s="3">
        <v>45767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822.3052444444445</v>
      </c>
    </row>
    <row r="132" spans="1:56" ht="28.5" customHeight="1" x14ac:dyDescent="0.45">
      <c r="A132" s="3">
        <v>45743</v>
      </c>
      <c r="B132" s="14" t="s">
        <v>751</v>
      </c>
      <c r="C132" s="9" t="s">
        <v>86</v>
      </c>
      <c r="D132" s="13" t="s">
        <v>406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45776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82</v>
      </c>
      <c r="AA132" s="8">
        <v>32270.700000000004</v>
      </c>
      <c r="AB132" s="8">
        <v>0</v>
      </c>
      <c r="AC132" s="8">
        <v>32270.700000000004</v>
      </c>
      <c r="AD132" s="8">
        <v>0</v>
      </c>
      <c r="AE132" s="8">
        <v>0</v>
      </c>
      <c r="AF132" s="8" t="s">
        <v>432</v>
      </c>
      <c r="AG132" s="1" t="s">
        <v>61</v>
      </c>
      <c r="AH132" s="1" t="s">
        <v>74</v>
      </c>
      <c r="AI132" s="1">
        <v>2</v>
      </c>
      <c r="AJ132" s="3">
        <v>45776</v>
      </c>
      <c r="AK132" s="3">
        <v>0</v>
      </c>
      <c r="AL132" s="3">
        <v>45767</v>
      </c>
      <c r="AM132" s="3">
        <v>45774</v>
      </c>
      <c r="AN132" s="3">
        <v>45775</v>
      </c>
      <c r="AO132" s="3">
        <v>45775</v>
      </c>
      <c r="AP132" s="3">
        <v>45771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2466.9157333333337</v>
      </c>
    </row>
    <row r="133" spans="1:56" ht="28.5" customHeight="1" x14ac:dyDescent="0.45">
      <c r="A133" s="3">
        <v>45743</v>
      </c>
      <c r="B133" s="14" t="s">
        <v>752</v>
      </c>
      <c r="C133" s="9" t="s">
        <v>86</v>
      </c>
      <c r="D133" s="13" t="s">
        <v>321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45769</v>
      </c>
      <c r="U133" s="11">
        <v>80000</v>
      </c>
      <c r="V133" s="10">
        <v>0</v>
      </c>
      <c r="W133" s="10">
        <v>80000</v>
      </c>
      <c r="X133" s="10">
        <v>0</v>
      </c>
      <c r="Y133" s="10">
        <v>84000</v>
      </c>
      <c r="Z133" s="9" t="s">
        <v>82</v>
      </c>
      <c r="AA133" s="8">
        <v>86055.200000000012</v>
      </c>
      <c r="AB133" s="8">
        <v>0</v>
      </c>
      <c r="AC133" s="8">
        <v>86055.200000000012</v>
      </c>
      <c r="AD133" s="8">
        <v>0</v>
      </c>
      <c r="AE133" s="8">
        <v>0</v>
      </c>
      <c r="AF133" s="8" t="s">
        <v>432</v>
      </c>
      <c r="AG133" s="1" t="s">
        <v>123</v>
      </c>
      <c r="AH133" s="1" t="s">
        <v>74</v>
      </c>
      <c r="AI133" s="1">
        <v>2</v>
      </c>
      <c r="AJ133" s="3">
        <v>45769</v>
      </c>
      <c r="AK133" s="3">
        <v>0</v>
      </c>
      <c r="AL133" s="3">
        <v>45760</v>
      </c>
      <c r="AM133" s="3">
        <v>45767</v>
      </c>
      <c r="AN133" s="3">
        <v>45768</v>
      </c>
      <c r="AO133" s="3">
        <v>45768</v>
      </c>
      <c r="AP133" s="3">
        <v>45764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6578.441955555556</v>
      </c>
    </row>
    <row r="134" spans="1:56" ht="28.5" customHeight="1" x14ac:dyDescent="0.45">
      <c r="A134" s="3">
        <v>45743</v>
      </c>
      <c r="B134" s="14" t="s">
        <v>731</v>
      </c>
      <c r="C134" s="9" t="s">
        <v>86</v>
      </c>
      <c r="D134" s="13" t="s">
        <v>732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45757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82</v>
      </c>
      <c r="AA134" s="8">
        <v>21513.800000000003</v>
      </c>
      <c r="AB134" s="8">
        <v>0</v>
      </c>
      <c r="AC134" s="8">
        <v>21513.800000000003</v>
      </c>
      <c r="AD134" s="8">
        <v>0</v>
      </c>
      <c r="AE134" s="8">
        <v>0</v>
      </c>
      <c r="AF134" s="8" t="s">
        <v>243</v>
      </c>
      <c r="AG134" s="1" t="s">
        <v>123</v>
      </c>
      <c r="AH134" s="1" t="s">
        <v>74</v>
      </c>
      <c r="AI134" s="1">
        <v>2</v>
      </c>
      <c r="AJ134" s="3">
        <v>45757</v>
      </c>
      <c r="AK134" s="3">
        <v>0</v>
      </c>
      <c r="AL134" s="3">
        <v>45748</v>
      </c>
      <c r="AM134" s="3">
        <v>45755</v>
      </c>
      <c r="AN134" s="3">
        <v>45756</v>
      </c>
      <c r="AO134" s="3">
        <v>45756</v>
      </c>
      <c r="AP134" s="3">
        <v>45752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1644.610488888889</v>
      </c>
    </row>
    <row r="135" spans="1:56" ht="28.5" customHeight="1" x14ac:dyDescent="0.45">
      <c r="A135" s="3" t="s">
        <v>146</v>
      </c>
      <c r="B135" s="14" t="s">
        <v>146</v>
      </c>
      <c r="C135" s="9" t="s">
        <v>152</v>
      </c>
      <c r="D135" s="13" t="s">
        <v>61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>
        <v>45777</v>
      </c>
      <c r="U135" s="11">
        <v>160000</v>
      </c>
      <c r="V135" s="10">
        <v>0</v>
      </c>
      <c r="W135" s="10">
        <v>160000</v>
      </c>
      <c r="X135" s="10">
        <v>0</v>
      </c>
      <c r="Y135" s="10">
        <v>168000</v>
      </c>
      <c r="Z135" s="9" t="s">
        <v>82</v>
      </c>
      <c r="AA135" s="8">
        <v>167640</v>
      </c>
      <c r="AB135" s="8">
        <v>0</v>
      </c>
      <c r="AC135" s="8">
        <v>167640</v>
      </c>
      <c r="AD135" s="8">
        <v>0</v>
      </c>
      <c r="AE135" s="8">
        <v>0</v>
      </c>
      <c r="AF135" s="8">
        <v>0</v>
      </c>
      <c r="AG135" s="1" t="s">
        <v>123</v>
      </c>
      <c r="AH135" s="1" t="s">
        <v>74</v>
      </c>
      <c r="AI135" s="1">
        <v>2</v>
      </c>
      <c r="AJ135" s="3">
        <v>45777</v>
      </c>
      <c r="AK135" s="3">
        <v>0</v>
      </c>
      <c r="AL135" s="3">
        <v>45768</v>
      </c>
      <c r="AM135" s="3">
        <v>45775</v>
      </c>
      <c r="AN135" s="3">
        <v>45776</v>
      </c>
      <c r="AO135" s="3">
        <v>45776</v>
      </c>
      <c r="AP135" s="3">
        <v>45772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12815.146666666666</v>
      </c>
    </row>
    <row r="136" spans="1:56" ht="28.5" customHeight="1" x14ac:dyDescent="0.45">
      <c r="A136" s="3">
        <v>45731</v>
      </c>
      <c r="B136" s="14" t="s">
        <v>663</v>
      </c>
      <c r="C136" s="9" t="s">
        <v>86</v>
      </c>
      <c r="D136" s="13" t="s">
        <v>612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45779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45779</v>
      </c>
      <c r="AK136" s="3">
        <v>0</v>
      </c>
      <c r="AL136" s="3">
        <v>45770</v>
      </c>
      <c r="AM136" s="3">
        <v>45777</v>
      </c>
      <c r="AN136" s="3">
        <v>45778</v>
      </c>
      <c r="AO136" s="3">
        <v>45778</v>
      </c>
      <c r="AP136" s="3">
        <v>45774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822.3052444444445</v>
      </c>
    </row>
    <row r="137" spans="1:56" ht="28.5" customHeight="1" x14ac:dyDescent="0.45">
      <c r="A137" s="3">
        <v>45731</v>
      </c>
      <c r="B137" s="14" t="s">
        <v>664</v>
      </c>
      <c r="C137" s="9" t="s">
        <v>86</v>
      </c>
      <c r="D137" s="13" t="s">
        <v>617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45779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243</v>
      </c>
      <c r="AG137" s="1" t="s">
        <v>123</v>
      </c>
      <c r="AH137" s="1" t="s">
        <v>74</v>
      </c>
      <c r="AI137" s="1">
        <v>2</v>
      </c>
      <c r="AJ137" s="3">
        <v>45779</v>
      </c>
      <c r="AK137" s="3">
        <v>0</v>
      </c>
      <c r="AL137" s="3">
        <v>45770</v>
      </c>
      <c r="AM137" s="3">
        <v>45777</v>
      </c>
      <c r="AN137" s="3">
        <v>45778</v>
      </c>
      <c r="AO137" s="3">
        <v>45778</v>
      </c>
      <c r="AP137" s="3">
        <v>45774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45731</v>
      </c>
      <c r="B138" s="14" t="s">
        <v>665</v>
      </c>
      <c r="C138" s="9" t="s">
        <v>86</v>
      </c>
      <c r="D138" s="13" t="s">
        <v>623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45779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82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 t="s">
        <v>243</v>
      </c>
      <c r="AG138" s="1" t="s">
        <v>123</v>
      </c>
      <c r="AH138" s="1" t="s">
        <v>74</v>
      </c>
      <c r="AI138" s="1">
        <v>2</v>
      </c>
      <c r="AJ138" s="3">
        <v>45779</v>
      </c>
      <c r="AK138" s="3">
        <v>0</v>
      </c>
      <c r="AL138" s="3">
        <v>45770</v>
      </c>
      <c r="AM138" s="3">
        <v>45777</v>
      </c>
      <c r="AN138" s="3">
        <v>45778</v>
      </c>
      <c r="AO138" s="3">
        <v>45778</v>
      </c>
      <c r="AP138" s="3">
        <v>45774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822.3052444444445</v>
      </c>
    </row>
    <row r="139" spans="1:56" ht="28.5" customHeight="1" x14ac:dyDescent="0.45">
      <c r="A139" s="3">
        <v>45731</v>
      </c>
      <c r="B139" s="14" t="s">
        <v>664</v>
      </c>
      <c r="C139" s="9" t="s">
        <v>86</v>
      </c>
      <c r="D139" s="13" t="s">
        <v>618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45780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82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0</v>
      </c>
      <c r="AF139" s="8" t="s">
        <v>243</v>
      </c>
      <c r="AG139" s="1" t="s">
        <v>123</v>
      </c>
      <c r="AH139" s="1" t="s">
        <v>74</v>
      </c>
      <c r="AI139" s="1">
        <v>2</v>
      </c>
      <c r="AJ139" s="3">
        <v>45780</v>
      </c>
      <c r="AK139" s="3">
        <v>0</v>
      </c>
      <c r="AL139" s="3">
        <v>45771</v>
      </c>
      <c r="AM139" s="3">
        <v>45778</v>
      </c>
      <c r="AN139" s="3">
        <v>45779</v>
      </c>
      <c r="AO139" s="3">
        <v>45779</v>
      </c>
      <c r="AP139" s="3">
        <v>45775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411.15262222222225</v>
      </c>
    </row>
    <row r="140" spans="1:56" ht="28.5" customHeight="1" x14ac:dyDescent="0.45">
      <c r="A140" s="3">
        <v>45731</v>
      </c>
      <c r="B140" s="14" t="s">
        <v>665</v>
      </c>
      <c r="C140" s="9" t="s">
        <v>86</v>
      </c>
      <c r="D140" s="13" t="s">
        <v>624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45785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82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0</v>
      </c>
      <c r="AF140" s="8" t="s">
        <v>243</v>
      </c>
      <c r="AG140" s="1" t="s">
        <v>123</v>
      </c>
      <c r="AH140" s="1" t="s">
        <v>74</v>
      </c>
      <c r="AI140" s="1">
        <v>2</v>
      </c>
      <c r="AJ140" s="3">
        <v>45785</v>
      </c>
      <c r="AK140" s="3">
        <v>0</v>
      </c>
      <c r="AL140" s="3">
        <v>45776</v>
      </c>
      <c r="AM140" s="3">
        <v>45783</v>
      </c>
      <c r="AN140" s="3">
        <v>45784</v>
      </c>
      <c r="AO140" s="3">
        <v>45784</v>
      </c>
      <c r="AP140" s="3">
        <v>45780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411.15262222222225</v>
      </c>
    </row>
    <row r="141" spans="1:56" ht="28.5" customHeight="1" x14ac:dyDescent="0.45">
      <c r="A141" s="3">
        <v>45731</v>
      </c>
      <c r="B141" s="14" t="s">
        <v>660</v>
      </c>
      <c r="C141" s="9" t="s">
        <v>86</v>
      </c>
      <c r="D141" s="13" t="s">
        <v>616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45790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 t="s">
        <v>243</v>
      </c>
      <c r="AG141" s="1" t="s">
        <v>123</v>
      </c>
      <c r="AH141" s="1" t="s">
        <v>74</v>
      </c>
      <c r="AI141" s="1">
        <v>2</v>
      </c>
      <c r="AJ141" s="3">
        <v>45790</v>
      </c>
      <c r="AK141" s="3">
        <v>0</v>
      </c>
      <c r="AL141" s="3">
        <v>45781</v>
      </c>
      <c r="AM141" s="3">
        <v>45788</v>
      </c>
      <c r="AN141" s="3">
        <v>45789</v>
      </c>
      <c r="AO141" s="3">
        <v>45789</v>
      </c>
      <c r="AP141" s="3">
        <v>45785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411.15262222222225</v>
      </c>
    </row>
    <row r="142" spans="1:56" ht="28.5" customHeight="1" x14ac:dyDescent="0.45">
      <c r="A142" s="3">
        <v>45731</v>
      </c>
      <c r="B142" s="14" t="s">
        <v>663</v>
      </c>
      <c r="C142" s="9" t="s">
        <v>86</v>
      </c>
      <c r="D142" s="13" t="s">
        <v>614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232</v>
      </c>
      <c r="T142" s="12">
        <v>45792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82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0</v>
      </c>
      <c r="AF142" s="8" t="s">
        <v>243</v>
      </c>
      <c r="AG142" s="1" t="s">
        <v>122</v>
      </c>
      <c r="AH142" s="1" t="s">
        <v>74</v>
      </c>
      <c r="AI142" s="1">
        <v>2</v>
      </c>
      <c r="AJ142" s="3">
        <v>45792</v>
      </c>
      <c r="AK142" s="3">
        <v>0</v>
      </c>
      <c r="AL142" s="3">
        <v>45783</v>
      </c>
      <c r="AM142" s="3">
        <v>45790</v>
      </c>
      <c r="AN142" s="3">
        <v>45791</v>
      </c>
      <c r="AO142" s="3">
        <v>45791</v>
      </c>
      <c r="AP142" s="3">
        <v>45787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411.15262222222225</v>
      </c>
    </row>
    <row r="143" spans="1:56" ht="28.5" customHeight="1" x14ac:dyDescent="0.45">
      <c r="A143" s="3">
        <v>45728</v>
      </c>
      <c r="B143" s="14" t="s">
        <v>600</v>
      </c>
      <c r="C143" s="9" t="s">
        <v>86</v>
      </c>
      <c r="D143" s="13" t="s">
        <v>601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45793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82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0</v>
      </c>
      <c r="AF143" s="8" t="s">
        <v>243</v>
      </c>
      <c r="AG143" s="1" t="s">
        <v>122</v>
      </c>
      <c r="AH143" s="1" t="s">
        <v>74</v>
      </c>
      <c r="AI143" s="1">
        <v>2</v>
      </c>
      <c r="AJ143" s="3">
        <v>45793</v>
      </c>
      <c r="AK143" s="3">
        <v>0</v>
      </c>
      <c r="AL143" s="3">
        <v>45784</v>
      </c>
      <c r="AM143" s="3">
        <v>45791</v>
      </c>
      <c r="AN143" s="3">
        <v>45792</v>
      </c>
      <c r="AO143" s="3">
        <v>45792</v>
      </c>
      <c r="AP143" s="3">
        <v>45788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411.15262222222225</v>
      </c>
    </row>
    <row r="144" spans="1:56" ht="28.5" customHeight="1" x14ac:dyDescent="0.45">
      <c r="A144" s="3">
        <v>45728</v>
      </c>
      <c r="B144" s="14" t="s">
        <v>600</v>
      </c>
      <c r="C144" s="9" t="s">
        <v>86</v>
      </c>
      <c r="D144" s="13" t="s">
        <v>250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45793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 t="s">
        <v>243</v>
      </c>
      <c r="AG144" s="1" t="s">
        <v>122</v>
      </c>
      <c r="AH144" s="1" t="s">
        <v>74</v>
      </c>
      <c r="AI144" s="1">
        <v>2</v>
      </c>
      <c r="AJ144" s="3">
        <v>45793</v>
      </c>
      <c r="AK144" s="3">
        <v>0</v>
      </c>
      <c r="AL144" s="3">
        <v>45784</v>
      </c>
      <c r="AM144" s="3">
        <v>45791</v>
      </c>
      <c r="AN144" s="3">
        <v>45792</v>
      </c>
      <c r="AO144" s="3">
        <v>45792</v>
      </c>
      <c r="AP144" s="3">
        <v>45788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411.15262222222225</v>
      </c>
    </row>
    <row r="145" spans="1:56" ht="28.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37</v>
      </c>
      <c r="G145" s="9">
        <v>0</v>
      </c>
      <c r="H145" s="9">
        <v>0</v>
      </c>
      <c r="I145" s="9">
        <v>80</v>
      </c>
      <c r="J145" s="9" t="s">
        <v>57</v>
      </c>
      <c r="K145" s="9">
        <v>3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82</v>
      </c>
      <c r="AA145" s="8">
        <v>790464.51</v>
      </c>
      <c r="AB145" s="8">
        <v>0</v>
      </c>
      <c r="AC145" s="8">
        <v>790464.51</v>
      </c>
      <c r="AD145" s="8">
        <v>0</v>
      </c>
      <c r="AE145" s="8">
        <v>0</v>
      </c>
      <c r="AF145" s="8" t="s">
        <v>58</v>
      </c>
      <c r="AG145" s="1" t="s">
        <v>122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 t="s">
        <v>146</v>
      </c>
      <c r="B146" s="14" t="s">
        <v>146</v>
      </c>
      <c r="C146" s="9" t="s">
        <v>273</v>
      </c>
      <c r="D146" s="13" t="s">
        <v>275</v>
      </c>
      <c r="E146" s="9">
        <v>21</v>
      </c>
      <c r="F146" s="9">
        <v>34</v>
      </c>
      <c r="G146" s="9" t="s">
        <v>60</v>
      </c>
      <c r="H146" s="9">
        <v>0</v>
      </c>
      <c r="I146" s="9">
        <v>60</v>
      </c>
      <c r="J146" s="9" t="s">
        <v>57</v>
      </c>
      <c r="K146" s="9">
        <v>5</v>
      </c>
      <c r="L146" s="9" t="s">
        <v>93</v>
      </c>
      <c r="M146" s="10">
        <v>22</v>
      </c>
      <c r="N146" s="9">
        <v>36</v>
      </c>
      <c r="O146" s="9">
        <v>40</v>
      </c>
      <c r="P146" s="10">
        <v>195.39367372799995</v>
      </c>
      <c r="Q146" s="10">
        <v>0</v>
      </c>
      <c r="R146" s="10">
        <v>195.39367372799995</v>
      </c>
      <c r="S146" s="9" t="s">
        <v>67</v>
      </c>
      <c r="T146" s="12">
        <v>45777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140</v>
      </c>
      <c r="AA146" s="8">
        <v>9918.7000000000007</v>
      </c>
      <c r="AB146" s="8">
        <v>0</v>
      </c>
      <c r="AC146" s="8">
        <v>9918.7000000000007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72</v>
      </c>
      <c r="AI146" s="1">
        <v>3</v>
      </c>
      <c r="AJ146" s="3">
        <v>45777</v>
      </c>
      <c r="AK146" s="3">
        <v>0</v>
      </c>
      <c r="AL146" s="3">
        <v>45767</v>
      </c>
      <c r="AM146" s="3">
        <v>45774</v>
      </c>
      <c r="AN146" s="3">
        <v>45775</v>
      </c>
      <c r="AO146" s="3">
        <v>45775</v>
      </c>
      <c r="AP146" s="3">
        <v>45772</v>
      </c>
      <c r="AQ146" s="3">
        <v>45776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676.95127500000001</v>
      </c>
    </row>
    <row r="147" spans="1:56" ht="28.5" customHeight="1" x14ac:dyDescent="0.45">
      <c r="A147" s="3" t="s">
        <v>146</v>
      </c>
      <c r="B147" s="14" t="s">
        <v>146</v>
      </c>
      <c r="C147" s="9" t="s">
        <v>195</v>
      </c>
      <c r="D147" s="13" t="s">
        <v>59</v>
      </c>
      <c r="E147" s="9">
        <v>21</v>
      </c>
      <c r="F147" s="9">
        <v>38</v>
      </c>
      <c r="G147" s="9" t="s">
        <v>60</v>
      </c>
      <c r="H147" s="9">
        <v>0</v>
      </c>
      <c r="I147" s="9">
        <v>69</v>
      </c>
      <c r="J147" s="9" t="s">
        <v>57</v>
      </c>
      <c r="K147" s="9">
        <v>5</v>
      </c>
      <c r="L147" s="9" t="s">
        <v>93</v>
      </c>
      <c r="M147" s="10">
        <v>22</v>
      </c>
      <c r="N147" s="9">
        <v>41</v>
      </c>
      <c r="O147" s="9">
        <v>40</v>
      </c>
      <c r="P147" s="10">
        <v>445.06336793599996</v>
      </c>
      <c r="Q147" s="10">
        <v>0</v>
      </c>
      <c r="R147" s="10">
        <v>445.06336793599996</v>
      </c>
      <c r="S147" s="9" t="s">
        <v>71</v>
      </c>
      <c r="T147" s="12">
        <v>45777</v>
      </c>
      <c r="U147" s="11">
        <v>20000</v>
      </c>
      <c r="V147" s="10">
        <v>0</v>
      </c>
      <c r="W147" s="10">
        <v>20000</v>
      </c>
      <c r="X147" s="10">
        <v>0</v>
      </c>
      <c r="Y147" s="10">
        <v>0</v>
      </c>
      <c r="Z147" s="9" t="s">
        <v>140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77</v>
      </c>
      <c r="AI147" s="1">
        <v>3</v>
      </c>
      <c r="AJ147" s="3">
        <v>45777</v>
      </c>
      <c r="AK147" s="3">
        <v>0</v>
      </c>
      <c r="AL147" s="3">
        <v>0</v>
      </c>
      <c r="AM147" s="3">
        <v>0</v>
      </c>
      <c r="AN147" s="3">
        <v>0</v>
      </c>
      <c r="AO147" s="3">
        <v>45774</v>
      </c>
      <c r="AP147" s="3">
        <v>45772</v>
      </c>
      <c r="AQ147" s="3">
        <v>45775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1506.4549499999996</v>
      </c>
    </row>
    <row r="148" spans="1:56" ht="28.5" customHeight="1" x14ac:dyDescent="0.45">
      <c r="A148" s="3" t="s">
        <v>146</v>
      </c>
      <c r="B148" s="14" t="s">
        <v>146</v>
      </c>
      <c r="C148" s="9" t="s">
        <v>195</v>
      </c>
      <c r="D148" s="13" t="s">
        <v>59</v>
      </c>
      <c r="E148" s="9">
        <v>21</v>
      </c>
      <c r="F148" s="9">
        <v>38</v>
      </c>
      <c r="G148" s="9" t="s">
        <v>60</v>
      </c>
      <c r="H148" s="9">
        <v>0</v>
      </c>
      <c r="I148" s="9">
        <v>69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45777</v>
      </c>
      <c r="U148" s="11">
        <v>20000</v>
      </c>
      <c r="V148" s="10">
        <v>0</v>
      </c>
      <c r="W148" s="10">
        <v>20000</v>
      </c>
      <c r="X148" s="10">
        <v>0</v>
      </c>
      <c r="Y148" s="10">
        <v>0</v>
      </c>
      <c r="Z148" s="9" t="s">
        <v>140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77</v>
      </c>
      <c r="AI148" s="1">
        <v>2</v>
      </c>
      <c r="AJ148" s="3">
        <v>45777</v>
      </c>
      <c r="AK148" s="3">
        <v>0</v>
      </c>
      <c r="AL148" s="3">
        <v>0</v>
      </c>
      <c r="AM148" s="3">
        <v>0</v>
      </c>
      <c r="AN148" s="3">
        <v>0</v>
      </c>
      <c r="AO148" s="3">
        <v>45775</v>
      </c>
      <c r="AP148" s="3">
        <v>45772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1506.4549499999996</v>
      </c>
    </row>
    <row r="149" spans="1:56" ht="28.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21</v>
      </c>
      <c r="F149" s="9">
        <v>37</v>
      </c>
      <c r="G149" s="9" t="s">
        <v>60</v>
      </c>
      <c r="H149" s="9">
        <v>0</v>
      </c>
      <c r="I149" s="9">
        <v>67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140</v>
      </c>
      <c r="AA149" s="8">
        <v>54063.899999999994</v>
      </c>
      <c r="AB149" s="8">
        <v>0</v>
      </c>
      <c r="AC149" s="8">
        <v>54063.899999999994</v>
      </c>
      <c r="AD149" s="8">
        <v>0</v>
      </c>
      <c r="AE149" s="8">
        <v>0</v>
      </c>
      <c r="AF149" s="8" t="s">
        <v>58</v>
      </c>
      <c r="AG149" s="1" t="s">
        <v>123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8.5" customHeight="1" x14ac:dyDescent="0.45">
      <c r="A150" s="3">
        <v>45743</v>
      </c>
      <c r="B150" s="14" t="s">
        <v>733</v>
      </c>
      <c r="C150" s="9" t="s">
        <v>80</v>
      </c>
      <c r="D150" s="13" t="s">
        <v>720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>
        <v>45752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128</v>
      </c>
      <c r="AA150" s="8">
        <v>3310.89</v>
      </c>
      <c r="AB150" s="8">
        <v>3310.89</v>
      </c>
      <c r="AC150" s="8">
        <v>0</v>
      </c>
      <c r="AD150" s="8">
        <v>3310.89</v>
      </c>
      <c r="AE150" s="8">
        <v>0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45752</v>
      </c>
      <c r="AK150" s="3">
        <v>45748</v>
      </c>
      <c r="AL150" s="3">
        <v>45742</v>
      </c>
      <c r="AM150" s="3">
        <v>45749</v>
      </c>
      <c r="AN150" s="3">
        <v>45750</v>
      </c>
      <c r="AO150" s="3">
        <v>45750</v>
      </c>
      <c r="AP150" s="3">
        <v>45747</v>
      </c>
      <c r="AQ150" s="3">
        <v>45751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0</v>
      </c>
    </row>
    <row r="151" spans="1:56" ht="28.5" customHeight="1" x14ac:dyDescent="0.45">
      <c r="A151" s="3">
        <v>45740</v>
      </c>
      <c r="B151" s="14" t="s">
        <v>712</v>
      </c>
      <c r="C151" s="9" t="s">
        <v>350</v>
      </c>
      <c r="D151" s="13" t="s">
        <v>707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114</v>
      </c>
      <c r="T151" s="12">
        <v>45752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128</v>
      </c>
      <c r="AA151" s="8">
        <v>5378.4500000000007</v>
      </c>
      <c r="AB151" s="8">
        <v>5378.4500000000007</v>
      </c>
      <c r="AC151" s="8">
        <v>0</v>
      </c>
      <c r="AD151" s="8">
        <v>5378.4500000000007</v>
      </c>
      <c r="AE151" s="8">
        <v>0</v>
      </c>
      <c r="AF151" s="8">
        <v>0</v>
      </c>
      <c r="AG151" s="1" t="s">
        <v>123</v>
      </c>
      <c r="AH151" s="1" t="s">
        <v>68</v>
      </c>
      <c r="AI151" s="1">
        <v>4</v>
      </c>
      <c r="AJ151" s="3">
        <v>45752</v>
      </c>
      <c r="AK151" s="3">
        <v>45748</v>
      </c>
      <c r="AL151" s="3">
        <v>45742</v>
      </c>
      <c r="AM151" s="3">
        <v>45749</v>
      </c>
      <c r="AN151" s="3">
        <v>45750</v>
      </c>
      <c r="AO151" s="3">
        <v>45750</v>
      </c>
      <c r="AP151" s="3">
        <v>45747</v>
      </c>
      <c r="AQ151" s="3">
        <v>45751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0</v>
      </c>
    </row>
    <row r="152" spans="1:56" ht="28.5" customHeight="1" x14ac:dyDescent="0.45">
      <c r="A152" s="3">
        <v>45693</v>
      </c>
      <c r="B152" s="14" t="s">
        <v>401</v>
      </c>
      <c r="C152" s="9" t="s">
        <v>111</v>
      </c>
      <c r="D152" s="13" t="s">
        <v>192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0.43312264343039991</v>
      </c>
      <c r="Q152" s="10">
        <v>0</v>
      </c>
      <c r="R152" s="10">
        <v>0.43312264343039991</v>
      </c>
      <c r="S152" s="9" t="s">
        <v>67</v>
      </c>
      <c r="T152" s="12">
        <v>45754</v>
      </c>
      <c r="U152" s="11">
        <v>5000</v>
      </c>
      <c r="V152" s="10">
        <v>4981</v>
      </c>
      <c r="W152" s="10">
        <v>19</v>
      </c>
      <c r="X152" s="10">
        <v>5398</v>
      </c>
      <c r="Y152" s="10">
        <v>0</v>
      </c>
      <c r="Z152" s="9" t="s">
        <v>128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124</v>
      </c>
      <c r="AH152" s="1" t="s">
        <v>68</v>
      </c>
      <c r="AI152" s="1">
        <v>4</v>
      </c>
      <c r="AJ152" s="3">
        <v>45754</v>
      </c>
      <c r="AK152" s="3">
        <v>45750</v>
      </c>
      <c r="AL152" s="3">
        <v>45744</v>
      </c>
      <c r="AM152" s="3">
        <v>45751</v>
      </c>
      <c r="AN152" s="3">
        <v>45752</v>
      </c>
      <c r="AO152" s="3">
        <v>45752</v>
      </c>
      <c r="AP152" s="3">
        <v>45749</v>
      </c>
      <c r="AQ152" s="3">
        <v>45753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0</v>
      </c>
    </row>
    <row r="153" spans="1:56" ht="28.5" customHeight="1" x14ac:dyDescent="0.45">
      <c r="A153" s="3" t="s">
        <v>146</v>
      </c>
      <c r="B153" s="14" t="s">
        <v>146</v>
      </c>
      <c r="C153" s="9" t="s">
        <v>115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45777</v>
      </c>
      <c r="U153" s="11">
        <v>40000</v>
      </c>
      <c r="V153" s="10">
        <v>0</v>
      </c>
      <c r="W153" s="10">
        <v>40000</v>
      </c>
      <c r="X153" s="10">
        <v>0</v>
      </c>
      <c r="Y153" s="10">
        <v>42000</v>
      </c>
      <c r="Z153" s="9" t="s">
        <v>128</v>
      </c>
      <c r="AA153" s="8">
        <v>43027.600000000006</v>
      </c>
      <c r="AB153" s="8">
        <v>43027.600000000006</v>
      </c>
      <c r="AC153" s="8">
        <v>0</v>
      </c>
      <c r="AD153" s="8">
        <v>43027.600000000006</v>
      </c>
      <c r="AE153" s="8">
        <v>0</v>
      </c>
      <c r="AF153" s="8">
        <v>0</v>
      </c>
      <c r="AG153" s="1" t="s">
        <v>123</v>
      </c>
      <c r="AH153" s="1" t="s">
        <v>68</v>
      </c>
      <c r="AI153" s="1">
        <v>4</v>
      </c>
      <c r="AJ153" s="3">
        <v>45777</v>
      </c>
      <c r="AK153" s="3">
        <v>45773</v>
      </c>
      <c r="AL153" s="3">
        <v>45767</v>
      </c>
      <c r="AM153" s="3">
        <v>45774</v>
      </c>
      <c r="AN153" s="3">
        <v>45775</v>
      </c>
      <c r="AO153" s="3">
        <v>45775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8.5" customHeight="1" x14ac:dyDescent="0.45">
      <c r="A154" s="3">
        <v>45741</v>
      </c>
      <c r="B154" s="14" t="s">
        <v>734</v>
      </c>
      <c r="C154" s="9" t="s">
        <v>207</v>
      </c>
      <c r="D154" s="13" t="s">
        <v>713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114</v>
      </c>
      <c r="T154" s="12">
        <v>45755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128</v>
      </c>
      <c r="AA154" s="8">
        <v>5378.4500000000007</v>
      </c>
      <c r="AB154" s="8">
        <v>5378.4500000000007</v>
      </c>
      <c r="AC154" s="8">
        <v>0</v>
      </c>
      <c r="AD154" s="8">
        <v>5378.4500000000007</v>
      </c>
      <c r="AE154" s="8">
        <v>0</v>
      </c>
      <c r="AF154" s="8">
        <v>0</v>
      </c>
      <c r="AG154" s="1" t="s">
        <v>123</v>
      </c>
      <c r="AH154" s="1" t="s">
        <v>68</v>
      </c>
      <c r="AI154" s="1">
        <v>4</v>
      </c>
      <c r="AJ154" s="3">
        <v>45755</v>
      </c>
      <c r="AK154" s="3">
        <v>45751</v>
      </c>
      <c r="AL154" s="3">
        <v>45745</v>
      </c>
      <c r="AM154" s="3">
        <v>45752</v>
      </c>
      <c r="AN154" s="3">
        <v>45753</v>
      </c>
      <c r="AO154" s="3">
        <v>45753</v>
      </c>
      <c r="AP154" s="3">
        <v>45750</v>
      </c>
      <c r="AQ154" s="3">
        <v>45754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145</v>
      </c>
      <c r="AY154" s="2">
        <v>0</v>
      </c>
      <c r="AZ154" s="2">
        <v>0</v>
      </c>
      <c r="BA154" s="2">
        <v>0</v>
      </c>
      <c r="BB154" s="2">
        <v>0</v>
      </c>
      <c r="BC154" s="1" t="s">
        <v>129</v>
      </c>
      <c r="BD154" s="56">
        <v>0</v>
      </c>
    </row>
    <row r="155" spans="1:56" ht="28.5" customHeight="1" x14ac:dyDescent="0.45">
      <c r="A155" s="3">
        <v>45741</v>
      </c>
      <c r="B155" s="14" t="s">
        <v>734</v>
      </c>
      <c r="C155" s="9" t="s">
        <v>207</v>
      </c>
      <c r="D155" s="13" t="s">
        <v>347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114</v>
      </c>
      <c r="T155" s="12">
        <v>45755</v>
      </c>
      <c r="U155" s="11">
        <v>5000</v>
      </c>
      <c r="V155" s="10">
        <v>0</v>
      </c>
      <c r="W155" s="10">
        <v>5000</v>
      </c>
      <c r="X155" s="10">
        <v>5400</v>
      </c>
      <c r="Y155" s="10">
        <v>0</v>
      </c>
      <c r="Z155" s="9" t="s">
        <v>128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>
        <v>45755</v>
      </c>
      <c r="AK155" s="3">
        <v>45751</v>
      </c>
      <c r="AL155" s="3">
        <v>45745</v>
      </c>
      <c r="AM155" s="3">
        <v>45752</v>
      </c>
      <c r="AN155" s="3">
        <v>45753</v>
      </c>
      <c r="AO155" s="3">
        <v>45753</v>
      </c>
      <c r="AP155" s="3">
        <v>45750</v>
      </c>
      <c r="AQ155" s="3">
        <v>45754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129</v>
      </c>
      <c r="BD155" s="56">
        <v>0</v>
      </c>
    </row>
    <row r="156" spans="1:56" ht="28.5" customHeight="1" x14ac:dyDescent="0.45">
      <c r="A156" s="3">
        <v>45741</v>
      </c>
      <c r="B156" s="14" t="s">
        <v>735</v>
      </c>
      <c r="C156" s="9" t="s">
        <v>207</v>
      </c>
      <c r="D156" s="13" t="s">
        <v>736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114</v>
      </c>
      <c r="T156" s="12">
        <v>45755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128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123</v>
      </c>
      <c r="AH156" s="1" t="s">
        <v>68</v>
      </c>
      <c r="AI156" s="1">
        <v>4</v>
      </c>
      <c r="AJ156" s="3">
        <v>45755</v>
      </c>
      <c r="AK156" s="3">
        <v>45751</v>
      </c>
      <c r="AL156" s="3">
        <v>45745</v>
      </c>
      <c r="AM156" s="3">
        <v>45752</v>
      </c>
      <c r="AN156" s="3">
        <v>45753</v>
      </c>
      <c r="AO156" s="3">
        <v>45753</v>
      </c>
      <c r="AP156" s="3">
        <v>45750</v>
      </c>
      <c r="AQ156" s="3">
        <v>45754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129</v>
      </c>
      <c r="BD156" s="56">
        <v>0</v>
      </c>
    </row>
    <row r="157" spans="1:56" ht="28.5" customHeight="1" x14ac:dyDescent="0.45">
      <c r="A157" s="3">
        <v>45741</v>
      </c>
      <c r="B157" s="14" t="s">
        <v>735</v>
      </c>
      <c r="C157" s="9" t="s">
        <v>207</v>
      </c>
      <c r="D157" s="13" t="s">
        <v>323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40</v>
      </c>
      <c r="O157" s="9">
        <v>40</v>
      </c>
      <c r="P157" s="10">
        <v>108.55204095999999</v>
      </c>
      <c r="Q157" s="10">
        <v>0</v>
      </c>
      <c r="R157" s="10">
        <v>108.55204095999999</v>
      </c>
      <c r="S157" s="9" t="s">
        <v>114</v>
      </c>
      <c r="T157" s="12">
        <v>45755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128</v>
      </c>
      <c r="AA157" s="8">
        <v>5378.4500000000007</v>
      </c>
      <c r="AB157" s="8">
        <v>5378.4500000000007</v>
      </c>
      <c r="AC157" s="8">
        <v>0</v>
      </c>
      <c r="AD157" s="8">
        <v>5378.4500000000007</v>
      </c>
      <c r="AE157" s="8">
        <v>0</v>
      </c>
      <c r="AF157" s="8">
        <v>0</v>
      </c>
      <c r="AG157" s="1" t="s">
        <v>123</v>
      </c>
      <c r="AH157" s="1" t="s">
        <v>68</v>
      </c>
      <c r="AI157" s="1">
        <v>4</v>
      </c>
      <c r="AJ157" s="3">
        <v>45755</v>
      </c>
      <c r="AK157" s="3">
        <v>45751</v>
      </c>
      <c r="AL157" s="3">
        <v>45745</v>
      </c>
      <c r="AM157" s="3">
        <v>45752</v>
      </c>
      <c r="AN157" s="3">
        <v>45753</v>
      </c>
      <c r="AO157" s="3">
        <v>45753</v>
      </c>
      <c r="AP157" s="3">
        <v>45750</v>
      </c>
      <c r="AQ157" s="3">
        <v>45754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129</v>
      </c>
      <c r="BD157" s="56">
        <v>0</v>
      </c>
    </row>
    <row r="158" spans="1:56" ht="28.5" customHeight="1" x14ac:dyDescent="0.45">
      <c r="A158" s="3">
        <v>45741</v>
      </c>
      <c r="B158" s="14" t="s">
        <v>737</v>
      </c>
      <c r="C158" s="9" t="s">
        <v>207</v>
      </c>
      <c r="D158" s="13" t="s">
        <v>715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114</v>
      </c>
      <c r="T158" s="12">
        <v>45755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128</v>
      </c>
      <c r="AA158" s="8">
        <v>5378.4500000000007</v>
      </c>
      <c r="AB158" s="8">
        <v>5378.4500000000007</v>
      </c>
      <c r="AC158" s="8">
        <v>0</v>
      </c>
      <c r="AD158" s="8">
        <v>5378.4500000000007</v>
      </c>
      <c r="AE158" s="8">
        <v>0</v>
      </c>
      <c r="AF158" s="8">
        <v>0</v>
      </c>
      <c r="AG158" s="1" t="s">
        <v>61</v>
      </c>
      <c r="AH158" s="1" t="s">
        <v>68</v>
      </c>
      <c r="AI158" s="1">
        <v>4</v>
      </c>
      <c r="AJ158" s="3">
        <v>45755</v>
      </c>
      <c r="AK158" s="3">
        <v>45751</v>
      </c>
      <c r="AL158" s="3">
        <v>45745</v>
      </c>
      <c r="AM158" s="3">
        <v>45752</v>
      </c>
      <c r="AN158" s="3">
        <v>45753</v>
      </c>
      <c r="AO158" s="3">
        <v>45753</v>
      </c>
      <c r="AP158" s="3">
        <v>45750</v>
      </c>
      <c r="AQ158" s="3">
        <v>45754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129</v>
      </c>
      <c r="BD158" s="56">
        <v>0</v>
      </c>
    </row>
    <row r="159" spans="1:56" ht="28.5" customHeight="1" x14ac:dyDescent="0.45">
      <c r="A159" s="3">
        <v>45741</v>
      </c>
      <c r="B159" s="14" t="s">
        <v>737</v>
      </c>
      <c r="C159" s="9" t="s">
        <v>207</v>
      </c>
      <c r="D159" s="13" t="s">
        <v>716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>
        <v>22</v>
      </c>
      <c r="N159" s="9">
        <v>40</v>
      </c>
      <c r="O159" s="9">
        <v>40</v>
      </c>
      <c r="P159" s="10">
        <v>108.55204095999999</v>
      </c>
      <c r="Q159" s="10">
        <v>0</v>
      </c>
      <c r="R159" s="10">
        <v>108.55204095999999</v>
      </c>
      <c r="S159" s="9" t="s">
        <v>114</v>
      </c>
      <c r="T159" s="12">
        <v>45755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128</v>
      </c>
      <c r="AA159" s="8">
        <v>5378.4500000000007</v>
      </c>
      <c r="AB159" s="8">
        <v>5378.4500000000007</v>
      </c>
      <c r="AC159" s="8">
        <v>0</v>
      </c>
      <c r="AD159" s="8">
        <v>5378.4500000000007</v>
      </c>
      <c r="AE159" s="8">
        <v>0</v>
      </c>
      <c r="AF159" s="8">
        <v>0</v>
      </c>
      <c r="AG159" s="1" t="s">
        <v>123</v>
      </c>
      <c r="AH159" s="1" t="s">
        <v>68</v>
      </c>
      <c r="AI159" s="1">
        <v>4</v>
      </c>
      <c r="AJ159" s="3">
        <v>45755</v>
      </c>
      <c r="AK159" s="3">
        <v>45751</v>
      </c>
      <c r="AL159" s="3">
        <v>45745</v>
      </c>
      <c r="AM159" s="3">
        <v>45752</v>
      </c>
      <c r="AN159" s="3">
        <v>45753</v>
      </c>
      <c r="AO159" s="3">
        <v>45753</v>
      </c>
      <c r="AP159" s="3">
        <v>45750</v>
      </c>
      <c r="AQ159" s="3">
        <v>45754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129</v>
      </c>
      <c r="BD159" s="56">
        <v>0</v>
      </c>
    </row>
    <row r="160" spans="1:56" ht="28.5" customHeight="1" x14ac:dyDescent="0.45">
      <c r="A160" s="3" t="s">
        <v>146</v>
      </c>
      <c r="B160" s="14" t="s">
        <v>146</v>
      </c>
      <c r="C160" s="9" t="s">
        <v>113</v>
      </c>
      <c r="D160" s="13" t="s">
        <v>159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45777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128</v>
      </c>
      <c r="AA160" s="8">
        <v>21513.800000000003</v>
      </c>
      <c r="AB160" s="8">
        <v>0</v>
      </c>
      <c r="AC160" s="8">
        <v>21513.800000000003</v>
      </c>
      <c r="AD160" s="8">
        <v>0</v>
      </c>
      <c r="AE160" s="8">
        <v>21513.800000000003</v>
      </c>
      <c r="AF160" s="8">
        <v>0</v>
      </c>
      <c r="AG160" s="1" t="s">
        <v>123</v>
      </c>
      <c r="AH160" s="1" t="s">
        <v>68</v>
      </c>
      <c r="AI160" s="1">
        <v>4</v>
      </c>
      <c r="AJ160" s="3">
        <v>45777</v>
      </c>
      <c r="AK160" s="3">
        <v>45773</v>
      </c>
      <c r="AL160" s="3">
        <v>45767</v>
      </c>
      <c r="AM160" s="3">
        <v>45774</v>
      </c>
      <c r="AN160" s="3">
        <v>45775</v>
      </c>
      <c r="AO160" s="3">
        <v>45775</v>
      </c>
      <c r="AP160" s="3">
        <v>45772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129</v>
      </c>
      <c r="BD160" s="56">
        <v>1547.1290706666666</v>
      </c>
    </row>
    <row r="161" spans="1:56" ht="28.5" customHeight="1" x14ac:dyDescent="0.45">
      <c r="A161" s="3" t="s">
        <v>146</v>
      </c>
      <c r="B161" s="14" t="s">
        <v>146</v>
      </c>
      <c r="C161" s="9" t="s">
        <v>111</v>
      </c>
      <c r="D161" s="13" t="s">
        <v>61</v>
      </c>
      <c r="E161" s="9">
        <v>21</v>
      </c>
      <c r="F161" s="9">
        <v>40</v>
      </c>
      <c r="G161" s="9" t="s">
        <v>60</v>
      </c>
      <c r="H161" s="9" t="s">
        <v>66</v>
      </c>
      <c r="I161" s="9">
        <v>108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42</v>
      </c>
      <c r="O161" s="9">
        <v>40</v>
      </c>
      <c r="P161" s="10">
        <v>227.95928601599996</v>
      </c>
      <c r="Q161" s="10">
        <v>0</v>
      </c>
      <c r="R161" s="10">
        <v>227.95928601599996</v>
      </c>
      <c r="S161" s="9" t="s">
        <v>67</v>
      </c>
      <c r="T161" s="12">
        <v>45777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128</v>
      </c>
      <c r="AA161" s="8">
        <v>11595.1</v>
      </c>
      <c r="AB161" s="8">
        <v>11595.1</v>
      </c>
      <c r="AC161" s="8">
        <v>0</v>
      </c>
      <c r="AD161" s="8">
        <v>11595.1</v>
      </c>
      <c r="AE161" s="8">
        <v>0</v>
      </c>
      <c r="AF161" s="8">
        <v>0</v>
      </c>
      <c r="AG161" s="1" t="s">
        <v>123</v>
      </c>
      <c r="AH161" s="1" t="s">
        <v>68</v>
      </c>
      <c r="AI161" s="1">
        <v>4</v>
      </c>
      <c r="AJ161" s="3">
        <v>45777</v>
      </c>
      <c r="AK161" s="3">
        <v>45773</v>
      </c>
      <c r="AL161" s="3">
        <v>45767</v>
      </c>
      <c r="AM161" s="3">
        <v>45774</v>
      </c>
      <c r="AN161" s="3">
        <v>45775</v>
      </c>
      <c r="AO161" s="3">
        <v>45775</v>
      </c>
      <c r="AP161" s="3">
        <v>45772</v>
      </c>
      <c r="AQ161" s="3">
        <v>45776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129</v>
      </c>
      <c r="BD161" s="56">
        <v>0</v>
      </c>
    </row>
    <row r="162" spans="1:56" ht="28.5" customHeight="1" x14ac:dyDescent="0.45">
      <c r="A162" s="3">
        <v>45631</v>
      </c>
      <c r="B162" s="14" t="s">
        <v>270</v>
      </c>
      <c r="C162" s="9" t="s">
        <v>113</v>
      </c>
      <c r="D162" s="13" t="s">
        <v>159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45754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128</v>
      </c>
      <c r="AA162" s="8">
        <v>17211.04</v>
      </c>
      <c r="AB162" s="8">
        <v>17211.04</v>
      </c>
      <c r="AC162" s="8">
        <v>0</v>
      </c>
      <c r="AD162" s="8">
        <v>17211.04</v>
      </c>
      <c r="AE162" s="8">
        <v>0</v>
      </c>
      <c r="AF162" s="8">
        <v>0</v>
      </c>
      <c r="AG162" s="1" t="s">
        <v>123</v>
      </c>
      <c r="AH162" s="1" t="s">
        <v>68</v>
      </c>
      <c r="AI162" s="1">
        <v>4</v>
      </c>
      <c r="AJ162" s="3">
        <v>45754</v>
      </c>
      <c r="AK162" s="3">
        <v>45750</v>
      </c>
      <c r="AL162" s="3">
        <v>45744</v>
      </c>
      <c r="AM162" s="3">
        <v>45751</v>
      </c>
      <c r="AN162" s="3">
        <v>45752</v>
      </c>
      <c r="AO162" s="3">
        <v>45752</v>
      </c>
      <c r="AP162" s="3">
        <v>45749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331</v>
      </c>
      <c r="AZ162" s="2">
        <v>0</v>
      </c>
      <c r="BA162" s="2">
        <v>0</v>
      </c>
      <c r="BB162" s="2">
        <v>0</v>
      </c>
      <c r="BC162" s="1" t="s">
        <v>129</v>
      </c>
      <c r="BD162" s="56">
        <v>0</v>
      </c>
    </row>
    <row r="163" spans="1:56" ht="28.5" customHeight="1" x14ac:dyDescent="0.45">
      <c r="A163" s="3">
        <v>45628</v>
      </c>
      <c r="B163" s="14" t="s">
        <v>263</v>
      </c>
      <c r="C163" s="9" t="s">
        <v>113</v>
      </c>
      <c r="D163" s="13" t="s">
        <v>159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 t="s">
        <v>63</v>
      </c>
      <c r="U163" s="11">
        <v>16000</v>
      </c>
      <c r="V163" s="10">
        <v>1759</v>
      </c>
      <c r="W163" s="10">
        <v>14241</v>
      </c>
      <c r="X163" s="10">
        <v>0</v>
      </c>
      <c r="Y163" s="10">
        <v>14953.050000000001</v>
      </c>
      <c r="Z163" s="9" t="s">
        <v>128</v>
      </c>
      <c r="AA163" s="8">
        <v>15318.901290000002</v>
      </c>
      <c r="AB163" s="8">
        <v>15318.901290000002</v>
      </c>
      <c r="AC163" s="8">
        <v>0</v>
      </c>
      <c r="AD163" s="8">
        <v>15318.901290000002</v>
      </c>
      <c r="AE163" s="8">
        <v>0</v>
      </c>
      <c r="AF163" s="8">
        <v>0</v>
      </c>
      <c r="AG163" s="1" t="s">
        <v>123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 t="s">
        <v>330</v>
      </c>
      <c r="AZ163" s="2">
        <v>0</v>
      </c>
      <c r="BA163" s="2">
        <v>0</v>
      </c>
      <c r="BB163" s="2">
        <v>0</v>
      </c>
      <c r="BC163" s="1" t="s">
        <v>129</v>
      </c>
      <c r="BD163" s="56">
        <v>0</v>
      </c>
    </row>
    <row r="164" spans="1:56" ht="28.5" customHeight="1" x14ac:dyDescent="0.45">
      <c r="A164" s="3">
        <v>45631</v>
      </c>
      <c r="B164" s="14" t="s">
        <v>271</v>
      </c>
      <c r="C164" s="9" t="s">
        <v>113</v>
      </c>
      <c r="D164" s="13" t="s">
        <v>159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 t="s">
        <v>63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128</v>
      </c>
      <c r="AA164" s="8">
        <v>17211.04</v>
      </c>
      <c r="AB164" s="8">
        <v>17211.04</v>
      </c>
      <c r="AC164" s="8">
        <v>0</v>
      </c>
      <c r="AD164" s="8">
        <v>17211.04</v>
      </c>
      <c r="AE164" s="8">
        <v>0</v>
      </c>
      <c r="AF164" s="8">
        <v>0</v>
      </c>
      <c r="AG164" s="1" t="s">
        <v>123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332</v>
      </c>
      <c r="AZ164" s="2">
        <v>0</v>
      </c>
      <c r="BA164" s="2">
        <v>0</v>
      </c>
      <c r="BB164" s="2">
        <v>0</v>
      </c>
      <c r="BC164" s="1" t="s">
        <v>129</v>
      </c>
      <c r="BD164" s="56">
        <v>0</v>
      </c>
    </row>
    <row r="165" spans="1:56" ht="28.5" customHeight="1" x14ac:dyDescent="0.45">
      <c r="A165" s="3">
        <v>45693</v>
      </c>
      <c r="B165" s="14" t="s">
        <v>400</v>
      </c>
      <c r="C165" s="9" t="s">
        <v>111</v>
      </c>
      <c r="D165" s="13" t="s">
        <v>397</v>
      </c>
      <c r="E165" s="9">
        <v>21</v>
      </c>
      <c r="F165" s="9">
        <v>38</v>
      </c>
      <c r="G165" s="9" t="s">
        <v>60</v>
      </c>
      <c r="H165" s="9" t="s">
        <v>66</v>
      </c>
      <c r="I165" s="9">
        <v>102</v>
      </c>
      <c r="J165" s="9" t="s">
        <v>57</v>
      </c>
      <c r="K165" s="9">
        <v>5</v>
      </c>
      <c r="L165" s="9" t="s">
        <v>91</v>
      </c>
      <c r="M165" s="10">
        <v>22</v>
      </c>
      <c r="N165" s="9">
        <v>40</v>
      </c>
      <c r="O165" s="9">
        <v>40</v>
      </c>
      <c r="P165" s="10">
        <v>65.13122457599998</v>
      </c>
      <c r="Q165" s="10">
        <v>0</v>
      </c>
      <c r="R165" s="10">
        <v>65.13122457599998</v>
      </c>
      <c r="S165" s="9" t="s">
        <v>67</v>
      </c>
      <c r="T165" s="12" t="s">
        <v>63</v>
      </c>
      <c r="U165" s="11">
        <v>3000</v>
      </c>
      <c r="V165" s="10">
        <v>0</v>
      </c>
      <c r="W165" s="10">
        <v>3000</v>
      </c>
      <c r="X165" s="10">
        <v>0</v>
      </c>
      <c r="Y165" s="10">
        <v>3150</v>
      </c>
      <c r="Z165" s="9" t="s">
        <v>128</v>
      </c>
      <c r="AA165" s="8">
        <v>3310.89</v>
      </c>
      <c r="AB165" s="8">
        <v>3310.89</v>
      </c>
      <c r="AC165" s="8">
        <v>0</v>
      </c>
      <c r="AD165" s="8">
        <v>3310.89</v>
      </c>
      <c r="AE165" s="8">
        <v>0</v>
      </c>
      <c r="AF165" s="8">
        <v>0</v>
      </c>
      <c r="AG165" s="1" t="s">
        <v>123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0</v>
      </c>
    </row>
    <row r="166" spans="1:56" ht="28.5" customHeight="1" x14ac:dyDescent="0.45">
      <c r="A166" s="3">
        <v>45693</v>
      </c>
      <c r="B166" s="14" t="s">
        <v>401</v>
      </c>
      <c r="C166" s="9" t="s">
        <v>111</v>
      </c>
      <c r="D166" s="13" t="s">
        <v>192</v>
      </c>
      <c r="E166" s="9">
        <v>21</v>
      </c>
      <c r="F166" s="9">
        <v>40</v>
      </c>
      <c r="G166" s="9" t="s">
        <v>60</v>
      </c>
      <c r="H166" s="9" t="s">
        <v>66</v>
      </c>
      <c r="I166" s="9">
        <v>108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42</v>
      </c>
      <c r="O166" s="9">
        <v>40</v>
      </c>
      <c r="P166" s="10">
        <v>113.97964300799998</v>
      </c>
      <c r="Q166" s="10">
        <v>0</v>
      </c>
      <c r="R166" s="10">
        <v>113.97964300799998</v>
      </c>
      <c r="S166" s="9" t="s">
        <v>67</v>
      </c>
      <c r="T166" s="12" t="s">
        <v>63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128</v>
      </c>
      <c r="AA166" s="8">
        <v>5797.55</v>
      </c>
      <c r="AB166" s="8">
        <v>5797.55</v>
      </c>
      <c r="AC166" s="8">
        <v>0</v>
      </c>
      <c r="AD166" s="8">
        <v>5797.55</v>
      </c>
      <c r="AE166" s="8">
        <v>0</v>
      </c>
      <c r="AF166" s="8">
        <v>0</v>
      </c>
      <c r="AG166" s="1" t="s">
        <v>123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0</v>
      </c>
    </row>
    <row r="167" spans="1:56" ht="28.5" customHeight="1" x14ac:dyDescent="0.45">
      <c r="A167" s="3">
        <v>45667</v>
      </c>
      <c r="B167" s="14" t="s">
        <v>342</v>
      </c>
      <c r="C167" s="9" t="s">
        <v>111</v>
      </c>
      <c r="D167" s="13" t="s">
        <v>336</v>
      </c>
      <c r="E167" s="9">
        <v>21</v>
      </c>
      <c r="F167" s="9">
        <v>38</v>
      </c>
      <c r="G167" s="9" t="s">
        <v>60</v>
      </c>
      <c r="H167" s="9" t="s">
        <v>66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86.841632767999982</v>
      </c>
      <c r="Q167" s="10">
        <v>0</v>
      </c>
      <c r="R167" s="10">
        <v>86.841632767999982</v>
      </c>
      <c r="S167" s="9" t="s">
        <v>67</v>
      </c>
      <c r="T167" s="12" t="s">
        <v>63</v>
      </c>
      <c r="U167" s="11">
        <v>4000</v>
      </c>
      <c r="V167" s="10">
        <v>0</v>
      </c>
      <c r="W167" s="10">
        <v>4000</v>
      </c>
      <c r="X167" s="10">
        <v>0</v>
      </c>
      <c r="Y167" s="10">
        <v>4200</v>
      </c>
      <c r="Z167" s="9" t="s">
        <v>128</v>
      </c>
      <c r="AA167" s="8">
        <v>4414.5199999999995</v>
      </c>
      <c r="AB167" s="8">
        <v>4414.5199999999995</v>
      </c>
      <c r="AC167" s="8">
        <v>0</v>
      </c>
      <c r="AD167" s="8">
        <v>4414.5199999999995</v>
      </c>
      <c r="AE167" s="8">
        <v>0</v>
      </c>
      <c r="AF167" s="8">
        <v>0</v>
      </c>
      <c r="AG167" s="1" t="s">
        <v>123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0</v>
      </c>
    </row>
    <row r="168" spans="1:56" ht="28.5" customHeight="1" x14ac:dyDescent="0.45">
      <c r="A168" s="3" t="s">
        <v>146</v>
      </c>
      <c r="B168" s="14" t="s">
        <v>146</v>
      </c>
      <c r="C168" s="9" t="s">
        <v>113</v>
      </c>
      <c r="D168" s="13" t="s">
        <v>159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128</v>
      </c>
      <c r="AA168" s="8">
        <v>10756.900000000001</v>
      </c>
      <c r="AB168" s="8">
        <v>10756.900000000001</v>
      </c>
      <c r="AC168" s="8">
        <v>0</v>
      </c>
      <c r="AD168" s="8">
        <v>10756.900000000001</v>
      </c>
      <c r="AE168" s="8">
        <v>0</v>
      </c>
      <c r="AF168" s="8">
        <v>0</v>
      </c>
      <c r="AG168" s="1" t="s">
        <v>122</v>
      </c>
      <c r="AH168" s="1" t="s">
        <v>68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0</v>
      </c>
    </row>
    <row r="169" spans="1:56" ht="28.5" customHeight="1" x14ac:dyDescent="0.45">
      <c r="A169" s="3">
        <v>45548</v>
      </c>
      <c r="B169" s="14" t="s">
        <v>216</v>
      </c>
      <c r="C169" s="9" t="s">
        <v>111</v>
      </c>
      <c r="D169" s="13" t="s">
        <v>210</v>
      </c>
      <c r="E169" s="9">
        <v>21</v>
      </c>
      <c r="F169" s="9">
        <v>38</v>
      </c>
      <c r="G169" s="9" t="s">
        <v>60</v>
      </c>
      <c r="H169" s="9" t="s">
        <v>66</v>
      </c>
      <c r="I169" s="9">
        <v>102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40</v>
      </c>
      <c r="O169" s="9">
        <v>40</v>
      </c>
      <c r="P169" s="10">
        <v>217.10408191999997</v>
      </c>
      <c r="Q169" s="10">
        <v>0</v>
      </c>
      <c r="R169" s="10">
        <v>217.10408191999997</v>
      </c>
      <c r="S169" s="9" t="s">
        <v>67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128</v>
      </c>
      <c r="AA169" s="8">
        <v>11036.3</v>
      </c>
      <c r="AB169" s="8">
        <v>11036.3</v>
      </c>
      <c r="AC169" s="8">
        <v>0</v>
      </c>
      <c r="AD169" s="8">
        <v>11036.3</v>
      </c>
      <c r="AE169" s="8">
        <v>0</v>
      </c>
      <c r="AF169" s="8">
        <v>0</v>
      </c>
      <c r="AG169" s="1" t="s">
        <v>124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8.5" customHeight="1" x14ac:dyDescent="0.45">
      <c r="A170" s="3">
        <v>45066</v>
      </c>
      <c r="B170" s="14" t="s">
        <v>136</v>
      </c>
      <c r="C170" s="9" t="s">
        <v>80</v>
      </c>
      <c r="D170" s="13" t="s">
        <v>135</v>
      </c>
      <c r="E170" s="9">
        <v>21</v>
      </c>
      <c r="F170" s="9">
        <v>38</v>
      </c>
      <c r="G170" s="9" t="s">
        <v>60</v>
      </c>
      <c r="H170" s="9" t="s">
        <v>76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108.55204095999999</v>
      </c>
      <c r="Q170" s="10">
        <v>0</v>
      </c>
      <c r="R170" s="10">
        <v>108.55204095999999</v>
      </c>
      <c r="S170" s="9" t="s">
        <v>67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128</v>
      </c>
      <c r="AA170" s="8">
        <v>5518.15</v>
      </c>
      <c r="AB170" s="8">
        <v>5518.15</v>
      </c>
      <c r="AC170" s="8">
        <v>0</v>
      </c>
      <c r="AD170" s="8">
        <v>5518.15</v>
      </c>
      <c r="AE170" s="8">
        <v>0</v>
      </c>
      <c r="AF170" s="8">
        <v>0</v>
      </c>
      <c r="AG170" s="1" t="s">
        <v>123</v>
      </c>
      <c r="AH170" s="1" t="s">
        <v>68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8.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21</v>
      </c>
      <c r="F171" s="9">
        <v>37</v>
      </c>
      <c r="G171" s="9">
        <v>0</v>
      </c>
      <c r="H171" s="9">
        <v>0</v>
      </c>
      <c r="I171" s="9">
        <v>74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 t="s">
        <v>83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128</v>
      </c>
      <c r="AA171" s="8">
        <v>202293.38128999999</v>
      </c>
      <c r="AB171" s="8">
        <v>180779.58128999997</v>
      </c>
      <c r="AC171" s="8">
        <v>21513.800000000003</v>
      </c>
      <c r="AD171" s="8">
        <v>180779.58128999997</v>
      </c>
      <c r="AE171" s="8">
        <v>21513.800000000003</v>
      </c>
      <c r="AF171" s="8" t="s">
        <v>58</v>
      </c>
      <c r="AG171" s="1" t="s">
        <v>123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130</v>
      </c>
      <c r="BD171" s="56">
        <v>0</v>
      </c>
    </row>
    <row r="172" spans="1:56" ht="28.5" customHeight="1" x14ac:dyDescent="0.45">
      <c r="A172" s="3">
        <v>45720</v>
      </c>
      <c r="B172" s="14" t="s">
        <v>507</v>
      </c>
      <c r="C172" s="9" t="s">
        <v>493</v>
      </c>
      <c r="D172" s="13" t="s">
        <v>494</v>
      </c>
      <c r="E172" s="9">
        <v>22</v>
      </c>
      <c r="F172" s="9">
        <v>34</v>
      </c>
      <c r="G172" s="9" t="s">
        <v>60</v>
      </c>
      <c r="H172" s="9" t="s">
        <v>66</v>
      </c>
      <c r="I172" s="9">
        <v>115</v>
      </c>
      <c r="J172" s="9" t="s">
        <v>78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372</v>
      </c>
      <c r="T172" s="12">
        <v>45746</v>
      </c>
      <c r="U172" s="11">
        <v>300000</v>
      </c>
      <c r="V172" s="10">
        <v>219310</v>
      </c>
      <c r="W172" s="10">
        <v>80690</v>
      </c>
      <c r="X172" s="10">
        <v>329710</v>
      </c>
      <c r="Y172" s="10">
        <v>0</v>
      </c>
      <c r="Z172" s="9" t="s">
        <v>413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68</v>
      </c>
      <c r="AI172" s="1">
        <v>4</v>
      </c>
      <c r="AJ172" s="3">
        <v>45746</v>
      </c>
      <c r="AK172" s="3">
        <v>45742</v>
      </c>
      <c r="AL172" s="3">
        <v>45736</v>
      </c>
      <c r="AM172" s="3">
        <v>45743</v>
      </c>
      <c r="AN172" s="3">
        <v>45744</v>
      </c>
      <c r="AO172" s="3">
        <v>45744</v>
      </c>
      <c r="AP172" s="3">
        <v>45741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416</v>
      </c>
      <c r="BD172" s="56">
        <v>0</v>
      </c>
    </row>
    <row r="173" spans="1:56" ht="28.5" customHeight="1" x14ac:dyDescent="0.45">
      <c r="A173" s="3">
        <v>45720</v>
      </c>
      <c r="B173" s="14" t="s">
        <v>507</v>
      </c>
      <c r="C173" s="9" t="s">
        <v>493</v>
      </c>
      <c r="D173" s="13" t="s">
        <v>494</v>
      </c>
      <c r="E173" s="9">
        <v>22</v>
      </c>
      <c r="F173" s="9">
        <v>34</v>
      </c>
      <c r="G173" s="9" t="s">
        <v>60</v>
      </c>
      <c r="H173" s="9" t="s">
        <v>66</v>
      </c>
      <c r="I173" s="9">
        <v>115</v>
      </c>
      <c r="J173" s="9" t="s">
        <v>78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372</v>
      </c>
      <c r="T173" s="12">
        <v>45777</v>
      </c>
      <c r="U173" s="11">
        <v>420000</v>
      </c>
      <c r="V173" s="10">
        <v>0</v>
      </c>
      <c r="W173" s="10">
        <v>420000</v>
      </c>
      <c r="X173" s="10">
        <v>0</v>
      </c>
      <c r="Y173" s="10">
        <v>441000</v>
      </c>
      <c r="Z173" s="9" t="s">
        <v>413</v>
      </c>
      <c r="AA173" s="8">
        <v>416585.4</v>
      </c>
      <c r="AB173" s="8">
        <v>70225</v>
      </c>
      <c r="AC173" s="8">
        <v>346360.4</v>
      </c>
      <c r="AD173" s="8">
        <v>0</v>
      </c>
      <c r="AE173" s="8">
        <v>416585.4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416</v>
      </c>
      <c r="BD173" s="56">
        <v>37007.454205333343</v>
      </c>
    </row>
    <row r="174" spans="1:56" ht="28.5" customHeight="1" x14ac:dyDescent="0.45">
      <c r="A174" s="3">
        <v>45720</v>
      </c>
      <c r="B174" s="14" t="s">
        <v>507</v>
      </c>
      <c r="C174" s="9" t="s">
        <v>493</v>
      </c>
      <c r="D174" s="13" t="s">
        <v>494</v>
      </c>
      <c r="E174" s="9">
        <v>22</v>
      </c>
      <c r="F174" s="9">
        <v>34</v>
      </c>
      <c r="G174" s="9" t="s">
        <v>60</v>
      </c>
      <c r="H174" s="9" t="s">
        <v>66</v>
      </c>
      <c r="I174" s="9">
        <v>115</v>
      </c>
      <c r="J174" s="9" t="s">
        <v>78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372</v>
      </c>
      <c r="T174" s="12">
        <v>45800</v>
      </c>
      <c r="U174" s="11">
        <v>3280000</v>
      </c>
      <c r="V174" s="10">
        <v>0</v>
      </c>
      <c r="W174" s="10">
        <v>3280000</v>
      </c>
      <c r="X174" s="10">
        <v>0</v>
      </c>
      <c r="Y174" s="10">
        <v>3444000</v>
      </c>
      <c r="Z174" s="9" t="s">
        <v>413</v>
      </c>
      <c r="AA174" s="8">
        <v>3253333.6</v>
      </c>
      <c r="AB174" s="8">
        <v>0</v>
      </c>
      <c r="AC174" s="8">
        <v>3253333.6</v>
      </c>
      <c r="AD174" s="8">
        <v>0</v>
      </c>
      <c r="AE174" s="8">
        <v>3253333.6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45800</v>
      </c>
      <c r="AK174" s="3">
        <v>45796</v>
      </c>
      <c r="AL174" s="3">
        <v>45790</v>
      </c>
      <c r="AM174" s="3">
        <v>45797</v>
      </c>
      <c r="AN174" s="3">
        <v>45798</v>
      </c>
      <c r="AO174" s="3">
        <v>45798</v>
      </c>
      <c r="AP174" s="3">
        <v>45795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416</v>
      </c>
      <c r="BD174" s="56">
        <v>347607.85071466671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21.6</v>
      </c>
      <c r="F175" s="9">
        <v>34</v>
      </c>
      <c r="G175" s="9">
        <v>0</v>
      </c>
      <c r="H175" s="9">
        <v>0</v>
      </c>
      <c r="I175" s="9">
        <v>97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413</v>
      </c>
      <c r="AA175" s="8">
        <v>3669919</v>
      </c>
      <c r="AB175" s="8">
        <v>70225</v>
      </c>
      <c r="AC175" s="8">
        <v>3599694</v>
      </c>
      <c r="AD175" s="8">
        <v>0</v>
      </c>
      <c r="AE175" s="8">
        <v>3669919</v>
      </c>
      <c r="AF175" s="8" t="s">
        <v>58</v>
      </c>
      <c r="AG175" s="1" t="s">
        <v>61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416</v>
      </c>
      <c r="BD175" s="56">
        <v>0</v>
      </c>
    </row>
    <row r="176" spans="1:56" ht="28.5" customHeight="1" x14ac:dyDescent="0.45">
      <c r="A176" s="3">
        <v>45740</v>
      </c>
      <c r="B176" s="14" t="s">
        <v>717</v>
      </c>
      <c r="C176" s="9" t="s">
        <v>701</v>
      </c>
      <c r="D176" s="13" t="s">
        <v>702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45751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84</v>
      </c>
      <c r="AA176" s="8">
        <v>19837.400000000001</v>
      </c>
      <c r="AB176" s="8">
        <v>15680</v>
      </c>
      <c r="AC176" s="8">
        <v>4157.4000000000015</v>
      </c>
      <c r="AD176" s="8">
        <v>0</v>
      </c>
      <c r="AE176" s="8">
        <v>0</v>
      </c>
      <c r="AF176" s="8" t="s">
        <v>351</v>
      </c>
      <c r="AG176" s="1" t="s">
        <v>61</v>
      </c>
      <c r="AH176" s="1" t="s">
        <v>74</v>
      </c>
      <c r="AI176" s="1">
        <v>2</v>
      </c>
      <c r="AJ176" s="3">
        <v>45751</v>
      </c>
      <c r="AK176" s="3">
        <v>0</v>
      </c>
      <c r="AL176" s="3">
        <v>45742</v>
      </c>
      <c r="AM176" s="3">
        <v>45749</v>
      </c>
      <c r="AN176" s="3">
        <v>45750</v>
      </c>
      <c r="AO176" s="3">
        <v>45750</v>
      </c>
      <c r="AP176" s="3">
        <v>45746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310.76565000000005</v>
      </c>
    </row>
    <row r="177" spans="1:56" ht="28.5" customHeight="1" x14ac:dyDescent="0.45">
      <c r="A177" s="3">
        <v>45743</v>
      </c>
      <c r="B177" s="14" t="s">
        <v>738</v>
      </c>
      <c r="C177" s="9" t="s">
        <v>206</v>
      </c>
      <c r="D177" s="13" t="s">
        <v>739</v>
      </c>
      <c r="E177" s="9">
        <v>23</v>
      </c>
      <c r="F177" s="9">
        <v>32</v>
      </c>
      <c r="G177" s="9" t="s">
        <v>60</v>
      </c>
      <c r="H177" s="9">
        <v>0</v>
      </c>
      <c r="I177" s="9">
        <v>64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35</v>
      </c>
      <c r="O177" s="9">
        <v>40</v>
      </c>
      <c r="P177" s="10">
        <v>103.61785728</v>
      </c>
      <c r="Q177" s="10">
        <v>0</v>
      </c>
      <c r="R177" s="10">
        <v>103.61785728</v>
      </c>
      <c r="S177" s="9" t="s">
        <v>71</v>
      </c>
      <c r="T177" s="12">
        <v>45755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84</v>
      </c>
      <c r="AA177" s="8">
        <v>4679.9500000000007</v>
      </c>
      <c r="AB177" s="8">
        <v>0</v>
      </c>
      <c r="AC177" s="8">
        <v>4679.9500000000007</v>
      </c>
      <c r="AD177" s="8">
        <v>0</v>
      </c>
      <c r="AE177" s="8">
        <v>0</v>
      </c>
      <c r="AF177" s="8" t="s">
        <v>351</v>
      </c>
      <c r="AG177" s="1" t="s">
        <v>61</v>
      </c>
      <c r="AH177" s="1" t="s">
        <v>72</v>
      </c>
      <c r="AI177" s="1">
        <v>3</v>
      </c>
      <c r="AJ177" s="3">
        <v>45755</v>
      </c>
      <c r="AK177" s="3">
        <v>0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740</v>
      </c>
      <c r="AZ177" s="2">
        <v>0</v>
      </c>
      <c r="BA177" s="2">
        <v>0</v>
      </c>
      <c r="BB177" s="2">
        <v>0</v>
      </c>
      <c r="BC177" s="1" t="s">
        <v>105</v>
      </c>
      <c r="BD177" s="56">
        <v>349.82626249999998</v>
      </c>
    </row>
    <row r="178" spans="1:56" ht="28.5" customHeight="1" x14ac:dyDescent="0.45">
      <c r="A178" s="3" t="s">
        <v>146</v>
      </c>
      <c r="B178" s="14" t="s">
        <v>146</v>
      </c>
      <c r="C178" s="9" t="s">
        <v>320</v>
      </c>
      <c r="D178" s="13" t="s">
        <v>61</v>
      </c>
      <c r="E178" s="9">
        <v>23</v>
      </c>
      <c r="F178" s="9">
        <v>34</v>
      </c>
      <c r="G178" s="9" t="s">
        <v>60</v>
      </c>
      <c r="H178" s="9">
        <v>0</v>
      </c>
      <c r="I178" s="9">
        <v>68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45777</v>
      </c>
      <c r="U178" s="11">
        <v>50000</v>
      </c>
      <c r="V178" s="10">
        <v>0</v>
      </c>
      <c r="W178" s="10">
        <v>50000</v>
      </c>
      <c r="X178" s="10">
        <v>0</v>
      </c>
      <c r="Y178" s="10">
        <v>52500</v>
      </c>
      <c r="Z178" s="9" t="s">
        <v>84</v>
      </c>
      <c r="AA178" s="8">
        <v>49593.500000000007</v>
      </c>
      <c r="AB178" s="8">
        <v>0</v>
      </c>
      <c r="AC178" s="8">
        <v>49593.500000000007</v>
      </c>
      <c r="AD178" s="8">
        <v>0</v>
      </c>
      <c r="AE178" s="8">
        <v>0</v>
      </c>
      <c r="AF178" s="8">
        <v>0</v>
      </c>
      <c r="AG178" s="1" t="s">
        <v>61</v>
      </c>
      <c r="AH178" s="1" t="s">
        <v>74</v>
      </c>
      <c r="AI178" s="1">
        <v>2</v>
      </c>
      <c r="AJ178" s="3">
        <v>45777</v>
      </c>
      <c r="AK178" s="3">
        <v>0</v>
      </c>
      <c r="AL178" s="3">
        <v>45768</v>
      </c>
      <c r="AM178" s="3">
        <v>45775</v>
      </c>
      <c r="AN178" s="3">
        <v>45776</v>
      </c>
      <c r="AO178" s="3">
        <v>45776</v>
      </c>
      <c r="AP178" s="3">
        <v>45772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3707.1141250000001</v>
      </c>
    </row>
    <row r="179" spans="1:56" ht="28.5" customHeight="1" x14ac:dyDescent="0.45">
      <c r="A179" s="3" t="s">
        <v>146</v>
      </c>
      <c r="B179" s="14" t="s">
        <v>146</v>
      </c>
      <c r="C179" s="9" t="s">
        <v>344</v>
      </c>
      <c r="D179" s="13" t="s">
        <v>61</v>
      </c>
      <c r="E179" s="9">
        <v>23</v>
      </c>
      <c r="F179" s="9">
        <v>34</v>
      </c>
      <c r="G179" s="9" t="s">
        <v>60</v>
      </c>
      <c r="H179" s="9" t="s">
        <v>66</v>
      </c>
      <c r="I179" s="9">
        <v>92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133</v>
      </c>
      <c r="T179" s="12">
        <v>45777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9918.7000000000007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741.42282499999999</v>
      </c>
    </row>
    <row r="180" spans="1:56" ht="28.5" customHeight="1" x14ac:dyDescent="0.45">
      <c r="A180" s="3" t="s">
        <v>146</v>
      </c>
      <c r="B180" s="14" t="s">
        <v>146</v>
      </c>
      <c r="C180" s="9" t="s">
        <v>194</v>
      </c>
      <c r="D180" s="13" t="s">
        <v>61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 t="s">
        <v>93</v>
      </c>
      <c r="M180" s="10">
        <v>24</v>
      </c>
      <c r="N180" s="9">
        <v>37</v>
      </c>
      <c r="O180" s="9">
        <v>50</v>
      </c>
      <c r="P180" s="10">
        <v>273.84719423999996</v>
      </c>
      <c r="Q180" s="10">
        <v>0</v>
      </c>
      <c r="R180" s="10">
        <v>273.84719423999996</v>
      </c>
      <c r="S180" s="9" t="s">
        <v>133</v>
      </c>
      <c r="T180" s="12">
        <v>45777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84</v>
      </c>
      <c r="AA180" s="8">
        <v>9918.7000000000007</v>
      </c>
      <c r="AB180" s="8">
        <v>0</v>
      </c>
      <c r="AC180" s="8">
        <v>9918.7000000000007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72</v>
      </c>
      <c r="AI180" s="1">
        <v>3</v>
      </c>
      <c r="AJ180" s="3">
        <v>45777</v>
      </c>
      <c r="AK180" s="3">
        <v>0</v>
      </c>
      <c r="AL180" s="3">
        <v>45767</v>
      </c>
      <c r="AM180" s="3">
        <v>45774</v>
      </c>
      <c r="AN180" s="3">
        <v>45775</v>
      </c>
      <c r="AO180" s="3">
        <v>45775</v>
      </c>
      <c r="AP180" s="3">
        <v>45772</v>
      </c>
      <c r="AQ180" s="3">
        <v>45776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741.42282499999999</v>
      </c>
    </row>
    <row r="181" spans="1:56" ht="28.5" customHeight="1" x14ac:dyDescent="0.45">
      <c r="A181" s="3" t="s">
        <v>146</v>
      </c>
      <c r="B181" s="14" t="s">
        <v>146</v>
      </c>
      <c r="C181" s="9" t="s">
        <v>280</v>
      </c>
      <c r="D181" s="13" t="s">
        <v>61</v>
      </c>
      <c r="E181" s="9">
        <v>23</v>
      </c>
      <c r="F181" s="9">
        <v>34</v>
      </c>
      <c r="G181" s="9" t="s">
        <v>60</v>
      </c>
      <c r="H181" s="9" t="s">
        <v>66</v>
      </c>
      <c r="I181" s="9">
        <v>92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84</v>
      </c>
      <c r="AA181" s="8">
        <v>9918.7000000000007</v>
      </c>
      <c r="AB181" s="8">
        <v>0</v>
      </c>
      <c r="AC181" s="8">
        <v>9918.7000000000007</v>
      </c>
      <c r="AD181" s="8">
        <v>0</v>
      </c>
      <c r="AE181" s="8">
        <v>9918.7000000000007</v>
      </c>
      <c r="AF181" s="8">
        <v>0</v>
      </c>
      <c r="AG181" s="1" t="s">
        <v>122</v>
      </c>
      <c r="AH181" s="1" t="s">
        <v>68</v>
      </c>
      <c r="AI181" s="1">
        <v>4</v>
      </c>
      <c r="AJ181" s="3">
        <v>45777</v>
      </c>
      <c r="AK181" s="3">
        <v>45773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741.42282499999999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34</v>
      </c>
      <c r="G182" s="9" t="s">
        <v>60</v>
      </c>
      <c r="H182" s="9">
        <v>0</v>
      </c>
      <c r="I182" s="9">
        <v>68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84</v>
      </c>
      <c r="AA182" s="8">
        <v>103866.95</v>
      </c>
      <c r="AB182" s="8">
        <v>15680</v>
      </c>
      <c r="AC182" s="8">
        <v>88186.95</v>
      </c>
      <c r="AD182" s="8">
        <v>0</v>
      </c>
      <c r="AE182" s="8">
        <v>19837.400000000001</v>
      </c>
      <c r="AF182" s="8" t="s">
        <v>58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8.5" customHeight="1" x14ac:dyDescent="0.45">
      <c r="A183" s="3">
        <v>45727</v>
      </c>
      <c r="B183" s="14" t="s">
        <v>581</v>
      </c>
      <c r="C183" s="9" t="s">
        <v>115</v>
      </c>
      <c r="D183" s="13" t="s">
        <v>59</v>
      </c>
      <c r="E183" s="9">
        <v>23</v>
      </c>
      <c r="F183" s="9">
        <v>40</v>
      </c>
      <c r="G183" s="9" t="s">
        <v>60</v>
      </c>
      <c r="H183" s="9" t="s">
        <v>66</v>
      </c>
      <c r="I183" s="9">
        <v>125</v>
      </c>
      <c r="J183" s="9" t="s">
        <v>57</v>
      </c>
      <c r="K183" s="9">
        <v>5</v>
      </c>
      <c r="L183" s="9" t="s">
        <v>252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 t="s">
        <v>63</v>
      </c>
      <c r="U183" s="11">
        <v>1000</v>
      </c>
      <c r="V183" s="10">
        <v>0</v>
      </c>
      <c r="W183" s="10">
        <v>1000</v>
      </c>
      <c r="X183" s="10">
        <v>0</v>
      </c>
      <c r="Y183" s="10">
        <v>0</v>
      </c>
      <c r="Z183" s="9" t="s">
        <v>309</v>
      </c>
      <c r="AA183" s="8">
        <v>1159.5100000000002</v>
      </c>
      <c r="AB183" s="8">
        <v>1159.5100000000002</v>
      </c>
      <c r="AC183" s="8">
        <v>0</v>
      </c>
      <c r="AD183" s="8">
        <v>0</v>
      </c>
      <c r="AE183" s="8">
        <v>1159.5100000000002</v>
      </c>
      <c r="AF183" s="8" t="s">
        <v>315</v>
      </c>
      <c r="AG183" s="1" t="s">
        <v>122</v>
      </c>
      <c r="AH183" s="1" t="s">
        <v>163</v>
      </c>
      <c r="AI183" s="1">
        <v>2</v>
      </c>
      <c r="AJ183" s="3" t="s">
        <v>63</v>
      </c>
      <c r="AK183" s="3" t="e">
        <v>#VALUE!</v>
      </c>
      <c r="AL183" s="3">
        <v>0</v>
      </c>
      <c r="AM183" s="3">
        <v>0</v>
      </c>
      <c r="AN183" s="3">
        <v>0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158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108</v>
      </c>
      <c r="BD183" s="56">
        <v>0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37</v>
      </c>
      <c r="G184" s="9">
        <v>0</v>
      </c>
      <c r="H184" s="9">
        <v>0</v>
      </c>
      <c r="I184" s="9">
        <v>85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309</v>
      </c>
      <c r="AA184" s="8">
        <v>1159.5100000000002</v>
      </c>
      <c r="AB184" s="8">
        <v>1159.5100000000002</v>
      </c>
      <c r="AC184" s="8">
        <v>0</v>
      </c>
      <c r="AD184" s="8">
        <v>0</v>
      </c>
      <c r="AE184" s="8">
        <v>1159.5100000000002</v>
      </c>
      <c r="AF184" s="8" t="s">
        <v>58</v>
      </c>
      <c r="AG184" s="1" t="s">
        <v>122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310</v>
      </c>
      <c r="BD184" s="56">
        <v>0</v>
      </c>
    </row>
    <row r="185" spans="1:56" ht="28.5" customHeight="1" x14ac:dyDescent="0.45">
      <c r="A185" s="3">
        <v>45601</v>
      </c>
      <c r="B185" s="14" t="s">
        <v>240</v>
      </c>
      <c r="C185" s="9" t="s">
        <v>94</v>
      </c>
      <c r="D185" s="13" t="s">
        <v>157</v>
      </c>
      <c r="E185" s="9">
        <v>23</v>
      </c>
      <c r="F185" s="9">
        <v>37</v>
      </c>
      <c r="G185" s="9" t="s">
        <v>60</v>
      </c>
      <c r="H185" s="9">
        <v>0</v>
      </c>
      <c r="I185" s="9">
        <v>130</v>
      </c>
      <c r="J185" s="9" t="s">
        <v>57</v>
      </c>
      <c r="K185" s="9">
        <v>5</v>
      </c>
      <c r="L185" s="9" t="s">
        <v>92</v>
      </c>
      <c r="M185" s="10">
        <v>24</v>
      </c>
      <c r="N185" s="9">
        <v>40</v>
      </c>
      <c r="O185" s="9">
        <v>55</v>
      </c>
      <c r="P185" s="10">
        <v>3256.5612287999998</v>
      </c>
      <c r="Q185" s="10">
        <v>3256.5612287999998</v>
      </c>
      <c r="R185" s="10">
        <v>0</v>
      </c>
      <c r="S185" s="9" t="s">
        <v>100</v>
      </c>
      <c r="T185" s="12">
        <v>45797</v>
      </c>
      <c r="U185" s="11">
        <v>100000</v>
      </c>
      <c r="V185" s="10">
        <v>0</v>
      </c>
      <c r="W185" s="10">
        <v>100000</v>
      </c>
      <c r="X185" s="10">
        <v>0</v>
      </c>
      <c r="Y185" s="10">
        <v>105000</v>
      </c>
      <c r="Z185" s="9" t="s">
        <v>402</v>
      </c>
      <c r="AA185" s="8">
        <v>107569.00000000001</v>
      </c>
      <c r="AB185" s="8">
        <v>0</v>
      </c>
      <c r="AC185" s="8">
        <v>107569.00000000001</v>
      </c>
      <c r="AD185" s="8">
        <v>0</v>
      </c>
      <c r="AE185" s="8">
        <v>0</v>
      </c>
      <c r="AF185" s="8" t="s">
        <v>403</v>
      </c>
      <c r="AG185" s="1" t="s">
        <v>123</v>
      </c>
      <c r="AH185" s="1" t="s">
        <v>72</v>
      </c>
      <c r="AI185" s="1">
        <v>3</v>
      </c>
      <c r="AJ185" s="3">
        <v>45797</v>
      </c>
      <c r="AK185" s="3">
        <v>0</v>
      </c>
      <c r="AL185" s="3">
        <v>45787</v>
      </c>
      <c r="AM185" s="3">
        <v>45794</v>
      </c>
      <c r="AN185" s="3">
        <v>45795</v>
      </c>
      <c r="AO185" s="3">
        <v>45795</v>
      </c>
      <c r="AP185" s="3">
        <v>45792</v>
      </c>
      <c r="AQ185" s="3">
        <v>45796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482</v>
      </c>
      <c r="AZ185" s="2">
        <v>0</v>
      </c>
      <c r="BA185" s="2">
        <v>0</v>
      </c>
      <c r="BB185" s="2">
        <v>0</v>
      </c>
      <c r="BC185" s="1" t="s">
        <v>120</v>
      </c>
      <c r="BD185" s="56">
        <v>13779.977343611114</v>
      </c>
    </row>
    <row r="186" spans="1:56" ht="28.5" customHeight="1" x14ac:dyDescent="0.45">
      <c r="A186" s="3">
        <v>45601</v>
      </c>
      <c r="B186" s="14" t="s">
        <v>240</v>
      </c>
      <c r="C186" s="9" t="s">
        <v>94</v>
      </c>
      <c r="D186" s="13" t="s">
        <v>157</v>
      </c>
      <c r="E186" s="9">
        <v>23</v>
      </c>
      <c r="F186" s="9">
        <v>37</v>
      </c>
      <c r="G186" s="9" t="s">
        <v>60</v>
      </c>
      <c r="H186" s="9">
        <v>0</v>
      </c>
      <c r="I186" s="9">
        <v>130</v>
      </c>
      <c r="J186" s="9" t="s">
        <v>57</v>
      </c>
      <c r="K186" s="9">
        <v>5</v>
      </c>
      <c r="L186" s="9" t="s">
        <v>92</v>
      </c>
      <c r="M186" s="10">
        <v>24</v>
      </c>
      <c r="N186" s="9">
        <v>40</v>
      </c>
      <c r="O186" s="9">
        <v>55</v>
      </c>
      <c r="P186" s="10">
        <v>6513.1224575999995</v>
      </c>
      <c r="Q186" s="10">
        <v>264</v>
      </c>
      <c r="R186" s="10">
        <v>6249.1224575999995</v>
      </c>
      <c r="S186" s="9" t="s">
        <v>100</v>
      </c>
      <c r="T186" s="12">
        <v>45828</v>
      </c>
      <c r="U186" s="11">
        <v>200000</v>
      </c>
      <c r="V186" s="10">
        <v>0</v>
      </c>
      <c r="W186" s="10">
        <v>200000</v>
      </c>
      <c r="X186" s="10">
        <v>0</v>
      </c>
      <c r="Y186" s="10">
        <v>210000</v>
      </c>
      <c r="Z186" s="9" t="s">
        <v>402</v>
      </c>
      <c r="AA186" s="8">
        <v>215138.00000000003</v>
      </c>
      <c r="AB186" s="8">
        <v>0</v>
      </c>
      <c r="AC186" s="8">
        <v>215138.00000000003</v>
      </c>
      <c r="AD186" s="8">
        <v>0</v>
      </c>
      <c r="AE186" s="8">
        <v>0</v>
      </c>
      <c r="AF186" s="8" t="s">
        <v>403</v>
      </c>
      <c r="AG186" s="1" t="s">
        <v>123</v>
      </c>
      <c r="AH186" s="1" t="s">
        <v>72</v>
      </c>
      <c r="AI186" s="1">
        <v>3</v>
      </c>
      <c r="AJ186" s="3">
        <v>45828</v>
      </c>
      <c r="AK186" s="3">
        <v>0</v>
      </c>
      <c r="AL186" s="3">
        <v>45818</v>
      </c>
      <c r="AM186" s="3">
        <v>45825</v>
      </c>
      <c r="AN186" s="3">
        <v>45826</v>
      </c>
      <c r="AO186" s="3">
        <v>45826</v>
      </c>
      <c r="AP186" s="3">
        <v>45823</v>
      </c>
      <c r="AQ186" s="3">
        <v>45827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482</v>
      </c>
      <c r="AZ186" s="2">
        <v>0</v>
      </c>
      <c r="BA186" s="2">
        <v>0</v>
      </c>
      <c r="BB186" s="2">
        <v>0</v>
      </c>
      <c r="BC186" s="1" t="s">
        <v>120</v>
      </c>
      <c r="BD186" s="56">
        <v>27559.954687222227</v>
      </c>
    </row>
    <row r="187" spans="1:56" ht="28.5" customHeight="1" x14ac:dyDescent="0.45">
      <c r="A187" s="3">
        <v>45601</v>
      </c>
      <c r="B187" s="14" t="s">
        <v>240</v>
      </c>
      <c r="C187" s="9" t="s">
        <v>94</v>
      </c>
      <c r="D187" s="13" t="s">
        <v>157</v>
      </c>
      <c r="E187" s="9">
        <v>23</v>
      </c>
      <c r="F187" s="9">
        <v>37</v>
      </c>
      <c r="G187" s="9" t="s">
        <v>60</v>
      </c>
      <c r="H187" s="9">
        <v>0</v>
      </c>
      <c r="I187" s="9">
        <v>130</v>
      </c>
      <c r="J187" s="9" t="s">
        <v>57</v>
      </c>
      <c r="K187" s="9">
        <v>5</v>
      </c>
      <c r="L187" s="9" t="s">
        <v>92</v>
      </c>
      <c r="M187" s="10">
        <v>24</v>
      </c>
      <c r="N187" s="9">
        <v>40</v>
      </c>
      <c r="O187" s="9">
        <v>55</v>
      </c>
      <c r="P187" s="10">
        <v>6513.1224575999995</v>
      </c>
      <c r="Q187" s="10">
        <v>0</v>
      </c>
      <c r="R187" s="10">
        <v>6513.1224575999995</v>
      </c>
      <c r="S187" s="9" t="s">
        <v>100</v>
      </c>
      <c r="T187" s="12">
        <v>45858</v>
      </c>
      <c r="U187" s="11">
        <v>200000</v>
      </c>
      <c r="V187" s="10">
        <v>0</v>
      </c>
      <c r="W187" s="10">
        <v>200000</v>
      </c>
      <c r="X187" s="10">
        <v>0</v>
      </c>
      <c r="Y187" s="10">
        <v>210000</v>
      </c>
      <c r="Z187" s="9" t="s">
        <v>101</v>
      </c>
      <c r="AA187" s="8">
        <v>215138.00000000003</v>
      </c>
      <c r="AB187" s="8">
        <v>0</v>
      </c>
      <c r="AC187" s="8">
        <v>215138.00000000003</v>
      </c>
      <c r="AD187" s="8">
        <v>0</v>
      </c>
      <c r="AE187" s="8">
        <v>0</v>
      </c>
      <c r="AF187" s="8" t="s">
        <v>403</v>
      </c>
      <c r="AG187" s="1" t="s">
        <v>123</v>
      </c>
      <c r="AH187" s="1" t="s">
        <v>72</v>
      </c>
      <c r="AI187" s="1">
        <v>3</v>
      </c>
      <c r="AJ187" s="3">
        <v>45858</v>
      </c>
      <c r="AK187" s="3">
        <v>0</v>
      </c>
      <c r="AL187" s="3">
        <v>45848</v>
      </c>
      <c r="AM187" s="3">
        <v>45855</v>
      </c>
      <c r="AN187" s="3">
        <v>45856</v>
      </c>
      <c r="AO187" s="3">
        <v>45856</v>
      </c>
      <c r="AP187" s="3">
        <v>45853</v>
      </c>
      <c r="AQ187" s="3">
        <v>45857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120</v>
      </c>
      <c r="BD187" s="56">
        <v>27559.954687222227</v>
      </c>
    </row>
    <row r="188" spans="1:56" ht="28.5" customHeight="1" x14ac:dyDescent="0.45">
      <c r="A188" s="3">
        <v>45601</v>
      </c>
      <c r="B188" s="14" t="s">
        <v>240</v>
      </c>
      <c r="C188" s="9" t="s">
        <v>94</v>
      </c>
      <c r="D188" s="13" t="s">
        <v>110</v>
      </c>
      <c r="E188" s="9">
        <v>23</v>
      </c>
      <c r="F188" s="9">
        <v>37</v>
      </c>
      <c r="G188" s="9" t="s">
        <v>60</v>
      </c>
      <c r="H188" s="9">
        <v>0</v>
      </c>
      <c r="I188" s="9">
        <v>130</v>
      </c>
      <c r="J188" s="9" t="s">
        <v>57</v>
      </c>
      <c r="K188" s="9">
        <v>5</v>
      </c>
      <c r="L188" s="9" t="s">
        <v>92</v>
      </c>
      <c r="M188" s="10">
        <v>24</v>
      </c>
      <c r="N188" s="9">
        <v>40</v>
      </c>
      <c r="O188" s="9">
        <v>55</v>
      </c>
      <c r="P188" s="10">
        <v>4884.8418431999999</v>
      </c>
      <c r="Q188" s="10">
        <v>0</v>
      </c>
      <c r="R188" s="10">
        <v>4884.8418431999999</v>
      </c>
      <c r="S188" s="9" t="s">
        <v>100</v>
      </c>
      <c r="T188" s="12">
        <v>45858</v>
      </c>
      <c r="U188" s="11">
        <v>150000</v>
      </c>
      <c r="V188" s="10">
        <v>0</v>
      </c>
      <c r="W188" s="10">
        <v>150000</v>
      </c>
      <c r="X188" s="10">
        <v>0</v>
      </c>
      <c r="Y188" s="10">
        <v>157500</v>
      </c>
      <c r="Z188" s="9" t="s">
        <v>402</v>
      </c>
      <c r="AA188" s="8">
        <v>161353.5</v>
      </c>
      <c r="AB188" s="8">
        <v>0</v>
      </c>
      <c r="AC188" s="8">
        <v>161353.5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72</v>
      </c>
      <c r="AI188" s="1">
        <v>3</v>
      </c>
      <c r="AJ188" s="3">
        <v>45858</v>
      </c>
      <c r="AK188" s="3">
        <v>0</v>
      </c>
      <c r="AL188" s="3">
        <v>45848</v>
      </c>
      <c r="AM188" s="3">
        <v>45855</v>
      </c>
      <c r="AN188" s="3">
        <v>45856</v>
      </c>
      <c r="AO188" s="3">
        <v>45856</v>
      </c>
      <c r="AP188" s="3">
        <v>45853</v>
      </c>
      <c r="AQ188" s="3">
        <v>45857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120</v>
      </c>
      <c r="BD188" s="56">
        <v>20669.966015416667</v>
      </c>
    </row>
    <row r="189" spans="1:56" ht="28.5" customHeight="1" x14ac:dyDescent="0.45">
      <c r="A189" s="3">
        <v>45601</v>
      </c>
      <c r="B189" s="14" t="s">
        <v>240</v>
      </c>
      <c r="C189" s="9" t="s">
        <v>94</v>
      </c>
      <c r="D189" s="13" t="s">
        <v>157</v>
      </c>
      <c r="E189" s="9">
        <v>23</v>
      </c>
      <c r="F189" s="9">
        <v>37</v>
      </c>
      <c r="G189" s="9" t="s">
        <v>60</v>
      </c>
      <c r="H189" s="9">
        <v>0</v>
      </c>
      <c r="I189" s="9">
        <v>130</v>
      </c>
      <c r="J189" s="9" t="s">
        <v>57</v>
      </c>
      <c r="K189" s="9">
        <v>5</v>
      </c>
      <c r="L189" s="9" t="s">
        <v>92</v>
      </c>
      <c r="M189" s="10">
        <v>24</v>
      </c>
      <c r="N189" s="9">
        <v>40</v>
      </c>
      <c r="O189" s="9">
        <v>55</v>
      </c>
      <c r="P189" s="10">
        <v>6513.1224575999995</v>
      </c>
      <c r="Q189" s="10">
        <v>0</v>
      </c>
      <c r="R189" s="10">
        <v>6513.1224575999995</v>
      </c>
      <c r="S189" s="9" t="s">
        <v>100</v>
      </c>
      <c r="T189" s="12">
        <v>45889</v>
      </c>
      <c r="U189" s="11">
        <v>200000</v>
      </c>
      <c r="V189" s="10">
        <v>0</v>
      </c>
      <c r="W189" s="10">
        <v>200000</v>
      </c>
      <c r="X189" s="10">
        <v>0</v>
      </c>
      <c r="Y189" s="10">
        <v>210000</v>
      </c>
      <c r="Z189" s="9" t="s">
        <v>101</v>
      </c>
      <c r="AA189" s="8">
        <v>215138.00000000003</v>
      </c>
      <c r="AB189" s="8">
        <v>0</v>
      </c>
      <c r="AC189" s="8">
        <v>215138.00000000003</v>
      </c>
      <c r="AD189" s="8">
        <v>0</v>
      </c>
      <c r="AE189" s="8">
        <v>0</v>
      </c>
      <c r="AF189" s="8" t="s">
        <v>403</v>
      </c>
      <c r="AG189" s="1" t="s">
        <v>122</v>
      </c>
      <c r="AH189" s="1" t="s">
        <v>72</v>
      </c>
      <c r="AI189" s="1">
        <v>3</v>
      </c>
      <c r="AJ189" s="3">
        <v>45889</v>
      </c>
      <c r="AK189" s="3">
        <v>0</v>
      </c>
      <c r="AL189" s="3">
        <v>45879</v>
      </c>
      <c r="AM189" s="3">
        <v>45886</v>
      </c>
      <c r="AN189" s="3">
        <v>45887</v>
      </c>
      <c r="AO189" s="3">
        <v>45887</v>
      </c>
      <c r="AP189" s="3">
        <v>45884</v>
      </c>
      <c r="AQ189" s="3">
        <v>45888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120</v>
      </c>
      <c r="BD189" s="56">
        <v>27559.954687222227</v>
      </c>
    </row>
    <row r="190" spans="1:56" ht="28.5" customHeight="1" x14ac:dyDescent="0.45">
      <c r="A190" s="3">
        <v>45601</v>
      </c>
      <c r="B190" s="14" t="s">
        <v>240</v>
      </c>
      <c r="C190" s="9" t="s">
        <v>94</v>
      </c>
      <c r="D190" s="13" t="s">
        <v>157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92</v>
      </c>
      <c r="M190" s="10">
        <v>24</v>
      </c>
      <c r="N190" s="9">
        <v>40</v>
      </c>
      <c r="O190" s="9">
        <v>55</v>
      </c>
      <c r="P190" s="10">
        <v>3461.0081427440637</v>
      </c>
      <c r="Q190" s="10">
        <v>0</v>
      </c>
      <c r="R190" s="10">
        <v>3461.0081427440637</v>
      </c>
      <c r="S190" s="9" t="s">
        <v>100</v>
      </c>
      <c r="T190" s="12" t="s">
        <v>63</v>
      </c>
      <c r="U190" s="11">
        <v>106278</v>
      </c>
      <c r="V190" s="10">
        <v>0</v>
      </c>
      <c r="W190" s="10">
        <v>106278</v>
      </c>
      <c r="X190" s="10">
        <v>0</v>
      </c>
      <c r="Y190" s="10">
        <v>111591.90000000001</v>
      </c>
      <c r="Z190" s="9" t="s">
        <v>101</v>
      </c>
      <c r="AA190" s="8">
        <v>114322.18182000001</v>
      </c>
      <c r="AB190" s="8">
        <v>0</v>
      </c>
      <c r="AC190" s="8">
        <v>114322.18182000001</v>
      </c>
      <c r="AD190" s="8">
        <v>0</v>
      </c>
      <c r="AE190" s="8">
        <v>0</v>
      </c>
      <c r="AF190" s="8" t="s">
        <v>403</v>
      </c>
      <c r="AG190" s="1" t="s">
        <v>122</v>
      </c>
      <c r="AH190" s="1" t="s">
        <v>72</v>
      </c>
      <c r="AI190" s="1">
        <v>3</v>
      </c>
      <c r="AJ190" s="3" t="s">
        <v>63</v>
      </c>
      <c r="AK190" s="3">
        <v>0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120</v>
      </c>
      <c r="BD190" s="56">
        <v>14645.084321243019</v>
      </c>
    </row>
    <row r="191" spans="1:56" ht="28.5" customHeight="1" x14ac:dyDescent="0.45">
      <c r="A191" s="3">
        <v>45601</v>
      </c>
      <c r="B191" s="14" t="s">
        <v>240</v>
      </c>
      <c r="C191" s="9" t="s">
        <v>94</v>
      </c>
      <c r="D191" s="13" t="s">
        <v>157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92</v>
      </c>
      <c r="M191" s="10">
        <v>24</v>
      </c>
      <c r="N191" s="9">
        <v>40</v>
      </c>
      <c r="O191" s="9">
        <v>55</v>
      </c>
      <c r="P191" s="10">
        <v>0</v>
      </c>
      <c r="Q191" s="10">
        <v>0</v>
      </c>
      <c r="R191" s="10">
        <v>0</v>
      </c>
      <c r="S191" s="9" t="s">
        <v>100</v>
      </c>
      <c r="T191" s="12" t="s">
        <v>142</v>
      </c>
      <c r="U191" s="11">
        <v>10000</v>
      </c>
      <c r="V191" s="10">
        <v>12607</v>
      </c>
      <c r="W191" s="10">
        <v>0</v>
      </c>
      <c r="X191" s="10">
        <v>56730</v>
      </c>
      <c r="Y191" s="10">
        <v>0</v>
      </c>
      <c r="Z191" s="9" t="s">
        <v>402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122</v>
      </c>
      <c r="AH191" s="1" t="s">
        <v>72</v>
      </c>
      <c r="AI191" s="1">
        <v>3</v>
      </c>
      <c r="AJ191" s="3" t="s">
        <v>142</v>
      </c>
      <c r="AK191" s="3">
        <v>0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 t="s">
        <v>414</v>
      </c>
      <c r="AZ191" s="2">
        <v>0</v>
      </c>
      <c r="BA191" s="2">
        <v>0</v>
      </c>
      <c r="BB191" s="2">
        <v>0</v>
      </c>
      <c r="BC191" s="1" t="s">
        <v>120</v>
      </c>
      <c r="BD191" s="56">
        <v>0</v>
      </c>
    </row>
    <row r="192" spans="1:56" ht="28.5" customHeight="1" x14ac:dyDescent="0.45">
      <c r="A192" s="3">
        <v>45601</v>
      </c>
      <c r="B192" s="14" t="s">
        <v>240</v>
      </c>
      <c r="C192" s="9" t="s">
        <v>94</v>
      </c>
      <c r="D192" s="13" t="s">
        <v>110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0</v>
      </c>
      <c r="Q192" s="10">
        <v>0</v>
      </c>
      <c r="R192" s="10">
        <v>0</v>
      </c>
      <c r="S192" s="9" t="s">
        <v>100</v>
      </c>
      <c r="T192" s="12" t="s">
        <v>142</v>
      </c>
      <c r="U192" s="11">
        <v>7920</v>
      </c>
      <c r="V192" s="10">
        <v>7920</v>
      </c>
      <c r="W192" s="10">
        <v>0</v>
      </c>
      <c r="X192" s="10">
        <v>12600</v>
      </c>
      <c r="Y192" s="10">
        <v>0</v>
      </c>
      <c r="Z192" s="9" t="s">
        <v>402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122</v>
      </c>
      <c r="AH192" s="1" t="s">
        <v>72</v>
      </c>
      <c r="AI192" s="1">
        <v>3</v>
      </c>
      <c r="AJ192" s="3" t="s">
        <v>142</v>
      </c>
      <c r="AK192" s="3">
        <v>0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120</v>
      </c>
      <c r="BD192" s="56">
        <v>0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23</v>
      </c>
      <c r="F193" s="9">
        <v>37</v>
      </c>
      <c r="G193" s="9">
        <v>0</v>
      </c>
      <c r="H193" s="9">
        <v>0</v>
      </c>
      <c r="I193" s="9">
        <v>128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101</v>
      </c>
      <c r="AA193" s="8">
        <v>1028658.6818200002</v>
      </c>
      <c r="AB193" s="8">
        <v>0</v>
      </c>
      <c r="AC193" s="8">
        <v>1028658.6818200002</v>
      </c>
      <c r="AD193" s="8">
        <v>0</v>
      </c>
      <c r="AE193" s="8">
        <v>0</v>
      </c>
      <c r="AF193" s="8" t="s">
        <v>58</v>
      </c>
      <c r="AG193" s="1" t="s">
        <v>122</v>
      </c>
      <c r="AH193" s="1">
        <v>0</v>
      </c>
      <c r="AI193" s="1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121</v>
      </c>
      <c r="BD193" s="56">
        <v>0</v>
      </c>
    </row>
    <row r="194" spans="1:56" ht="28.5" customHeight="1" x14ac:dyDescent="0.45">
      <c r="A194" s="3">
        <v>45738</v>
      </c>
      <c r="B194" s="14" t="s">
        <v>704</v>
      </c>
      <c r="C194" s="9" t="s">
        <v>150</v>
      </c>
      <c r="D194" s="13" t="s">
        <v>59</v>
      </c>
      <c r="E194" s="9">
        <v>26</v>
      </c>
      <c r="F194" s="9">
        <v>39</v>
      </c>
      <c r="G194" s="9" t="s">
        <v>60</v>
      </c>
      <c r="H194" s="9">
        <v>0</v>
      </c>
      <c r="I194" s="9">
        <v>93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133</v>
      </c>
      <c r="T194" s="12">
        <v>45753</v>
      </c>
      <c r="U194" s="11">
        <v>10000</v>
      </c>
      <c r="V194" s="10">
        <v>0</v>
      </c>
      <c r="W194" s="10">
        <v>10000</v>
      </c>
      <c r="X194" s="10">
        <v>0</v>
      </c>
      <c r="Y194" s="10">
        <v>0</v>
      </c>
      <c r="Z194" s="9" t="s">
        <v>85</v>
      </c>
      <c r="AA194" s="8">
        <v>11315.7</v>
      </c>
      <c r="AB194" s="8">
        <v>0</v>
      </c>
      <c r="AC194" s="8">
        <v>11315.7</v>
      </c>
      <c r="AD194" s="8">
        <v>0</v>
      </c>
      <c r="AE194" s="8">
        <v>0</v>
      </c>
      <c r="AF194" s="8">
        <v>0</v>
      </c>
      <c r="AG194" s="1" t="s">
        <v>61</v>
      </c>
      <c r="AH194" s="1" t="s">
        <v>77</v>
      </c>
      <c r="AI194" s="1">
        <v>1</v>
      </c>
      <c r="AJ194" s="3">
        <v>45753</v>
      </c>
      <c r="AK194" s="3">
        <v>0</v>
      </c>
      <c r="AL194" s="3">
        <v>0</v>
      </c>
      <c r="AM194" s="3">
        <v>0</v>
      </c>
      <c r="AN194" s="3">
        <v>0</v>
      </c>
      <c r="AO194" s="3">
        <v>45752</v>
      </c>
      <c r="AP194" s="3">
        <v>45748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913.67990999999995</v>
      </c>
    </row>
    <row r="195" spans="1:56" ht="28.5" customHeight="1" x14ac:dyDescent="0.45">
      <c r="A195" s="3">
        <v>45743</v>
      </c>
      <c r="B195" s="14" t="s">
        <v>738</v>
      </c>
      <c r="C195" s="9" t="s">
        <v>206</v>
      </c>
      <c r="D195" s="13" t="s">
        <v>741</v>
      </c>
      <c r="E195" s="9">
        <v>26</v>
      </c>
      <c r="F195" s="9">
        <v>41</v>
      </c>
      <c r="G195" s="9" t="s">
        <v>60</v>
      </c>
      <c r="H195" s="9">
        <v>0</v>
      </c>
      <c r="I195" s="9">
        <v>97</v>
      </c>
      <c r="J195" s="9" t="s">
        <v>57</v>
      </c>
      <c r="K195" s="9">
        <v>5</v>
      </c>
      <c r="L195" s="9" t="s">
        <v>92</v>
      </c>
      <c r="M195" s="10">
        <v>27</v>
      </c>
      <c r="N195" s="9">
        <v>43</v>
      </c>
      <c r="O195" s="9">
        <v>40</v>
      </c>
      <c r="P195" s="10">
        <v>114.57174504959998</v>
      </c>
      <c r="Q195" s="10">
        <v>0</v>
      </c>
      <c r="R195" s="10">
        <v>114.57174504959998</v>
      </c>
      <c r="S195" s="9" t="s">
        <v>218</v>
      </c>
      <c r="T195" s="12">
        <v>45755</v>
      </c>
      <c r="U195" s="11">
        <v>4000</v>
      </c>
      <c r="V195" s="10">
        <v>0</v>
      </c>
      <c r="W195" s="10">
        <v>4000</v>
      </c>
      <c r="X195" s="10">
        <v>0</v>
      </c>
      <c r="Y195" s="10">
        <v>4200</v>
      </c>
      <c r="Z195" s="9" t="s">
        <v>85</v>
      </c>
      <c r="AA195" s="8">
        <v>4749.8</v>
      </c>
      <c r="AB195" s="8">
        <v>0</v>
      </c>
      <c r="AC195" s="8">
        <v>4749.8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72</v>
      </c>
      <c r="AI195" s="1">
        <v>3</v>
      </c>
      <c r="AJ195" s="3">
        <v>45755</v>
      </c>
      <c r="AK195" s="3">
        <v>0</v>
      </c>
      <c r="AL195" s="3">
        <v>45745</v>
      </c>
      <c r="AM195" s="3">
        <v>45752</v>
      </c>
      <c r="AN195" s="3">
        <v>45753</v>
      </c>
      <c r="AO195" s="3">
        <v>45753</v>
      </c>
      <c r="AP195" s="3">
        <v>45750</v>
      </c>
      <c r="AQ195" s="3">
        <v>45754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742</v>
      </c>
      <c r="AZ195" s="2">
        <v>0</v>
      </c>
      <c r="BA195" s="2">
        <v>0</v>
      </c>
      <c r="BB195" s="2">
        <v>0</v>
      </c>
      <c r="BC195" s="1" t="s">
        <v>105</v>
      </c>
      <c r="BD195" s="56">
        <v>383.51996222222226</v>
      </c>
    </row>
    <row r="196" spans="1:56" ht="28.5" customHeight="1" x14ac:dyDescent="0.45">
      <c r="A196" s="3" t="s">
        <v>146</v>
      </c>
      <c r="B196" s="14" t="s">
        <v>146</v>
      </c>
      <c r="C196" s="9" t="s">
        <v>153</v>
      </c>
      <c r="D196" s="13" t="s">
        <v>59</v>
      </c>
      <c r="E196" s="9">
        <v>26</v>
      </c>
      <c r="F196" s="9">
        <v>42</v>
      </c>
      <c r="G196" s="9" t="s">
        <v>60</v>
      </c>
      <c r="H196" s="9">
        <v>0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 t="s">
        <v>63</v>
      </c>
      <c r="U196" s="11">
        <v>40000</v>
      </c>
      <c r="V196" s="10">
        <v>0</v>
      </c>
      <c r="W196" s="10">
        <v>40000</v>
      </c>
      <c r="X196" s="10">
        <v>0</v>
      </c>
      <c r="Y196" s="10">
        <v>0</v>
      </c>
      <c r="Z196" s="9" t="s">
        <v>85</v>
      </c>
      <c r="AA196" s="8">
        <v>48615.600000000006</v>
      </c>
      <c r="AB196" s="8">
        <v>0</v>
      </c>
      <c r="AC196" s="8">
        <v>48615.600000000006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77</v>
      </c>
      <c r="AI196" s="1">
        <v>1</v>
      </c>
      <c r="AJ196" s="3" t="s">
        <v>63</v>
      </c>
      <c r="AK196" s="3">
        <v>0</v>
      </c>
      <c r="AL196" s="3">
        <v>0</v>
      </c>
      <c r="AM196" s="3">
        <v>0</v>
      </c>
      <c r="AN196" s="3">
        <v>0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3925.4396133333335</v>
      </c>
    </row>
    <row r="197" spans="1:56" ht="28.5" customHeight="1" x14ac:dyDescent="0.45">
      <c r="A197" s="3" t="s">
        <v>146</v>
      </c>
      <c r="B197" s="14" t="s">
        <v>146</v>
      </c>
      <c r="C197" s="9" t="s">
        <v>206</v>
      </c>
      <c r="D197" s="13" t="s">
        <v>61</v>
      </c>
      <c r="E197" s="9">
        <v>26</v>
      </c>
      <c r="F197" s="9">
        <v>41</v>
      </c>
      <c r="G197" s="9" t="s">
        <v>60</v>
      </c>
      <c r="H197" s="9">
        <v>0</v>
      </c>
      <c r="I197" s="9">
        <v>97</v>
      </c>
      <c r="J197" s="9" t="s">
        <v>57</v>
      </c>
      <c r="K197" s="9">
        <v>5</v>
      </c>
      <c r="L197" s="9" t="s">
        <v>92</v>
      </c>
      <c r="M197" s="10">
        <v>27</v>
      </c>
      <c r="N197" s="9">
        <v>43</v>
      </c>
      <c r="O197" s="9">
        <v>40</v>
      </c>
      <c r="P197" s="10">
        <v>286.42936262399996</v>
      </c>
      <c r="Q197" s="10">
        <v>0</v>
      </c>
      <c r="R197" s="10">
        <v>286.42936262399996</v>
      </c>
      <c r="S197" s="9" t="s">
        <v>218</v>
      </c>
      <c r="T197" s="12" t="s">
        <v>63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85</v>
      </c>
      <c r="AA197" s="8">
        <v>11874.499999999998</v>
      </c>
      <c r="AB197" s="8">
        <v>0</v>
      </c>
      <c r="AC197" s="8">
        <v>11874.499999999998</v>
      </c>
      <c r="AD197" s="8">
        <v>0</v>
      </c>
      <c r="AE197" s="8">
        <v>0</v>
      </c>
      <c r="AF197" s="8">
        <v>0</v>
      </c>
      <c r="AG197" s="1" t="s">
        <v>122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958.79990555555537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 t="s">
        <v>60</v>
      </c>
      <c r="H198" s="9">
        <v>0</v>
      </c>
      <c r="I198" s="9">
        <v>102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85</v>
      </c>
      <c r="AA198" s="8">
        <v>76555.600000000006</v>
      </c>
      <c r="AB198" s="8">
        <v>0</v>
      </c>
      <c r="AC198" s="8">
        <v>76555.600000000006</v>
      </c>
      <c r="AD198" s="8">
        <v>0</v>
      </c>
      <c r="AE198" s="8">
        <v>0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0</v>
      </c>
    </row>
    <row r="199" spans="1:56" ht="28.5" customHeight="1" x14ac:dyDescent="0.45">
      <c r="A199" s="3" t="s">
        <v>146</v>
      </c>
      <c r="B199" s="14" t="s">
        <v>146</v>
      </c>
      <c r="C199" s="9" t="s">
        <v>113</v>
      </c>
      <c r="D199" s="13" t="s">
        <v>59</v>
      </c>
      <c r="E199" s="9">
        <v>26</v>
      </c>
      <c r="F199" s="9">
        <v>43</v>
      </c>
      <c r="G199" s="9" t="s">
        <v>60</v>
      </c>
      <c r="H199" s="9">
        <v>0</v>
      </c>
      <c r="I199" s="9">
        <v>116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114</v>
      </c>
      <c r="T199" s="12">
        <v>45777</v>
      </c>
      <c r="U199" s="11">
        <v>10000</v>
      </c>
      <c r="V199" s="10">
        <v>0</v>
      </c>
      <c r="W199" s="10">
        <v>10000</v>
      </c>
      <c r="X199" s="10">
        <v>0</v>
      </c>
      <c r="Y199" s="10">
        <v>0</v>
      </c>
      <c r="Z199" s="9" t="s">
        <v>255</v>
      </c>
      <c r="AA199" s="8">
        <v>12433.3</v>
      </c>
      <c r="AB199" s="8">
        <v>8278</v>
      </c>
      <c r="AC199" s="8">
        <v>4155.2999999999993</v>
      </c>
      <c r="AD199" s="8">
        <v>0</v>
      </c>
      <c r="AE199" s="8">
        <v>0</v>
      </c>
      <c r="AF199" s="8">
        <v>0</v>
      </c>
      <c r="AG199" s="1" t="s">
        <v>125</v>
      </c>
      <c r="AH199" s="1" t="s">
        <v>77</v>
      </c>
      <c r="AI199" s="1">
        <v>1</v>
      </c>
      <c r="AJ199" s="3">
        <v>45777</v>
      </c>
      <c r="AK199" s="3">
        <v>0</v>
      </c>
      <c r="AL199" s="3">
        <v>0</v>
      </c>
      <c r="AM199" s="3">
        <v>0</v>
      </c>
      <c r="AN199" s="3">
        <v>0</v>
      </c>
      <c r="AO199" s="3">
        <v>45776</v>
      </c>
      <c r="AP199" s="3">
        <v>45772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412.94448</v>
      </c>
    </row>
    <row r="200" spans="1:56" ht="28.5" customHeight="1" x14ac:dyDescent="0.45">
      <c r="A200" s="3" t="s">
        <v>146</v>
      </c>
      <c r="B200" s="14" t="s">
        <v>146</v>
      </c>
      <c r="C200" s="9" t="s">
        <v>113</v>
      </c>
      <c r="D200" s="13" t="s">
        <v>59</v>
      </c>
      <c r="E200" s="9">
        <v>26</v>
      </c>
      <c r="F200" s="9">
        <v>43</v>
      </c>
      <c r="G200" s="9" t="s">
        <v>60</v>
      </c>
      <c r="H200" s="9">
        <v>0</v>
      </c>
      <c r="I200" s="9">
        <v>116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114</v>
      </c>
      <c r="T200" s="12" t="s">
        <v>63</v>
      </c>
      <c r="U200" s="11">
        <v>20000</v>
      </c>
      <c r="V200" s="10">
        <v>0</v>
      </c>
      <c r="W200" s="10">
        <v>20000</v>
      </c>
      <c r="X200" s="10">
        <v>0</v>
      </c>
      <c r="Y200" s="10">
        <v>0</v>
      </c>
      <c r="Z200" s="9" t="s">
        <v>255</v>
      </c>
      <c r="AA200" s="8">
        <v>24866.6</v>
      </c>
      <c r="AB200" s="8">
        <v>0</v>
      </c>
      <c r="AC200" s="8">
        <v>24866.6</v>
      </c>
      <c r="AD200" s="8">
        <v>0</v>
      </c>
      <c r="AE200" s="8">
        <v>0</v>
      </c>
      <c r="AF200" s="8">
        <v>0</v>
      </c>
      <c r="AG200" s="1" t="s">
        <v>123</v>
      </c>
      <c r="AH200" s="1" t="s">
        <v>77</v>
      </c>
      <c r="AI200" s="1">
        <v>1</v>
      </c>
      <c r="AJ200" s="3" t="s">
        <v>63</v>
      </c>
      <c r="AK200" s="3">
        <v>0</v>
      </c>
      <c r="AL200" s="3">
        <v>0</v>
      </c>
      <c r="AM200" s="3">
        <v>0</v>
      </c>
      <c r="AN200" s="3">
        <v>0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2471.1874488888889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26</v>
      </c>
      <c r="F201" s="9">
        <v>43</v>
      </c>
      <c r="G201" s="9">
        <v>0</v>
      </c>
      <c r="H201" s="9">
        <v>0</v>
      </c>
      <c r="I201" s="9">
        <v>116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255</v>
      </c>
      <c r="AA201" s="8">
        <v>37299.899999999994</v>
      </c>
      <c r="AB201" s="8">
        <v>8278</v>
      </c>
      <c r="AC201" s="8">
        <v>29021.899999999998</v>
      </c>
      <c r="AD201" s="8">
        <v>0</v>
      </c>
      <c r="AE201" s="8">
        <v>0</v>
      </c>
      <c r="AF201" s="8" t="s">
        <v>58</v>
      </c>
      <c r="AG201" s="1" t="s">
        <v>123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256</v>
      </c>
      <c r="BD201" s="56">
        <v>0</v>
      </c>
    </row>
    <row r="202" spans="1:56" ht="28.5" customHeight="1" x14ac:dyDescent="0.45">
      <c r="A202" s="3">
        <v>45731</v>
      </c>
      <c r="B202" s="14" t="s">
        <v>651</v>
      </c>
      <c r="C202" s="9" t="s">
        <v>113</v>
      </c>
      <c r="D202" s="13" t="s">
        <v>59</v>
      </c>
      <c r="E202" s="9">
        <v>26</v>
      </c>
      <c r="F202" s="9">
        <v>43</v>
      </c>
      <c r="G202" s="9" t="s">
        <v>60</v>
      </c>
      <c r="H202" s="9" t="s">
        <v>66</v>
      </c>
      <c r="I202" s="9">
        <v>150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114</v>
      </c>
      <c r="T202" s="12">
        <v>45751</v>
      </c>
      <c r="U202" s="11">
        <v>20000</v>
      </c>
      <c r="V202" s="10">
        <v>0</v>
      </c>
      <c r="W202" s="10">
        <v>20000</v>
      </c>
      <c r="X202" s="10">
        <v>0</v>
      </c>
      <c r="Y202" s="10">
        <v>0</v>
      </c>
      <c r="Z202" s="9" t="s">
        <v>89</v>
      </c>
      <c r="AA202" s="8">
        <v>24866.6</v>
      </c>
      <c r="AB202" s="8">
        <v>24866.6</v>
      </c>
      <c r="AC202" s="8">
        <v>0</v>
      </c>
      <c r="AD202" s="8">
        <v>0</v>
      </c>
      <c r="AE202" s="8">
        <v>24866.6</v>
      </c>
      <c r="AF202" s="8" t="s">
        <v>299</v>
      </c>
      <c r="AG202" s="1" t="s">
        <v>125</v>
      </c>
      <c r="AH202" s="1" t="s">
        <v>163</v>
      </c>
      <c r="AI202" s="1">
        <v>2</v>
      </c>
      <c r="AJ202" s="3">
        <v>45751</v>
      </c>
      <c r="AK202" s="3">
        <v>45749</v>
      </c>
      <c r="AL202" s="3">
        <v>0</v>
      </c>
      <c r="AM202" s="3">
        <v>0</v>
      </c>
      <c r="AN202" s="3">
        <v>0</v>
      </c>
      <c r="AO202" s="3">
        <v>45750</v>
      </c>
      <c r="AP202" s="3">
        <v>45746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483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107</v>
      </c>
      <c r="BD202" s="56">
        <v>0</v>
      </c>
    </row>
    <row r="203" spans="1:56" ht="28.5" customHeight="1" x14ac:dyDescent="0.45">
      <c r="A203" s="3">
        <v>45723</v>
      </c>
      <c r="B203" s="14" t="s">
        <v>540</v>
      </c>
      <c r="C203" s="9" t="s">
        <v>113</v>
      </c>
      <c r="D203" s="13" t="s">
        <v>159</v>
      </c>
      <c r="E203" s="9">
        <v>26</v>
      </c>
      <c r="F203" s="9">
        <v>43</v>
      </c>
      <c r="G203" s="9" t="s">
        <v>60</v>
      </c>
      <c r="H203" s="9" t="s">
        <v>66</v>
      </c>
      <c r="I203" s="9">
        <v>150</v>
      </c>
      <c r="J203" s="9" t="s">
        <v>57</v>
      </c>
      <c r="K203" s="9">
        <v>5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114</v>
      </c>
      <c r="T203" s="12">
        <v>45754</v>
      </c>
      <c r="U203" s="11">
        <v>30000</v>
      </c>
      <c r="V203" s="10">
        <v>3848</v>
      </c>
      <c r="W203" s="10">
        <v>26152</v>
      </c>
      <c r="X203" s="10">
        <v>0</v>
      </c>
      <c r="Y203" s="10">
        <v>27459.600000000002</v>
      </c>
      <c r="Z203" s="9" t="s">
        <v>89</v>
      </c>
      <c r="AA203" s="8">
        <v>32515.566159999998</v>
      </c>
      <c r="AB203" s="8">
        <v>18390</v>
      </c>
      <c r="AC203" s="8">
        <v>14125.566159999998</v>
      </c>
      <c r="AD203" s="8">
        <v>0</v>
      </c>
      <c r="AE203" s="8">
        <v>32515.566159999998</v>
      </c>
      <c r="AF203" s="8" t="s">
        <v>315</v>
      </c>
      <c r="AG203" s="1" t="s">
        <v>123</v>
      </c>
      <c r="AH203" s="1" t="s">
        <v>68</v>
      </c>
      <c r="AI203" s="1">
        <v>4</v>
      </c>
      <c r="AJ203" s="3">
        <v>45754</v>
      </c>
      <c r="AK203" s="3">
        <v>45750</v>
      </c>
      <c r="AL203" s="3">
        <v>45744</v>
      </c>
      <c r="AM203" s="3">
        <v>45751</v>
      </c>
      <c r="AN203" s="3">
        <v>45752</v>
      </c>
      <c r="AO203" s="3">
        <v>45752</v>
      </c>
      <c r="AP203" s="3">
        <v>45749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107</v>
      </c>
      <c r="BD203" s="56">
        <v>1456.8167233013335</v>
      </c>
    </row>
    <row r="204" spans="1:56" ht="28.5" customHeight="1" x14ac:dyDescent="0.45">
      <c r="A204" s="3">
        <v>45723</v>
      </c>
      <c r="B204" s="14" t="s">
        <v>541</v>
      </c>
      <c r="C204" s="9" t="s">
        <v>113</v>
      </c>
      <c r="D204" s="13" t="s">
        <v>159</v>
      </c>
      <c r="E204" s="9">
        <v>26</v>
      </c>
      <c r="F204" s="9">
        <v>43</v>
      </c>
      <c r="G204" s="9" t="s">
        <v>60</v>
      </c>
      <c r="H204" s="9" t="s">
        <v>66</v>
      </c>
      <c r="I204" s="9">
        <v>150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114</v>
      </c>
      <c r="T204" s="12">
        <v>45757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89</v>
      </c>
      <c r="AA204" s="8">
        <v>37299.899999999994</v>
      </c>
      <c r="AB204" s="8">
        <v>0</v>
      </c>
      <c r="AC204" s="8">
        <v>37299.899999999994</v>
      </c>
      <c r="AD204" s="8">
        <v>0</v>
      </c>
      <c r="AE204" s="8">
        <v>37299.899999999994</v>
      </c>
      <c r="AF204" s="8" t="s">
        <v>315</v>
      </c>
      <c r="AG204" s="1" t="s">
        <v>61</v>
      </c>
      <c r="AH204" s="1" t="s">
        <v>68</v>
      </c>
      <c r="AI204" s="1">
        <v>4</v>
      </c>
      <c r="AJ204" s="3">
        <v>45757</v>
      </c>
      <c r="AK204" s="3">
        <v>45753</v>
      </c>
      <c r="AL204" s="3">
        <v>45747</v>
      </c>
      <c r="AM204" s="3">
        <v>45754</v>
      </c>
      <c r="AN204" s="3">
        <v>45755</v>
      </c>
      <c r="AO204" s="3">
        <v>45755</v>
      </c>
      <c r="AP204" s="3">
        <v>45752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107</v>
      </c>
      <c r="BD204" s="56">
        <v>3846.8630200000002</v>
      </c>
    </row>
    <row r="205" spans="1:56" ht="28.5" customHeight="1" x14ac:dyDescent="0.45">
      <c r="A205" s="3">
        <v>45744</v>
      </c>
      <c r="B205" s="14" t="s">
        <v>138</v>
      </c>
      <c r="C205" s="9" t="s">
        <v>113</v>
      </c>
      <c r="D205" s="13" t="s">
        <v>59</v>
      </c>
      <c r="E205" s="9">
        <v>26</v>
      </c>
      <c r="F205" s="9">
        <v>43</v>
      </c>
      <c r="G205" s="9" t="s">
        <v>60</v>
      </c>
      <c r="H205" s="9" t="s">
        <v>66</v>
      </c>
      <c r="I205" s="9">
        <v>150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114</v>
      </c>
      <c r="T205" s="12">
        <v>45765</v>
      </c>
      <c r="U205" s="11">
        <v>11000</v>
      </c>
      <c r="V205" s="10">
        <v>0</v>
      </c>
      <c r="W205" s="10">
        <v>11000</v>
      </c>
      <c r="X205" s="10">
        <v>0</v>
      </c>
      <c r="Y205" s="10">
        <v>0</v>
      </c>
      <c r="Z205" s="9" t="s">
        <v>89</v>
      </c>
      <c r="AA205" s="8">
        <v>13676.630000000001</v>
      </c>
      <c r="AB205" s="8">
        <v>0</v>
      </c>
      <c r="AC205" s="8">
        <v>13676.630000000001</v>
      </c>
      <c r="AD205" s="8">
        <v>0</v>
      </c>
      <c r="AE205" s="8">
        <v>13676.630000000001</v>
      </c>
      <c r="AF205" s="8" t="s">
        <v>315</v>
      </c>
      <c r="AG205" s="1" t="s">
        <v>122</v>
      </c>
      <c r="AH205" s="1" t="s">
        <v>163</v>
      </c>
      <c r="AI205" s="1">
        <v>2</v>
      </c>
      <c r="AJ205" s="3">
        <v>45765</v>
      </c>
      <c r="AK205" s="3">
        <v>45763</v>
      </c>
      <c r="AL205" s="3">
        <v>0</v>
      </c>
      <c r="AM205" s="3">
        <v>0</v>
      </c>
      <c r="AN205" s="3">
        <v>0</v>
      </c>
      <c r="AO205" s="3">
        <v>45764</v>
      </c>
      <c r="AP205" s="3">
        <v>45760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483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107</v>
      </c>
      <c r="BD205" s="56">
        <v>1410.516440666667</v>
      </c>
    </row>
    <row r="206" spans="1:56" ht="28.5" customHeight="1" x14ac:dyDescent="0.45">
      <c r="A206" s="3">
        <v>45723</v>
      </c>
      <c r="B206" s="14" t="s">
        <v>542</v>
      </c>
      <c r="C206" s="9" t="s">
        <v>113</v>
      </c>
      <c r="D206" s="13" t="s">
        <v>159</v>
      </c>
      <c r="E206" s="9">
        <v>26</v>
      </c>
      <c r="F206" s="9">
        <v>43</v>
      </c>
      <c r="G206" s="9" t="s">
        <v>60</v>
      </c>
      <c r="H206" s="9" t="s">
        <v>66</v>
      </c>
      <c r="I206" s="9">
        <v>150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114</v>
      </c>
      <c r="T206" s="12">
        <v>45772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89</v>
      </c>
      <c r="AA206" s="8">
        <v>37299.899999999994</v>
      </c>
      <c r="AB206" s="8">
        <v>0</v>
      </c>
      <c r="AC206" s="8">
        <v>37299.899999999994</v>
      </c>
      <c r="AD206" s="8">
        <v>0</v>
      </c>
      <c r="AE206" s="8">
        <v>37299.899999999994</v>
      </c>
      <c r="AF206" s="8" t="s">
        <v>315</v>
      </c>
      <c r="AG206" s="1" t="s">
        <v>122</v>
      </c>
      <c r="AH206" s="1" t="s">
        <v>68</v>
      </c>
      <c r="AI206" s="1">
        <v>4</v>
      </c>
      <c r="AJ206" s="3">
        <v>45772</v>
      </c>
      <c r="AK206" s="3">
        <v>45768</v>
      </c>
      <c r="AL206" s="3">
        <v>45762</v>
      </c>
      <c r="AM206" s="3">
        <v>45769</v>
      </c>
      <c r="AN206" s="3">
        <v>45770</v>
      </c>
      <c r="AO206" s="3">
        <v>45770</v>
      </c>
      <c r="AP206" s="3">
        <v>45767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107</v>
      </c>
      <c r="BD206" s="56">
        <v>3846.8630200000002</v>
      </c>
    </row>
    <row r="207" spans="1:56" ht="28.5" customHeight="1" x14ac:dyDescent="0.45">
      <c r="A207" s="3" t="s">
        <v>146</v>
      </c>
      <c r="B207" s="14" t="s">
        <v>146</v>
      </c>
      <c r="C207" s="9" t="s">
        <v>113</v>
      </c>
      <c r="D207" s="13" t="s">
        <v>61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150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114</v>
      </c>
      <c r="T207" s="12">
        <v>45777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89</v>
      </c>
      <c r="AA207" s="8">
        <v>24866.6</v>
      </c>
      <c r="AB207" s="8">
        <v>0</v>
      </c>
      <c r="AC207" s="8">
        <v>24866.6</v>
      </c>
      <c r="AD207" s="8">
        <v>0</v>
      </c>
      <c r="AE207" s="8">
        <v>24866.6</v>
      </c>
      <c r="AF207" s="8" t="s">
        <v>315</v>
      </c>
      <c r="AG207" s="1" t="s">
        <v>123</v>
      </c>
      <c r="AH207" s="1" t="s">
        <v>68</v>
      </c>
      <c r="AI207" s="1">
        <v>4</v>
      </c>
      <c r="AJ207" s="3">
        <v>45777</v>
      </c>
      <c r="AK207" s="3">
        <v>45773</v>
      </c>
      <c r="AL207" s="3">
        <v>45767</v>
      </c>
      <c r="AM207" s="3">
        <v>45774</v>
      </c>
      <c r="AN207" s="3">
        <v>45775</v>
      </c>
      <c r="AO207" s="3">
        <v>45775</v>
      </c>
      <c r="AP207" s="3">
        <v>45772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2564.5753466666665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120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89</v>
      </c>
      <c r="AA208" s="8">
        <v>170525.19615999999</v>
      </c>
      <c r="AB208" s="8">
        <v>43256.6</v>
      </c>
      <c r="AC208" s="8">
        <v>127268.59615999999</v>
      </c>
      <c r="AD208" s="8">
        <v>0</v>
      </c>
      <c r="AE208" s="8">
        <v>170525.19615999999</v>
      </c>
      <c r="AF208" s="8" t="s">
        <v>58</v>
      </c>
      <c r="AG208" s="1" t="s">
        <v>125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109</v>
      </c>
      <c r="BD208" s="56">
        <v>0</v>
      </c>
    </row>
    <row r="209" spans="1:56" ht="28.5" customHeight="1" x14ac:dyDescent="0.45">
      <c r="A209" s="3" t="s">
        <v>146</v>
      </c>
      <c r="B209" s="14" t="s">
        <v>146</v>
      </c>
      <c r="C209" s="9" t="s">
        <v>166</v>
      </c>
      <c r="D209" s="13" t="s">
        <v>167</v>
      </c>
      <c r="E209" s="9">
        <v>28</v>
      </c>
      <c r="F209" s="9">
        <v>41</v>
      </c>
      <c r="G209" s="9" t="s">
        <v>60</v>
      </c>
      <c r="H209" s="9">
        <v>0</v>
      </c>
      <c r="I209" s="9">
        <v>120</v>
      </c>
      <c r="J209" s="9" t="s">
        <v>78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45759</v>
      </c>
      <c r="U209" s="11">
        <v>50000</v>
      </c>
      <c r="V209" s="10">
        <v>0</v>
      </c>
      <c r="W209" s="10">
        <v>50000</v>
      </c>
      <c r="X209" s="10">
        <v>0</v>
      </c>
      <c r="Y209" s="10">
        <v>52500</v>
      </c>
      <c r="Z209" s="9" t="s">
        <v>137</v>
      </c>
      <c r="AA209" s="8">
        <v>59372.5</v>
      </c>
      <c r="AB209" s="8">
        <v>0</v>
      </c>
      <c r="AC209" s="8">
        <v>59372.5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168</v>
      </c>
      <c r="AI209" s="1">
        <v>2</v>
      </c>
      <c r="AJ209" s="3">
        <v>45759</v>
      </c>
      <c r="AK209" s="3">
        <v>0</v>
      </c>
      <c r="AL209" s="3">
        <v>45750</v>
      </c>
      <c r="AM209" s="3">
        <v>45757</v>
      </c>
      <c r="AN209" s="3">
        <v>0</v>
      </c>
      <c r="AO209" s="3">
        <v>45758</v>
      </c>
      <c r="AP209" s="3">
        <v>45754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107</v>
      </c>
      <c r="BD209" s="56">
        <v>6672.8093055555564</v>
      </c>
    </row>
    <row r="210" spans="1:56" ht="28.5" customHeight="1" x14ac:dyDescent="0.45">
      <c r="A210" s="3" t="s">
        <v>146</v>
      </c>
      <c r="B210" s="14" t="s">
        <v>146</v>
      </c>
      <c r="C210" s="9" t="s">
        <v>113</v>
      </c>
      <c r="D210" s="13" t="s">
        <v>59</v>
      </c>
      <c r="E210" s="9">
        <v>28</v>
      </c>
      <c r="F210" s="9">
        <v>47</v>
      </c>
      <c r="G210" s="9" t="s">
        <v>60</v>
      </c>
      <c r="H210" s="9" t="s">
        <v>66</v>
      </c>
      <c r="I210" s="9">
        <v>180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114</v>
      </c>
      <c r="T210" s="12">
        <v>45777</v>
      </c>
      <c r="U210" s="11">
        <v>20000</v>
      </c>
      <c r="V210" s="10">
        <v>0</v>
      </c>
      <c r="W210" s="10">
        <v>20000</v>
      </c>
      <c r="X210" s="10">
        <v>0</v>
      </c>
      <c r="Y210" s="10">
        <v>0</v>
      </c>
      <c r="Z210" s="9" t="s">
        <v>137</v>
      </c>
      <c r="AA210" s="8">
        <v>27101.800000000003</v>
      </c>
      <c r="AB210" s="8">
        <v>0</v>
      </c>
      <c r="AC210" s="8">
        <v>27101.800000000003</v>
      </c>
      <c r="AD210" s="8">
        <v>0</v>
      </c>
      <c r="AE210" s="8">
        <v>27101.800000000003</v>
      </c>
      <c r="AF210" s="8">
        <v>0</v>
      </c>
      <c r="AG210" s="1">
        <v>0</v>
      </c>
      <c r="AH210" s="1" t="s">
        <v>77</v>
      </c>
      <c r="AI210" s="1">
        <v>1</v>
      </c>
      <c r="AJ210" s="3">
        <v>45777</v>
      </c>
      <c r="AK210" s="3">
        <v>0</v>
      </c>
      <c r="AL210" s="3">
        <v>0</v>
      </c>
      <c r="AM210" s="3">
        <v>0</v>
      </c>
      <c r="AN210" s="3">
        <v>0</v>
      </c>
      <c r="AO210" s="3">
        <v>45776</v>
      </c>
      <c r="AP210" s="3">
        <v>45772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107</v>
      </c>
      <c r="BD210" s="56">
        <v>3045.9411888888894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28</v>
      </c>
      <c r="F211" s="9">
        <v>43</v>
      </c>
      <c r="G211" s="9">
        <v>0</v>
      </c>
      <c r="H211" s="9">
        <v>0</v>
      </c>
      <c r="I211" s="9">
        <v>130</v>
      </c>
      <c r="J211" s="9" t="s">
        <v>57</v>
      </c>
      <c r="K211" s="9">
        <v>3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137</v>
      </c>
      <c r="AA211" s="8">
        <v>86474.3</v>
      </c>
      <c r="AB211" s="8">
        <v>0</v>
      </c>
      <c r="AC211" s="8">
        <v>86474.3</v>
      </c>
      <c r="AD211" s="8">
        <v>0</v>
      </c>
      <c r="AE211" s="8">
        <v>27101.800000000003</v>
      </c>
      <c r="AF211" s="8" t="s">
        <v>58</v>
      </c>
      <c r="AG211" s="1">
        <v>0</v>
      </c>
      <c r="AH211" s="1">
        <v>0</v>
      </c>
      <c r="AI211" s="1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169</v>
      </c>
      <c r="BD211" s="56">
        <v>0</v>
      </c>
    </row>
  </sheetData>
  <autoFilter ref="A5:BD21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11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5D698-1A99-4298-A116-15BA4F144FB6}">
  <sheetPr>
    <tabColor rgb="FFFFFF00"/>
  </sheetPr>
  <dimension ref="A1:BD235"/>
  <sheetViews>
    <sheetView topLeftCell="A5" zoomScale="80" zoomScaleNormal="80" workbookViewId="0">
      <selection activeCell="W225" sqref="W22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45745</v>
      </c>
      <c r="E3" s="80" t="s">
        <v>52</v>
      </c>
      <c r="F3" s="80"/>
      <c r="G3" s="81">
        <v>10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45744</v>
      </c>
      <c r="B6" s="14" t="s">
        <v>138</v>
      </c>
      <c r="C6" s="9" t="s">
        <v>743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744</v>
      </c>
      <c r="T6" s="12">
        <v>45750</v>
      </c>
      <c r="U6" s="11">
        <v>3000</v>
      </c>
      <c r="V6" s="10">
        <v>0</v>
      </c>
      <c r="W6" s="10">
        <v>3000</v>
      </c>
      <c r="X6" s="10">
        <v>0</v>
      </c>
      <c r="Y6" s="10">
        <v>0</v>
      </c>
      <c r="Z6" s="9" t="s">
        <v>164</v>
      </c>
      <c r="AA6" s="8">
        <v>1969.7700000000002</v>
      </c>
      <c r="AB6" s="8">
        <v>1254</v>
      </c>
      <c r="AC6" s="8">
        <v>715.77000000000021</v>
      </c>
      <c r="AD6" s="8">
        <v>0</v>
      </c>
      <c r="AE6" s="8">
        <v>0</v>
      </c>
      <c r="AF6" s="8">
        <v>0</v>
      </c>
      <c r="AG6" s="1" t="s">
        <v>122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40.083120000000015</v>
      </c>
    </row>
    <row r="7" spans="1:56" ht="28.5" customHeight="1" x14ac:dyDescent="0.45">
      <c r="A7" s="3">
        <v>45743</v>
      </c>
      <c r="B7" s="14" t="s">
        <v>745</v>
      </c>
      <c r="C7" s="9" t="s">
        <v>721</v>
      </c>
      <c r="D7" s="13" t="s">
        <v>722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123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164</v>
      </c>
      <c r="AA8" s="8">
        <v>8535.67</v>
      </c>
      <c r="AB8" s="8">
        <v>7819.9000000000005</v>
      </c>
      <c r="AC8" s="8">
        <v>715.77000000000021</v>
      </c>
      <c r="AD8" s="8">
        <v>0</v>
      </c>
      <c r="AE8" s="8">
        <v>6565.9000000000005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723</v>
      </c>
      <c r="BD8" s="56">
        <v>0</v>
      </c>
    </row>
    <row r="9" spans="1:56" ht="28.5" customHeight="1" x14ac:dyDescent="0.45">
      <c r="A9" s="3">
        <v>45713</v>
      </c>
      <c r="B9" s="14" t="s">
        <v>451</v>
      </c>
      <c r="C9" s="9" t="s">
        <v>452</v>
      </c>
      <c r="D9" s="13" t="s">
        <v>453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45747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421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122</v>
      </c>
      <c r="AH9" s="1" t="s">
        <v>68</v>
      </c>
      <c r="AI9" s="1">
        <v>4</v>
      </c>
      <c r="AJ9" s="3">
        <v>45747</v>
      </c>
      <c r="AK9" s="3">
        <v>45743</v>
      </c>
      <c r="AL9" s="3">
        <v>45737</v>
      </c>
      <c r="AM9" s="3">
        <v>45744</v>
      </c>
      <c r="AN9" s="3">
        <v>45745</v>
      </c>
      <c r="AO9" s="3">
        <v>45745</v>
      </c>
      <c r="AP9" s="3">
        <v>45742</v>
      </c>
      <c r="AQ9" s="3">
        <v>45746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454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 t="s">
        <v>146</v>
      </c>
      <c r="B10" s="14" t="s">
        <v>146</v>
      </c>
      <c r="C10" s="9" t="s">
        <v>419</v>
      </c>
      <c r="D10" s="13" t="s">
        <v>420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123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18.776177777777768</v>
      </c>
    </row>
    <row r="11" spans="1:56" ht="28.5" customHeight="1" x14ac:dyDescent="0.45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421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139</v>
      </c>
      <c r="BD11" s="56">
        <v>0</v>
      </c>
    </row>
    <row r="12" spans="1:56" ht="28.5" customHeight="1" x14ac:dyDescent="0.45">
      <c r="A12" s="3">
        <v>45744</v>
      </c>
      <c r="B12" s="14" t="s">
        <v>138</v>
      </c>
      <c r="C12" s="9" t="s">
        <v>746</v>
      </c>
      <c r="D12" s="13" t="s">
        <v>747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748</v>
      </c>
      <c r="AA12" s="8">
        <v>7404.0999999999995</v>
      </c>
      <c r="AB12" s="8">
        <v>959</v>
      </c>
      <c r="AC12" s="8">
        <v>6445.0999999999995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749</v>
      </c>
      <c r="BD12" s="56">
        <v>383.61235199999993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748</v>
      </c>
      <c r="AA13" s="8">
        <v>7404.0999999999995</v>
      </c>
      <c r="AB13" s="8">
        <v>959</v>
      </c>
      <c r="AC13" s="8">
        <v>6445.0999999999995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750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301</v>
      </c>
      <c r="D14" s="13" t="s">
        <v>465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122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77.857519999999994</v>
      </c>
    </row>
    <row r="15" spans="1:56" ht="28.5" customHeight="1" x14ac:dyDescent="0.45">
      <c r="A15" s="3">
        <v>0</v>
      </c>
      <c r="B15" s="14">
        <v>0</v>
      </c>
      <c r="C15" s="9" t="s">
        <v>266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123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194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148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>
        <v>0</v>
      </c>
      <c r="AG16" s="1" t="s">
        <v>123</v>
      </c>
      <c r="AH16" s="1" t="s">
        <v>75</v>
      </c>
      <c r="AI16" s="1">
        <v>4</v>
      </c>
      <c r="AJ16" s="3">
        <v>45777</v>
      </c>
      <c r="AK16" s="3">
        <v>45773</v>
      </c>
      <c r="AL16" s="3">
        <v>45766</v>
      </c>
      <c r="AM16" s="3">
        <v>45774</v>
      </c>
      <c r="AN16" s="3">
        <v>45775</v>
      </c>
      <c r="AO16" s="3">
        <v>45776</v>
      </c>
      <c r="AP16" s="3">
        <v>45772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563.27040000000011</v>
      </c>
    </row>
    <row r="17" spans="1:56" ht="28.5" customHeight="1" x14ac:dyDescent="0.45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148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58</v>
      </c>
      <c r="AG17" s="1" t="s">
        <v>123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149</v>
      </c>
      <c r="BD17" s="56">
        <v>0</v>
      </c>
    </row>
    <row r="18" spans="1:56" ht="28.5" customHeight="1" x14ac:dyDescent="0.45">
      <c r="A18" s="3">
        <v>45717</v>
      </c>
      <c r="B18" s="14" t="s">
        <v>474</v>
      </c>
      <c r="C18" s="9" t="s">
        <v>147</v>
      </c>
      <c r="D18" s="13" t="s">
        <v>134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45749</v>
      </c>
      <c r="U18" s="11">
        <v>70000</v>
      </c>
      <c r="V18" s="10">
        <v>800</v>
      </c>
      <c r="W18" s="10">
        <v>69200</v>
      </c>
      <c r="X18" s="10">
        <v>0</v>
      </c>
      <c r="Y18" s="10">
        <v>72660</v>
      </c>
      <c r="Z18" s="9" t="s">
        <v>189</v>
      </c>
      <c r="AA18" s="8">
        <v>60903.612000000001</v>
      </c>
      <c r="AB18" s="8">
        <v>36836</v>
      </c>
      <c r="AC18" s="8">
        <v>24067.612000000001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45749</v>
      </c>
      <c r="AK18" s="3">
        <v>0</v>
      </c>
      <c r="AL18" s="3">
        <v>45740</v>
      </c>
      <c r="AM18" s="3">
        <v>45747</v>
      </c>
      <c r="AN18" s="3">
        <v>45748</v>
      </c>
      <c r="AO18" s="3">
        <v>45748</v>
      </c>
      <c r="AP18" s="3">
        <v>45744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1747.8434670222227</v>
      </c>
    </row>
    <row r="19" spans="1:56" ht="28.5" customHeight="1" x14ac:dyDescent="0.45">
      <c r="A19" s="3">
        <v>45734</v>
      </c>
      <c r="B19" s="14" t="s">
        <v>653</v>
      </c>
      <c r="C19" s="9" t="s">
        <v>443</v>
      </c>
      <c r="D19" s="13" t="s">
        <v>223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666.11479679999991</v>
      </c>
      <c r="Q19" s="10">
        <v>0</v>
      </c>
      <c r="R19" s="10">
        <v>666.11479679999991</v>
      </c>
      <c r="S19" s="9" t="s">
        <v>133</v>
      </c>
      <c r="T19" s="12">
        <v>45759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189</v>
      </c>
      <c r="AA19" s="8">
        <v>16484.600000000002</v>
      </c>
      <c r="AB19" s="8">
        <v>0</v>
      </c>
      <c r="AC19" s="8">
        <v>16484.600000000002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45759</v>
      </c>
      <c r="AK19" s="3">
        <v>0</v>
      </c>
      <c r="AL19" s="3">
        <v>45749</v>
      </c>
      <c r="AM19" s="3">
        <v>45756</v>
      </c>
      <c r="AN19" s="3">
        <v>45757</v>
      </c>
      <c r="AO19" s="3">
        <v>45757</v>
      </c>
      <c r="AP19" s="3">
        <v>45754</v>
      </c>
      <c r="AQ19" s="3">
        <v>45758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1197.1482844444449</v>
      </c>
    </row>
    <row r="20" spans="1:56" ht="28.5" customHeight="1" x14ac:dyDescent="0.45">
      <c r="A20" s="3">
        <v>45734</v>
      </c>
      <c r="B20" s="14" t="s">
        <v>653</v>
      </c>
      <c r="C20" s="9" t="s">
        <v>443</v>
      </c>
      <c r="D20" s="13" t="s">
        <v>223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189</v>
      </c>
      <c r="AA20" s="8">
        <v>16484.600000000002</v>
      </c>
      <c r="AB20" s="8">
        <v>0</v>
      </c>
      <c r="AC20" s="8">
        <v>16484.600000000002</v>
      </c>
      <c r="AD20" s="8">
        <v>0</v>
      </c>
      <c r="AE20" s="8">
        <v>0</v>
      </c>
      <c r="AF20" s="8">
        <v>0</v>
      </c>
      <c r="AG20" s="1" t="s">
        <v>61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1197.1482844444449</v>
      </c>
    </row>
    <row r="21" spans="1:56" ht="28.5" customHeight="1" x14ac:dyDescent="0.45">
      <c r="A21" s="3">
        <v>45734</v>
      </c>
      <c r="B21" s="14" t="s">
        <v>654</v>
      </c>
      <c r="C21" s="9" t="s">
        <v>443</v>
      </c>
      <c r="D21" s="13" t="s">
        <v>375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189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1197.1482844444449</v>
      </c>
    </row>
    <row r="22" spans="1:56" ht="28.5" customHeight="1" x14ac:dyDescent="0.45">
      <c r="A22" s="3" t="s">
        <v>146</v>
      </c>
      <c r="B22" s="14" t="s">
        <v>146</v>
      </c>
      <c r="C22" s="9" t="s">
        <v>273</v>
      </c>
      <c r="D22" s="13" t="s">
        <v>274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45777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189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8.5" customHeight="1" x14ac:dyDescent="0.45">
      <c r="A23" s="3" t="s">
        <v>146</v>
      </c>
      <c r="B23" s="14" t="s">
        <v>146</v>
      </c>
      <c r="C23" s="9" t="s">
        <v>147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45777</v>
      </c>
      <c r="U23" s="11">
        <v>120000</v>
      </c>
      <c r="V23" s="10">
        <v>0</v>
      </c>
      <c r="W23" s="10">
        <v>120000</v>
      </c>
      <c r="X23" s="10">
        <v>0</v>
      </c>
      <c r="Y23" s="10">
        <v>126000</v>
      </c>
      <c r="Z23" s="9" t="s">
        <v>189</v>
      </c>
      <c r="AA23" s="8">
        <v>105613.2</v>
      </c>
      <c r="AB23" s="8">
        <v>0</v>
      </c>
      <c r="AC23" s="8">
        <v>105613.2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45777</v>
      </c>
      <c r="AK23" s="3">
        <v>0</v>
      </c>
      <c r="AL23" s="3">
        <v>45768</v>
      </c>
      <c r="AM23" s="3">
        <v>45775</v>
      </c>
      <c r="AN23" s="3">
        <v>45776</v>
      </c>
      <c r="AO23" s="3">
        <v>45776</v>
      </c>
      <c r="AP23" s="3">
        <v>45772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7669.86528</v>
      </c>
    </row>
    <row r="24" spans="1:56" ht="28.5" customHeight="1" x14ac:dyDescent="0.45">
      <c r="A24" s="3" t="s">
        <v>146</v>
      </c>
      <c r="B24" s="14" t="s">
        <v>146</v>
      </c>
      <c r="C24" s="9" t="s">
        <v>466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251733.81199999998</v>
      </c>
      <c r="AB25" s="8">
        <v>36836</v>
      </c>
      <c r="AC25" s="8">
        <v>214897.81199999998</v>
      </c>
      <c r="AD25" s="8">
        <v>0</v>
      </c>
      <c r="AE25" s="8">
        <v>0</v>
      </c>
      <c r="AF25" s="8" t="s">
        <v>58</v>
      </c>
      <c r="AG25" s="1" t="s">
        <v>123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0</v>
      </c>
      <c r="B26" s="14" t="s">
        <v>138</v>
      </c>
      <c r="C26" s="9" t="s">
        <v>73</v>
      </c>
      <c r="D26" s="13" t="s">
        <v>292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 t="s">
        <v>63</v>
      </c>
      <c r="U26" s="11">
        <v>5000</v>
      </c>
      <c r="V26" s="10">
        <v>5250</v>
      </c>
      <c r="W26" s="10">
        <v>0</v>
      </c>
      <c r="X26" s="10">
        <v>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123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45737</v>
      </c>
      <c r="B27" s="14" t="s">
        <v>673</v>
      </c>
      <c r="C27" s="9" t="s">
        <v>73</v>
      </c>
      <c r="D27" s="13" t="s">
        <v>193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196</v>
      </c>
      <c r="AA27" s="8">
        <v>8801.1</v>
      </c>
      <c r="AB27" s="8">
        <v>8801.1</v>
      </c>
      <c r="AC27" s="8">
        <v>0</v>
      </c>
      <c r="AD27" s="8">
        <v>0</v>
      </c>
      <c r="AE27" s="8">
        <v>0</v>
      </c>
      <c r="AF27" s="8" t="s">
        <v>674</v>
      </c>
      <c r="AG27" s="1" t="s">
        <v>125</v>
      </c>
      <c r="AH27" s="1" t="s">
        <v>74</v>
      </c>
      <c r="AI27" s="1">
        <v>2</v>
      </c>
      <c r="AJ27" s="3">
        <v>45748</v>
      </c>
      <c r="AK27" s="3">
        <v>0</v>
      </c>
      <c r="AL27" s="3">
        <v>45739</v>
      </c>
      <c r="AM27" s="3">
        <v>45746</v>
      </c>
      <c r="AN27" s="3">
        <v>45747</v>
      </c>
      <c r="AO27" s="3">
        <v>45747</v>
      </c>
      <c r="AP27" s="3">
        <v>45743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673</v>
      </c>
      <c r="C28" s="9" t="s">
        <v>73</v>
      </c>
      <c r="D28" s="13" t="s">
        <v>237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674</v>
      </c>
      <c r="AG28" s="1" t="s">
        <v>123</v>
      </c>
      <c r="AH28" s="1" t="s">
        <v>74</v>
      </c>
      <c r="AI28" s="1">
        <v>2</v>
      </c>
      <c r="AJ28" s="3">
        <v>45748</v>
      </c>
      <c r="AK28" s="3">
        <v>0</v>
      </c>
      <c r="AL28" s="3">
        <v>45739</v>
      </c>
      <c r="AM28" s="3">
        <v>45746</v>
      </c>
      <c r="AN28" s="3">
        <v>45747</v>
      </c>
      <c r="AO28" s="3">
        <v>45747</v>
      </c>
      <c r="AP28" s="3">
        <v>45743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673</v>
      </c>
      <c r="C29" s="9" t="s">
        <v>73</v>
      </c>
      <c r="D29" s="13" t="s">
        <v>230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45748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196</v>
      </c>
      <c r="AA29" s="8">
        <v>8801.1</v>
      </c>
      <c r="AB29" s="8">
        <v>8801.1</v>
      </c>
      <c r="AC29" s="8">
        <v>0</v>
      </c>
      <c r="AD29" s="8">
        <v>0</v>
      </c>
      <c r="AE29" s="8">
        <v>0</v>
      </c>
      <c r="AF29" s="8" t="s">
        <v>674</v>
      </c>
      <c r="AG29" s="1" t="s">
        <v>123</v>
      </c>
      <c r="AH29" s="1" t="s">
        <v>74</v>
      </c>
      <c r="AI29" s="1">
        <v>2</v>
      </c>
      <c r="AJ29" s="3">
        <v>45748</v>
      </c>
      <c r="AK29" s="3">
        <v>0</v>
      </c>
      <c r="AL29" s="3">
        <v>45739</v>
      </c>
      <c r="AM29" s="3">
        <v>45746</v>
      </c>
      <c r="AN29" s="3">
        <v>45747</v>
      </c>
      <c r="AO29" s="3">
        <v>45747</v>
      </c>
      <c r="AP29" s="3">
        <v>45743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675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196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>
        <v>0</v>
      </c>
      <c r="AG30" s="1" t="s">
        <v>123</v>
      </c>
      <c r="AH30" s="1" t="s">
        <v>77</v>
      </c>
      <c r="AI30" s="1">
        <v>1</v>
      </c>
      <c r="AJ30" s="3">
        <v>45750</v>
      </c>
      <c r="AK30" s="3">
        <v>0</v>
      </c>
      <c r="AL30" s="3">
        <v>0</v>
      </c>
      <c r="AM30" s="3">
        <v>0</v>
      </c>
      <c r="AN30" s="3">
        <v>0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673</v>
      </c>
      <c r="C31" s="9" t="s">
        <v>73</v>
      </c>
      <c r="D31" s="13" t="s">
        <v>235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676</v>
      </c>
      <c r="AG31" s="1" t="s">
        <v>123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45737</v>
      </c>
      <c r="B32" s="14" t="s">
        <v>673</v>
      </c>
      <c r="C32" s="9" t="s">
        <v>73</v>
      </c>
      <c r="D32" s="13" t="s">
        <v>236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676</v>
      </c>
      <c r="AG32" s="1" t="s">
        <v>123</v>
      </c>
      <c r="AH32" s="1" t="s">
        <v>74</v>
      </c>
      <c r="AI32" s="1">
        <v>2</v>
      </c>
      <c r="AJ32" s="3">
        <v>45750</v>
      </c>
      <c r="AK32" s="3">
        <v>0</v>
      </c>
      <c r="AL32" s="3">
        <v>45741</v>
      </c>
      <c r="AM32" s="3">
        <v>45748</v>
      </c>
      <c r="AN32" s="3">
        <v>45749</v>
      </c>
      <c r="AO32" s="3">
        <v>45749</v>
      </c>
      <c r="AP32" s="3">
        <v>45745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45737</v>
      </c>
      <c r="B33" s="14" t="s">
        <v>673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676</v>
      </c>
      <c r="AG33" s="1" t="s">
        <v>123</v>
      </c>
      <c r="AH33" s="1" t="s">
        <v>74</v>
      </c>
      <c r="AI33" s="1">
        <v>2</v>
      </c>
      <c r="AJ33" s="3">
        <v>45750</v>
      </c>
      <c r="AK33" s="3">
        <v>0</v>
      </c>
      <c r="AL33" s="3">
        <v>45741</v>
      </c>
      <c r="AM33" s="3">
        <v>45748</v>
      </c>
      <c r="AN33" s="3">
        <v>45749</v>
      </c>
      <c r="AO33" s="3">
        <v>45749</v>
      </c>
      <c r="AP33" s="3">
        <v>45745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45737</v>
      </c>
      <c r="B34" s="14" t="s">
        <v>673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676</v>
      </c>
      <c r="AG34" s="1" t="s">
        <v>123</v>
      </c>
      <c r="AH34" s="1" t="s">
        <v>74</v>
      </c>
      <c r="AI34" s="1">
        <v>2</v>
      </c>
      <c r="AJ34" s="3">
        <v>45750</v>
      </c>
      <c r="AK34" s="3">
        <v>0</v>
      </c>
      <c r="AL34" s="3">
        <v>45741</v>
      </c>
      <c r="AM34" s="3">
        <v>45748</v>
      </c>
      <c r="AN34" s="3">
        <v>45749</v>
      </c>
      <c r="AO34" s="3">
        <v>45749</v>
      </c>
      <c r="AP34" s="3">
        <v>45745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45737</v>
      </c>
      <c r="B35" s="14" t="s">
        <v>673</v>
      </c>
      <c r="C35" s="9" t="s">
        <v>73</v>
      </c>
      <c r="D35" s="13" t="s">
        <v>193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196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677</v>
      </c>
      <c r="AG35" s="1" t="s">
        <v>125</v>
      </c>
      <c r="AH35" s="1" t="s">
        <v>74</v>
      </c>
      <c r="AI35" s="1">
        <v>2</v>
      </c>
      <c r="AJ35" s="3">
        <v>45752</v>
      </c>
      <c r="AK35" s="3">
        <v>0</v>
      </c>
      <c r="AL35" s="3">
        <v>45743</v>
      </c>
      <c r="AM35" s="3">
        <v>45750</v>
      </c>
      <c r="AN35" s="3">
        <v>45751</v>
      </c>
      <c r="AO35" s="3">
        <v>45751</v>
      </c>
      <c r="AP35" s="3">
        <v>45747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662.93796800000007</v>
      </c>
    </row>
    <row r="36" spans="1:56" ht="28.5" customHeight="1" x14ac:dyDescent="0.45">
      <c r="A36" s="3">
        <v>45737</v>
      </c>
      <c r="B36" s="14" t="s">
        <v>673</v>
      </c>
      <c r="C36" s="9" t="s">
        <v>73</v>
      </c>
      <c r="D36" s="13" t="s">
        <v>225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677</v>
      </c>
      <c r="AG36" s="1" t="s">
        <v>125</v>
      </c>
      <c r="AH36" s="1" t="s">
        <v>74</v>
      </c>
      <c r="AI36" s="1">
        <v>2</v>
      </c>
      <c r="AJ36" s="3">
        <v>45752</v>
      </c>
      <c r="AK36" s="3">
        <v>0</v>
      </c>
      <c r="AL36" s="3">
        <v>45743</v>
      </c>
      <c r="AM36" s="3">
        <v>45750</v>
      </c>
      <c r="AN36" s="3">
        <v>45751</v>
      </c>
      <c r="AO36" s="3">
        <v>45751</v>
      </c>
      <c r="AP36" s="3">
        <v>45747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45737</v>
      </c>
      <c r="B37" s="14" t="s">
        <v>673</v>
      </c>
      <c r="C37" s="9" t="s">
        <v>73</v>
      </c>
      <c r="D37" s="13" t="s">
        <v>267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45752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677</v>
      </c>
      <c r="AG37" s="1" t="s">
        <v>61</v>
      </c>
      <c r="AH37" s="1" t="s">
        <v>74</v>
      </c>
      <c r="AI37" s="1">
        <v>2</v>
      </c>
      <c r="AJ37" s="3">
        <v>45752</v>
      </c>
      <c r="AK37" s="3">
        <v>0</v>
      </c>
      <c r="AL37" s="3">
        <v>45743</v>
      </c>
      <c r="AM37" s="3">
        <v>45750</v>
      </c>
      <c r="AN37" s="3">
        <v>45751</v>
      </c>
      <c r="AO37" s="3">
        <v>45751</v>
      </c>
      <c r="AP37" s="3">
        <v>45747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45737</v>
      </c>
      <c r="B38" s="14" t="s">
        <v>678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196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122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1325.8759360000001</v>
      </c>
    </row>
    <row r="39" spans="1:56" ht="28.5" customHeight="1" x14ac:dyDescent="0.45">
      <c r="A39" s="3">
        <v>45737</v>
      </c>
      <c r="B39" s="14" t="s">
        <v>679</v>
      </c>
      <c r="C39" s="9" t="s">
        <v>73</v>
      </c>
      <c r="D39" s="13" t="s">
        <v>59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45769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196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>
        <v>0</v>
      </c>
      <c r="AG39" s="1" t="s">
        <v>123</v>
      </c>
      <c r="AH39" s="1" t="s">
        <v>77</v>
      </c>
      <c r="AI39" s="1">
        <v>1</v>
      </c>
      <c r="AJ39" s="3">
        <v>45769</v>
      </c>
      <c r="AK39" s="3">
        <v>0</v>
      </c>
      <c r="AL39" s="3">
        <v>0</v>
      </c>
      <c r="AM39" s="3">
        <v>0</v>
      </c>
      <c r="AN39" s="3">
        <v>0</v>
      </c>
      <c r="AO39" s="3">
        <v>45768</v>
      </c>
      <c r="AP39" s="3">
        <v>45764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1325.8759360000001</v>
      </c>
    </row>
    <row r="40" spans="1:56" ht="28.5" customHeight="1" x14ac:dyDescent="0.45">
      <c r="A40" s="3" t="s">
        <v>146</v>
      </c>
      <c r="B40" s="14" t="s">
        <v>146</v>
      </c>
      <c r="C40" s="9" t="s">
        <v>73</v>
      </c>
      <c r="D40" s="13" t="s">
        <v>61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45777</v>
      </c>
      <c r="U40" s="11">
        <v>485000</v>
      </c>
      <c r="V40" s="10">
        <v>0</v>
      </c>
      <c r="W40" s="10">
        <v>485000</v>
      </c>
      <c r="X40" s="10">
        <v>0</v>
      </c>
      <c r="Y40" s="10">
        <v>509250</v>
      </c>
      <c r="Z40" s="9" t="s">
        <v>196</v>
      </c>
      <c r="AA40" s="8">
        <v>426853.35</v>
      </c>
      <c r="AB40" s="8">
        <v>0</v>
      </c>
      <c r="AC40" s="8">
        <v>426853.35</v>
      </c>
      <c r="AD40" s="8">
        <v>0</v>
      </c>
      <c r="AE40" s="8">
        <v>0</v>
      </c>
      <c r="AF40" s="8">
        <v>0</v>
      </c>
      <c r="AG40" s="1" t="s">
        <v>122</v>
      </c>
      <c r="AH40" s="1" t="s">
        <v>74</v>
      </c>
      <c r="AI40" s="1">
        <v>2</v>
      </c>
      <c r="AJ40" s="3">
        <v>45777</v>
      </c>
      <c r="AK40" s="3">
        <v>0</v>
      </c>
      <c r="AL40" s="3">
        <v>45768</v>
      </c>
      <c r="AM40" s="3">
        <v>45775</v>
      </c>
      <c r="AN40" s="3">
        <v>45776</v>
      </c>
      <c r="AO40" s="3">
        <v>45776</v>
      </c>
      <c r="AP40" s="3">
        <v>45772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32152.491448000001</v>
      </c>
    </row>
    <row r="41" spans="1:56" ht="28.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196</v>
      </c>
      <c r="AA41" s="8">
        <v>524503.65</v>
      </c>
      <c r="AB41" s="8">
        <v>40443.15</v>
      </c>
      <c r="AC41" s="8">
        <v>484060.5</v>
      </c>
      <c r="AD41" s="8">
        <v>0</v>
      </c>
      <c r="AE41" s="8">
        <v>0</v>
      </c>
      <c r="AF41" s="8" t="s">
        <v>58</v>
      </c>
      <c r="AG41" s="1" t="s">
        <v>122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0</v>
      </c>
    </row>
    <row r="42" spans="1:56" ht="28.5" customHeight="1" x14ac:dyDescent="0.45">
      <c r="A42" s="3">
        <v>45740</v>
      </c>
      <c r="B42" s="14" t="s">
        <v>705</v>
      </c>
      <c r="C42" s="9" t="s">
        <v>316</v>
      </c>
      <c r="D42" s="13" t="s">
        <v>680</v>
      </c>
      <c r="E42" s="9">
        <v>19</v>
      </c>
      <c r="F42" s="9">
        <v>26</v>
      </c>
      <c r="G42" s="9" t="s">
        <v>60</v>
      </c>
      <c r="H42" s="9" t="s">
        <v>76</v>
      </c>
      <c r="I42" s="9">
        <v>70</v>
      </c>
      <c r="J42" s="9" t="s">
        <v>57</v>
      </c>
      <c r="K42" s="9">
        <v>5</v>
      </c>
      <c r="L42" s="9" t="s">
        <v>93</v>
      </c>
      <c r="M42" s="10">
        <v>20</v>
      </c>
      <c r="N42" s="9">
        <v>28</v>
      </c>
      <c r="O42" s="9">
        <v>50</v>
      </c>
      <c r="P42" s="10">
        <v>166.06488593407997</v>
      </c>
      <c r="Q42" s="10">
        <v>0</v>
      </c>
      <c r="R42" s="10">
        <v>166.06488593407997</v>
      </c>
      <c r="S42" s="9" t="s">
        <v>133</v>
      </c>
      <c r="T42" s="12">
        <v>45756</v>
      </c>
      <c r="U42" s="11">
        <v>10000</v>
      </c>
      <c r="V42" s="10">
        <v>384</v>
      </c>
      <c r="W42" s="10">
        <v>9616</v>
      </c>
      <c r="X42" s="10">
        <v>0</v>
      </c>
      <c r="Y42" s="10">
        <v>10096.800000000001</v>
      </c>
      <c r="Z42" s="9" t="s">
        <v>318</v>
      </c>
      <c r="AA42" s="8">
        <v>7388.4536000000007</v>
      </c>
      <c r="AB42" s="8">
        <v>7388.4536000000007</v>
      </c>
      <c r="AC42" s="8">
        <v>0</v>
      </c>
      <c r="AD42" s="8">
        <v>0</v>
      </c>
      <c r="AE42" s="8">
        <v>7388.4536000000007</v>
      </c>
      <c r="AF42" s="8" t="s">
        <v>299</v>
      </c>
      <c r="AG42" s="1" t="s">
        <v>123</v>
      </c>
      <c r="AH42" s="1" t="s">
        <v>68</v>
      </c>
      <c r="AI42" s="1">
        <v>4</v>
      </c>
      <c r="AJ42" s="3">
        <v>45756</v>
      </c>
      <c r="AK42" s="3">
        <v>45752</v>
      </c>
      <c r="AL42" s="3">
        <v>45746</v>
      </c>
      <c r="AM42" s="3">
        <v>45753</v>
      </c>
      <c r="AN42" s="3">
        <v>45754</v>
      </c>
      <c r="AO42" s="3">
        <v>45754</v>
      </c>
      <c r="AP42" s="3">
        <v>45751</v>
      </c>
      <c r="AQ42" s="3">
        <v>45755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8.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318</v>
      </c>
      <c r="AA43" s="8">
        <v>7388.4536000000007</v>
      </c>
      <c r="AB43" s="8">
        <v>7388.4536000000007</v>
      </c>
      <c r="AC43" s="8">
        <v>0</v>
      </c>
      <c r="AD43" s="8">
        <v>0</v>
      </c>
      <c r="AE43" s="8">
        <v>7388.4536000000007</v>
      </c>
      <c r="AF43" s="8" t="s">
        <v>58</v>
      </c>
      <c r="AG43" s="1" t="s">
        <v>123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319</v>
      </c>
      <c r="BD43" s="56">
        <v>0</v>
      </c>
    </row>
    <row r="44" spans="1:56" ht="28.5" customHeight="1" x14ac:dyDescent="0.45">
      <c r="A44" s="3">
        <v>45721</v>
      </c>
      <c r="B44" s="14" t="s">
        <v>513</v>
      </c>
      <c r="C44" s="9" t="s">
        <v>152</v>
      </c>
      <c r="D44" s="13" t="s">
        <v>724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 t="s">
        <v>63</v>
      </c>
      <c r="U44" s="11">
        <v>400</v>
      </c>
      <c r="V44" s="10">
        <v>0</v>
      </c>
      <c r="W44" s="10">
        <v>400</v>
      </c>
      <c r="X44" s="10">
        <v>6781</v>
      </c>
      <c r="Y44" s="10">
        <v>0</v>
      </c>
      <c r="Z44" s="9" t="s">
        <v>116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122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238</v>
      </c>
      <c r="BD44" s="56">
        <v>0</v>
      </c>
    </row>
    <row r="45" spans="1:56" ht="28.5" customHeight="1" x14ac:dyDescent="0.45">
      <c r="A45" s="3">
        <v>45741</v>
      </c>
      <c r="B45" s="14" t="s">
        <v>725</v>
      </c>
      <c r="C45" s="9" t="s">
        <v>152</v>
      </c>
      <c r="D45" s="13" t="s">
        <v>708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>
        <v>45764</v>
      </c>
      <c r="U45" s="11">
        <v>5040</v>
      </c>
      <c r="V45" s="10">
        <v>0</v>
      </c>
      <c r="W45" s="10">
        <v>5040</v>
      </c>
      <c r="X45" s="10">
        <v>0</v>
      </c>
      <c r="Y45" s="10">
        <v>5292</v>
      </c>
      <c r="Z45" s="9" t="s">
        <v>116</v>
      </c>
      <c r="AA45" s="8">
        <v>4999.0247999999992</v>
      </c>
      <c r="AB45" s="8">
        <v>0</v>
      </c>
      <c r="AC45" s="8">
        <v>4999.0247999999992</v>
      </c>
      <c r="AD45" s="8">
        <v>0</v>
      </c>
      <c r="AE45" s="8">
        <v>4999.0247999999992</v>
      </c>
      <c r="AF45" s="8">
        <v>0</v>
      </c>
      <c r="AG45" s="1" t="s">
        <v>125</v>
      </c>
      <c r="AH45" s="1" t="s">
        <v>75</v>
      </c>
      <c r="AI45" s="1">
        <v>4</v>
      </c>
      <c r="AJ45" s="3">
        <v>45764</v>
      </c>
      <c r="AK45" s="3">
        <v>45760</v>
      </c>
      <c r="AL45" s="3">
        <v>45753</v>
      </c>
      <c r="AM45" s="3">
        <v>45761</v>
      </c>
      <c r="AN45" s="3">
        <v>45762</v>
      </c>
      <c r="AO45" s="3">
        <v>45763</v>
      </c>
      <c r="AP45" s="3">
        <v>45759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238</v>
      </c>
      <c r="BD45" s="56">
        <v>422.13987199999997</v>
      </c>
    </row>
    <row r="46" spans="1:56" ht="28.5" customHeight="1" x14ac:dyDescent="0.45">
      <c r="A46" s="3">
        <v>45741</v>
      </c>
      <c r="B46" s="14" t="s">
        <v>725</v>
      </c>
      <c r="C46" s="9" t="s">
        <v>152</v>
      </c>
      <c r="D46" s="13" t="s">
        <v>709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>
        <v>45764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116</v>
      </c>
      <c r="AA46" s="8">
        <v>4999.0247999999992</v>
      </c>
      <c r="AB46" s="8">
        <v>0</v>
      </c>
      <c r="AC46" s="8">
        <v>4999.0247999999992</v>
      </c>
      <c r="AD46" s="8">
        <v>0</v>
      </c>
      <c r="AE46" s="8">
        <v>4999.0247999999992</v>
      </c>
      <c r="AF46" s="8">
        <v>0</v>
      </c>
      <c r="AG46" s="1" t="s">
        <v>125</v>
      </c>
      <c r="AH46" s="1" t="s">
        <v>75</v>
      </c>
      <c r="AI46" s="1">
        <v>4</v>
      </c>
      <c r="AJ46" s="3">
        <v>45764</v>
      </c>
      <c r="AK46" s="3">
        <v>45760</v>
      </c>
      <c r="AL46" s="3">
        <v>45753</v>
      </c>
      <c r="AM46" s="3">
        <v>45761</v>
      </c>
      <c r="AN46" s="3">
        <v>45762</v>
      </c>
      <c r="AO46" s="3">
        <v>45763</v>
      </c>
      <c r="AP46" s="3">
        <v>45759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238</v>
      </c>
      <c r="BD46" s="56">
        <v>422.13987199999997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116</v>
      </c>
      <c r="AA47" s="8">
        <v>9998.0495999999985</v>
      </c>
      <c r="AB47" s="8">
        <v>0</v>
      </c>
      <c r="AC47" s="8">
        <v>9998.0495999999985</v>
      </c>
      <c r="AD47" s="8">
        <v>0</v>
      </c>
      <c r="AE47" s="8">
        <v>9998.0495999999985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239</v>
      </c>
      <c r="BD47" s="56">
        <v>0</v>
      </c>
    </row>
    <row r="48" spans="1:56" ht="28.5" customHeight="1" x14ac:dyDescent="0.45">
      <c r="A48" s="3" t="s">
        <v>146</v>
      </c>
      <c r="B48" s="14" t="s">
        <v>146</v>
      </c>
      <c r="C48" s="9" t="s">
        <v>195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45777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151</v>
      </c>
      <c r="AA48" s="8">
        <v>8801.1</v>
      </c>
      <c r="AB48" s="8">
        <v>8801.1</v>
      </c>
      <c r="AC48" s="8">
        <v>0</v>
      </c>
      <c r="AD48" s="8">
        <v>0</v>
      </c>
      <c r="AE48" s="8">
        <v>0</v>
      </c>
      <c r="AF48" s="8">
        <v>0</v>
      </c>
      <c r="AG48" s="1" t="s">
        <v>125</v>
      </c>
      <c r="AH48" s="1" t="s">
        <v>77</v>
      </c>
      <c r="AI48" s="1">
        <v>1</v>
      </c>
      <c r="AJ48" s="3">
        <v>45777</v>
      </c>
      <c r="AK48" s="3">
        <v>0</v>
      </c>
      <c r="AL48" s="3">
        <v>0</v>
      </c>
      <c r="AM48" s="3">
        <v>0</v>
      </c>
      <c r="AN48" s="3">
        <v>0</v>
      </c>
      <c r="AO48" s="3">
        <v>45776</v>
      </c>
      <c r="AP48" s="3">
        <v>45772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8.5" customHeight="1" x14ac:dyDescent="0.45">
      <c r="A49" s="3" t="s">
        <v>146</v>
      </c>
      <c r="B49" s="14" t="s">
        <v>146</v>
      </c>
      <c r="C49" s="9" t="s">
        <v>195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45807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151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122</v>
      </c>
      <c r="AH49" s="1" t="s">
        <v>77</v>
      </c>
      <c r="AI49" s="1">
        <v>1</v>
      </c>
      <c r="AJ49" s="3">
        <v>45807</v>
      </c>
      <c r="AK49" s="3">
        <v>0</v>
      </c>
      <c r="AL49" s="3">
        <v>0</v>
      </c>
      <c r="AM49" s="3">
        <v>0</v>
      </c>
      <c r="AN49" s="3">
        <v>0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540.28975000000003</v>
      </c>
    </row>
    <row r="50" spans="1:56" ht="28.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151</v>
      </c>
      <c r="AA50" s="8">
        <v>17602.2</v>
      </c>
      <c r="AB50" s="8">
        <v>8801.1</v>
      </c>
      <c r="AC50" s="8">
        <v>8801.1</v>
      </c>
      <c r="AD50" s="8">
        <v>0</v>
      </c>
      <c r="AE50" s="8">
        <v>0</v>
      </c>
      <c r="AF50" s="8" t="s">
        <v>58</v>
      </c>
      <c r="AG50" s="1" t="s">
        <v>124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8.5" customHeight="1" x14ac:dyDescent="0.45">
      <c r="A51" s="3" t="s">
        <v>146</v>
      </c>
      <c r="B51" s="14" t="s">
        <v>146</v>
      </c>
      <c r="C51" s="9" t="s">
        <v>86</v>
      </c>
      <c r="D51" s="13" t="s">
        <v>59</v>
      </c>
      <c r="E51" s="9">
        <v>20</v>
      </c>
      <c r="F51" s="9">
        <v>38</v>
      </c>
      <c r="G51" s="9" t="s">
        <v>60</v>
      </c>
      <c r="H51" s="9">
        <v>0</v>
      </c>
      <c r="I51" s="9">
        <v>72</v>
      </c>
      <c r="J51" s="9" t="s">
        <v>57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 t="s">
        <v>63</v>
      </c>
      <c r="U51" s="11">
        <v>50000</v>
      </c>
      <c r="V51" s="10">
        <v>0</v>
      </c>
      <c r="W51" s="10">
        <v>50000</v>
      </c>
      <c r="X51" s="10">
        <v>0</v>
      </c>
      <c r="Y51" s="10">
        <v>0</v>
      </c>
      <c r="Z51" s="9" t="s">
        <v>79</v>
      </c>
      <c r="AA51" s="8">
        <v>55181.5</v>
      </c>
      <c r="AB51" s="8">
        <v>14387</v>
      </c>
      <c r="AC51" s="8">
        <v>40794.5</v>
      </c>
      <c r="AD51" s="8">
        <v>0</v>
      </c>
      <c r="AE51" s="8">
        <v>0</v>
      </c>
      <c r="AF51" s="8">
        <v>0</v>
      </c>
      <c r="AG51" s="1" t="s">
        <v>122</v>
      </c>
      <c r="AH51" s="1" t="s">
        <v>77</v>
      </c>
      <c r="AI51" s="1">
        <v>1</v>
      </c>
      <c r="AJ51" s="3" t="s">
        <v>63</v>
      </c>
      <c r="AK51" s="3">
        <v>0</v>
      </c>
      <c r="AL51" s="3">
        <v>0</v>
      </c>
      <c r="AM51" s="3">
        <v>0</v>
      </c>
      <c r="AN51" s="3">
        <v>0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2937.2039999999997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79</v>
      </c>
      <c r="AA52" s="8">
        <v>55181.5</v>
      </c>
      <c r="AB52" s="8">
        <v>14387</v>
      </c>
      <c r="AC52" s="8">
        <v>40794.5</v>
      </c>
      <c r="AD52" s="8">
        <v>0</v>
      </c>
      <c r="AE52" s="8">
        <v>0</v>
      </c>
      <c r="AF52" s="8" t="s">
        <v>58</v>
      </c>
      <c r="AG52" s="1" t="s">
        <v>122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45">
      <c r="A53" s="3">
        <v>45721</v>
      </c>
      <c r="B53" s="14" t="s">
        <v>514</v>
      </c>
      <c r="C53" s="9" t="s">
        <v>152</v>
      </c>
      <c r="D53" s="13" t="s">
        <v>488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971</v>
      </c>
      <c r="V53" s="10">
        <v>0</v>
      </c>
      <c r="W53" s="10">
        <v>971</v>
      </c>
      <c r="X53" s="10">
        <v>10610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45721</v>
      </c>
      <c r="B54" s="14" t="s">
        <v>514</v>
      </c>
      <c r="C54" s="9" t="s">
        <v>152</v>
      </c>
      <c r="D54" s="13" t="s">
        <v>357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111</v>
      </c>
      <c r="V54" s="10">
        <v>0</v>
      </c>
      <c r="W54" s="10">
        <v>111</v>
      </c>
      <c r="X54" s="10">
        <v>5600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124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45729</v>
      </c>
      <c r="B55" s="14" t="s">
        <v>609</v>
      </c>
      <c r="C55" s="9" t="s">
        <v>297</v>
      </c>
      <c r="D55" s="13" t="s">
        <v>584</v>
      </c>
      <c r="E55" s="9">
        <v>20</v>
      </c>
      <c r="F55" s="9">
        <v>30</v>
      </c>
      <c r="G55" s="9" t="s">
        <v>60</v>
      </c>
      <c r="H55" s="9" t="s">
        <v>66</v>
      </c>
      <c r="I55" s="9">
        <v>80</v>
      </c>
      <c r="J55" s="9" t="s">
        <v>57</v>
      </c>
      <c r="K55" s="9">
        <v>5</v>
      </c>
      <c r="L55" s="9" t="s">
        <v>251</v>
      </c>
      <c r="M55" s="10">
        <v>21</v>
      </c>
      <c r="N55" s="9">
        <v>33</v>
      </c>
      <c r="O55" s="9">
        <v>40</v>
      </c>
      <c r="P55" s="10">
        <v>0.51290839353600004</v>
      </c>
      <c r="Q55" s="10">
        <v>0</v>
      </c>
      <c r="R55" s="10">
        <v>0.51290839353600004</v>
      </c>
      <c r="S55" s="9" t="s">
        <v>71</v>
      </c>
      <c r="T55" s="12">
        <v>45747</v>
      </c>
      <c r="U55" s="11">
        <v>10000</v>
      </c>
      <c r="V55" s="10">
        <v>9970</v>
      </c>
      <c r="W55" s="10">
        <v>30</v>
      </c>
      <c r="X55" s="10">
        <v>10500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124</v>
      </c>
      <c r="AH55" s="1" t="s">
        <v>68</v>
      </c>
      <c r="AI55" s="1">
        <v>4</v>
      </c>
      <c r="AJ55" s="3">
        <v>45747</v>
      </c>
      <c r="AK55" s="3">
        <v>45743</v>
      </c>
      <c r="AL55" s="3">
        <v>45737</v>
      </c>
      <c r="AM55" s="3">
        <v>45744</v>
      </c>
      <c r="AN55" s="3">
        <v>45745</v>
      </c>
      <c r="AO55" s="3">
        <v>45745</v>
      </c>
      <c r="AP55" s="3">
        <v>45742</v>
      </c>
      <c r="AQ55" s="3">
        <v>45746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45611</v>
      </c>
      <c r="B56" s="14" t="s">
        <v>249</v>
      </c>
      <c r="C56" s="9" t="s">
        <v>152</v>
      </c>
      <c r="D56" s="13" t="s">
        <v>131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 t="s">
        <v>63</v>
      </c>
      <c r="U56" s="11">
        <v>67</v>
      </c>
      <c r="V56" s="10">
        <v>67</v>
      </c>
      <c r="W56" s="10">
        <v>0</v>
      </c>
      <c r="X56" s="10">
        <v>80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45721</v>
      </c>
      <c r="B57" s="14" t="s">
        <v>517</v>
      </c>
      <c r="C57" s="9" t="s">
        <v>152</v>
      </c>
      <c r="D57" s="13" t="s">
        <v>141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45747</v>
      </c>
      <c r="U57" s="11">
        <v>9145</v>
      </c>
      <c r="V57" s="10">
        <v>0</v>
      </c>
      <c r="W57" s="10">
        <v>9145</v>
      </c>
      <c r="X57" s="10">
        <v>21368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124</v>
      </c>
      <c r="AH57" s="1" t="s">
        <v>75</v>
      </c>
      <c r="AI57" s="1">
        <v>4</v>
      </c>
      <c r="AJ57" s="3">
        <v>45747</v>
      </c>
      <c r="AK57" s="3">
        <v>45743</v>
      </c>
      <c r="AL57" s="3">
        <v>45736</v>
      </c>
      <c r="AM57" s="3">
        <v>45744</v>
      </c>
      <c r="AN57" s="3">
        <v>45745</v>
      </c>
      <c r="AO57" s="3">
        <v>45746</v>
      </c>
      <c r="AP57" s="3">
        <v>45742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145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45721</v>
      </c>
      <c r="B58" s="14" t="s">
        <v>513</v>
      </c>
      <c r="C58" s="9" t="s">
        <v>152</v>
      </c>
      <c r="D58" s="13" t="s">
        <v>358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45747</v>
      </c>
      <c r="U58" s="11">
        <v>4000</v>
      </c>
      <c r="V58" s="10">
        <v>0</v>
      </c>
      <c r="W58" s="10">
        <v>4000</v>
      </c>
      <c r="X58" s="10">
        <v>11050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122</v>
      </c>
      <c r="AH58" s="1" t="s">
        <v>75</v>
      </c>
      <c r="AI58" s="1">
        <v>4</v>
      </c>
      <c r="AJ58" s="3">
        <v>45747</v>
      </c>
      <c r="AK58" s="3">
        <v>45743</v>
      </c>
      <c r="AL58" s="3">
        <v>45736</v>
      </c>
      <c r="AM58" s="3">
        <v>45744</v>
      </c>
      <c r="AN58" s="3">
        <v>45745</v>
      </c>
      <c r="AO58" s="3">
        <v>45746</v>
      </c>
      <c r="AP58" s="3">
        <v>45742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45674</v>
      </c>
      <c r="B59" s="14" t="s">
        <v>369</v>
      </c>
      <c r="C59" s="9" t="s">
        <v>152</v>
      </c>
      <c r="D59" s="13" t="s">
        <v>358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252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45747</v>
      </c>
      <c r="U59" s="11">
        <v>940</v>
      </c>
      <c r="V59" s="10">
        <v>0</v>
      </c>
      <c r="W59" s="10">
        <v>940</v>
      </c>
      <c r="X59" s="10">
        <v>1000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299</v>
      </c>
      <c r="AG59" s="1" t="s">
        <v>122</v>
      </c>
      <c r="AH59" s="1" t="s">
        <v>75</v>
      </c>
      <c r="AI59" s="1">
        <v>4</v>
      </c>
      <c r="AJ59" s="3">
        <v>45747</v>
      </c>
      <c r="AK59" s="3">
        <v>45743</v>
      </c>
      <c r="AL59" s="3">
        <v>45736</v>
      </c>
      <c r="AM59" s="3">
        <v>45744</v>
      </c>
      <c r="AN59" s="3">
        <v>45745</v>
      </c>
      <c r="AO59" s="3">
        <v>45746</v>
      </c>
      <c r="AP59" s="3">
        <v>45742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45721</v>
      </c>
      <c r="B60" s="14" t="s">
        <v>518</v>
      </c>
      <c r="C60" s="9" t="s">
        <v>152</v>
      </c>
      <c r="D60" s="13" t="s">
        <v>162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45747</v>
      </c>
      <c r="U60" s="11">
        <v>5040</v>
      </c>
      <c r="V60" s="10">
        <v>418</v>
      </c>
      <c r="W60" s="10">
        <v>4622</v>
      </c>
      <c r="X60" s="10">
        <v>6066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124</v>
      </c>
      <c r="AH60" s="1" t="s">
        <v>75</v>
      </c>
      <c r="AI60" s="1">
        <v>4</v>
      </c>
      <c r="AJ60" s="3">
        <v>45747</v>
      </c>
      <c r="AK60" s="3">
        <v>45743</v>
      </c>
      <c r="AL60" s="3">
        <v>45736</v>
      </c>
      <c r="AM60" s="3">
        <v>45744</v>
      </c>
      <c r="AN60" s="3">
        <v>45745</v>
      </c>
      <c r="AO60" s="3">
        <v>45746</v>
      </c>
      <c r="AP60" s="3">
        <v>45742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45720</v>
      </c>
      <c r="B61" s="14" t="s">
        <v>502</v>
      </c>
      <c r="C61" s="9" t="s">
        <v>111</v>
      </c>
      <c r="D61" s="13" t="s">
        <v>487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45747</v>
      </c>
      <c r="U61" s="11">
        <v>5000</v>
      </c>
      <c r="V61" s="10">
        <v>4703</v>
      </c>
      <c r="W61" s="10">
        <v>297</v>
      </c>
      <c r="X61" s="10">
        <v>5230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75</v>
      </c>
      <c r="AI61" s="1">
        <v>4</v>
      </c>
      <c r="AJ61" s="3">
        <v>45747</v>
      </c>
      <c r="AK61" s="3">
        <v>45743</v>
      </c>
      <c r="AL61" s="3">
        <v>45736</v>
      </c>
      <c r="AM61" s="3">
        <v>45744</v>
      </c>
      <c r="AN61" s="3">
        <v>45745</v>
      </c>
      <c r="AO61" s="3">
        <v>45746</v>
      </c>
      <c r="AP61" s="3">
        <v>45742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45667</v>
      </c>
      <c r="B62" s="14" t="s">
        <v>339</v>
      </c>
      <c r="C62" s="9" t="s">
        <v>111</v>
      </c>
      <c r="D62" s="13" t="s">
        <v>333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45747</v>
      </c>
      <c r="U62" s="11">
        <v>2432</v>
      </c>
      <c r="V62" s="10">
        <v>2432</v>
      </c>
      <c r="W62" s="10">
        <v>0</v>
      </c>
      <c r="X62" s="10">
        <v>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45747</v>
      </c>
      <c r="AK62" s="3">
        <v>45743</v>
      </c>
      <c r="AL62" s="3">
        <v>45736</v>
      </c>
      <c r="AM62" s="3">
        <v>45744</v>
      </c>
      <c r="AN62" s="3">
        <v>45745</v>
      </c>
      <c r="AO62" s="3">
        <v>45746</v>
      </c>
      <c r="AP62" s="3">
        <v>45742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45667</v>
      </c>
      <c r="B63" s="14" t="s">
        <v>341</v>
      </c>
      <c r="C63" s="9" t="s">
        <v>111</v>
      </c>
      <c r="D63" s="13" t="s">
        <v>335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45747</v>
      </c>
      <c r="U63" s="11">
        <v>12000</v>
      </c>
      <c r="V63" s="10">
        <v>0</v>
      </c>
      <c r="W63" s="10">
        <v>12000</v>
      </c>
      <c r="X63" s="10">
        <v>12540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45747</v>
      </c>
      <c r="AK63" s="3">
        <v>45743</v>
      </c>
      <c r="AL63" s="3">
        <v>45736</v>
      </c>
      <c r="AM63" s="3">
        <v>45744</v>
      </c>
      <c r="AN63" s="3">
        <v>45745</v>
      </c>
      <c r="AO63" s="3">
        <v>45746</v>
      </c>
      <c r="AP63" s="3">
        <v>45742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45721</v>
      </c>
      <c r="B64" s="14" t="s">
        <v>518</v>
      </c>
      <c r="C64" s="9" t="s">
        <v>152</v>
      </c>
      <c r="D64" s="13" t="s">
        <v>489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45747</v>
      </c>
      <c r="U64" s="11">
        <v>5040</v>
      </c>
      <c r="V64" s="10">
        <v>0</v>
      </c>
      <c r="W64" s="10">
        <v>5040</v>
      </c>
      <c r="X64" s="10">
        <v>5520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45747</v>
      </c>
      <c r="AK64" s="3">
        <v>45743</v>
      </c>
      <c r="AL64" s="3">
        <v>45736</v>
      </c>
      <c r="AM64" s="3">
        <v>45744</v>
      </c>
      <c r="AN64" s="3">
        <v>45745</v>
      </c>
      <c r="AO64" s="3">
        <v>45746</v>
      </c>
      <c r="AP64" s="3">
        <v>45742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45611</v>
      </c>
      <c r="B65" s="14" t="s">
        <v>246</v>
      </c>
      <c r="C65" s="9" t="s">
        <v>152</v>
      </c>
      <c r="D65" s="13" t="s">
        <v>489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45747</v>
      </c>
      <c r="U65" s="11">
        <v>640</v>
      </c>
      <c r="V65" s="10">
        <v>225</v>
      </c>
      <c r="W65" s="10">
        <v>415</v>
      </c>
      <c r="X65" s="10">
        <v>0</v>
      </c>
      <c r="Y65" s="10">
        <v>435.75</v>
      </c>
      <c r="Z65" s="9" t="s">
        <v>81</v>
      </c>
      <c r="AA65" s="8">
        <v>434.81625000000008</v>
      </c>
      <c r="AB65" s="8">
        <v>434.81625000000008</v>
      </c>
      <c r="AC65" s="8">
        <v>0</v>
      </c>
      <c r="AD65" s="8">
        <v>434.81625000000008</v>
      </c>
      <c r="AE65" s="8">
        <v>0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45747</v>
      </c>
      <c r="AK65" s="3">
        <v>45743</v>
      </c>
      <c r="AL65" s="3">
        <v>45736</v>
      </c>
      <c r="AM65" s="3">
        <v>45744</v>
      </c>
      <c r="AN65" s="3">
        <v>45745</v>
      </c>
      <c r="AO65" s="3">
        <v>45746</v>
      </c>
      <c r="AP65" s="3">
        <v>45742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45721</v>
      </c>
      <c r="B66" s="14" t="s">
        <v>519</v>
      </c>
      <c r="C66" s="9" t="s">
        <v>152</v>
      </c>
      <c r="D66" s="13" t="s">
        <v>415</v>
      </c>
      <c r="E66" s="9">
        <v>20</v>
      </c>
      <c r="F66" s="9">
        <v>35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45750</v>
      </c>
      <c r="U66" s="11">
        <v>10080</v>
      </c>
      <c r="V66" s="10">
        <v>0</v>
      </c>
      <c r="W66" s="10">
        <v>10080</v>
      </c>
      <c r="X66" s="10">
        <v>0</v>
      </c>
      <c r="Y66" s="10">
        <v>10584</v>
      </c>
      <c r="Z66" s="9" t="s">
        <v>81</v>
      </c>
      <c r="AA66" s="8">
        <v>10279.684800000001</v>
      </c>
      <c r="AB66" s="8">
        <v>0</v>
      </c>
      <c r="AC66" s="8">
        <v>10279.684800000001</v>
      </c>
      <c r="AD66" s="8">
        <v>0</v>
      </c>
      <c r="AE66" s="8">
        <v>10279.684800000001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45750</v>
      </c>
      <c r="AK66" s="3">
        <v>45746</v>
      </c>
      <c r="AL66" s="3">
        <v>45739</v>
      </c>
      <c r="AM66" s="3">
        <v>45747</v>
      </c>
      <c r="AN66" s="3">
        <v>45748</v>
      </c>
      <c r="AO66" s="3">
        <v>45749</v>
      </c>
      <c r="AP66" s="3">
        <v>45745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776.68729599999983</v>
      </c>
    </row>
    <row r="67" spans="1:56" ht="28.5" customHeight="1" x14ac:dyDescent="0.45">
      <c r="A67" s="3">
        <v>45674</v>
      </c>
      <c r="B67" s="14" t="s">
        <v>368</v>
      </c>
      <c r="C67" s="9" t="s">
        <v>152</v>
      </c>
      <c r="D67" s="13" t="s">
        <v>161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252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45750</v>
      </c>
      <c r="U67" s="11">
        <v>811</v>
      </c>
      <c r="V67" s="10">
        <v>0</v>
      </c>
      <c r="W67" s="10">
        <v>811</v>
      </c>
      <c r="X67" s="10">
        <v>0</v>
      </c>
      <c r="Y67" s="10">
        <v>851.55000000000007</v>
      </c>
      <c r="Z67" s="9" t="s">
        <v>81</v>
      </c>
      <c r="AA67" s="8">
        <v>849.72525000000007</v>
      </c>
      <c r="AB67" s="8">
        <v>0</v>
      </c>
      <c r="AC67" s="8">
        <v>849.72525000000007</v>
      </c>
      <c r="AD67" s="8">
        <v>0</v>
      </c>
      <c r="AE67" s="8">
        <v>849.72525000000007</v>
      </c>
      <c r="AF67" s="8" t="s">
        <v>299</v>
      </c>
      <c r="AG67" s="1" t="s">
        <v>123</v>
      </c>
      <c r="AH67" s="1" t="s">
        <v>75</v>
      </c>
      <c r="AI67" s="1">
        <v>4</v>
      </c>
      <c r="AJ67" s="3">
        <v>45750</v>
      </c>
      <c r="AK67" s="3">
        <v>45746</v>
      </c>
      <c r="AL67" s="3">
        <v>45739</v>
      </c>
      <c r="AM67" s="3">
        <v>45747</v>
      </c>
      <c r="AN67" s="3">
        <v>45748</v>
      </c>
      <c r="AO67" s="3">
        <v>45749</v>
      </c>
      <c r="AP67" s="3">
        <v>45745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64.201463333333322</v>
      </c>
    </row>
    <row r="68" spans="1:56" ht="28.5" customHeight="1" x14ac:dyDescent="0.45">
      <c r="A68" s="3">
        <v>45721</v>
      </c>
      <c r="B68" s="14" t="s">
        <v>515</v>
      </c>
      <c r="C68" s="9" t="s">
        <v>152</v>
      </c>
      <c r="D68" s="13" t="s">
        <v>161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252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45750</v>
      </c>
      <c r="U68" s="11">
        <v>10320</v>
      </c>
      <c r="V68" s="10">
        <v>0</v>
      </c>
      <c r="W68" s="10">
        <v>10320</v>
      </c>
      <c r="X68" s="10">
        <v>0</v>
      </c>
      <c r="Y68" s="10">
        <v>10836</v>
      </c>
      <c r="Z68" s="9" t="s">
        <v>81</v>
      </c>
      <c r="AA68" s="8">
        <v>10812.78</v>
      </c>
      <c r="AB68" s="8">
        <v>0</v>
      </c>
      <c r="AC68" s="8">
        <v>10812.78</v>
      </c>
      <c r="AD68" s="8">
        <v>0</v>
      </c>
      <c r="AE68" s="8">
        <v>10812.78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45750</v>
      </c>
      <c r="AK68" s="3">
        <v>45746</v>
      </c>
      <c r="AL68" s="3">
        <v>45739</v>
      </c>
      <c r="AM68" s="3">
        <v>45747</v>
      </c>
      <c r="AN68" s="3">
        <v>45748</v>
      </c>
      <c r="AO68" s="3">
        <v>45749</v>
      </c>
      <c r="AP68" s="3">
        <v>45745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816.96559999999988</v>
      </c>
    </row>
    <row r="69" spans="1:56" ht="28.5" customHeight="1" x14ac:dyDescent="0.45">
      <c r="A69" s="3">
        <v>45721</v>
      </c>
      <c r="B69" s="14" t="s">
        <v>517</v>
      </c>
      <c r="C69" s="9" t="s">
        <v>152</v>
      </c>
      <c r="D69" s="13" t="s">
        <v>141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252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45750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81</v>
      </c>
      <c r="AA69" s="8">
        <v>20955</v>
      </c>
      <c r="AB69" s="8">
        <v>0</v>
      </c>
      <c r="AC69" s="8">
        <v>20955</v>
      </c>
      <c r="AD69" s="8">
        <v>0</v>
      </c>
      <c r="AE69" s="8">
        <v>20955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45750</v>
      </c>
      <c r="AK69" s="3">
        <v>45746</v>
      </c>
      <c r="AL69" s="3">
        <v>45739</v>
      </c>
      <c r="AM69" s="3">
        <v>45747</v>
      </c>
      <c r="AN69" s="3">
        <v>45748</v>
      </c>
      <c r="AO69" s="3">
        <v>45749</v>
      </c>
      <c r="AP69" s="3">
        <v>45745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1583.2666666666664</v>
      </c>
    </row>
    <row r="70" spans="1:56" ht="28.5" customHeight="1" x14ac:dyDescent="0.45">
      <c r="A70" s="3">
        <v>45738</v>
      </c>
      <c r="B70" s="14" t="s">
        <v>685</v>
      </c>
      <c r="C70" s="9" t="s">
        <v>111</v>
      </c>
      <c r="D70" s="13" t="s">
        <v>686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45751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45751</v>
      </c>
      <c r="AK70" s="3">
        <v>45747</v>
      </c>
      <c r="AL70" s="3">
        <v>45740</v>
      </c>
      <c r="AM70" s="3">
        <v>45748</v>
      </c>
      <c r="AN70" s="3">
        <v>45749</v>
      </c>
      <c r="AO70" s="3">
        <v>45750</v>
      </c>
      <c r="AP70" s="3">
        <v>45746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250.15613333333337</v>
      </c>
    </row>
    <row r="71" spans="1:56" ht="28.5" customHeight="1" x14ac:dyDescent="0.45">
      <c r="A71" s="3">
        <v>45738</v>
      </c>
      <c r="B71" s="14" t="s">
        <v>711</v>
      </c>
      <c r="C71" s="9" t="s">
        <v>111</v>
      </c>
      <c r="D71" s="13" t="s">
        <v>687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45751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45751</v>
      </c>
      <c r="AK71" s="3">
        <v>45747</v>
      </c>
      <c r="AL71" s="3">
        <v>45740</v>
      </c>
      <c r="AM71" s="3">
        <v>45748</v>
      </c>
      <c r="AN71" s="3">
        <v>45749</v>
      </c>
      <c r="AO71" s="3">
        <v>45750</v>
      </c>
      <c r="AP71" s="3">
        <v>45746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333.54151111111111</v>
      </c>
    </row>
    <row r="72" spans="1:56" ht="28.5" customHeight="1" x14ac:dyDescent="0.45">
      <c r="A72" s="3">
        <v>45706</v>
      </c>
      <c r="B72" s="14" t="s">
        <v>424</v>
      </c>
      <c r="C72" s="9" t="s">
        <v>111</v>
      </c>
      <c r="D72" s="13" t="s">
        <v>425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45754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0</v>
      </c>
      <c r="AC72" s="8">
        <v>3310.89</v>
      </c>
      <c r="AD72" s="8">
        <v>0</v>
      </c>
      <c r="AE72" s="8">
        <v>3310.89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45754</v>
      </c>
      <c r="AK72" s="3">
        <v>45750</v>
      </c>
      <c r="AL72" s="3">
        <v>45743</v>
      </c>
      <c r="AM72" s="3">
        <v>45751</v>
      </c>
      <c r="AN72" s="3">
        <v>45752</v>
      </c>
      <c r="AO72" s="3">
        <v>45753</v>
      </c>
      <c r="AP72" s="3">
        <v>45749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250.15613333333337</v>
      </c>
    </row>
    <row r="73" spans="1:56" ht="28.5" customHeight="1" x14ac:dyDescent="0.45">
      <c r="A73" s="3">
        <v>45734</v>
      </c>
      <c r="B73" s="14" t="s">
        <v>655</v>
      </c>
      <c r="C73" s="9" t="s">
        <v>155</v>
      </c>
      <c r="D73" s="13" t="s">
        <v>642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45757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 t="s">
        <v>610</v>
      </c>
      <c r="AG73" s="1" t="s">
        <v>123</v>
      </c>
      <c r="AH73" s="1" t="s">
        <v>75</v>
      </c>
      <c r="AI73" s="1">
        <v>4</v>
      </c>
      <c r="AJ73" s="3">
        <v>45757</v>
      </c>
      <c r="AK73" s="3">
        <v>45753</v>
      </c>
      <c r="AL73" s="3">
        <v>45746</v>
      </c>
      <c r="AM73" s="3">
        <v>45754</v>
      </c>
      <c r="AN73" s="3">
        <v>45755</v>
      </c>
      <c r="AO73" s="3">
        <v>45756</v>
      </c>
      <c r="AP73" s="3">
        <v>45752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406.37177777777782</v>
      </c>
    </row>
    <row r="74" spans="1:56" ht="28.5" customHeight="1" x14ac:dyDescent="0.45">
      <c r="A74" s="3">
        <v>45734</v>
      </c>
      <c r="B74" s="14" t="s">
        <v>655</v>
      </c>
      <c r="C74" s="9" t="s">
        <v>155</v>
      </c>
      <c r="D74" s="13" t="s">
        <v>644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45757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 t="s">
        <v>610</v>
      </c>
      <c r="AG74" s="1" t="s">
        <v>123</v>
      </c>
      <c r="AH74" s="1" t="s">
        <v>75</v>
      </c>
      <c r="AI74" s="1">
        <v>4</v>
      </c>
      <c r="AJ74" s="3">
        <v>45757</v>
      </c>
      <c r="AK74" s="3">
        <v>45753</v>
      </c>
      <c r="AL74" s="3">
        <v>45746</v>
      </c>
      <c r="AM74" s="3">
        <v>45754</v>
      </c>
      <c r="AN74" s="3">
        <v>45755</v>
      </c>
      <c r="AO74" s="3">
        <v>45756</v>
      </c>
      <c r="AP74" s="3">
        <v>45752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406.37177777777782</v>
      </c>
    </row>
    <row r="75" spans="1:56" ht="28.5" customHeight="1" x14ac:dyDescent="0.45">
      <c r="A75" s="3">
        <v>45734</v>
      </c>
      <c r="B75" s="14" t="s">
        <v>655</v>
      </c>
      <c r="C75" s="9" t="s">
        <v>155</v>
      </c>
      <c r="D75" s="13" t="s">
        <v>645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45757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5378.4500000000007</v>
      </c>
      <c r="AB75" s="8">
        <v>0</v>
      </c>
      <c r="AC75" s="8">
        <v>5378.4500000000007</v>
      </c>
      <c r="AD75" s="8">
        <v>0</v>
      </c>
      <c r="AE75" s="8">
        <v>5378.4500000000007</v>
      </c>
      <c r="AF75" s="8" t="s">
        <v>610</v>
      </c>
      <c r="AG75" s="1" t="s">
        <v>123</v>
      </c>
      <c r="AH75" s="1" t="s">
        <v>75</v>
      </c>
      <c r="AI75" s="1">
        <v>4</v>
      </c>
      <c r="AJ75" s="3">
        <v>45757</v>
      </c>
      <c r="AK75" s="3">
        <v>45753</v>
      </c>
      <c r="AL75" s="3">
        <v>45746</v>
      </c>
      <c r="AM75" s="3">
        <v>45754</v>
      </c>
      <c r="AN75" s="3">
        <v>45755</v>
      </c>
      <c r="AO75" s="3">
        <v>45756</v>
      </c>
      <c r="AP75" s="3">
        <v>45752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406.37177777777782</v>
      </c>
    </row>
    <row r="76" spans="1:56" ht="28.5" customHeight="1" x14ac:dyDescent="0.45">
      <c r="A76" s="3">
        <v>45734</v>
      </c>
      <c r="B76" s="14" t="s">
        <v>692</v>
      </c>
      <c r="C76" s="9" t="s">
        <v>155</v>
      </c>
      <c r="D76" s="13" t="s">
        <v>671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45757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5378.4500000000007</v>
      </c>
      <c r="AB76" s="8">
        <v>0</v>
      </c>
      <c r="AC76" s="8">
        <v>5378.4500000000007</v>
      </c>
      <c r="AD76" s="8">
        <v>0</v>
      </c>
      <c r="AE76" s="8">
        <v>5378.4500000000007</v>
      </c>
      <c r="AF76" s="8" t="s">
        <v>610</v>
      </c>
      <c r="AG76" s="1" t="s">
        <v>123</v>
      </c>
      <c r="AH76" s="1" t="s">
        <v>75</v>
      </c>
      <c r="AI76" s="1">
        <v>4</v>
      </c>
      <c r="AJ76" s="3">
        <v>45757</v>
      </c>
      <c r="AK76" s="3">
        <v>45753</v>
      </c>
      <c r="AL76" s="3">
        <v>45746</v>
      </c>
      <c r="AM76" s="3">
        <v>45754</v>
      </c>
      <c r="AN76" s="3">
        <v>45755</v>
      </c>
      <c r="AO76" s="3">
        <v>45756</v>
      </c>
      <c r="AP76" s="3">
        <v>45752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406.37177777777782</v>
      </c>
    </row>
    <row r="77" spans="1:56" ht="28.5" customHeight="1" x14ac:dyDescent="0.45">
      <c r="A77" s="3">
        <v>45740</v>
      </c>
      <c r="B77" s="14" t="s">
        <v>683</v>
      </c>
      <c r="C77" s="9" t="s">
        <v>111</v>
      </c>
      <c r="D77" s="13" t="s">
        <v>693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45758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3310.89</v>
      </c>
      <c r="AB77" s="8">
        <v>0</v>
      </c>
      <c r="AC77" s="8">
        <v>3310.89</v>
      </c>
      <c r="AD77" s="8">
        <v>0</v>
      </c>
      <c r="AE77" s="8">
        <v>3310.89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45758</v>
      </c>
      <c r="AK77" s="3">
        <v>45754</v>
      </c>
      <c r="AL77" s="3">
        <v>45747</v>
      </c>
      <c r="AM77" s="3">
        <v>45755</v>
      </c>
      <c r="AN77" s="3">
        <v>45756</v>
      </c>
      <c r="AO77" s="3">
        <v>45757</v>
      </c>
      <c r="AP77" s="3">
        <v>45753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250.15613333333337</v>
      </c>
    </row>
    <row r="78" spans="1:56" ht="28.5" customHeight="1" x14ac:dyDescent="0.45">
      <c r="A78" s="3">
        <v>45741</v>
      </c>
      <c r="B78" s="14" t="s">
        <v>726</v>
      </c>
      <c r="C78" s="9" t="s">
        <v>152</v>
      </c>
      <c r="D78" s="13" t="s">
        <v>141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252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45764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10477.5</v>
      </c>
      <c r="AB78" s="8">
        <v>0</v>
      </c>
      <c r="AC78" s="8">
        <v>10477.5</v>
      </c>
      <c r="AD78" s="8">
        <v>0</v>
      </c>
      <c r="AE78" s="8">
        <v>10477.5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45764</v>
      </c>
      <c r="AK78" s="3">
        <v>45760</v>
      </c>
      <c r="AL78" s="3">
        <v>45753</v>
      </c>
      <c r="AM78" s="3">
        <v>45761</v>
      </c>
      <c r="AN78" s="3">
        <v>45762</v>
      </c>
      <c r="AO78" s="3">
        <v>45763</v>
      </c>
      <c r="AP78" s="3">
        <v>45759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791.63333333333321</v>
      </c>
    </row>
    <row r="79" spans="1:56" ht="28.5" customHeight="1" x14ac:dyDescent="0.45">
      <c r="A79" s="3">
        <v>45741</v>
      </c>
      <c r="B79" s="14" t="s">
        <v>727</v>
      </c>
      <c r="C79" s="9" t="s">
        <v>111</v>
      </c>
      <c r="D79" s="13" t="s">
        <v>688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45765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81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45765</v>
      </c>
      <c r="AK79" s="3">
        <v>45761</v>
      </c>
      <c r="AL79" s="3">
        <v>45754</v>
      </c>
      <c r="AM79" s="3">
        <v>45762</v>
      </c>
      <c r="AN79" s="3">
        <v>45763</v>
      </c>
      <c r="AO79" s="3">
        <v>45764</v>
      </c>
      <c r="AP79" s="3">
        <v>45760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333.54151111111111</v>
      </c>
    </row>
    <row r="80" spans="1:56" ht="28.5" customHeight="1" x14ac:dyDescent="0.45">
      <c r="A80" s="3">
        <v>45741</v>
      </c>
      <c r="B80" s="14" t="s">
        <v>728</v>
      </c>
      <c r="C80" s="9" t="s">
        <v>111</v>
      </c>
      <c r="D80" s="13" t="s">
        <v>689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45765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81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45765</v>
      </c>
      <c r="AK80" s="3">
        <v>45761</v>
      </c>
      <c r="AL80" s="3">
        <v>45754</v>
      </c>
      <c r="AM80" s="3">
        <v>45762</v>
      </c>
      <c r="AN80" s="3">
        <v>45763</v>
      </c>
      <c r="AO80" s="3">
        <v>45764</v>
      </c>
      <c r="AP80" s="3">
        <v>45760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333.54151111111111</v>
      </c>
    </row>
    <row r="81" spans="1:56" ht="28.5" customHeight="1" x14ac:dyDescent="0.45">
      <c r="A81" s="3">
        <v>45741</v>
      </c>
      <c r="B81" s="14" t="s">
        <v>729</v>
      </c>
      <c r="C81" s="9" t="s">
        <v>111</v>
      </c>
      <c r="D81" s="13" t="s">
        <v>690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45765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81</v>
      </c>
      <c r="AA81" s="8">
        <v>4414.5199999999995</v>
      </c>
      <c r="AB81" s="8">
        <v>0</v>
      </c>
      <c r="AC81" s="8">
        <v>4414.5199999999995</v>
      </c>
      <c r="AD81" s="8">
        <v>0</v>
      </c>
      <c r="AE81" s="8">
        <v>4414.5199999999995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45765</v>
      </c>
      <c r="AK81" s="3">
        <v>45761</v>
      </c>
      <c r="AL81" s="3">
        <v>45754</v>
      </c>
      <c r="AM81" s="3">
        <v>45762</v>
      </c>
      <c r="AN81" s="3">
        <v>45763</v>
      </c>
      <c r="AO81" s="3">
        <v>45764</v>
      </c>
      <c r="AP81" s="3">
        <v>45760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333.54151111111111</v>
      </c>
    </row>
    <row r="82" spans="1:56" ht="28.5" customHeight="1" x14ac:dyDescent="0.45">
      <c r="A82" s="3" t="s">
        <v>146</v>
      </c>
      <c r="B82" s="14" t="s">
        <v>146</v>
      </c>
      <c r="C82" s="9" t="s">
        <v>155</v>
      </c>
      <c r="D82" s="13" t="s">
        <v>643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5378.4500000000007</v>
      </c>
      <c r="AF82" s="8" t="s">
        <v>610</v>
      </c>
      <c r="AG82" s="1" t="s">
        <v>61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406.37177777777782</v>
      </c>
    </row>
    <row r="83" spans="1:56" ht="28.5" customHeight="1" x14ac:dyDescent="0.45">
      <c r="A83" s="3">
        <v>45740</v>
      </c>
      <c r="B83" s="14" t="s">
        <v>694</v>
      </c>
      <c r="C83" s="9" t="s">
        <v>80</v>
      </c>
      <c r="D83" s="13" t="s">
        <v>340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45776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45776</v>
      </c>
      <c r="AK83" s="3">
        <v>45772</v>
      </c>
      <c r="AL83" s="3">
        <v>45765</v>
      </c>
      <c r="AM83" s="3">
        <v>45773</v>
      </c>
      <c r="AN83" s="3">
        <v>45774</v>
      </c>
      <c r="AO83" s="3">
        <v>45775</v>
      </c>
      <c r="AP83" s="3">
        <v>45771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45740</v>
      </c>
      <c r="B84" s="14" t="s">
        <v>706</v>
      </c>
      <c r="C84" s="9" t="s">
        <v>80</v>
      </c>
      <c r="D84" s="13" t="s">
        <v>394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3227.07</v>
      </c>
      <c r="AB84" s="8">
        <v>0</v>
      </c>
      <c r="AC84" s="8">
        <v>3227.07</v>
      </c>
      <c r="AD84" s="8">
        <v>0</v>
      </c>
      <c r="AE84" s="8">
        <v>3227.07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243.82306666666665</v>
      </c>
    </row>
    <row r="85" spans="1:56" ht="28.5" customHeight="1" x14ac:dyDescent="0.45">
      <c r="A85" s="3" t="s">
        <v>146</v>
      </c>
      <c r="B85" s="14" t="s">
        <v>146</v>
      </c>
      <c r="C85" s="9" t="s">
        <v>152</v>
      </c>
      <c r="D85" s="13" t="s">
        <v>61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45777</v>
      </c>
      <c r="U85" s="11">
        <v>140000</v>
      </c>
      <c r="V85" s="10">
        <v>0</v>
      </c>
      <c r="W85" s="10">
        <v>140000</v>
      </c>
      <c r="X85" s="10">
        <v>0</v>
      </c>
      <c r="Y85" s="10">
        <v>147000</v>
      </c>
      <c r="Z85" s="9" t="s">
        <v>81</v>
      </c>
      <c r="AA85" s="8">
        <v>146685</v>
      </c>
      <c r="AB85" s="8">
        <v>0</v>
      </c>
      <c r="AC85" s="8">
        <v>146685</v>
      </c>
      <c r="AD85" s="8">
        <v>0</v>
      </c>
      <c r="AE85" s="8">
        <v>146685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11082.866666666665</v>
      </c>
    </row>
    <row r="86" spans="1:56" ht="28.5" customHeight="1" x14ac:dyDescent="0.45">
      <c r="A86" s="3" t="s">
        <v>146</v>
      </c>
      <c r="B86" s="14" t="s">
        <v>146</v>
      </c>
      <c r="C86" s="9" t="s">
        <v>80</v>
      </c>
      <c r="D86" s="13" t="s">
        <v>61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45777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22072.6</v>
      </c>
      <c r="AB86" s="8">
        <v>0</v>
      </c>
      <c r="AC86" s="8">
        <v>22072.6</v>
      </c>
      <c r="AD86" s="8">
        <v>0</v>
      </c>
      <c r="AE86" s="8">
        <v>22072.6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45777</v>
      </c>
      <c r="AK86" s="3">
        <v>45773</v>
      </c>
      <c r="AL86" s="3">
        <v>45766</v>
      </c>
      <c r="AM86" s="3">
        <v>45774</v>
      </c>
      <c r="AN86" s="3">
        <v>45775</v>
      </c>
      <c r="AO86" s="3">
        <v>45776</v>
      </c>
      <c r="AP86" s="3">
        <v>45772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1667.7075555555555</v>
      </c>
    </row>
    <row r="87" spans="1:56" ht="28.5" customHeight="1" x14ac:dyDescent="0.45">
      <c r="A87" s="3">
        <v>45705</v>
      </c>
      <c r="B87" s="14" t="s">
        <v>423</v>
      </c>
      <c r="C87" s="9" t="s">
        <v>152</v>
      </c>
      <c r="D87" s="13" t="s">
        <v>242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122</v>
      </c>
      <c r="V87" s="10">
        <v>0</v>
      </c>
      <c r="W87" s="10">
        <v>122</v>
      </c>
      <c r="X87" s="10">
        <v>11870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510</v>
      </c>
      <c r="AG87" s="1" t="s">
        <v>123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 t="s">
        <v>146</v>
      </c>
      <c r="B88" s="14" t="s">
        <v>146</v>
      </c>
      <c r="C88" s="9" t="s">
        <v>98</v>
      </c>
      <c r="D88" s="13" t="s">
        <v>61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40000</v>
      </c>
      <c r="V88" s="10">
        <v>0</v>
      </c>
      <c r="W88" s="10">
        <v>40000</v>
      </c>
      <c r="X88" s="10">
        <v>0</v>
      </c>
      <c r="Y88" s="10">
        <v>42000</v>
      </c>
      <c r="Z88" s="9" t="s">
        <v>81</v>
      </c>
      <c r="AA88" s="8">
        <v>43027.600000000006</v>
      </c>
      <c r="AB88" s="8">
        <v>0</v>
      </c>
      <c r="AC88" s="8">
        <v>43027.600000000006</v>
      </c>
      <c r="AD88" s="8">
        <v>0</v>
      </c>
      <c r="AE88" s="8">
        <v>43027.600000000006</v>
      </c>
      <c r="AF88" s="8">
        <v>0</v>
      </c>
      <c r="AG88" s="1" t="s">
        <v>123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3250.9742222222226</v>
      </c>
    </row>
    <row r="89" spans="1:56" ht="28.5" customHeight="1" x14ac:dyDescent="0.45">
      <c r="A89" s="3">
        <v>45720</v>
      </c>
      <c r="B89" s="14" t="s">
        <v>503</v>
      </c>
      <c r="C89" s="9" t="s">
        <v>111</v>
      </c>
      <c r="D89" s="13" t="s">
        <v>485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123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250.15613333333337</v>
      </c>
    </row>
    <row r="90" spans="1:56" ht="28.5" customHeight="1" x14ac:dyDescent="0.45">
      <c r="A90" s="3">
        <v>45720</v>
      </c>
      <c r="B90" s="14" t="s">
        <v>504</v>
      </c>
      <c r="C90" s="9" t="s">
        <v>111</v>
      </c>
      <c r="D90" s="13" t="s">
        <v>486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123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250.15613333333337</v>
      </c>
    </row>
    <row r="91" spans="1:56" ht="28.5" customHeight="1" x14ac:dyDescent="0.45">
      <c r="A91" s="3">
        <v>45720</v>
      </c>
      <c r="B91" s="14" t="s">
        <v>502</v>
      </c>
      <c r="C91" s="9" t="s">
        <v>111</v>
      </c>
      <c r="D91" s="13" t="s">
        <v>487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123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416.92688888888887</v>
      </c>
    </row>
    <row r="92" spans="1:56" ht="28.5" customHeight="1" x14ac:dyDescent="0.45">
      <c r="A92" s="3">
        <v>45720</v>
      </c>
      <c r="B92" s="14" t="s">
        <v>505</v>
      </c>
      <c r="C92" s="9" t="s">
        <v>111</v>
      </c>
      <c r="D92" s="13" t="s">
        <v>490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124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416.92688888888887</v>
      </c>
    </row>
    <row r="93" spans="1:56" ht="28.5" customHeight="1" x14ac:dyDescent="0.45">
      <c r="A93" s="3">
        <v>45712</v>
      </c>
      <c r="B93" s="14" t="s">
        <v>448</v>
      </c>
      <c r="C93" s="9" t="s">
        <v>111</v>
      </c>
      <c r="D93" s="13" t="s">
        <v>127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416.92688888888887</v>
      </c>
    </row>
    <row r="94" spans="1:56" ht="28.5" customHeight="1" x14ac:dyDescent="0.45">
      <c r="A94" s="3">
        <v>45681</v>
      </c>
      <c r="B94" s="14" t="s">
        <v>376</v>
      </c>
      <c r="C94" s="9" t="s">
        <v>80</v>
      </c>
      <c r="D94" s="13" t="s">
        <v>373</v>
      </c>
      <c r="E94" s="9">
        <v>20</v>
      </c>
      <c r="F94" s="9">
        <v>40</v>
      </c>
      <c r="G94" s="9" t="s">
        <v>60</v>
      </c>
      <c r="H94" s="9" t="s">
        <v>76</v>
      </c>
      <c r="I94" s="9">
        <v>108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81</v>
      </c>
      <c r="AA94" s="8">
        <v>3478.5300000000007</v>
      </c>
      <c r="AB94" s="8">
        <v>0</v>
      </c>
      <c r="AC94" s="8">
        <v>3478.5300000000007</v>
      </c>
      <c r="AD94" s="8">
        <v>0</v>
      </c>
      <c r="AE94" s="8">
        <v>3478.5300000000007</v>
      </c>
      <c r="AF94" s="8">
        <v>0</v>
      </c>
      <c r="AG94" s="1" t="s">
        <v>124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262.82226666666674</v>
      </c>
    </row>
    <row r="95" spans="1:56" ht="28.5" customHeight="1" x14ac:dyDescent="0.45">
      <c r="A95" s="3">
        <v>45705</v>
      </c>
      <c r="B95" s="14" t="s">
        <v>422</v>
      </c>
      <c r="C95" s="9" t="s">
        <v>152</v>
      </c>
      <c r="D95" s="13" t="s">
        <v>209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252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855</v>
      </c>
      <c r="V95" s="10">
        <v>0</v>
      </c>
      <c r="W95" s="10">
        <v>855</v>
      </c>
      <c r="X95" s="10">
        <v>16440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445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45674</v>
      </c>
      <c r="B96" s="14" t="s">
        <v>370</v>
      </c>
      <c r="C96" s="9" t="s">
        <v>152</v>
      </c>
      <c r="D96" s="13" t="s">
        <v>360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252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152</v>
      </c>
      <c r="V96" s="10">
        <v>0</v>
      </c>
      <c r="W96" s="10">
        <v>152</v>
      </c>
      <c r="X96" s="10">
        <v>6000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5987</v>
      </c>
      <c r="AG96" s="1" t="s">
        <v>124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444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45611</v>
      </c>
      <c r="B97" s="14" t="s">
        <v>245</v>
      </c>
      <c r="C97" s="9" t="s">
        <v>152</v>
      </c>
      <c r="D97" s="13" t="s">
        <v>160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2320</v>
      </c>
      <c r="V97" s="10">
        <v>0</v>
      </c>
      <c r="W97" s="10">
        <v>2320</v>
      </c>
      <c r="X97" s="10">
        <v>20900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45611</v>
      </c>
      <c r="B98" s="14" t="s">
        <v>248</v>
      </c>
      <c r="C98" s="9" t="s">
        <v>152</v>
      </c>
      <c r="D98" s="13" t="s">
        <v>241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117</v>
      </c>
      <c r="V98" s="10">
        <v>0</v>
      </c>
      <c r="W98" s="10">
        <v>117</v>
      </c>
      <c r="X98" s="10">
        <v>10065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45611</v>
      </c>
      <c r="B99" s="14" t="s">
        <v>247</v>
      </c>
      <c r="C99" s="9" t="s">
        <v>152</v>
      </c>
      <c r="D99" s="13" t="s">
        <v>226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1434</v>
      </c>
      <c r="V99" s="10">
        <v>0</v>
      </c>
      <c r="W99" s="10">
        <v>1434</v>
      </c>
      <c r="X99" s="10">
        <v>11200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29.3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45523</v>
      </c>
      <c r="B100" s="14" t="s">
        <v>205</v>
      </c>
      <c r="C100" s="9" t="s">
        <v>152</v>
      </c>
      <c r="D100" s="13" t="s">
        <v>203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1260</v>
      </c>
      <c r="V100" s="10">
        <v>0</v>
      </c>
      <c r="W100" s="10">
        <v>1260</v>
      </c>
      <c r="X100" s="10">
        <v>11095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45523</v>
      </c>
      <c r="B101" s="14" t="s">
        <v>205</v>
      </c>
      <c r="C101" s="9" t="s">
        <v>152</v>
      </c>
      <c r="D101" s="13" t="s">
        <v>204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89</v>
      </c>
      <c r="V101" s="10">
        <v>0</v>
      </c>
      <c r="W101" s="10">
        <v>89</v>
      </c>
      <c r="X101" s="10">
        <v>11180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45643</v>
      </c>
      <c r="B102" s="14" t="s">
        <v>285</v>
      </c>
      <c r="C102" s="9" t="s">
        <v>111</v>
      </c>
      <c r="D102" s="13" t="s">
        <v>286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142</v>
      </c>
      <c r="U102" s="11">
        <v>4000</v>
      </c>
      <c r="V102" s="10">
        <v>3712</v>
      </c>
      <c r="W102" s="10">
        <v>288</v>
      </c>
      <c r="X102" s="10">
        <v>4300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142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45720</v>
      </c>
      <c r="B103" s="14" t="s">
        <v>138</v>
      </c>
      <c r="C103" s="9" t="s">
        <v>111</v>
      </c>
      <c r="D103" s="13" t="s">
        <v>288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142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45720</v>
      </c>
      <c r="B104" s="14" t="s">
        <v>138</v>
      </c>
      <c r="C104" s="9" t="s">
        <v>111</v>
      </c>
      <c r="D104" s="13" t="s">
        <v>334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142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45628</v>
      </c>
      <c r="B105" s="14" t="s">
        <v>259</v>
      </c>
      <c r="C105" s="9" t="s">
        <v>111</v>
      </c>
      <c r="D105" s="13" t="s">
        <v>260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142</v>
      </c>
      <c r="U105" s="11">
        <v>2500</v>
      </c>
      <c r="V105" s="10">
        <v>2600</v>
      </c>
      <c r="W105" s="10">
        <v>0</v>
      </c>
      <c r="X105" s="10">
        <v>2800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142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45541</v>
      </c>
      <c r="B106" s="14" t="s">
        <v>211</v>
      </c>
      <c r="C106" s="9" t="s">
        <v>111</v>
      </c>
      <c r="D106" s="13" t="s">
        <v>212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142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217</v>
      </c>
      <c r="AG106" s="1" t="s">
        <v>122</v>
      </c>
      <c r="AH106" s="1" t="s">
        <v>75</v>
      </c>
      <c r="AI106" s="1">
        <v>4</v>
      </c>
      <c r="AJ106" s="3" t="s">
        <v>142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348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45548</v>
      </c>
      <c r="B107" s="14" t="s">
        <v>215</v>
      </c>
      <c r="C107" s="9" t="s">
        <v>111</v>
      </c>
      <c r="D107" s="13" t="s">
        <v>214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142</v>
      </c>
      <c r="U107" s="11">
        <v>2500</v>
      </c>
      <c r="V107" s="10">
        <v>2364</v>
      </c>
      <c r="W107" s="10">
        <v>136</v>
      </c>
      <c r="X107" s="10">
        <v>5500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142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45581</v>
      </c>
      <c r="B108" s="14" t="s">
        <v>221</v>
      </c>
      <c r="C108" s="9" t="s">
        <v>111</v>
      </c>
      <c r="D108" s="13" t="s">
        <v>222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142</v>
      </c>
      <c r="U108" s="11">
        <v>3000</v>
      </c>
      <c r="V108" s="10">
        <v>3194</v>
      </c>
      <c r="W108" s="10">
        <v>0</v>
      </c>
      <c r="X108" s="10">
        <v>5632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84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81</v>
      </c>
      <c r="AA109" s="8">
        <v>355477.68630000006</v>
      </c>
      <c r="AB109" s="8">
        <v>434.81625000000008</v>
      </c>
      <c r="AC109" s="8">
        <v>355042.87005000014</v>
      </c>
      <c r="AD109" s="8">
        <v>434.81625000000008</v>
      </c>
      <c r="AE109" s="8">
        <v>355042.87005000014</v>
      </c>
      <c r="AF109" s="8" t="s">
        <v>58</v>
      </c>
      <c r="AG109" s="1" t="s">
        <v>124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45724</v>
      </c>
      <c r="B110" s="14" t="s">
        <v>591</v>
      </c>
      <c r="C110" s="9" t="s">
        <v>86</v>
      </c>
      <c r="D110" s="13" t="s">
        <v>528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232</v>
      </c>
      <c r="T110" s="12">
        <v>45747</v>
      </c>
      <c r="U110" s="11">
        <v>20000</v>
      </c>
      <c r="V110" s="10">
        <v>0</v>
      </c>
      <c r="W110" s="10">
        <v>20000</v>
      </c>
      <c r="X110" s="10">
        <v>20900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436</v>
      </c>
      <c r="AG110" s="1" t="s">
        <v>124</v>
      </c>
      <c r="AH110" s="1" t="s">
        <v>74</v>
      </c>
      <c r="AI110" s="1">
        <v>2</v>
      </c>
      <c r="AJ110" s="3">
        <v>45747</v>
      </c>
      <c r="AK110" s="3">
        <v>0</v>
      </c>
      <c r="AL110" s="3">
        <v>45738</v>
      </c>
      <c r="AM110" s="3">
        <v>45745</v>
      </c>
      <c r="AN110" s="3">
        <v>45746</v>
      </c>
      <c r="AO110" s="3">
        <v>45746</v>
      </c>
      <c r="AP110" s="3">
        <v>45742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8.5" customHeight="1" x14ac:dyDescent="0.45">
      <c r="A111" s="3">
        <v>45724</v>
      </c>
      <c r="B111" s="14" t="s">
        <v>592</v>
      </c>
      <c r="C111" s="9" t="s">
        <v>86</v>
      </c>
      <c r="D111" s="13" t="s">
        <v>268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232</v>
      </c>
      <c r="T111" s="12">
        <v>45747</v>
      </c>
      <c r="U111" s="11">
        <v>20000</v>
      </c>
      <c r="V111" s="10">
        <v>0</v>
      </c>
      <c r="W111" s="10">
        <v>20000</v>
      </c>
      <c r="X111" s="10">
        <v>20800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436</v>
      </c>
      <c r="AG111" s="1" t="s">
        <v>123</v>
      </c>
      <c r="AH111" s="1" t="s">
        <v>74</v>
      </c>
      <c r="AI111" s="1">
        <v>2</v>
      </c>
      <c r="AJ111" s="3">
        <v>45747</v>
      </c>
      <c r="AK111" s="3">
        <v>0</v>
      </c>
      <c r="AL111" s="3">
        <v>45738</v>
      </c>
      <c r="AM111" s="3">
        <v>45745</v>
      </c>
      <c r="AN111" s="3">
        <v>45746</v>
      </c>
      <c r="AO111" s="3">
        <v>45746</v>
      </c>
      <c r="AP111" s="3">
        <v>45742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8.5" customHeight="1" x14ac:dyDescent="0.45">
      <c r="A112" s="3">
        <v>45722</v>
      </c>
      <c r="B112" s="14" t="s">
        <v>530</v>
      </c>
      <c r="C112" s="9" t="s">
        <v>86</v>
      </c>
      <c r="D112" s="13" t="s">
        <v>321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232</v>
      </c>
      <c r="T112" s="12">
        <v>45747</v>
      </c>
      <c r="U112" s="11">
        <v>30000</v>
      </c>
      <c r="V112" s="10">
        <v>0</v>
      </c>
      <c r="W112" s="10">
        <v>30000</v>
      </c>
      <c r="X112" s="10">
        <v>30900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436</v>
      </c>
      <c r="AG112" s="1" t="s">
        <v>123</v>
      </c>
      <c r="AH112" s="1" t="s">
        <v>74</v>
      </c>
      <c r="AI112" s="1">
        <v>2</v>
      </c>
      <c r="AJ112" s="3">
        <v>45747</v>
      </c>
      <c r="AK112" s="3">
        <v>0</v>
      </c>
      <c r="AL112" s="3">
        <v>45738</v>
      </c>
      <c r="AM112" s="3">
        <v>45745</v>
      </c>
      <c r="AN112" s="3">
        <v>45746</v>
      </c>
      <c r="AO112" s="3">
        <v>45746</v>
      </c>
      <c r="AP112" s="3">
        <v>45742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8.5" customHeight="1" x14ac:dyDescent="0.45">
      <c r="A113" s="3">
        <v>45723</v>
      </c>
      <c r="B113" s="14" t="s">
        <v>552</v>
      </c>
      <c r="C113" s="9" t="s">
        <v>86</v>
      </c>
      <c r="D113" s="13" t="s">
        <v>435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45747</v>
      </c>
      <c r="U113" s="11">
        <v>40000</v>
      </c>
      <c r="V113" s="10">
        <v>0</v>
      </c>
      <c r="W113" s="10">
        <v>40000</v>
      </c>
      <c r="X113" s="10">
        <v>41600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436</v>
      </c>
      <c r="AG113" s="1" t="s">
        <v>123</v>
      </c>
      <c r="AH113" s="1" t="s">
        <v>74</v>
      </c>
      <c r="AI113" s="1">
        <v>2</v>
      </c>
      <c r="AJ113" s="3">
        <v>45747</v>
      </c>
      <c r="AK113" s="3">
        <v>0</v>
      </c>
      <c r="AL113" s="3">
        <v>45738</v>
      </c>
      <c r="AM113" s="3">
        <v>45745</v>
      </c>
      <c r="AN113" s="3">
        <v>45746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8.5" customHeight="1" x14ac:dyDescent="0.45">
      <c r="A114" s="3">
        <v>45724</v>
      </c>
      <c r="B114" s="14" t="s">
        <v>593</v>
      </c>
      <c r="C114" s="9" t="s">
        <v>86</v>
      </c>
      <c r="D114" s="13" t="s">
        <v>328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329</v>
      </c>
      <c r="T114" s="12">
        <v>45748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4980</v>
      </c>
      <c r="AC114" s="8">
        <v>16533.800000000003</v>
      </c>
      <c r="AD114" s="8">
        <v>0</v>
      </c>
      <c r="AE114" s="8">
        <v>0</v>
      </c>
      <c r="AF114" s="8" t="s">
        <v>298</v>
      </c>
      <c r="AG114" s="1" t="s">
        <v>123</v>
      </c>
      <c r="AH114" s="1" t="s">
        <v>74</v>
      </c>
      <c r="AI114" s="1">
        <v>2</v>
      </c>
      <c r="AJ114" s="3">
        <v>45748</v>
      </c>
      <c r="AK114" s="3">
        <v>0</v>
      </c>
      <c r="AL114" s="3">
        <v>45739</v>
      </c>
      <c r="AM114" s="3">
        <v>45746</v>
      </c>
      <c r="AN114" s="3">
        <v>45747</v>
      </c>
      <c r="AO114" s="3">
        <v>45747</v>
      </c>
      <c r="AP114" s="3">
        <v>45743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1263.9171555555556</v>
      </c>
    </row>
    <row r="115" spans="1:56" ht="28.5" customHeight="1" x14ac:dyDescent="0.45">
      <c r="A115" s="3">
        <v>45731</v>
      </c>
      <c r="B115" s="14" t="s">
        <v>657</v>
      </c>
      <c r="C115" s="9" t="s">
        <v>86</v>
      </c>
      <c r="D115" s="13" t="s">
        <v>615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232</v>
      </c>
      <c r="T115" s="12">
        <v>45749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0</v>
      </c>
      <c r="AC115" s="8">
        <v>16135.350000000002</v>
      </c>
      <c r="AD115" s="8">
        <v>0</v>
      </c>
      <c r="AE115" s="8">
        <v>0</v>
      </c>
      <c r="AF115" s="8" t="s">
        <v>243</v>
      </c>
      <c r="AG115" s="1" t="s">
        <v>123</v>
      </c>
      <c r="AH115" s="1" t="s">
        <v>74</v>
      </c>
      <c r="AI115" s="1">
        <v>2</v>
      </c>
      <c r="AJ115" s="3">
        <v>45749</v>
      </c>
      <c r="AK115" s="3">
        <v>0</v>
      </c>
      <c r="AL115" s="3">
        <v>45740</v>
      </c>
      <c r="AM115" s="3">
        <v>45747</v>
      </c>
      <c r="AN115" s="3">
        <v>45748</v>
      </c>
      <c r="AO115" s="3">
        <v>45748</v>
      </c>
      <c r="AP115" s="3">
        <v>45744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1233.4578666666669</v>
      </c>
    </row>
    <row r="116" spans="1:56" ht="28.5" customHeight="1" x14ac:dyDescent="0.45">
      <c r="A116" s="3">
        <v>45731</v>
      </c>
      <c r="B116" s="14" t="s">
        <v>658</v>
      </c>
      <c r="C116" s="9" t="s">
        <v>86</v>
      </c>
      <c r="D116" s="13" t="s">
        <v>619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232</v>
      </c>
      <c r="T116" s="12">
        <v>45749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82</v>
      </c>
      <c r="AA116" s="8">
        <v>5378.4500000000007</v>
      </c>
      <c r="AB116" s="8">
        <v>0</v>
      </c>
      <c r="AC116" s="8">
        <v>5378.4500000000007</v>
      </c>
      <c r="AD116" s="8">
        <v>0</v>
      </c>
      <c r="AE116" s="8">
        <v>0</v>
      </c>
      <c r="AF116" s="8" t="s">
        <v>243</v>
      </c>
      <c r="AG116" s="1" t="s">
        <v>123</v>
      </c>
      <c r="AH116" s="1" t="s">
        <v>74</v>
      </c>
      <c r="AI116" s="1">
        <v>2</v>
      </c>
      <c r="AJ116" s="3">
        <v>45749</v>
      </c>
      <c r="AK116" s="3">
        <v>0</v>
      </c>
      <c r="AL116" s="3">
        <v>45740</v>
      </c>
      <c r="AM116" s="3">
        <v>45747</v>
      </c>
      <c r="AN116" s="3">
        <v>45748</v>
      </c>
      <c r="AO116" s="3">
        <v>45748</v>
      </c>
      <c r="AP116" s="3">
        <v>45744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411.15262222222225</v>
      </c>
    </row>
    <row r="117" spans="1:56" ht="28.5" customHeight="1" x14ac:dyDescent="0.45">
      <c r="A117" s="3">
        <v>45731</v>
      </c>
      <c r="B117" s="14" t="s">
        <v>658</v>
      </c>
      <c r="C117" s="9" t="s">
        <v>86</v>
      </c>
      <c r="D117" s="13" t="s">
        <v>620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232</v>
      </c>
      <c r="T117" s="12">
        <v>45749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243</v>
      </c>
      <c r="AG117" s="1" t="s">
        <v>123</v>
      </c>
      <c r="AH117" s="1" t="s">
        <v>74</v>
      </c>
      <c r="AI117" s="1">
        <v>2</v>
      </c>
      <c r="AJ117" s="3">
        <v>45749</v>
      </c>
      <c r="AK117" s="3">
        <v>0</v>
      </c>
      <c r="AL117" s="3">
        <v>45740</v>
      </c>
      <c r="AM117" s="3">
        <v>45747</v>
      </c>
      <c r="AN117" s="3">
        <v>45748</v>
      </c>
      <c r="AO117" s="3">
        <v>45748</v>
      </c>
      <c r="AP117" s="3">
        <v>45744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822.3052444444445</v>
      </c>
    </row>
    <row r="118" spans="1:56" ht="28.5" customHeight="1" x14ac:dyDescent="0.45">
      <c r="A118" s="3">
        <v>45731</v>
      </c>
      <c r="B118" s="14" t="s">
        <v>659</v>
      </c>
      <c r="C118" s="9" t="s">
        <v>86</v>
      </c>
      <c r="D118" s="13" t="s">
        <v>621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232</v>
      </c>
      <c r="T118" s="12">
        <v>45749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82</v>
      </c>
      <c r="AA118" s="8">
        <v>10756.900000000001</v>
      </c>
      <c r="AB118" s="8">
        <v>0</v>
      </c>
      <c r="AC118" s="8">
        <v>10756.900000000001</v>
      </c>
      <c r="AD118" s="8">
        <v>0</v>
      </c>
      <c r="AE118" s="8">
        <v>0</v>
      </c>
      <c r="AF118" s="8" t="s">
        <v>243</v>
      </c>
      <c r="AG118" s="1" t="s">
        <v>123</v>
      </c>
      <c r="AH118" s="1" t="s">
        <v>74</v>
      </c>
      <c r="AI118" s="1">
        <v>2</v>
      </c>
      <c r="AJ118" s="3">
        <v>45749</v>
      </c>
      <c r="AK118" s="3">
        <v>0</v>
      </c>
      <c r="AL118" s="3">
        <v>45740</v>
      </c>
      <c r="AM118" s="3">
        <v>45747</v>
      </c>
      <c r="AN118" s="3">
        <v>45748</v>
      </c>
      <c r="AO118" s="3">
        <v>45748</v>
      </c>
      <c r="AP118" s="3">
        <v>45744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822.3052444444445</v>
      </c>
    </row>
    <row r="119" spans="1:56" ht="28.5" customHeight="1" x14ac:dyDescent="0.45">
      <c r="A119" s="3">
        <v>45724</v>
      </c>
      <c r="B119" s="14" t="s">
        <v>593</v>
      </c>
      <c r="C119" s="9" t="s">
        <v>86</v>
      </c>
      <c r="D119" s="13" t="s">
        <v>527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329</v>
      </c>
      <c r="T119" s="12">
        <v>45750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82</v>
      </c>
      <c r="AA119" s="8">
        <v>10756.900000000001</v>
      </c>
      <c r="AB119" s="8">
        <v>0</v>
      </c>
      <c r="AC119" s="8">
        <v>10756.900000000001</v>
      </c>
      <c r="AD119" s="8">
        <v>0</v>
      </c>
      <c r="AE119" s="8">
        <v>0</v>
      </c>
      <c r="AF119" s="8" t="s">
        <v>298</v>
      </c>
      <c r="AG119" s="1" t="s">
        <v>123</v>
      </c>
      <c r="AH119" s="1" t="s">
        <v>74</v>
      </c>
      <c r="AI119" s="1">
        <v>2</v>
      </c>
      <c r="AJ119" s="3">
        <v>45750</v>
      </c>
      <c r="AK119" s="3">
        <v>0</v>
      </c>
      <c r="AL119" s="3">
        <v>45741</v>
      </c>
      <c r="AM119" s="3">
        <v>45748</v>
      </c>
      <c r="AN119" s="3">
        <v>45749</v>
      </c>
      <c r="AO119" s="3">
        <v>45749</v>
      </c>
      <c r="AP119" s="3">
        <v>45745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822.3052444444445</v>
      </c>
    </row>
    <row r="120" spans="1:56" ht="28.5" customHeight="1" x14ac:dyDescent="0.45">
      <c r="A120" s="3">
        <v>45722</v>
      </c>
      <c r="B120" s="14" t="s">
        <v>531</v>
      </c>
      <c r="C120" s="9" t="s">
        <v>86</v>
      </c>
      <c r="D120" s="13" t="s">
        <v>321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45750</v>
      </c>
      <c r="U120" s="11">
        <v>40000</v>
      </c>
      <c r="V120" s="10">
        <v>0</v>
      </c>
      <c r="W120" s="10">
        <v>40000</v>
      </c>
      <c r="X120" s="10">
        <v>0</v>
      </c>
      <c r="Y120" s="10">
        <v>42000</v>
      </c>
      <c r="Z120" s="9" t="s">
        <v>82</v>
      </c>
      <c r="AA120" s="8">
        <v>43027.600000000006</v>
      </c>
      <c r="AB120" s="8">
        <v>0</v>
      </c>
      <c r="AC120" s="8">
        <v>43027.600000000006</v>
      </c>
      <c r="AD120" s="8">
        <v>0</v>
      </c>
      <c r="AE120" s="8">
        <v>0</v>
      </c>
      <c r="AF120" s="8" t="s">
        <v>436</v>
      </c>
      <c r="AG120" s="1" t="s">
        <v>123</v>
      </c>
      <c r="AH120" s="1" t="s">
        <v>74</v>
      </c>
      <c r="AI120" s="1">
        <v>2</v>
      </c>
      <c r="AJ120" s="3">
        <v>45750</v>
      </c>
      <c r="AK120" s="3">
        <v>0</v>
      </c>
      <c r="AL120" s="3">
        <v>45741</v>
      </c>
      <c r="AM120" s="3">
        <v>45748</v>
      </c>
      <c r="AN120" s="3">
        <v>45749</v>
      </c>
      <c r="AO120" s="3">
        <v>45749</v>
      </c>
      <c r="AP120" s="3">
        <v>45745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3289.220977777778</v>
      </c>
    </row>
    <row r="121" spans="1:56" ht="28.5" customHeight="1" x14ac:dyDescent="0.45">
      <c r="A121" s="3">
        <v>45731</v>
      </c>
      <c r="B121" s="14" t="s">
        <v>660</v>
      </c>
      <c r="C121" s="9" t="s">
        <v>86</v>
      </c>
      <c r="D121" s="13" t="s">
        <v>617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45751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82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0</v>
      </c>
      <c r="AF121" s="8" t="s">
        <v>243</v>
      </c>
      <c r="AG121" s="1" t="s">
        <v>123</v>
      </c>
      <c r="AH121" s="1" t="s">
        <v>74</v>
      </c>
      <c r="AI121" s="1">
        <v>2</v>
      </c>
      <c r="AJ121" s="3">
        <v>45751</v>
      </c>
      <c r="AK121" s="3">
        <v>0</v>
      </c>
      <c r="AL121" s="3">
        <v>45742</v>
      </c>
      <c r="AM121" s="3">
        <v>45749</v>
      </c>
      <c r="AN121" s="3">
        <v>45750</v>
      </c>
      <c r="AO121" s="3">
        <v>45750</v>
      </c>
      <c r="AP121" s="3">
        <v>45746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822.3052444444445</v>
      </c>
    </row>
    <row r="122" spans="1:56" ht="28.5" customHeight="1" x14ac:dyDescent="0.45">
      <c r="A122" s="3">
        <v>45731</v>
      </c>
      <c r="B122" s="14" t="s">
        <v>661</v>
      </c>
      <c r="C122" s="9" t="s">
        <v>86</v>
      </c>
      <c r="D122" s="13" t="s">
        <v>623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45751</v>
      </c>
      <c r="U122" s="11">
        <v>15000</v>
      </c>
      <c r="V122" s="10">
        <v>0</v>
      </c>
      <c r="W122" s="10">
        <v>15000</v>
      </c>
      <c r="X122" s="10">
        <v>0</v>
      </c>
      <c r="Y122" s="10">
        <v>15750</v>
      </c>
      <c r="Z122" s="9" t="s">
        <v>82</v>
      </c>
      <c r="AA122" s="8">
        <v>16135.350000000002</v>
      </c>
      <c r="AB122" s="8">
        <v>0</v>
      </c>
      <c r="AC122" s="8">
        <v>16135.350000000002</v>
      </c>
      <c r="AD122" s="8">
        <v>0</v>
      </c>
      <c r="AE122" s="8">
        <v>0</v>
      </c>
      <c r="AF122" s="8" t="s">
        <v>243</v>
      </c>
      <c r="AG122" s="1" t="s">
        <v>123</v>
      </c>
      <c r="AH122" s="1" t="s">
        <v>74</v>
      </c>
      <c r="AI122" s="1">
        <v>2</v>
      </c>
      <c r="AJ122" s="3">
        <v>45751</v>
      </c>
      <c r="AK122" s="3">
        <v>0</v>
      </c>
      <c r="AL122" s="3">
        <v>45742</v>
      </c>
      <c r="AM122" s="3">
        <v>45749</v>
      </c>
      <c r="AN122" s="3">
        <v>45750</v>
      </c>
      <c r="AO122" s="3">
        <v>45750</v>
      </c>
      <c r="AP122" s="3">
        <v>45746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1233.4578666666669</v>
      </c>
    </row>
    <row r="123" spans="1:56" ht="28.5" customHeight="1" x14ac:dyDescent="0.45">
      <c r="A123" s="3">
        <v>45731</v>
      </c>
      <c r="B123" s="14" t="s">
        <v>662</v>
      </c>
      <c r="C123" s="9" t="s">
        <v>86</v>
      </c>
      <c r="D123" s="13" t="s">
        <v>625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45751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243</v>
      </c>
      <c r="AG123" s="1" t="s">
        <v>123</v>
      </c>
      <c r="AH123" s="1" t="s">
        <v>74</v>
      </c>
      <c r="AI123" s="1">
        <v>2</v>
      </c>
      <c r="AJ123" s="3">
        <v>45751</v>
      </c>
      <c r="AK123" s="3">
        <v>0</v>
      </c>
      <c r="AL123" s="3">
        <v>45742</v>
      </c>
      <c r="AM123" s="3">
        <v>45749</v>
      </c>
      <c r="AN123" s="3">
        <v>45750</v>
      </c>
      <c r="AO123" s="3">
        <v>45750</v>
      </c>
      <c r="AP123" s="3">
        <v>45746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594</v>
      </c>
      <c r="C124" s="9" t="s">
        <v>86</v>
      </c>
      <c r="D124" s="13" t="s">
        <v>463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232</v>
      </c>
      <c r="T124" s="12">
        <v>45751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436</v>
      </c>
      <c r="AG124" s="1" t="s">
        <v>123</v>
      </c>
      <c r="AH124" s="1" t="s">
        <v>74</v>
      </c>
      <c r="AI124" s="1">
        <v>2</v>
      </c>
      <c r="AJ124" s="3">
        <v>45751</v>
      </c>
      <c r="AK124" s="3">
        <v>0</v>
      </c>
      <c r="AL124" s="3">
        <v>45742</v>
      </c>
      <c r="AM124" s="3">
        <v>45749</v>
      </c>
      <c r="AN124" s="3">
        <v>45750</v>
      </c>
      <c r="AO124" s="3">
        <v>45750</v>
      </c>
      <c r="AP124" s="3">
        <v>45746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45724</v>
      </c>
      <c r="B125" s="14" t="s">
        <v>594</v>
      </c>
      <c r="C125" s="9" t="s">
        <v>86</v>
      </c>
      <c r="D125" s="13" t="s">
        <v>532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45751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82</v>
      </c>
      <c r="AA125" s="8">
        <v>5378.4500000000007</v>
      </c>
      <c r="AB125" s="8">
        <v>0</v>
      </c>
      <c r="AC125" s="8">
        <v>5378.4500000000007</v>
      </c>
      <c r="AD125" s="8">
        <v>0</v>
      </c>
      <c r="AE125" s="8">
        <v>0</v>
      </c>
      <c r="AF125" s="8" t="s">
        <v>436</v>
      </c>
      <c r="AG125" s="1" t="s">
        <v>123</v>
      </c>
      <c r="AH125" s="1" t="s">
        <v>74</v>
      </c>
      <c r="AI125" s="1">
        <v>2</v>
      </c>
      <c r="AJ125" s="3">
        <v>45751</v>
      </c>
      <c r="AK125" s="3">
        <v>0</v>
      </c>
      <c r="AL125" s="3">
        <v>45742</v>
      </c>
      <c r="AM125" s="3">
        <v>45749</v>
      </c>
      <c r="AN125" s="3">
        <v>45750</v>
      </c>
      <c r="AO125" s="3">
        <v>45750</v>
      </c>
      <c r="AP125" s="3">
        <v>45746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411.15262222222225</v>
      </c>
    </row>
    <row r="126" spans="1:56" ht="28.5" customHeight="1" x14ac:dyDescent="0.45">
      <c r="A126" s="3">
        <v>45721</v>
      </c>
      <c r="B126" s="14" t="s">
        <v>520</v>
      </c>
      <c r="C126" s="9" t="s">
        <v>152</v>
      </c>
      <c r="D126" s="13" t="s">
        <v>293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>
        <v>45747</v>
      </c>
      <c r="U126" s="11">
        <v>10080</v>
      </c>
      <c r="V126" s="10">
        <v>0</v>
      </c>
      <c r="W126" s="10">
        <v>10080</v>
      </c>
      <c r="X126" s="10">
        <v>0</v>
      </c>
      <c r="Y126" s="10">
        <v>10584</v>
      </c>
      <c r="Z126" s="9" t="s">
        <v>82</v>
      </c>
      <c r="AA126" s="8">
        <v>10561.320000000002</v>
      </c>
      <c r="AB126" s="8">
        <v>0</v>
      </c>
      <c r="AC126" s="8">
        <v>10561.320000000002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74</v>
      </c>
      <c r="AI126" s="1">
        <v>2</v>
      </c>
      <c r="AJ126" s="3">
        <v>45747</v>
      </c>
      <c r="AK126" s="3">
        <v>0</v>
      </c>
      <c r="AL126" s="3">
        <v>45738</v>
      </c>
      <c r="AM126" s="3">
        <v>45745</v>
      </c>
      <c r="AN126" s="3">
        <v>45746</v>
      </c>
      <c r="AO126" s="3">
        <v>45746</v>
      </c>
      <c r="AP126" s="3">
        <v>45742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807.35424000000012</v>
      </c>
    </row>
    <row r="127" spans="1:56" ht="28.5" customHeight="1" x14ac:dyDescent="0.45">
      <c r="A127" s="3">
        <v>45721</v>
      </c>
      <c r="B127" s="14" t="s">
        <v>521</v>
      </c>
      <c r="C127" s="9" t="s">
        <v>152</v>
      </c>
      <c r="D127" s="13" t="s">
        <v>289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>
        <v>45747</v>
      </c>
      <c r="U127" s="11">
        <v>10080</v>
      </c>
      <c r="V127" s="10">
        <v>0</v>
      </c>
      <c r="W127" s="10">
        <v>10080</v>
      </c>
      <c r="X127" s="10">
        <v>0</v>
      </c>
      <c r="Y127" s="10">
        <v>10584</v>
      </c>
      <c r="Z127" s="9" t="s">
        <v>82</v>
      </c>
      <c r="AA127" s="8">
        <v>10561.320000000002</v>
      </c>
      <c r="AB127" s="8">
        <v>0</v>
      </c>
      <c r="AC127" s="8">
        <v>10561.320000000002</v>
      </c>
      <c r="AD127" s="8">
        <v>0</v>
      </c>
      <c r="AE127" s="8">
        <v>0</v>
      </c>
      <c r="AF127" s="8">
        <v>0</v>
      </c>
      <c r="AG127" s="1" t="s">
        <v>123</v>
      </c>
      <c r="AH127" s="1" t="s">
        <v>74</v>
      </c>
      <c r="AI127" s="1">
        <v>2</v>
      </c>
      <c r="AJ127" s="3">
        <v>45747</v>
      </c>
      <c r="AK127" s="3">
        <v>0</v>
      </c>
      <c r="AL127" s="3">
        <v>45738</v>
      </c>
      <c r="AM127" s="3">
        <v>45745</v>
      </c>
      <c r="AN127" s="3">
        <v>45746</v>
      </c>
      <c r="AO127" s="3">
        <v>45746</v>
      </c>
      <c r="AP127" s="3">
        <v>45742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807.35424000000012</v>
      </c>
    </row>
    <row r="128" spans="1:56" ht="28.5" customHeight="1" x14ac:dyDescent="0.45">
      <c r="A128" s="3">
        <v>45722</v>
      </c>
      <c r="B128" s="14" t="s">
        <v>533</v>
      </c>
      <c r="C128" s="9" t="s">
        <v>86</v>
      </c>
      <c r="D128" s="13" t="s">
        <v>512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45754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82</v>
      </c>
      <c r="AA128" s="8">
        <v>21513.800000000003</v>
      </c>
      <c r="AB128" s="8">
        <v>0</v>
      </c>
      <c r="AC128" s="8">
        <v>21513.800000000003</v>
      </c>
      <c r="AD128" s="8">
        <v>0</v>
      </c>
      <c r="AE128" s="8">
        <v>0</v>
      </c>
      <c r="AF128" s="8" t="s">
        <v>436</v>
      </c>
      <c r="AG128" s="1" t="s">
        <v>123</v>
      </c>
      <c r="AH128" s="1" t="s">
        <v>74</v>
      </c>
      <c r="AI128" s="1">
        <v>2</v>
      </c>
      <c r="AJ128" s="3">
        <v>45754</v>
      </c>
      <c r="AK128" s="3">
        <v>0</v>
      </c>
      <c r="AL128" s="3">
        <v>45745</v>
      </c>
      <c r="AM128" s="3">
        <v>45752</v>
      </c>
      <c r="AN128" s="3">
        <v>45753</v>
      </c>
      <c r="AO128" s="3">
        <v>45753</v>
      </c>
      <c r="AP128" s="3">
        <v>45749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1644.610488888889</v>
      </c>
    </row>
    <row r="129" spans="1:56" ht="28.5" customHeight="1" x14ac:dyDescent="0.45">
      <c r="A129" s="3">
        <v>45737</v>
      </c>
      <c r="B129" s="14" t="s">
        <v>695</v>
      </c>
      <c r="C129" s="9" t="s">
        <v>73</v>
      </c>
      <c r="D129" s="13" t="s">
        <v>231</v>
      </c>
      <c r="E129" s="9">
        <v>20</v>
      </c>
      <c r="F129" s="9">
        <v>32</v>
      </c>
      <c r="G129" s="9" t="s">
        <v>60</v>
      </c>
      <c r="H129" s="9">
        <v>0</v>
      </c>
      <c r="I129" s="9">
        <v>72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156</v>
      </c>
      <c r="T129" s="12">
        <v>45752</v>
      </c>
      <c r="U129" s="11">
        <v>5000</v>
      </c>
      <c r="V129" s="10">
        <v>0</v>
      </c>
      <c r="W129" s="10">
        <v>5000</v>
      </c>
      <c r="X129" s="10">
        <v>5300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74</v>
      </c>
      <c r="AI129" s="1">
        <v>2</v>
      </c>
      <c r="AJ129" s="3">
        <v>45752</v>
      </c>
      <c r="AK129" s="3">
        <v>0</v>
      </c>
      <c r="AL129" s="3">
        <v>45743</v>
      </c>
      <c r="AM129" s="3">
        <v>45750</v>
      </c>
      <c r="AN129" s="3">
        <v>45751</v>
      </c>
      <c r="AO129" s="3">
        <v>45751</v>
      </c>
      <c r="AP129" s="3">
        <v>45747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8.5" customHeight="1" x14ac:dyDescent="0.45">
      <c r="A130" s="3">
        <v>45724</v>
      </c>
      <c r="B130" s="14" t="s">
        <v>595</v>
      </c>
      <c r="C130" s="9" t="s">
        <v>86</v>
      </c>
      <c r="D130" s="13" t="s">
        <v>328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329</v>
      </c>
      <c r="T130" s="12">
        <v>45755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82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0</v>
      </c>
      <c r="AF130" s="8" t="s">
        <v>298</v>
      </c>
      <c r="AG130" s="1" t="s">
        <v>123</v>
      </c>
      <c r="AH130" s="1" t="s">
        <v>74</v>
      </c>
      <c r="AI130" s="1">
        <v>2</v>
      </c>
      <c r="AJ130" s="3">
        <v>45755</v>
      </c>
      <c r="AK130" s="3">
        <v>0</v>
      </c>
      <c r="AL130" s="3">
        <v>45746</v>
      </c>
      <c r="AM130" s="3">
        <v>45753</v>
      </c>
      <c r="AN130" s="3">
        <v>45754</v>
      </c>
      <c r="AO130" s="3">
        <v>45754</v>
      </c>
      <c r="AP130" s="3">
        <v>45750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1644.610488888889</v>
      </c>
    </row>
    <row r="131" spans="1:56" ht="28.5" customHeight="1" x14ac:dyDescent="0.45">
      <c r="A131" s="3">
        <v>45724</v>
      </c>
      <c r="B131" s="14" t="s">
        <v>595</v>
      </c>
      <c r="C131" s="9" t="s">
        <v>86</v>
      </c>
      <c r="D131" s="13" t="s">
        <v>406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329</v>
      </c>
      <c r="T131" s="12">
        <v>45756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298</v>
      </c>
      <c r="AG131" s="1" t="s">
        <v>123</v>
      </c>
      <c r="AH131" s="1" t="s">
        <v>74</v>
      </c>
      <c r="AI131" s="1">
        <v>2</v>
      </c>
      <c r="AJ131" s="3">
        <v>45756</v>
      </c>
      <c r="AK131" s="3">
        <v>0</v>
      </c>
      <c r="AL131" s="3">
        <v>45747</v>
      </c>
      <c r="AM131" s="3">
        <v>45754</v>
      </c>
      <c r="AN131" s="3">
        <v>45755</v>
      </c>
      <c r="AO131" s="3">
        <v>45755</v>
      </c>
      <c r="AP131" s="3">
        <v>45751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822.3052444444445</v>
      </c>
    </row>
    <row r="132" spans="1:56" ht="28.5" customHeight="1" x14ac:dyDescent="0.45">
      <c r="A132" s="3">
        <v>45731</v>
      </c>
      <c r="B132" s="14" t="s">
        <v>661</v>
      </c>
      <c r="C132" s="9" t="s">
        <v>86</v>
      </c>
      <c r="D132" s="13" t="s">
        <v>622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45757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82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243</v>
      </c>
      <c r="AG132" s="1" t="s">
        <v>123</v>
      </c>
      <c r="AH132" s="1" t="s">
        <v>74</v>
      </c>
      <c r="AI132" s="1">
        <v>2</v>
      </c>
      <c r="AJ132" s="3">
        <v>45757</v>
      </c>
      <c r="AK132" s="3">
        <v>0</v>
      </c>
      <c r="AL132" s="3">
        <v>45748</v>
      </c>
      <c r="AM132" s="3">
        <v>45755</v>
      </c>
      <c r="AN132" s="3">
        <v>45756</v>
      </c>
      <c r="AO132" s="3">
        <v>45756</v>
      </c>
      <c r="AP132" s="3">
        <v>45752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411.15262222222225</v>
      </c>
    </row>
    <row r="133" spans="1:56" ht="28.5" customHeight="1" x14ac:dyDescent="0.45">
      <c r="A133" s="3">
        <v>45724</v>
      </c>
      <c r="B133" s="14" t="s">
        <v>596</v>
      </c>
      <c r="C133" s="9" t="s">
        <v>86</v>
      </c>
      <c r="D133" s="13" t="s">
        <v>527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45757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82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0</v>
      </c>
      <c r="AF133" s="8" t="s">
        <v>436</v>
      </c>
      <c r="AG133" s="1" t="s">
        <v>123</v>
      </c>
      <c r="AH133" s="1" t="s">
        <v>74</v>
      </c>
      <c r="AI133" s="1">
        <v>2</v>
      </c>
      <c r="AJ133" s="3">
        <v>45757</v>
      </c>
      <c r="AK133" s="3">
        <v>0</v>
      </c>
      <c r="AL133" s="3">
        <v>45748</v>
      </c>
      <c r="AM133" s="3">
        <v>45755</v>
      </c>
      <c r="AN133" s="3">
        <v>45756</v>
      </c>
      <c r="AO133" s="3">
        <v>45756</v>
      </c>
      <c r="AP133" s="3">
        <v>45752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2466.9157333333337</v>
      </c>
    </row>
    <row r="134" spans="1:56" ht="28.5" customHeight="1" x14ac:dyDescent="0.45">
      <c r="A134" s="3">
        <v>45722</v>
      </c>
      <c r="B134" s="14" t="s">
        <v>534</v>
      </c>
      <c r="C134" s="9" t="s">
        <v>86</v>
      </c>
      <c r="D134" s="13" t="s">
        <v>321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45768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82</v>
      </c>
      <c r="AA134" s="8">
        <v>32270.700000000004</v>
      </c>
      <c r="AB134" s="8">
        <v>0</v>
      </c>
      <c r="AC134" s="8">
        <v>32270.700000000004</v>
      </c>
      <c r="AD134" s="8">
        <v>0</v>
      </c>
      <c r="AE134" s="8">
        <v>0</v>
      </c>
      <c r="AF134" s="8" t="s">
        <v>436</v>
      </c>
      <c r="AG134" s="1" t="s">
        <v>123</v>
      </c>
      <c r="AH134" s="1" t="s">
        <v>74</v>
      </c>
      <c r="AI134" s="1">
        <v>2</v>
      </c>
      <c r="AJ134" s="3">
        <v>45768</v>
      </c>
      <c r="AK134" s="3">
        <v>0</v>
      </c>
      <c r="AL134" s="3">
        <v>45759</v>
      </c>
      <c r="AM134" s="3">
        <v>45766</v>
      </c>
      <c r="AN134" s="3">
        <v>45767</v>
      </c>
      <c r="AO134" s="3">
        <v>45767</v>
      </c>
      <c r="AP134" s="3">
        <v>45763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2466.9157333333337</v>
      </c>
    </row>
    <row r="135" spans="1:56" ht="28.5" customHeight="1" x14ac:dyDescent="0.45">
      <c r="A135" s="3">
        <v>45723</v>
      </c>
      <c r="B135" s="14" t="s">
        <v>553</v>
      </c>
      <c r="C135" s="9" t="s">
        <v>86</v>
      </c>
      <c r="D135" s="13" t="s">
        <v>435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45755</v>
      </c>
      <c r="U135" s="11">
        <v>40000</v>
      </c>
      <c r="V135" s="10">
        <v>0</v>
      </c>
      <c r="W135" s="10">
        <v>40000</v>
      </c>
      <c r="X135" s="10">
        <v>0</v>
      </c>
      <c r="Y135" s="10">
        <v>42000</v>
      </c>
      <c r="Z135" s="9" t="s">
        <v>82</v>
      </c>
      <c r="AA135" s="8">
        <v>43027.600000000006</v>
      </c>
      <c r="AB135" s="8">
        <v>0</v>
      </c>
      <c r="AC135" s="8">
        <v>43027.600000000006</v>
      </c>
      <c r="AD135" s="8">
        <v>0</v>
      </c>
      <c r="AE135" s="8">
        <v>0</v>
      </c>
      <c r="AF135" s="8" t="s">
        <v>436</v>
      </c>
      <c r="AG135" s="1" t="s">
        <v>123</v>
      </c>
      <c r="AH135" s="1" t="s">
        <v>74</v>
      </c>
      <c r="AI135" s="1">
        <v>2</v>
      </c>
      <c r="AJ135" s="3">
        <v>45755</v>
      </c>
      <c r="AK135" s="3">
        <v>0</v>
      </c>
      <c r="AL135" s="3">
        <v>45746</v>
      </c>
      <c r="AM135" s="3">
        <v>45753</v>
      </c>
      <c r="AN135" s="3">
        <v>45754</v>
      </c>
      <c r="AO135" s="3">
        <v>45754</v>
      </c>
      <c r="AP135" s="3">
        <v>45750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3289.220977777778</v>
      </c>
    </row>
    <row r="136" spans="1:56" ht="28.5" customHeight="1" x14ac:dyDescent="0.45">
      <c r="A136" s="3">
        <v>45724</v>
      </c>
      <c r="B136" s="14" t="s">
        <v>597</v>
      </c>
      <c r="C136" s="9" t="s">
        <v>86</v>
      </c>
      <c r="D136" s="13" t="s">
        <v>328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329</v>
      </c>
      <c r="T136" s="12">
        <v>45765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298</v>
      </c>
      <c r="AG136" s="1" t="s">
        <v>123</v>
      </c>
      <c r="AH136" s="1" t="s">
        <v>74</v>
      </c>
      <c r="AI136" s="1">
        <v>2</v>
      </c>
      <c r="AJ136" s="3">
        <v>45765</v>
      </c>
      <c r="AK136" s="3">
        <v>0</v>
      </c>
      <c r="AL136" s="3">
        <v>45756</v>
      </c>
      <c r="AM136" s="3">
        <v>45763</v>
      </c>
      <c r="AN136" s="3">
        <v>45764</v>
      </c>
      <c r="AO136" s="3">
        <v>45764</v>
      </c>
      <c r="AP136" s="3">
        <v>45760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1644.610488888889</v>
      </c>
    </row>
    <row r="137" spans="1:56" ht="28.5" customHeight="1" x14ac:dyDescent="0.45">
      <c r="A137" s="3">
        <v>45728</v>
      </c>
      <c r="B137" s="14" t="s">
        <v>598</v>
      </c>
      <c r="C137" s="9" t="s">
        <v>86</v>
      </c>
      <c r="D137" s="13" t="s">
        <v>599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45770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243</v>
      </c>
      <c r="AG137" s="1" t="s">
        <v>123</v>
      </c>
      <c r="AH137" s="1" t="s">
        <v>74</v>
      </c>
      <c r="AI137" s="1">
        <v>2</v>
      </c>
      <c r="AJ137" s="3">
        <v>45770</v>
      </c>
      <c r="AK137" s="3">
        <v>0</v>
      </c>
      <c r="AL137" s="3">
        <v>45761</v>
      </c>
      <c r="AM137" s="3">
        <v>45768</v>
      </c>
      <c r="AN137" s="3">
        <v>45769</v>
      </c>
      <c r="AO137" s="3">
        <v>45769</v>
      </c>
      <c r="AP137" s="3">
        <v>45765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45731</v>
      </c>
      <c r="B138" s="14" t="s">
        <v>659</v>
      </c>
      <c r="C138" s="9" t="s">
        <v>86</v>
      </c>
      <c r="D138" s="13" t="s">
        <v>620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45771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82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 t="s">
        <v>243</v>
      </c>
      <c r="AG138" s="1" t="s">
        <v>123</v>
      </c>
      <c r="AH138" s="1" t="s">
        <v>74</v>
      </c>
      <c r="AI138" s="1">
        <v>2</v>
      </c>
      <c r="AJ138" s="3">
        <v>45771</v>
      </c>
      <c r="AK138" s="3">
        <v>0</v>
      </c>
      <c r="AL138" s="3">
        <v>45762</v>
      </c>
      <c r="AM138" s="3">
        <v>45769</v>
      </c>
      <c r="AN138" s="3">
        <v>45770</v>
      </c>
      <c r="AO138" s="3">
        <v>45770</v>
      </c>
      <c r="AP138" s="3">
        <v>45766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822.3052444444445</v>
      </c>
    </row>
    <row r="139" spans="1:56" ht="28.5" customHeight="1" x14ac:dyDescent="0.45">
      <c r="A139" s="3">
        <v>45724</v>
      </c>
      <c r="B139" s="14" t="s">
        <v>602</v>
      </c>
      <c r="C139" s="9" t="s">
        <v>86</v>
      </c>
      <c r="D139" s="13" t="s">
        <v>730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329</v>
      </c>
      <c r="T139" s="12">
        <v>45771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82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 t="s">
        <v>298</v>
      </c>
      <c r="AG139" s="1" t="s">
        <v>123</v>
      </c>
      <c r="AH139" s="1" t="s">
        <v>74</v>
      </c>
      <c r="AI139" s="1">
        <v>2</v>
      </c>
      <c r="AJ139" s="3">
        <v>45771</v>
      </c>
      <c r="AK139" s="3">
        <v>0</v>
      </c>
      <c r="AL139" s="3">
        <v>45762</v>
      </c>
      <c r="AM139" s="3">
        <v>45769</v>
      </c>
      <c r="AN139" s="3">
        <v>45770</v>
      </c>
      <c r="AO139" s="3">
        <v>45770</v>
      </c>
      <c r="AP139" s="3">
        <v>45766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822.3052444444445</v>
      </c>
    </row>
    <row r="140" spans="1:56" ht="28.5" customHeight="1" x14ac:dyDescent="0.45">
      <c r="A140" s="3">
        <v>45724</v>
      </c>
      <c r="B140" s="14" t="s">
        <v>602</v>
      </c>
      <c r="C140" s="9" t="s">
        <v>86</v>
      </c>
      <c r="D140" s="13" t="s">
        <v>527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329</v>
      </c>
      <c r="T140" s="12">
        <v>45771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0</v>
      </c>
      <c r="AF140" s="8" t="s">
        <v>298</v>
      </c>
      <c r="AG140" s="1" t="s">
        <v>123</v>
      </c>
      <c r="AH140" s="1" t="s">
        <v>74</v>
      </c>
      <c r="AI140" s="1">
        <v>2</v>
      </c>
      <c r="AJ140" s="3">
        <v>45771</v>
      </c>
      <c r="AK140" s="3">
        <v>0</v>
      </c>
      <c r="AL140" s="3">
        <v>45762</v>
      </c>
      <c r="AM140" s="3">
        <v>45769</v>
      </c>
      <c r="AN140" s="3">
        <v>45770</v>
      </c>
      <c r="AO140" s="3">
        <v>45770</v>
      </c>
      <c r="AP140" s="3">
        <v>45766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822.3052444444445</v>
      </c>
    </row>
    <row r="141" spans="1:56" ht="28.5" customHeight="1" x14ac:dyDescent="0.45">
      <c r="A141" s="3">
        <v>45731</v>
      </c>
      <c r="B141" s="14" t="s">
        <v>657</v>
      </c>
      <c r="C141" s="9" t="s">
        <v>86</v>
      </c>
      <c r="D141" s="13" t="s">
        <v>613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45772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82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0</v>
      </c>
      <c r="AF141" s="8" t="s">
        <v>243</v>
      </c>
      <c r="AG141" s="1" t="s">
        <v>123</v>
      </c>
      <c r="AH141" s="1" t="s">
        <v>74</v>
      </c>
      <c r="AI141" s="1">
        <v>2</v>
      </c>
      <c r="AJ141" s="3">
        <v>45772</v>
      </c>
      <c r="AK141" s="3">
        <v>0</v>
      </c>
      <c r="AL141" s="3">
        <v>45763</v>
      </c>
      <c r="AM141" s="3">
        <v>45770</v>
      </c>
      <c r="AN141" s="3">
        <v>45771</v>
      </c>
      <c r="AO141" s="3">
        <v>45771</v>
      </c>
      <c r="AP141" s="3">
        <v>45767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822.3052444444445</v>
      </c>
    </row>
    <row r="142" spans="1:56" ht="28.5" customHeight="1" x14ac:dyDescent="0.45">
      <c r="A142" s="3">
        <v>45736</v>
      </c>
      <c r="B142" s="14" t="s">
        <v>696</v>
      </c>
      <c r="C142" s="9" t="s">
        <v>86</v>
      </c>
      <c r="D142" s="13" t="s">
        <v>311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232</v>
      </c>
      <c r="T142" s="12">
        <v>45759</v>
      </c>
      <c r="U142" s="11">
        <v>15000</v>
      </c>
      <c r="V142" s="10">
        <v>0</v>
      </c>
      <c r="W142" s="10">
        <v>15000</v>
      </c>
      <c r="X142" s="10">
        <v>0</v>
      </c>
      <c r="Y142" s="10">
        <v>15750</v>
      </c>
      <c r="Z142" s="9" t="s">
        <v>82</v>
      </c>
      <c r="AA142" s="8">
        <v>16135.350000000002</v>
      </c>
      <c r="AB142" s="8">
        <v>0</v>
      </c>
      <c r="AC142" s="8">
        <v>16135.350000000002</v>
      </c>
      <c r="AD142" s="8">
        <v>0</v>
      </c>
      <c r="AE142" s="8">
        <v>0</v>
      </c>
      <c r="AF142" s="8" t="s">
        <v>312</v>
      </c>
      <c r="AG142" s="1" t="s">
        <v>123</v>
      </c>
      <c r="AH142" s="1" t="s">
        <v>74</v>
      </c>
      <c r="AI142" s="1">
        <v>2</v>
      </c>
      <c r="AJ142" s="3">
        <v>45759</v>
      </c>
      <c r="AK142" s="3">
        <v>0</v>
      </c>
      <c r="AL142" s="3">
        <v>45750</v>
      </c>
      <c r="AM142" s="3">
        <v>45757</v>
      </c>
      <c r="AN142" s="3">
        <v>45758</v>
      </c>
      <c r="AO142" s="3">
        <v>45758</v>
      </c>
      <c r="AP142" s="3">
        <v>45754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1233.4578666666669</v>
      </c>
    </row>
    <row r="143" spans="1:56" ht="28.5" customHeight="1" x14ac:dyDescent="0.45">
      <c r="A143" s="3">
        <v>45736</v>
      </c>
      <c r="B143" s="14" t="s">
        <v>696</v>
      </c>
      <c r="C143" s="9" t="s">
        <v>86</v>
      </c>
      <c r="D143" s="13" t="s">
        <v>314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45764</v>
      </c>
      <c r="U143" s="11">
        <v>14000</v>
      </c>
      <c r="V143" s="10">
        <v>0</v>
      </c>
      <c r="W143" s="10">
        <v>14000</v>
      </c>
      <c r="X143" s="10">
        <v>0</v>
      </c>
      <c r="Y143" s="10">
        <v>14700</v>
      </c>
      <c r="Z143" s="9" t="s">
        <v>82</v>
      </c>
      <c r="AA143" s="8">
        <v>15059.660000000002</v>
      </c>
      <c r="AB143" s="8">
        <v>0</v>
      </c>
      <c r="AC143" s="8">
        <v>15059.660000000002</v>
      </c>
      <c r="AD143" s="8">
        <v>0</v>
      </c>
      <c r="AE143" s="8">
        <v>0</v>
      </c>
      <c r="AF143" s="8" t="s">
        <v>312</v>
      </c>
      <c r="AG143" s="1" t="s">
        <v>123</v>
      </c>
      <c r="AH143" s="1" t="s">
        <v>74</v>
      </c>
      <c r="AI143" s="1">
        <v>2</v>
      </c>
      <c r="AJ143" s="3">
        <v>45764</v>
      </c>
      <c r="AK143" s="3">
        <v>0</v>
      </c>
      <c r="AL143" s="3">
        <v>45755</v>
      </c>
      <c r="AM143" s="3">
        <v>45762</v>
      </c>
      <c r="AN143" s="3">
        <v>45763</v>
      </c>
      <c r="AO143" s="3">
        <v>45763</v>
      </c>
      <c r="AP143" s="3">
        <v>45759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1151.2273422222224</v>
      </c>
    </row>
    <row r="144" spans="1:56" ht="28.5" customHeight="1" x14ac:dyDescent="0.45">
      <c r="A144" s="3">
        <v>45736</v>
      </c>
      <c r="B144" s="14" t="s">
        <v>697</v>
      </c>
      <c r="C144" s="9" t="s">
        <v>86</v>
      </c>
      <c r="D144" s="13" t="s">
        <v>647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45757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 t="s">
        <v>312</v>
      </c>
      <c r="AG144" s="1" t="s">
        <v>123</v>
      </c>
      <c r="AH144" s="1" t="s">
        <v>74</v>
      </c>
      <c r="AI144" s="1">
        <v>2</v>
      </c>
      <c r="AJ144" s="3">
        <v>45757</v>
      </c>
      <c r="AK144" s="3">
        <v>0</v>
      </c>
      <c r="AL144" s="3">
        <v>45748</v>
      </c>
      <c r="AM144" s="3">
        <v>45755</v>
      </c>
      <c r="AN144" s="3">
        <v>45756</v>
      </c>
      <c r="AO144" s="3">
        <v>45756</v>
      </c>
      <c r="AP144" s="3">
        <v>45752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411.15262222222225</v>
      </c>
    </row>
    <row r="145" spans="1:56" ht="28.5" customHeight="1" x14ac:dyDescent="0.45">
      <c r="A145" s="3">
        <v>45736</v>
      </c>
      <c r="B145" s="14" t="s">
        <v>698</v>
      </c>
      <c r="C145" s="9" t="s">
        <v>86</v>
      </c>
      <c r="D145" s="13" t="s">
        <v>404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45766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82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0</v>
      </c>
      <c r="AF145" s="8" t="s">
        <v>432</v>
      </c>
      <c r="AG145" s="1" t="s">
        <v>123</v>
      </c>
      <c r="AH145" s="1" t="s">
        <v>74</v>
      </c>
      <c r="AI145" s="1">
        <v>2</v>
      </c>
      <c r="AJ145" s="3">
        <v>45766</v>
      </c>
      <c r="AK145" s="3">
        <v>0</v>
      </c>
      <c r="AL145" s="3">
        <v>45757</v>
      </c>
      <c r="AM145" s="3">
        <v>45764</v>
      </c>
      <c r="AN145" s="3">
        <v>45765</v>
      </c>
      <c r="AO145" s="3">
        <v>45765</v>
      </c>
      <c r="AP145" s="3">
        <v>45761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1644.610488888889</v>
      </c>
    </row>
    <row r="146" spans="1:56" ht="28.5" customHeight="1" x14ac:dyDescent="0.45">
      <c r="A146" s="3">
        <v>45743</v>
      </c>
      <c r="B146" s="14" t="s">
        <v>751</v>
      </c>
      <c r="C146" s="9" t="s">
        <v>86</v>
      </c>
      <c r="D146" s="13" t="s">
        <v>349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45772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432</v>
      </c>
      <c r="AG146" s="1" t="s">
        <v>123</v>
      </c>
      <c r="AH146" s="1" t="s">
        <v>74</v>
      </c>
      <c r="AI146" s="1">
        <v>2</v>
      </c>
      <c r="AJ146" s="3">
        <v>45772</v>
      </c>
      <c r="AK146" s="3">
        <v>0</v>
      </c>
      <c r="AL146" s="3">
        <v>45763</v>
      </c>
      <c r="AM146" s="3">
        <v>45770</v>
      </c>
      <c r="AN146" s="3">
        <v>45771</v>
      </c>
      <c r="AO146" s="3">
        <v>45771</v>
      </c>
      <c r="AP146" s="3">
        <v>45767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45743</v>
      </c>
      <c r="B147" s="14" t="s">
        <v>751</v>
      </c>
      <c r="C147" s="9" t="s">
        <v>86</v>
      </c>
      <c r="D147" s="13" t="s">
        <v>406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45776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432</v>
      </c>
      <c r="AG147" s="1" t="s">
        <v>61</v>
      </c>
      <c r="AH147" s="1" t="s">
        <v>74</v>
      </c>
      <c r="AI147" s="1">
        <v>2</v>
      </c>
      <c r="AJ147" s="3">
        <v>45776</v>
      </c>
      <c r="AK147" s="3">
        <v>0</v>
      </c>
      <c r="AL147" s="3">
        <v>45767</v>
      </c>
      <c r="AM147" s="3">
        <v>45774</v>
      </c>
      <c r="AN147" s="3">
        <v>45775</v>
      </c>
      <c r="AO147" s="3">
        <v>45775</v>
      </c>
      <c r="AP147" s="3">
        <v>45771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45743</v>
      </c>
      <c r="B148" s="14" t="s">
        <v>752</v>
      </c>
      <c r="C148" s="9" t="s">
        <v>86</v>
      </c>
      <c r="D148" s="13" t="s">
        <v>321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45769</v>
      </c>
      <c r="U148" s="11">
        <v>80000</v>
      </c>
      <c r="V148" s="10">
        <v>0</v>
      </c>
      <c r="W148" s="10">
        <v>80000</v>
      </c>
      <c r="X148" s="10">
        <v>0</v>
      </c>
      <c r="Y148" s="10">
        <v>84000</v>
      </c>
      <c r="Z148" s="9" t="s">
        <v>82</v>
      </c>
      <c r="AA148" s="8">
        <v>86055.200000000012</v>
      </c>
      <c r="AB148" s="8">
        <v>0</v>
      </c>
      <c r="AC148" s="8">
        <v>86055.200000000012</v>
      </c>
      <c r="AD148" s="8">
        <v>0</v>
      </c>
      <c r="AE148" s="8">
        <v>0</v>
      </c>
      <c r="AF148" s="8" t="s">
        <v>432</v>
      </c>
      <c r="AG148" s="1" t="s">
        <v>123</v>
      </c>
      <c r="AH148" s="1" t="s">
        <v>74</v>
      </c>
      <c r="AI148" s="1">
        <v>2</v>
      </c>
      <c r="AJ148" s="3">
        <v>45769</v>
      </c>
      <c r="AK148" s="3">
        <v>0</v>
      </c>
      <c r="AL148" s="3">
        <v>45760</v>
      </c>
      <c r="AM148" s="3">
        <v>45767</v>
      </c>
      <c r="AN148" s="3">
        <v>45768</v>
      </c>
      <c r="AO148" s="3">
        <v>45768</v>
      </c>
      <c r="AP148" s="3">
        <v>45764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6578.441955555556</v>
      </c>
    </row>
    <row r="149" spans="1:56" ht="28.5" customHeight="1" x14ac:dyDescent="0.45">
      <c r="A149" s="3">
        <v>45743</v>
      </c>
      <c r="B149" s="14" t="s">
        <v>731</v>
      </c>
      <c r="C149" s="9" t="s">
        <v>86</v>
      </c>
      <c r="D149" s="13" t="s">
        <v>732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45757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243</v>
      </c>
      <c r="AG149" s="1" t="s">
        <v>123</v>
      </c>
      <c r="AH149" s="1" t="s">
        <v>74</v>
      </c>
      <c r="AI149" s="1">
        <v>2</v>
      </c>
      <c r="AJ149" s="3">
        <v>45757</v>
      </c>
      <c r="AK149" s="3">
        <v>0</v>
      </c>
      <c r="AL149" s="3">
        <v>45748</v>
      </c>
      <c r="AM149" s="3">
        <v>45755</v>
      </c>
      <c r="AN149" s="3">
        <v>45756</v>
      </c>
      <c r="AO149" s="3">
        <v>45756</v>
      </c>
      <c r="AP149" s="3">
        <v>45752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1644.610488888889</v>
      </c>
    </row>
    <row r="150" spans="1:56" ht="28.5" customHeight="1" x14ac:dyDescent="0.45">
      <c r="A150" s="3" t="s">
        <v>146</v>
      </c>
      <c r="B150" s="14" t="s">
        <v>146</v>
      </c>
      <c r="C150" s="9" t="s">
        <v>152</v>
      </c>
      <c r="D150" s="13" t="s">
        <v>61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>
        <v>45777</v>
      </c>
      <c r="U150" s="11">
        <v>160000</v>
      </c>
      <c r="V150" s="10">
        <v>0</v>
      </c>
      <c r="W150" s="10">
        <v>160000</v>
      </c>
      <c r="X150" s="10">
        <v>0</v>
      </c>
      <c r="Y150" s="10">
        <v>168000</v>
      </c>
      <c r="Z150" s="9" t="s">
        <v>82</v>
      </c>
      <c r="AA150" s="8">
        <v>167640</v>
      </c>
      <c r="AB150" s="8">
        <v>0</v>
      </c>
      <c r="AC150" s="8">
        <v>167640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74</v>
      </c>
      <c r="AI150" s="1">
        <v>2</v>
      </c>
      <c r="AJ150" s="3">
        <v>45777</v>
      </c>
      <c r="AK150" s="3">
        <v>0</v>
      </c>
      <c r="AL150" s="3">
        <v>45768</v>
      </c>
      <c r="AM150" s="3">
        <v>45775</v>
      </c>
      <c r="AN150" s="3">
        <v>45776</v>
      </c>
      <c r="AO150" s="3">
        <v>45776</v>
      </c>
      <c r="AP150" s="3">
        <v>45772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12815.146666666666</v>
      </c>
    </row>
    <row r="151" spans="1:56" ht="28.5" customHeight="1" x14ac:dyDescent="0.45">
      <c r="A151" s="3">
        <v>45731</v>
      </c>
      <c r="B151" s="14" t="s">
        <v>663</v>
      </c>
      <c r="C151" s="9" t="s">
        <v>86</v>
      </c>
      <c r="D151" s="13" t="s">
        <v>612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45779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45779</v>
      </c>
      <c r="AK151" s="3">
        <v>0</v>
      </c>
      <c r="AL151" s="3">
        <v>45770</v>
      </c>
      <c r="AM151" s="3">
        <v>45777</v>
      </c>
      <c r="AN151" s="3">
        <v>45778</v>
      </c>
      <c r="AO151" s="3">
        <v>45778</v>
      </c>
      <c r="AP151" s="3">
        <v>45774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45731</v>
      </c>
      <c r="B152" s="14" t="s">
        <v>664</v>
      </c>
      <c r="C152" s="9" t="s">
        <v>86</v>
      </c>
      <c r="D152" s="13" t="s">
        <v>617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45779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243</v>
      </c>
      <c r="AG152" s="1" t="s">
        <v>123</v>
      </c>
      <c r="AH152" s="1" t="s">
        <v>74</v>
      </c>
      <c r="AI152" s="1">
        <v>2</v>
      </c>
      <c r="AJ152" s="3">
        <v>45779</v>
      </c>
      <c r="AK152" s="3">
        <v>0</v>
      </c>
      <c r="AL152" s="3">
        <v>45770</v>
      </c>
      <c r="AM152" s="3">
        <v>45777</v>
      </c>
      <c r="AN152" s="3">
        <v>45778</v>
      </c>
      <c r="AO152" s="3">
        <v>45778</v>
      </c>
      <c r="AP152" s="3">
        <v>45774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45731</v>
      </c>
      <c r="B153" s="14" t="s">
        <v>665</v>
      </c>
      <c r="C153" s="9" t="s">
        <v>86</v>
      </c>
      <c r="D153" s="13" t="s">
        <v>623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45779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243</v>
      </c>
      <c r="AG153" s="1" t="s">
        <v>123</v>
      </c>
      <c r="AH153" s="1" t="s">
        <v>74</v>
      </c>
      <c r="AI153" s="1">
        <v>2</v>
      </c>
      <c r="AJ153" s="3">
        <v>45779</v>
      </c>
      <c r="AK153" s="3">
        <v>0</v>
      </c>
      <c r="AL153" s="3">
        <v>45770</v>
      </c>
      <c r="AM153" s="3">
        <v>45777</v>
      </c>
      <c r="AN153" s="3">
        <v>45778</v>
      </c>
      <c r="AO153" s="3">
        <v>45778</v>
      </c>
      <c r="AP153" s="3">
        <v>45774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45731</v>
      </c>
      <c r="B154" s="14" t="s">
        <v>664</v>
      </c>
      <c r="C154" s="9" t="s">
        <v>86</v>
      </c>
      <c r="D154" s="13" t="s">
        <v>618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45780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45780</v>
      </c>
      <c r="AK154" s="3">
        <v>0</v>
      </c>
      <c r="AL154" s="3">
        <v>45771</v>
      </c>
      <c r="AM154" s="3">
        <v>45778</v>
      </c>
      <c r="AN154" s="3">
        <v>45779</v>
      </c>
      <c r="AO154" s="3">
        <v>45779</v>
      </c>
      <c r="AP154" s="3">
        <v>45775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411.15262222222225</v>
      </c>
    </row>
    <row r="155" spans="1:56" ht="28.5" customHeight="1" x14ac:dyDescent="0.45">
      <c r="A155" s="3">
        <v>45731</v>
      </c>
      <c r="B155" s="14" t="s">
        <v>665</v>
      </c>
      <c r="C155" s="9" t="s">
        <v>86</v>
      </c>
      <c r="D155" s="13" t="s">
        <v>624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45785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243</v>
      </c>
      <c r="AG155" s="1" t="s">
        <v>123</v>
      </c>
      <c r="AH155" s="1" t="s">
        <v>74</v>
      </c>
      <c r="AI155" s="1">
        <v>2</v>
      </c>
      <c r="AJ155" s="3">
        <v>45785</v>
      </c>
      <c r="AK155" s="3">
        <v>0</v>
      </c>
      <c r="AL155" s="3">
        <v>45776</v>
      </c>
      <c r="AM155" s="3">
        <v>45783</v>
      </c>
      <c r="AN155" s="3">
        <v>45784</v>
      </c>
      <c r="AO155" s="3">
        <v>45784</v>
      </c>
      <c r="AP155" s="3">
        <v>45780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411.15262222222225</v>
      </c>
    </row>
    <row r="156" spans="1:56" ht="28.5" customHeight="1" x14ac:dyDescent="0.45">
      <c r="A156" s="3">
        <v>45731</v>
      </c>
      <c r="B156" s="14" t="s">
        <v>660</v>
      </c>
      <c r="C156" s="9" t="s">
        <v>86</v>
      </c>
      <c r="D156" s="13" t="s">
        <v>616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45790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 t="s">
        <v>243</v>
      </c>
      <c r="AG156" s="1" t="s">
        <v>123</v>
      </c>
      <c r="AH156" s="1" t="s">
        <v>74</v>
      </c>
      <c r="AI156" s="1">
        <v>2</v>
      </c>
      <c r="AJ156" s="3">
        <v>45790</v>
      </c>
      <c r="AK156" s="3">
        <v>0</v>
      </c>
      <c r="AL156" s="3">
        <v>45781</v>
      </c>
      <c r="AM156" s="3">
        <v>45788</v>
      </c>
      <c r="AN156" s="3">
        <v>45789</v>
      </c>
      <c r="AO156" s="3">
        <v>45789</v>
      </c>
      <c r="AP156" s="3">
        <v>45785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411.15262222222225</v>
      </c>
    </row>
    <row r="157" spans="1:56" ht="28.5" customHeight="1" x14ac:dyDescent="0.45">
      <c r="A157" s="3">
        <v>45731</v>
      </c>
      <c r="B157" s="14" t="s">
        <v>663</v>
      </c>
      <c r="C157" s="9" t="s">
        <v>86</v>
      </c>
      <c r="D157" s="13" t="s">
        <v>614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45792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243</v>
      </c>
      <c r="AG157" s="1" t="s">
        <v>122</v>
      </c>
      <c r="AH157" s="1" t="s">
        <v>74</v>
      </c>
      <c r="AI157" s="1">
        <v>2</v>
      </c>
      <c r="AJ157" s="3">
        <v>45792</v>
      </c>
      <c r="AK157" s="3">
        <v>0</v>
      </c>
      <c r="AL157" s="3">
        <v>45783</v>
      </c>
      <c r="AM157" s="3">
        <v>45790</v>
      </c>
      <c r="AN157" s="3">
        <v>45791</v>
      </c>
      <c r="AO157" s="3">
        <v>45791</v>
      </c>
      <c r="AP157" s="3">
        <v>45787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45728</v>
      </c>
      <c r="B158" s="14" t="s">
        <v>600</v>
      </c>
      <c r="C158" s="9" t="s">
        <v>86</v>
      </c>
      <c r="D158" s="13" t="s">
        <v>601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45793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243</v>
      </c>
      <c r="AG158" s="1" t="s">
        <v>122</v>
      </c>
      <c r="AH158" s="1" t="s">
        <v>74</v>
      </c>
      <c r="AI158" s="1">
        <v>2</v>
      </c>
      <c r="AJ158" s="3">
        <v>45793</v>
      </c>
      <c r="AK158" s="3">
        <v>0</v>
      </c>
      <c r="AL158" s="3">
        <v>45784</v>
      </c>
      <c r="AM158" s="3">
        <v>45791</v>
      </c>
      <c r="AN158" s="3">
        <v>45792</v>
      </c>
      <c r="AO158" s="3">
        <v>45792</v>
      </c>
      <c r="AP158" s="3">
        <v>45788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411.15262222222225</v>
      </c>
    </row>
    <row r="159" spans="1:56" ht="28.5" customHeight="1" x14ac:dyDescent="0.45">
      <c r="A159" s="3">
        <v>45728</v>
      </c>
      <c r="B159" s="14" t="s">
        <v>600</v>
      </c>
      <c r="C159" s="9" t="s">
        <v>86</v>
      </c>
      <c r="D159" s="13" t="s">
        <v>250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45793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243</v>
      </c>
      <c r="AG159" s="1" t="s">
        <v>122</v>
      </c>
      <c r="AH159" s="1" t="s">
        <v>74</v>
      </c>
      <c r="AI159" s="1">
        <v>2</v>
      </c>
      <c r="AJ159" s="3">
        <v>45793</v>
      </c>
      <c r="AK159" s="3">
        <v>0</v>
      </c>
      <c r="AL159" s="3">
        <v>45784</v>
      </c>
      <c r="AM159" s="3">
        <v>45791</v>
      </c>
      <c r="AN159" s="3">
        <v>45792</v>
      </c>
      <c r="AO159" s="3">
        <v>45792</v>
      </c>
      <c r="AP159" s="3">
        <v>45788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20</v>
      </c>
      <c r="F160" s="9">
        <v>37</v>
      </c>
      <c r="G160" s="9">
        <v>0</v>
      </c>
      <c r="H160" s="9">
        <v>0</v>
      </c>
      <c r="I160" s="9">
        <v>80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82</v>
      </c>
      <c r="AA160" s="8">
        <v>876128.54999999993</v>
      </c>
      <c r="AB160" s="8">
        <v>4980</v>
      </c>
      <c r="AC160" s="8">
        <v>871148.54999999993</v>
      </c>
      <c r="AD160" s="8">
        <v>0</v>
      </c>
      <c r="AE160" s="8">
        <v>0</v>
      </c>
      <c r="AF160" s="8" t="s">
        <v>58</v>
      </c>
      <c r="AG160" s="1" t="s">
        <v>122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8.5" customHeight="1" x14ac:dyDescent="0.45">
      <c r="A161" s="3" t="s">
        <v>146</v>
      </c>
      <c r="B161" s="14" t="s">
        <v>146</v>
      </c>
      <c r="C161" s="9" t="s">
        <v>273</v>
      </c>
      <c r="D161" s="13" t="s">
        <v>275</v>
      </c>
      <c r="E161" s="9">
        <v>21</v>
      </c>
      <c r="F161" s="9">
        <v>34</v>
      </c>
      <c r="G161" s="9" t="s">
        <v>60</v>
      </c>
      <c r="H161" s="9">
        <v>0</v>
      </c>
      <c r="I161" s="9">
        <v>60</v>
      </c>
      <c r="J161" s="9" t="s">
        <v>57</v>
      </c>
      <c r="K161" s="9">
        <v>5</v>
      </c>
      <c r="L161" s="9" t="s">
        <v>93</v>
      </c>
      <c r="M161" s="10">
        <v>22</v>
      </c>
      <c r="N161" s="9">
        <v>36</v>
      </c>
      <c r="O161" s="9">
        <v>40</v>
      </c>
      <c r="P161" s="10">
        <v>195.39367372799995</v>
      </c>
      <c r="Q161" s="10">
        <v>0</v>
      </c>
      <c r="R161" s="10">
        <v>195.39367372799995</v>
      </c>
      <c r="S161" s="9" t="s">
        <v>67</v>
      </c>
      <c r="T161" s="12">
        <v>45777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140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72</v>
      </c>
      <c r="AI161" s="1">
        <v>3</v>
      </c>
      <c r="AJ161" s="3">
        <v>45777</v>
      </c>
      <c r="AK161" s="3">
        <v>0</v>
      </c>
      <c r="AL161" s="3">
        <v>45767</v>
      </c>
      <c r="AM161" s="3">
        <v>45774</v>
      </c>
      <c r="AN161" s="3">
        <v>45775</v>
      </c>
      <c r="AO161" s="3">
        <v>45775</v>
      </c>
      <c r="AP161" s="3">
        <v>45772</v>
      </c>
      <c r="AQ161" s="3">
        <v>45776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676.95127500000001</v>
      </c>
    </row>
    <row r="162" spans="1:56" ht="28.5" customHeight="1" x14ac:dyDescent="0.45">
      <c r="A162" s="3" t="s">
        <v>146</v>
      </c>
      <c r="B162" s="14" t="s">
        <v>146</v>
      </c>
      <c r="C162" s="9" t="s">
        <v>195</v>
      </c>
      <c r="D162" s="13" t="s">
        <v>59</v>
      </c>
      <c r="E162" s="9">
        <v>21</v>
      </c>
      <c r="F162" s="9">
        <v>38</v>
      </c>
      <c r="G162" s="9" t="s">
        <v>60</v>
      </c>
      <c r="H162" s="9">
        <v>0</v>
      </c>
      <c r="I162" s="9">
        <v>69</v>
      </c>
      <c r="J162" s="9" t="s">
        <v>57</v>
      </c>
      <c r="K162" s="9">
        <v>5</v>
      </c>
      <c r="L162" s="9" t="s">
        <v>93</v>
      </c>
      <c r="M162" s="10">
        <v>22</v>
      </c>
      <c r="N162" s="9">
        <v>41</v>
      </c>
      <c r="O162" s="9">
        <v>40</v>
      </c>
      <c r="P162" s="10">
        <v>445.06336793599996</v>
      </c>
      <c r="Q162" s="10">
        <v>0</v>
      </c>
      <c r="R162" s="10">
        <v>445.06336793599996</v>
      </c>
      <c r="S162" s="9" t="s">
        <v>71</v>
      </c>
      <c r="T162" s="12">
        <v>45777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140</v>
      </c>
      <c r="AA162" s="8">
        <v>22072.6</v>
      </c>
      <c r="AB162" s="8">
        <v>0</v>
      </c>
      <c r="AC162" s="8">
        <v>22072.6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77</v>
      </c>
      <c r="AI162" s="1">
        <v>3</v>
      </c>
      <c r="AJ162" s="3">
        <v>45777</v>
      </c>
      <c r="AK162" s="3">
        <v>0</v>
      </c>
      <c r="AL162" s="3">
        <v>0</v>
      </c>
      <c r="AM162" s="3">
        <v>0</v>
      </c>
      <c r="AN162" s="3">
        <v>0</v>
      </c>
      <c r="AO162" s="3">
        <v>45774</v>
      </c>
      <c r="AP162" s="3">
        <v>45772</v>
      </c>
      <c r="AQ162" s="3">
        <v>45775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1506.4549499999996</v>
      </c>
    </row>
    <row r="163" spans="1:56" ht="28.5" customHeight="1" x14ac:dyDescent="0.45">
      <c r="A163" s="3" t="s">
        <v>146</v>
      </c>
      <c r="B163" s="14" t="s">
        <v>146</v>
      </c>
      <c r="C163" s="9" t="s">
        <v>195</v>
      </c>
      <c r="D163" s="13" t="s">
        <v>59</v>
      </c>
      <c r="E163" s="9">
        <v>21</v>
      </c>
      <c r="F163" s="9">
        <v>38</v>
      </c>
      <c r="G163" s="9" t="s">
        <v>60</v>
      </c>
      <c r="H163" s="9">
        <v>0</v>
      </c>
      <c r="I163" s="9">
        <v>69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45777</v>
      </c>
      <c r="U163" s="11">
        <v>20000</v>
      </c>
      <c r="V163" s="10">
        <v>0</v>
      </c>
      <c r="W163" s="10">
        <v>20000</v>
      </c>
      <c r="X163" s="10">
        <v>0</v>
      </c>
      <c r="Y163" s="10">
        <v>0</v>
      </c>
      <c r="Z163" s="9" t="s">
        <v>140</v>
      </c>
      <c r="AA163" s="8">
        <v>22072.6</v>
      </c>
      <c r="AB163" s="8">
        <v>0</v>
      </c>
      <c r="AC163" s="8">
        <v>22072.6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77</v>
      </c>
      <c r="AI163" s="1">
        <v>2</v>
      </c>
      <c r="AJ163" s="3">
        <v>45777</v>
      </c>
      <c r="AK163" s="3">
        <v>0</v>
      </c>
      <c r="AL163" s="3">
        <v>0</v>
      </c>
      <c r="AM163" s="3">
        <v>0</v>
      </c>
      <c r="AN163" s="3">
        <v>0</v>
      </c>
      <c r="AO163" s="3">
        <v>45775</v>
      </c>
      <c r="AP163" s="3">
        <v>45772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1506.4549499999996</v>
      </c>
    </row>
    <row r="164" spans="1:56" ht="28.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 t="s">
        <v>60</v>
      </c>
      <c r="H164" s="9">
        <v>0</v>
      </c>
      <c r="I164" s="9">
        <v>67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140</v>
      </c>
      <c r="AA164" s="8">
        <v>54063.899999999994</v>
      </c>
      <c r="AB164" s="8">
        <v>0</v>
      </c>
      <c r="AC164" s="8">
        <v>54063.899999999994</v>
      </c>
      <c r="AD164" s="8">
        <v>0</v>
      </c>
      <c r="AE164" s="8">
        <v>0</v>
      </c>
      <c r="AF164" s="8" t="s">
        <v>58</v>
      </c>
      <c r="AG164" s="1" t="s">
        <v>124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8.5" customHeight="1" x14ac:dyDescent="0.45">
      <c r="A165" s="3">
        <v>45736</v>
      </c>
      <c r="B165" s="14" t="s">
        <v>699</v>
      </c>
      <c r="C165" s="9" t="s">
        <v>80</v>
      </c>
      <c r="D165" s="13" t="s">
        <v>371</v>
      </c>
      <c r="E165" s="9">
        <v>21</v>
      </c>
      <c r="F165" s="9">
        <v>40</v>
      </c>
      <c r="G165" s="9" t="s">
        <v>60</v>
      </c>
      <c r="H165" s="9" t="s">
        <v>76</v>
      </c>
      <c r="I165" s="9">
        <v>108</v>
      </c>
      <c r="J165" s="9" t="s">
        <v>57</v>
      </c>
      <c r="K165" s="9">
        <v>5</v>
      </c>
      <c r="L165" s="9" t="s">
        <v>92</v>
      </c>
      <c r="M165" s="10">
        <v>22</v>
      </c>
      <c r="N165" s="9">
        <v>42</v>
      </c>
      <c r="O165" s="9">
        <v>40</v>
      </c>
      <c r="P165" s="10">
        <v>68.387785804799989</v>
      </c>
      <c r="Q165" s="10">
        <v>0</v>
      </c>
      <c r="R165" s="10">
        <v>68.387785804799989</v>
      </c>
      <c r="S165" s="9" t="s">
        <v>67</v>
      </c>
      <c r="T165" s="12">
        <v>45748</v>
      </c>
      <c r="U165" s="11">
        <v>3000</v>
      </c>
      <c r="V165" s="10">
        <v>0</v>
      </c>
      <c r="W165" s="10">
        <v>3000</v>
      </c>
      <c r="X165" s="10">
        <v>3510</v>
      </c>
      <c r="Y165" s="10">
        <v>0</v>
      </c>
      <c r="Z165" s="9" t="s">
        <v>128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123</v>
      </c>
      <c r="AH165" s="1" t="s">
        <v>68</v>
      </c>
      <c r="AI165" s="1">
        <v>4</v>
      </c>
      <c r="AJ165" s="3">
        <v>45748</v>
      </c>
      <c r="AK165" s="3">
        <v>45744</v>
      </c>
      <c r="AL165" s="3">
        <v>45738</v>
      </c>
      <c r="AM165" s="3">
        <v>45745</v>
      </c>
      <c r="AN165" s="3">
        <v>45746</v>
      </c>
      <c r="AO165" s="3">
        <v>45746</v>
      </c>
      <c r="AP165" s="3">
        <v>45743</v>
      </c>
      <c r="AQ165" s="3">
        <v>45747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0</v>
      </c>
    </row>
    <row r="166" spans="1:56" ht="28.5" customHeight="1" x14ac:dyDescent="0.45">
      <c r="A166" s="3">
        <v>45736</v>
      </c>
      <c r="B166" s="14" t="s">
        <v>700</v>
      </c>
      <c r="C166" s="9" t="s">
        <v>80</v>
      </c>
      <c r="D166" s="13" t="s">
        <v>672</v>
      </c>
      <c r="E166" s="9">
        <v>21</v>
      </c>
      <c r="F166" s="9">
        <v>38</v>
      </c>
      <c r="G166" s="9" t="s">
        <v>60</v>
      </c>
      <c r="H166" s="9" t="s">
        <v>76</v>
      </c>
      <c r="I166" s="9">
        <v>102</v>
      </c>
      <c r="J166" s="9" t="s">
        <v>57</v>
      </c>
      <c r="K166" s="9">
        <v>5</v>
      </c>
      <c r="L166" s="9" t="s">
        <v>92</v>
      </c>
      <c r="M166" s="10">
        <v>22</v>
      </c>
      <c r="N166" s="9">
        <v>40</v>
      </c>
      <c r="O166" s="9">
        <v>40</v>
      </c>
      <c r="P166" s="10">
        <v>65.13122457599998</v>
      </c>
      <c r="Q166" s="10">
        <v>0</v>
      </c>
      <c r="R166" s="10">
        <v>65.13122457599998</v>
      </c>
      <c r="S166" s="9" t="s">
        <v>67</v>
      </c>
      <c r="T166" s="12">
        <v>45748</v>
      </c>
      <c r="U166" s="11">
        <v>3000</v>
      </c>
      <c r="V166" s="10">
        <v>0</v>
      </c>
      <c r="W166" s="10">
        <v>3000</v>
      </c>
      <c r="X166" s="10">
        <v>3570</v>
      </c>
      <c r="Y166" s="10">
        <v>0</v>
      </c>
      <c r="Z166" s="9" t="s">
        <v>128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68</v>
      </c>
      <c r="AI166" s="1">
        <v>4</v>
      </c>
      <c r="AJ166" s="3">
        <v>45748</v>
      </c>
      <c r="AK166" s="3">
        <v>45744</v>
      </c>
      <c r="AL166" s="3">
        <v>45738</v>
      </c>
      <c r="AM166" s="3">
        <v>45745</v>
      </c>
      <c r="AN166" s="3">
        <v>45746</v>
      </c>
      <c r="AO166" s="3">
        <v>45746</v>
      </c>
      <c r="AP166" s="3">
        <v>45743</v>
      </c>
      <c r="AQ166" s="3">
        <v>45747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0</v>
      </c>
    </row>
    <row r="167" spans="1:56" ht="28.5" customHeight="1" x14ac:dyDescent="0.45">
      <c r="A167" s="3">
        <v>45743</v>
      </c>
      <c r="B167" s="14" t="s">
        <v>733</v>
      </c>
      <c r="C167" s="9" t="s">
        <v>80</v>
      </c>
      <c r="D167" s="13" t="s">
        <v>720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65.13122457599998</v>
      </c>
      <c r="Q167" s="10">
        <v>0</v>
      </c>
      <c r="R167" s="10">
        <v>65.13122457599998</v>
      </c>
      <c r="S167" s="9" t="s">
        <v>67</v>
      </c>
      <c r="T167" s="12">
        <v>45748</v>
      </c>
      <c r="U167" s="11">
        <v>3000</v>
      </c>
      <c r="V167" s="10">
        <v>0</v>
      </c>
      <c r="W167" s="10">
        <v>3000</v>
      </c>
      <c r="X167" s="10">
        <v>0</v>
      </c>
      <c r="Y167" s="10">
        <v>3150</v>
      </c>
      <c r="Z167" s="9" t="s">
        <v>128</v>
      </c>
      <c r="AA167" s="8">
        <v>3310.89</v>
      </c>
      <c r="AB167" s="8">
        <v>3310.89</v>
      </c>
      <c r="AC167" s="8">
        <v>0</v>
      </c>
      <c r="AD167" s="8">
        <v>3310.89</v>
      </c>
      <c r="AE167" s="8">
        <v>0</v>
      </c>
      <c r="AF167" s="8">
        <v>0</v>
      </c>
      <c r="AG167" s="1" t="s">
        <v>61</v>
      </c>
      <c r="AH167" s="1" t="s">
        <v>68</v>
      </c>
      <c r="AI167" s="1">
        <v>4</v>
      </c>
      <c r="AJ167" s="3">
        <v>45748</v>
      </c>
      <c r="AK167" s="3">
        <v>45744</v>
      </c>
      <c r="AL167" s="3">
        <v>45738</v>
      </c>
      <c r="AM167" s="3">
        <v>45745</v>
      </c>
      <c r="AN167" s="3">
        <v>45746</v>
      </c>
      <c r="AO167" s="3">
        <v>45746</v>
      </c>
      <c r="AP167" s="3">
        <v>45743</v>
      </c>
      <c r="AQ167" s="3">
        <v>45747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0</v>
      </c>
    </row>
    <row r="168" spans="1:56" ht="28.5" customHeight="1" x14ac:dyDescent="0.45">
      <c r="A168" s="3">
        <v>45740</v>
      </c>
      <c r="B168" s="14" t="s">
        <v>712</v>
      </c>
      <c r="C168" s="9" t="s">
        <v>350</v>
      </c>
      <c r="D168" s="13" t="s">
        <v>707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108.55204095999999</v>
      </c>
      <c r="Q168" s="10">
        <v>0</v>
      </c>
      <c r="R168" s="10">
        <v>108.55204095999999</v>
      </c>
      <c r="S168" s="9" t="s">
        <v>114</v>
      </c>
      <c r="T168" s="12">
        <v>45752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128</v>
      </c>
      <c r="AA168" s="8">
        <v>5378.4500000000007</v>
      </c>
      <c r="AB168" s="8">
        <v>5378.4500000000007</v>
      </c>
      <c r="AC168" s="8">
        <v>0</v>
      </c>
      <c r="AD168" s="8">
        <v>5378.4500000000007</v>
      </c>
      <c r="AE168" s="8">
        <v>0</v>
      </c>
      <c r="AF168" s="8">
        <v>0</v>
      </c>
      <c r="AG168" s="1" t="s">
        <v>123</v>
      </c>
      <c r="AH168" s="1" t="s">
        <v>68</v>
      </c>
      <c r="AI168" s="1">
        <v>4</v>
      </c>
      <c r="AJ168" s="3">
        <v>45752</v>
      </c>
      <c r="AK168" s="3">
        <v>45748</v>
      </c>
      <c r="AL168" s="3">
        <v>45742</v>
      </c>
      <c r="AM168" s="3">
        <v>45749</v>
      </c>
      <c r="AN168" s="3">
        <v>45750</v>
      </c>
      <c r="AO168" s="3">
        <v>45750</v>
      </c>
      <c r="AP168" s="3">
        <v>45747</v>
      </c>
      <c r="AQ168" s="3">
        <v>45751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0</v>
      </c>
    </row>
    <row r="169" spans="1:56" ht="28.5" customHeight="1" x14ac:dyDescent="0.45">
      <c r="A169" s="3">
        <v>45693</v>
      </c>
      <c r="B169" s="14" t="s">
        <v>401</v>
      </c>
      <c r="C169" s="9" t="s">
        <v>111</v>
      </c>
      <c r="D169" s="13" t="s">
        <v>192</v>
      </c>
      <c r="E169" s="9">
        <v>21</v>
      </c>
      <c r="F169" s="9">
        <v>40</v>
      </c>
      <c r="G169" s="9" t="s">
        <v>60</v>
      </c>
      <c r="H169" s="9" t="s">
        <v>66</v>
      </c>
      <c r="I169" s="9">
        <v>108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42</v>
      </c>
      <c r="O169" s="9">
        <v>40</v>
      </c>
      <c r="P169" s="10">
        <v>0.43312264343039991</v>
      </c>
      <c r="Q169" s="10">
        <v>0</v>
      </c>
      <c r="R169" s="10">
        <v>0.43312264343039991</v>
      </c>
      <c r="S169" s="9" t="s">
        <v>67</v>
      </c>
      <c r="T169" s="12">
        <v>45754</v>
      </c>
      <c r="U169" s="11">
        <v>5000</v>
      </c>
      <c r="V169" s="10">
        <v>4981</v>
      </c>
      <c r="W169" s="10">
        <v>19</v>
      </c>
      <c r="X169" s="10">
        <v>5398</v>
      </c>
      <c r="Y169" s="10">
        <v>0</v>
      </c>
      <c r="Z169" s="9" t="s">
        <v>128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68</v>
      </c>
      <c r="AI169" s="1">
        <v>4</v>
      </c>
      <c r="AJ169" s="3">
        <v>45754</v>
      </c>
      <c r="AK169" s="3">
        <v>45750</v>
      </c>
      <c r="AL169" s="3">
        <v>45744</v>
      </c>
      <c r="AM169" s="3">
        <v>45751</v>
      </c>
      <c r="AN169" s="3">
        <v>45752</v>
      </c>
      <c r="AO169" s="3">
        <v>45752</v>
      </c>
      <c r="AP169" s="3">
        <v>45749</v>
      </c>
      <c r="AQ169" s="3">
        <v>45753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8.5" customHeight="1" x14ac:dyDescent="0.45">
      <c r="A170" s="3" t="s">
        <v>146</v>
      </c>
      <c r="B170" s="14" t="s">
        <v>146</v>
      </c>
      <c r="C170" s="9" t="s">
        <v>115</v>
      </c>
      <c r="D170" s="13" t="s">
        <v>61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>
        <v>45777</v>
      </c>
      <c r="U170" s="11">
        <v>40000</v>
      </c>
      <c r="V170" s="10">
        <v>0</v>
      </c>
      <c r="W170" s="10">
        <v>40000</v>
      </c>
      <c r="X170" s="10">
        <v>0</v>
      </c>
      <c r="Y170" s="10">
        <v>42000</v>
      </c>
      <c r="Z170" s="9" t="s">
        <v>128</v>
      </c>
      <c r="AA170" s="8">
        <v>43027.600000000006</v>
      </c>
      <c r="AB170" s="8">
        <v>43027.600000000006</v>
      </c>
      <c r="AC170" s="8">
        <v>0</v>
      </c>
      <c r="AD170" s="8">
        <v>43027.600000000006</v>
      </c>
      <c r="AE170" s="8">
        <v>0</v>
      </c>
      <c r="AF170" s="8">
        <v>0</v>
      </c>
      <c r="AG170" s="1" t="s">
        <v>123</v>
      </c>
      <c r="AH170" s="1" t="s">
        <v>68</v>
      </c>
      <c r="AI170" s="1">
        <v>4</v>
      </c>
      <c r="AJ170" s="3">
        <v>45777</v>
      </c>
      <c r="AK170" s="3">
        <v>45773</v>
      </c>
      <c r="AL170" s="3">
        <v>45767</v>
      </c>
      <c r="AM170" s="3">
        <v>45774</v>
      </c>
      <c r="AN170" s="3">
        <v>45775</v>
      </c>
      <c r="AO170" s="3">
        <v>45775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8.5" customHeight="1" x14ac:dyDescent="0.45">
      <c r="A171" s="3">
        <v>45741</v>
      </c>
      <c r="B171" s="14" t="s">
        <v>734</v>
      </c>
      <c r="C171" s="9" t="s">
        <v>207</v>
      </c>
      <c r="D171" s="13" t="s">
        <v>713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108.55204095999999</v>
      </c>
      <c r="Q171" s="10">
        <v>0</v>
      </c>
      <c r="R171" s="10">
        <v>108.55204095999999</v>
      </c>
      <c r="S171" s="9" t="s">
        <v>114</v>
      </c>
      <c r="T171" s="12">
        <v>45755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128</v>
      </c>
      <c r="AA171" s="8">
        <v>5378.4500000000007</v>
      </c>
      <c r="AB171" s="8">
        <v>5378.4500000000007</v>
      </c>
      <c r="AC171" s="8">
        <v>0</v>
      </c>
      <c r="AD171" s="8">
        <v>5378.4500000000007</v>
      </c>
      <c r="AE171" s="8">
        <v>0</v>
      </c>
      <c r="AF171" s="8">
        <v>0</v>
      </c>
      <c r="AG171" s="1" t="s">
        <v>123</v>
      </c>
      <c r="AH171" s="1" t="s">
        <v>68</v>
      </c>
      <c r="AI171" s="1">
        <v>4</v>
      </c>
      <c r="AJ171" s="3">
        <v>45755</v>
      </c>
      <c r="AK171" s="3">
        <v>45751</v>
      </c>
      <c r="AL171" s="3">
        <v>45745</v>
      </c>
      <c r="AM171" s="3">
        <v>45752</v>
      </c>
      <c r="AN171" s="3">
        <v>45753</v>
      </c>
      <c r="AO171" s="3">
        <v>45753</v>
      </c>
      <c r="AP171" s="3">
        <v>45750</v>
      </c>
      <c r="AQ171" s="3">
        <v>45754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145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0</v>
      </c>
    </row>
    <row r="172" spans="1:56" ht="28.5" customHeight="1" x14ac:dyDescent="0.45">
      <c r="A172" s="3">
        <v>45741</v>
      </c>
      <c r="B172" s="14" t="s">
        <v>734</v>
      </c>
      <c r="C172" s="9" t="s">
        <v>207</v>
      </c>
      <c r="D172" s="13" t="s">
        <v>347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>
        <v>22</v>
      </c>
      <c r="N172" s="9">
        <v>40</v>
      </c>
      <c r="O172" s="9">
        <v>40</v>
      </c>
      <c r="P172" s="10">
        <v>108.55204095999999</v>
      </c>
      <c r="Q172" s="10">
        <v>0</v>
      </c>
      <c r="R172" s="10">
        <v>108.55204095999999</v>
      </c>
      <c r="S172" s="9" t="s">
        <v>114</v>
      </c>
      <c r="T172" s="12">
        <v>45755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128</v>
      </c>
      <c r="AA172" s="8">
        <v>5378.4500000000007</v>
      </c>
      <c r="AB172" s="8">
        <v>5378.4500000000007</v>
      </c>
      <c r="AC172" s="8">
        <v>0</v>
      </c>
      <c r="AD172" s="8">
        <v>5378.4500000000007</v>
      </c>
      <c r="AE172" s="8">
        <v>0</v>
      </c>
      <c r="AF172" s="8">
        <v>0</v>
      </c>
      <c r="AG172" s="1" t="s">
        <v>123</v>
      </c>
      <c r="AH172" s="1" t="s">
        <v>68</v>
      </c>
      <c r="AI172" s="1">
        <v>4</v>
      </c>
      <c r="AJ172" s="3">
        <v>45755</v>
      </c>
      <c r="AK172" s="3">
        <v>45751</v>
      </c>
      <c r="AL172" s="3">
        <v>45745</v>
      </c>
      <c r="AM172" s="3">
        <v>45752</v>
      </c>
      <c r="AN172" s="3">
        <v>45753</v>
      </c>
      <c r="AO172" s="3">
        <v>45753</v>
      </c>
      <c r="AP172" s="3">
        <v>45750</v>
      </c>
      <c r="AQ172" s="3">
        <v>45754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129</v>
      </c>
      <c r="BD172" s="56">
        <v>0</v>
      </c>
    </row>
    <row r="173" spans="1:56" ht="28.5" customHeight="1" x14ac:dyDescent="0.45">
      <c r="A173" s="3">
        <v>45741</v>
      </c>
      <c r="B173" s="14" t="s">
        <v>735</v>
      </c>
      <c r="C173" s="9" t="s">
        <v>207</v>
      </c>
      <c r="D173" s="13" t="s">
        <v>736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>
        <v>22</v>
      </c>
      <c r="N173" s="9">
        <v>40</v>
      </c>
      <c r="O173" s="9">
        <v>40</v>
      </c>
      <c r="P173" s="10">
        <v>108.55204095999999</v>
      </c>
      <c r="Q173" s="10">
        <v>0</v>
      </c>
      <c r="R173" s="10">
        <v>108.55204095999999</v>
      </c>
      <c r="S173" s="9" t="s">
        <v>114</v>
      </c>
      <c r="T173" s="12">
        <v>45755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128</v>
      </c>
      <c r="AA173" s="8">
        <v>5378.4500000000007</v>
      </c>
      <c r="AB173" s="8">
        <v>5378.4500000000007</v>
      </c>
      <c r="AC173" s="8">
        <v>0</v>
      </c>
      <c r="AD173" s="8">
        <v>5378.4500000000007</v>
      </c>
      <c r="AE173" s="8">
        <v>0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45755</v>
      </c>
      <c r="AK173" s="3">
        <v>45751</v>
      </c>
      <c r="AL173" s="3">
        <v>45745</v>
      </c>
      <c r="AM173" s="3">
        <v>45752</v>
      </c>
      <c r="AN173" s="3">
        <v>45753</v>
      </c>
      <c r="AO173" s="3">
        <v>45753</v>
      </c>
      <c r="AP173" s="3">
        <v>45750</v>
      </c>
      <c r="AQ173" s="3">
        <v>45754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129</v>
      </c>
      <c r="BD173" s="56">
        <v>0</v>
      </c>
    </row>
    <row r="174" spans="1:56" ht="28.5" customHeight="1" x14ac:dyDescent="0.45">
      <c r="A174" s="3">
        <v>45741</v>
      </c>
      <c r="B174" s="14" t="s">
        <v>735</v>
      </c>
      <c r="C174" s="9" t="s">
        <v>207</v>
      </c>
      <c r="D174" s="13" t="s">
        <v>323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114</v>
      </c>
      <c r="T174" s="12">
        <v>45755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128</v>
      </c>
      <c r="AA174" s="8">
        <v>5378.4500000000007</v>
      </c>
      <c r="AB174" s="8">
        <v>5378.4500000000007</v>
      </c>
      <c r="AC174" s="8">
        <v>0</v>
      </c>
      <c r="AD174" s="8">
        <v>5378.4500000000007</v>
      </c>
      <c r="AE174" s="8">
        <v>0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45755</v>
      </c>
      <c r="AK174" s="3">
        <v>45751</v>
      </c>
      <c r="AL174" s="3">
        <v>45745</v>
      </c>
      <c r="AM174" s="3">
        <v>45752</v>
      </c>
      <c r="AN174" s="3">
        <v>45753</v>
      </c>
      <c r="AO174" s="3">
        <v>45753</v>
      </c>
      <c r="AP174" s="3">
        <v>45750</v>
      </c>
      <c r="AQ174" s="3">
        <v>45754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0</v>
      </c>
    </row>
    <row r="175" spans="1:56" ht="28.5" customHeight="1" x14ac:dyDescent="0.45">
      <c r="A175" s="3">
        <v>45741</v>
      </c>
      <c r="B175" s="14" t="s">
        <v>737</v>
      </c>
      <c r="C175" s="9" t="s">
        <v>207</v>
      </c>
      <c r="D175" s="13" t="s">
        <v>715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108.55204095999999</v>
      </c>
      <c r="Q175" s="10">
        <v>0</v>
      </c>
      <c r="R175" s="10">
        <v>108.55204095999999</v>
      </c>
      <c r="S175" s="9" t="s">
        <v>114</v>
      </c>
      <c r="T175" s="12">
        <v>45755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128</v>
      </c>
      <c r="AA175" s="8">
        <v>5378.4500000000007</v>
      </c>
      <c r="AB175" s="8">
        <v>5378.4500000000007</v>
      </c>
      <c r="AC175" s="8">
        <v>0</v>
      </c>
      <c r="AD175" s="8">
        <v>5378.4500000000007</v>
      </c>
      <c r="AE175" s="8">
        <v>0</v>
      </c>
      <c r="AF175" s="8">
        <v>0</v>
      </c>
      <c r="AG175" s="1" t="s">
        <v>61</v>
      </c>
      <c r="AH175" s="1" t="s">
        <v>68</v>
      </c>
      <c r="AI175" s="1">
        <v>4</v>
      </c>
      <c r="AJ175" s="3">
        <v>45755</v>
      </c>
      <c r="AK175" s="3">
        <v>45751</v>
      </c>
      <c r="AL175" s="3">
        <v>45745</v>
      </c>
      <c r="AM175" s="3">
        <v>45752</v>
      </c>
      <c r="AN175" s="3">
        <v>45753</v>
      </c>
      <c r="AO175" s="3">
        <v>45753</v>
      </c>
      <c r="AP175" s="3">
        <v>45750</v>
      </c>
      <c r="AQ175" s="3">
        <v>45754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8.5" customHeight="1" x14ac:dyDescent="0.45">
      <c r="A176" s="3">
        <v>45741</v>
      </c>
      <c r="B176" s="14" t="s">
        <v>737</v>
      </c>
      <c r="C176" s="9" t="s">
        <v>207</v>
      </c>
      <c r="D176" s="13" t="s">
        <v>716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114</v>
      </c>
      <c r="T176" s="12">
        <v>45755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128</v>
      </c>
      <c r="AA176" s="8">
        <v>5378.4500000000007</v>
      </c>
      <c r="AB176" s="8">
        <v>5378.4500000000007</v>
      </c>
      <c r="AC176" s="8">
        <v>0</v>
      </c>
      <c r="AD176" s="8">
        <v>5378.4500000000007</v>
      </c>
      <c r="AE176" s="8">
        <v>0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45755</v>
      </c>
      <c r="AK176" s="3">
        <v>45751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45750</v>
      </c>
      <c r="AQ176" s="3">
        <v>45754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0</v>
      </c>
    </row>
    <row r="177" spans="1:56" ht="28.5" customHeight="1" x14ac:dyDescent="0.45">
      <c r="A177" s="3" t="s">
        <v>146</v>
      </c>
      <c r="B177" s="14" t="s">
        <v>146</v>
      </c>
      <c r="C177" s="9" t="s">
        <v>113</v>
      </c>
      <c r="D177" s="13" t="s">
        <v>159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>
        <v>45777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128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21513.800000000003</v>
      </c>
      <c r="AF177" s="8">
        <v>0</v>
      </c>
      <c r="AG177" s="1" t="s">
        <v>123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1547.1290706666666</v>
      </c>
    </row>
    <row r="178" spans="1:56" ht="28.5" customHeight="1" x14ac:dyDescent="0.45">
      <c r="A178" s="3" t="s">
        <v>146</v>
      </c>
      <c r="B178" s="14" t="s">
        <v>146</v>
      </c>
      <c r="C178" s="9" t="s">
        <v>111</v>
      </c>
      <c r="D178" s="13" t="s">
        <v>61</v>
      </c>
      <c r="E178" s="9">
        <v>21</v>
      </c>
      <c r="F178" s="9">
        <v>40</v>
      </c>
      <c r="G178" s="9" t="s">
        <v>60</v>
      </c>
      <c r="H178" s="9" t="s">
        <v>66</v>
      </c>
      <c r="I178" s="9">
        <v>108</v>
      </c>
      <c r="J178" s="9" t="s">
        <v>57</v>
      </c>
      <c r="K178" s="9">
        <v>5</v>
      </c>
      <c r="L178" s="9" t="s">
        <v>91</v>
      </c>
      <c r="M178" s="10">
        <v>22</v>
      </c>
      <c r="N178" s="9">
        <v>42</v>
      </c>
      <c r="O178" s="9">
        <v>40</v>
      </c>
      <c r="P178" s="10">
        <v>227.95928601599996</v>
      </c>
      <c r="Q178" s="10">
        <v>0</v>
      </c>
      <c r="R178" s="10">
        <v>227.95928601599996</v>
      </c>
      <c r="S178" s="9" t="s">
        <v>67</v>
      </c>
      <c r="T178" s="12">
        <v>45777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128</v>
      </c>
      <c r="AA178" s="8">
        <v>11595.1</v>
      </c>
      <c r="AB178" s="8">
        <v>11595.1</v>
      </c>
      <c r="AC178" s="8">
        <v>0</v>
      </c>
      <c r="AD178" s="8">
        <v>11595.1</v>
      </c>
      <c r="AE178" s="8">
        <v>0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45777</v>
      </c>
      <c r="AK178" s="3">
        <v>45773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45776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45631</v>
      </c>
      <c r="B179" s="14" t="s">
        <v>270</v>
      </c>
      <c r="C179" s="9" t="s">
        <v>113</v>
      </c>
      <c r="D179" s="13" t="s">
        <v>159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 t="s">
        <v>63</v>
      </c>
      <c r="U179" s="11">
        <v>16000</v>
      </c>
      <c r="V179" s="10">
        <v>0</v>
      </c>
      <c r="W179" s="10">
        <v>16000</v>
      </c>
      <c r="X179" s="10">
        <v>0</v>
      </c>
      <c r="Y179" s="10">
        <v>16800</v>
      </c>
      <c r="Z179" s="9" t="s">
        <v>128</v>
      </c>
      <c r="AA179" s="8">
        <v>17211.04</v>
      </c>
      <c r="AB179" s="8">
        <v>17211.04</v>
      </c>
      <c r="AC179" s="8">
        <v>0</v>
      </c>
      <c r="AD179" s="8">
        <v>17211.04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331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>
        <v>45628</v>
      </c>
      <c r="B180" s="14" t="s">
        <v>263</v>
      </c>
      <c r="C180" s="9" t="s">
        <v>113</v>
      </c>
      <c r="D180" s="13" t="s">
        <v>159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 t="s">
        <v>63</v>
      </c>
      <c r="U180" s="11">
        <v>16000</v>
      </c>
      <c r="V180" s="10">
        <v>1759</v>
      </c>
      <c r="W180" s="10">
        <v>14241</v>
      </c>
      <c r="X180" s="10">
        <v>0</v>
      </c>
      <c r="Y180" s="10">
        <v>14953.050000000001</v>
      </c>
      <c r="Z180" s="9" t="s">
        <v>128</v>
      </c>
      <c r="AA180" s="8">
        <v>15318.901290000002</v>
      </c>
      <c r="AB180" s="8">
        <v>15318.901290000002</v>
      </c>
      <c r="AC180" s="8">
        <v>0</v>
      </c>
      <c r="AD180" s="8">
        <v>15318.901290000002</v>
      </c>
      <c r="AE180" s="8">
        <v>0</v>
      </c>
      <c r="AF180" s="8">
        <v>0</v>
      </c>
      <c r="AG180" s="1" t="s">
        <v>123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330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45631</v>
      </c>
      <c r="B181" s="14" t="s">
        <v>271</v>
      </c>
      <c r="C181" s="9" t="s">
        <v>113</v>
      </c>
      <c r="D181" s="13" t="s">
        <v>159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 t="s">
        <v>63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128</v>
      </c>
      <c r="AA181" s="8">
        <v>17211.04</v>
      </c>
      <c r="AB181" s="8">
        <v>17211.04</v>
      </c>
      <c r="AC181" s="8">
        <v>0</v>
      </c>
      <c r="AD181" s="8">
        <v>17211.04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332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45693</v>
      </c>
      <c r="B182" s="14" t="s">
        <v>400</v>
      </c>
      <c r="C182" s="9" t="s">
        <v>111</v>
      </c>
      <c r="D182" s="13" t="s">
        <v>397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128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123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0</v>
      </c>
    </row>
    <row r="183" spans="1:56" ht="28.5" customHeight="1" x14ac:dyDescent="0.45">
      <c r="A183" s="3">
        <v>45693</v>
      </c>
      <c r="B183" s="14" t="s">
        <v>401</v>
      </c>
      <c r="C183" s="9" t="s">
        <v>111</v>
      </c>
      <c r="D183" s="13" t="s">
        <v>192</v>
      </c>
      <c r="E183" s="9">
        <v>21</v>
      </c>
      <c r="F183" s="9">
        <v>40</v>
      </c>
      <c r="G183" s="9" t="s">
        <v>60</v>
      </c>
      <c r="H183" s="9" t="s">
        <v>66</v>
      </c>
      <c r="I183" s="9">
        <v>108</v>
      </c>
      <c r="J183" s="9" t="s">
        <v>57</v>
      </c>
      <c r="K183" s="9">
        <v>5</v>
      </c>
      <c r="L183" s="9" t="s">
        <v>91</v>
      </c>
      <c r="M183" s="10">
        <v>22</v>
      </c>
      <c r="N183" s="9">
        <v>42</v>
      </c>
      <c r="O183" s="9">
        <v>40</v>
      </c>
      <c r="P183" s="10">
        <v>113.97964300799998</v>
      </c>
      <c r="Q183" s="10">
        <v>0</v>
      </c>
      <c r="R183" s="10">
        <v>113.97964300799998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128</v>
      </c>
      <c r="AA183" s="8">
        <v>5797.55</v>
      </c>
      <c r="AB183" s="8">
        <v>5797.55</v>
      </c>
      <c r="AC183" s="8">
        <v>0</v>
      </c>
      <c r="AD183" s="8">
        <v>5797.55</v>
      </c>
      <c r="AE183" s="8">
        <v>0</v>
      </c>
      <c r="AF183" s="8">
        <v>0</v>
      </c>
      <c r="AG183" s="1" t="s">
        <v>123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0</v>
      </c>
    </row>
    <row r="184" spans="1:56" ht="28.5" customHeight="1" x14ac:dyDescent="0.45">
      <c r="A184" s="3">
        <v>45667</v>
      </c>
      <c r="B184" s="14" t="s">
        <v>342</v>
      </c>
      <c r="C184" s="9" t="s">
        <v>111</v>
      </c>
      <c r="D184" s="13" t="s">
        <v>336</v>
      </c>
      <c r="E184" s="9">
        <v>21</v>
      </c>
      <c r="F184" s="9">
        <v>38</v>
      </c>
      <c r="G184" s="9" t="s">
        <v>60</v>
      </c>
      <c r="H184" s="9" t="s">
        <v>66</v>
      </c>
      <c r="I184" s="9">
        <v>102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40</v>
      </c>
      <c r="O184" s="9">
        <v>40</v>
      </c>
      <c r="P184" s="10">
        <v>86.841632767999982</v>
      </c>
      <c r="Q184" s="10">
        <v>0</v>
      </c>
      <c r="R184" s="10">
        <v>86.841632767999982</v>
      </c>
      <c r="S184" s="9" t="s">
        <v>67</v>
      </c>
      <c r="T184" s="12" t="s">
        <v>63</v>
      </c>
      <c r="U184" s="11">
        <v>4000</v>
      </c>
      <c r="V184" s="10">
        <v>0</v>
      </c>
      <c r="W184" s="10">
        <v>4000</v>
      </c>
      <c r="X184" s="10">
        <v>0</v>
      </c>
      <c r="Y184" s="10">
        <v>4200</v>
      </c>
      <c r="Z184" s="9" t="s">
        <v>128</v>
      </c>
      <c r="AA184" s="8">
        <v>4414.5199999999995</v>
      </c>
      <c r="AB184" s="8">
        <v>4414.5199999999995</v>
      </c>
      <c r="AC184" s="8">
        <v>0</v>
      </c>
      <c r="AD184" s="8">
        <v>4414.5199999999995</v>
      </c>
      <c r="AE184" s="8">
        <v>0</v>
      </c>
      <c r="AF184" s="8">
        <v>0</v>
      </c>
      <c r="AG184" s="1" t="s">
        <v>123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0</v>
      </c>
    </row>
    <row r="185" spans="1:56" ht="28.5" customHeight="1" x14ac:dyDescent="0.45">
      <c r="A185" s="3" t="s">
        <v>146</v>
      </c>
      <c r="B185" s="14" t="s">
        <v>146</v>
      </c>
      <c r="C185" s="9" t="s">
        <v>113</v>
      </c>
      <c r="D185" s="13" t="s">
        <v>159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128</v>
      </c>
      <c r="AA185" s="8">
        <v>10756.900000000001</v>
      </c>
      <c r="AB185" s="8">
        <v>10756.900000000001</v>
      </c>
      <c r="AC185" s="8">
        <v>0</v>
      </c>
      <c r="AD185" s="8">
        <v>10756.900000000001</v>
      </c>
      <c r="AE185" s="8">
        <v>0</v>
      </c>
      <c r="AF185" s="8">
        <v>0</v>
      </c>
      <c r="AG185" s="1" t="s">
        <v>122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45548</v>
      </c>
      <c r="B186" s="14" t="s">
        <v>216</v>
      </c>
      <c r="C186" s="9" t="s">
        <v>111</v>
      </c>
      <c r="D186" s="13" t="s">
        <v>210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217.10408191999997</v>
      </c>
      <c r="Q186" s="10">
        <v>0</v>
      </c>
      <c r="R186" s="10">
        <v>217.10408191999997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128</v>
      </c>
      <c r="AA186" s="8">
        <v>11036.3</v>
      </c>
      <c r="AB186" s="8">
        <v>11036.3</v>
      </c>
      <c r="AC186" s="8">
        <v>0</v>
      </c>
      <c r="AD186" s="8">
        <v>11036.3</v>
      </c>
      <c r="AE186" s="8">
        <v>0</v>
      </c>
      <c r="AF186" s="8">
        <v>0</v>
      </c>
      <c r="AG186" s="1" t="s">
        <v>126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45066</v>
      </c>
      <c r="B187" s="14" t="s">
        <v>136</v>
      </c>
      <c r="C187" s="9" t="s">
        <v>80</v>
      </c>
      <c r="D187" s="13" t="s">
        <v>135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128</v>
      </c>
      <c r="AA187" s="8">
        <v>5518.15</v>
      </c>
      <c r="AB187" s="8">
        <v>5518.15</v>
      </c>
      <c r="AC187" s="8">
        <v>0</v>
      </c>
      <c r="AD187" s="8">
        <v>5518.15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21</v>
      </c>
      <c r="F188" s="9">
        <v>37</v>
      </c>
      <c r="G188" s="9">
        <v>0</v>
      </c>
      <c r="H188" s="9">
        <v>0</v>
      </c>
      <c r="I188" s="9">
        <v>74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 t="s">
        <v>83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128</v>
      </c>
      <c r="AA188" s="8">
        <v>207671.83128999997</v>
      </c>
      <c r="AB188" s="8">
        <v>186158.03128999998</v>
      </c>
      <c r="AC188" s="8">
        <v>21513.800000000003</v>
      </c>
      <c r="AD188" s="8">
        <v>186158.03128999998</v>
      </c>
      <c r="AE188" s="8">
        <v>21513.800000000003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130</v>
      </c>
      <c r="BD188" s="56">
        <v>0</v>
      </c>
    </row>
    <row r="189" spans="1:56" ht="28.5" customHeight="1" x14ac:dyDescent="0.45">
      <c r="A189" s="3">
        <v>45720</v>
      </c>
      <c r="B189" s="14" t="s">
        <v>507</v>
      </c>
      <c r="C189" s="9" t="s">
        <v>493</v>
      </c>
      <c r="D189" s="13" t="s">
        <v>494</v>
      </c>
      <c r="E189" s="9">
        <v>22</v>
      </c>
      <c r="F189" s="9">
        <v>34</v>
      </c>
      <c r="G189" s="9" t="s">
        <v>60</v>
      </c>
      <c r="H189" s="9" t="s">
        <v>66</v>
      </c>
      <c r="I189" s="9">
        <v>115</v>
      </c>
      <c r="J189" s="9" t="s">
        <v>78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372</v>
      </c>
      <c r="T189" s="12">
        <v>45746</v>
      </c>
      <c r="U189" s="11">
        <v>300000</v>
      </c>
      <c r="V189" s="10">
        <v>219310</v>
      </c>
      <c r="W189" s="10">
        <v>80690</v>
      </c>
      <c r="X189" s="10">
        <v>268410</v>
      </c>
      <c r="Y189" s="10">
        <v>33169.5</v>
      </c>
      <c r="Z189" s="9" t="s">
        <v>413</v>
      </c>
      <c r="AA189" s="8">
        <v>32899.831964999998</v>
      </c>
      <c r="AB189" s="8">
        <v>32899.831964999998</v>
      </c>
      <c r="AC189" s="8">
        <v>0</v>
      </c>
      <c r="AD189" s="8">
        <v>32899.831964999998</v>
      </c>
      <c r="AE189" s="8">
        <v>0</v>
      </c>
      <c r="AF189" s="8">
        <v>0</v>
      </c>
      <c r="AG189" s="1" t="s">
        <v>124</v>
      </c>
      <c r="AH189" s="1" t="s">
        <v>68</v>
      </c>
      <c r="AI189" s="1">
        <v>4</v>
      </c>
      <c r="AJ189" s="3">
        <v>45746</v>
      </c>
      <c r="AK189" s="3">
        <v>45742</v>
      </c>
      <c r="AL189" s="3">
        <v>45736</v>
      </c>
      <c r="AM189" s="3">
        <v>45743</v>
      </c>
      <c r="AN189" s="3">
        <v>45744</v>
      </c>
      <c r="AO189" s="3">
        <v>45744</v>
      </c>
      <c r="AP189" s="3">
        <v>45741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416</v>
      </c>
      <c r="BD189" s="56">
        <v>0</v>
      </c>
    </row>
    <row r="190" spans="1:56" ht="28.5" customHeight="1" x14ac:dyDescent="0.45">
      <c r="A190" s="3">
        <v>45720</v>
      </c>
      <c r="B190" s="14" t="s">
        <v>507</v>
      </c>
      <c r="C190" s="9" t="s">
        <v>493</v>
      </c>
      <c r="D190" s="13" t="s">
        <v>494</v>
      </c>
      <c r="E190" s="9">
        <v>22</v>
      </c>
      <c r="F190" s="9">
        <v>34</v>
      </c>
      <c r="G190" s="9" t="s">
        <v>60</v>
      </c>
      <c r="H190" s="9" t="s">
        <v>66</v>
      </c>
      <c r="I190" s="9">
        <v>115</v>
      </c>
      <c r="J190" s="9" t="s">
        <v>78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372</v>
      </c>
      <c r="T190" s="12">
        <v>45800</v>
      </c>
      <c r="U190" s="11">
        <v>3700000</v>
      </c>
      <c r="V190" s="10">
        <v>0</v>
      </c>
      <c r="W190" s="10">
        <v>3700000</v>
      </c>
      <c r="X190" s="10">
        <v>0</v>
      </c>
      <c r="Y190" s="10">
        <v>3885000</v>
      </c>
      <c r="Z190" s="9" t="s">
        <v>413</v>
      </c>
      <c r="AA190" s="8">
        <v>3669919.0000000005</v>
      </c>
      <c r="AB190" s="8">
        <v>37911</v>
      </c>
      <c r="AC190" s="8">
        <v>3632008.0000000005</v>
      </c>
      <c r="AD190" s="8">
        <v>0</v>
      </c>
      <c r="AE190" s="8">
        <v>3669919.0000000005</v>
      </c>
      <c r="AF190" s="8">
        <v>0</v>
      </c>
      <c r="AG190" s="1" t="s">
        <v>124</v>
      </c>
      <c r="AH190" s="1" t="s">
        <v>68</v>
      </c>
      <c r="AI190" s="1">
        <v>4</v>
      </c>
      <c r="AJ190" s="3">
        <v>45800</v>
      </c>
      <c r="AK190" s="3">
        <v>45796</v>
      </c>
      <c r="AL190" s="3">
        <v>45790</v>
      </c>
      <c r="AM190" s="3">
        <v>45797</v>
      </c>
      <c r="AN190" s="3">
        <v>45798</v>
      </c>
      <c r="AO190" s="3">
        <v>45798</v>
      </c>
      <c r="AP190" s="3">
        <v>45795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416</v>
      </c>
      <c r="BD190" s="56">
        <v>388067.94810666679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21.6</v>
      </c>
      <c r="F191" s="9">
        <v>34</v>
      </c>
      <c r="G191" s="9">
        <v>0</v>
      </c>
      <c r="H191" s="9">
        <v>0</v>
      </c>
      <c r="I191" s="9">
        <v>97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413</v>
      </c>
      <c r="AA191" s="8">
        <v>3702818.8319650004</v>
      </c>
      <c r="AB191" s="8">
        <v>70810.83196499999</v>
      </c>
      <c r="AC191" s="8">
        <v>3632008.0000000005</v>
      </c>
      <c r="AD191" s="8">
        <v>32899.831964999998</v>
      </c>
      <c r="AE191" s="8">
        <v>3669919.0000000005</v>
      </c>
      <c r="AF191" s="8" t="s">
        <v>58</v>
      </c>
      <c r="AG191" s="1" t="s">
        <v>123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416</v>
      </c>
      <c r="BD191" s="56">
        <v>0</v>
      </c>
    </row>
    <row r="192" spans="1:56" ht="28.5" customHeight="1" x14ac:dyDescent="0.45">
      <c r="A192" s="3">
        <v>45706</v>
      </c>
      <c r="B192" s="14" t="s">
        <v>523</v>
      </c>
      <c r="C192" s="9" t="s">
        <v>280</v>
      </c>
      <c r="D192" s="13" t="s">
        <v>281</v>
      </c>
      <c r="E192" s="9">
        <v>23</v>
      </c>
      <c r="F192" s="9">
        <v>38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45747</v>
      </c>
      <c r="U192" s="11">
        <v>5000</v>
      </c>
      <c r="V192" s="10">
        <v>0</v>
      </c>
      <c r="W192" s="10">
        <v>5000</v>
      </c>
      <c r="X192" s="10">
        <v>5145</v>
      </c>
      <c r="Y192" s="10">
        <v>0</v>
      </c>
      <c r="Z192" s="9" t="s">
        <v>84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234</v>
      </c>
      <c r="AG192" s="1" t="s">
        <v>123</v>
      </c>
      <c r="AH192" s="1" t="s">
        <v>68</v>
      </c>
      <c r="AI192" s="1">
        <v>4</v>
      </c>
      <c r="AJ192" s="3">
        <v>45747</v>
      </c>
      <c r="AK192" s="3">
        <v>45743</v>
      </c>
      <c r="AL192" s="3">
        <v>45737</v>
      </c>
      <c r="AM192" s="3">
        <v>45744</v>
      </c>
      <c r="AN192" s="3">
        <v>45745</v>
      </c>
      <c r="AO192" s="3">
        <v>45745</v>
      </c>
      <c r="AP192" s="3">
        <v>45742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 t="s">
        <v>438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8.5" customHeight="1" x14ac:dyDescent="0.45">
      <c r="A193" s="3">
        <v>45723</v>
      </c>
      <c r="B193" s="14" t="s">
        <v>536</v>
      </c>
      <c r="C193" s="9" t="s">
        <v>280</v>
      </c>
      <c r="D193" s="13" t="s">
        <v>272</v>
      </c>
      <c r="E193" s="9">
        <v>23</v>
      </c>
      <c r="F193" s="9">
        <v>38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45747</v>
      </c>
      <c r="U193" s="11">
        <v>5000</v>
      </c>
      <c r="V193" s="10">
        <v>0</v>
      </c>
      <c r="W193" s="10">
        <v>5000</v>
      </c>
      <c r="X193" s="10">
        <v>4909</v>
      </c>
      <c r="Y193" s="10">
        <v>95.55</v>
      </c>
      <c r="Z193" s="9" t="s">
        <v>84</v>
      </c>
      <c r="AA193" s="8">
        <v>105.45184649999999</v>
      </c>
      <c r="AB193" s="8">
        <v>105.45184649999999</v>
      </c>
      <c r="AC193" s="8">
        <v>0</v>
      </c>
      <c r="AD193" s="8">
        <v>0</v>
      </c>
      <c r="AE193" s="8">
        <v>105.45184649999999</v>
      </c>
      <c r="AF193" s="8" t="s">
        <v>234</v>
      </c>
      <c r="AG193" s="1" t="s">
        <v>61</v>
      </c>
      <c r="AH193" s="1" t="s">
        <v>68</v>
      </c>
      <c r="AI193" s="1">
        <v>4</v>
      </c>
      <c r="AJ193" s="3">
        <v>45747</v>
      </c>
      <c r="AK193" s="3">
        <v>45743</v>
      </c>
      <c r="AL193" s="3">
        <v>45737</v>
      </c>
      <c r="AM193" s="3">
        <v>45744</v>
      </c>
      <c r="AN193" s="3">
        <v>45745</v>
      </c>
      <c r="AO193" s="3">
        <v>45745</v>
      </c>
      <c r="AP193" s="3">
        <v>45742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8.5" customHeight="1" x14ac:dyDescent="0.45">
      <c r="A194" s="3">
        <v>45740</v>
      </c>
      <c r="B194" s="14" t="s">
        <v>717</v>
      </c>
      <c r="C194" s="9" t="s">
        <v>701</v>
      </c>
      <c r="D194" s="13" t="s">
        <v>702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45751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84</v>
      </c>
      <c r="AA194" s="8">
        <v>19837.400000000001</v>
      </c>
      <c r="AB194" s="8">
        <v>8280</v>
      </c>
      <c r="AC194" s="8">
        <v>11557.400000000001</v>
      </c>
      <c r="AD194" s="8">
        <v>0</v>
      </c>
      <c r="AE194" s="8">
        <v>0</v>
      </c>
      <c r="AF194" s="8" t="s">
        <v>351</v>
      </c>
      <c r="AG194" s="1" t="s">
        <v>61</v>
      </c>
      <c r="AH194" s="1" t="s">
        <v>74</v>
      </c>
      <c r="AI194" s="1">
        <v>2</v>
      </c>
      <c r="AJ194" s="3">
        <v>45751</v>
      </c>
      <c r="AK194" s="3">
        <v>0</v>
      </c>
      <c r="AL194" s="3">
        <v>45742</v>
      </c>
      <c r="AM194" s="3">
        <v>45749</v>
      </c>
      <c r="AN194" s="3">
        <v>45750</v>
      </c>
      <c r="AO194" s="3">
        <v>45750</v>
      </c>
      <c r="AP194" s="3">
        <v>45746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863.91564999999991</v>
      </c>
    </row>
    <row r="195" spans="1:56" ht="28.5" customHeight="1" x14ac:dyDescent="0.45">
      <c r="A195" s="3">
        <v>45743</v>
      </c>
      <c r="B195" s="14" t="s">
        <v>738</v>
      </c>
      <c r="C195" s="9" t="s">
        <v>206</v>
      </c>
      <c r="D195" s="13" t="s">
        <v>739</v>
      </c>
      <c r="E195" s="9">
        <v>23</v>
      </c>
      <c r="F195" s="9">
        <v>32</v>
      </c>
      <c r="G195" s="9" t="s">
        <v>60</v>
      </c>
      <c r="H195" s="9">
        <v>0</v>
      </c>
      <c r="I195" s="9">
        <v>64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35</v>
      </c>
      <c r="O195" s="9">
        <v>40</v>
      </c>
      <c r="P195" s="10">
        <v>103.61785728</v>
      </c>
      <c r="Q195" s="10">
        <v>0</v>
      </c>
      <c r="R195" s="10">
        <v>103.61785728</v>
      </c>
      <c r="S195" s="9" t="s">
        <v>71</v>
      </c>
      <c r="T195" s="12">
        <v>45755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4679.9500000000007</v>
      </c>
      <c r="AB195" s="8">
        <v>0</v>
      </c>
      <c r="AC195" s="8">
        <v>4679.9500000000007</v>
      </c>
      <c r="AD195" s="8">
        <v>0</v>
      </c>
      <c r="AE195" s="8">
        <v>0</v>
      </c>
      <c r="AF195" s="8" t="s">
        <v>351</v>
      </c>
      <c r="AG195" s="1" t="s">
        <v>61</v>
      </c>
      <c r="AH195" s="1" t="s">
        <v>72</v>
      </c>
      <c r="AI195" s="1">
        <v>3</v>
      </c>
      <c r="AJ195" s="3">
        <v>45755</v>
      </c>
      <c r="AK195" s="3">
        <v>0</v>
      </c>
      <c r="AL195" s="3">
        <v>45745</v>
      </c>
      <c r="AM195" s="3">
        <v>45752</v>
      </c>
      <c r="AN195" s="3">
        <v>45753</v>
      </c>
      <c r="AO195" s="3">
        <v>45753</v>
      </c>
      <c r="AP195" s="3">
        <v>45750</v>
      </c>
      <c r="AQ195" s="3">
        <v>45754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740</v>
      </c>
      <c r="AZ195" s="2">
        <v>0</v>
      </c>
      <c r="BA195" s="2">
        <v>0</v>
      </c>
      <c r="BB195" s="2">
        <v>0</v>
      </c>
      <c r="BC195" s="1" t="s">
        <v>105</v>
      </c>
      <c r="BD195" s="56">
        <v>349.82626249999998</v>
      </c>
    </row>
    <row r="196" spans="1:56" ht="28.5" customHeight="1" x14ac:dyDescent="0.45">
      <c r="A196" s="3" t="s">
        <v>146</v>
      </c>
      <c r="B196" s="14" t="s">
        <v>146</v>
      </c>
      <c r="C196" s="9" t="s">
        <v>320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45777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84</v>
      </c>
      <c r="AA196" s="8">
        <v>49593.500000000007</v>
      </c>
      <c r="AB196" s="8">
        <v>0</v>
      </c>
      <c r="AC196" s="8">
        <v>49593.500000000007</v>
      </c>
      <c r="AD196" s="8">
        <v>0</v>
      </c>
      <c r="AE196" s="8">
        <v>0</v>
      </c>
      <c r="AF196" s="8">
        <v>0</v>
      </c>
      <c r="AG196" s="1" t="s">
        <v>61</v>
      </c>
      <c r="AH196" s="1" t="s">
        <v>74</v>
      </c>
      <c r="AI196" s="1">
        <v>2</v>
      </c>
      <c r="AJ196" s="3">
        <v>45777</v>
      </c>
      <c r="AK196" s="3">
        <v>0</v>
      </c>
      <c r="AL196" s="3">
        <v>45768</v>
      </c>
      <c r="AM196" s="3">
        <v>45775</v>
      </c>
      <c r="AN196" s="3">
        <v>45776</v>
      </c>
      <c r="AO196" s="3">
        <v>45776</v>
      </c>
      <c r="AP196" s="3">
        <v>45772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3707.1141250000001</v>
      </c>
    </row>
    <row r="197" spans="1:56" ht="28.5" customHeight="1" x14ac:dyDescent="0.45">
      <c r="A197" s="3" t="s">
        <v>146</v>
      </c>
      <c r="B197" s="14" t="s">
        <v>146</v>
      </c>
      <c r="C197" s="9" t="s">
        <v>344</v>
      </c>
      <c r="D197" s="13" t="s">
        <v>61</v>
      </c>
      <c r="E197" s="9">
        <v>23</v>
      </c>
      <c r="F197" s="9">
        <v>34</v>
      </c>
      <c r="G197" s="9" t="s">
        <v>60</v>
      </c>
      <c r="H197" s="9" t="s">
        <v>66</v>
      </c>
      <c r="I197" s="9">
        <v>92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133</v>
      </c>
      <c r="T197" s="12">
        <v>45777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84</v>
      </c>
      <c r="AA197" s="8">
        <v>9918.7000000000007</v>
      </c>
      <c r="AB197" s="8">
        <v>0</v>
      </c>
      <c r="AC197" s="8">
        <v>9918.7000000000007</v>
      </c>
      <c r="AD197" s="8">
        <v>0</v>
      </c>
      <c r="AE197" s="8">
        <v>9918.7000000000007</v>
      </c>
      <c r="AF197" s="8">
        <v>0</v>
      </c>
      <c r="AG197" s="1" t="s">
        <v>122</v>
      </c>
      <c r="AH197" s="1" t="s">
        <v>68</v>
      </c>
      <c r="AI197" s="1">
        <v>4</v>
      </c>
      <c r="AJ197" s="3">
        <v>45777</v>
      </c>
      <c r="AK197" s="3">
        <v>45773</v>
      </c>
      <c r="AL197" s="3">
        <v>45767</v>
      </c>
      <c r="AM197" s="3">
        <v>45774</v>
      </c>
      <c r="AN197" s="3">
        <v>45775</v>
      </c>
      <c r="AO197" s="3">
        <v>45775</v>
      </c>
      <c r="AP197" s="3">
        <v>45772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741.42282499999999</v>
      </c>
    </row>
    <row r="198" spans="1:56" ht="28.5" customHeight="1" x14ac:dyDescent="0.45">
      <c r="A198" s="3" t="s">
        <v>146</v>
      </c>
      <c r="B198" s="14" t="s">
        <v>146</v>
      </c>
      <c r="C198" s="9" t="s">
        <v>194</v>
      </c>
      <c r="D198" s="13" t="s">
        <v>61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93</v>
      </c>
      <c r="M198" s="10">
        <v>24</v>
      </c>
      <c r="N198" s="9">
        <v>37</v>
      </c>
      <c r="O198" s="9">
        <v>50</v>
      </c>
      <c r="P198" s="10">
        <v>273.84719423999996</v>
      </c>
      <c r="Q198" s="10">
        <v>0</v>
      </c>
      <c r="R198" s="10">
        <v>273.84719423999996</v>
      </c>
      <c r="S198" s="9" t="s">
        <v>133</v>
      </c>
      <c r="T198" s="12">
        <v>45777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84</v>
      </c>
      <c r="AA198" s="8">
        <v>9918.7000000000007</v>
      </c>
      <c r="AB198" s="8">
        <v>0</v>
      </c>
      <c r="AC198" s="8">
        <v>9918.7000000000007</v>
      </c>
      <c r="AD198" s="8">
        <v>0</v>
      </c>
      <c r="AE198" s="8">
        <v>0</v>
      </c>
      <c r="AF198" s="8">
        <v>0</v>
      </c>
      <c r="AG198" s="1" t="s">
        <v>123</v>
      </c>
      <c r="AH198" s="1" t="s">
        <v>72</v>
      </c>
      <c r="AI198" s="1">
        <v>3</v>
      </c>
      <c r="AJ198" s="3">
        <v>45777</v>
      </c>
      <c r="AK198" s="3">
        <v>0</v>
      </c>
      <c r="AL198" s="3">
        <v>45767</v>
      </c>
      <c r="AM198" s="3">
        <v>45774</v>
      </c>
      <c r="AN198" s="3">
        <v>45775</v>
      </c>
      <c r="AO198" s="3">
        <v>45775</v>
      </c>
      <c r="AP198" s="3">
        <v>45772</v>
      </c>
      <c r="AQ198" s="3">
        <v>45776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741.42282499999999</v>
      </c>
    </row>
    <row r="199" spans="1:56" ht="28.5" customHeight="1" x14ac:dyDescent="0.45">
      <c r="A199" s="3" t="s">
        <v>146</v>
      </c>
      <c r="B199" s="14" t="s">
        <v>146</v>
      </c>
      <c r="C199" s="9" t="s">
        <v>280</v>
      </c>
      <c r="D199" s="13" t="s">
        <v>61</v>
      </c>
      <c r="E199" s="9">
        <v>23</v>
      </c>
      <c r="F199" s="9">
        <v>34</v>
      </c>
      <c r="G199" s="9" t="s">
        <v>60</v>
      </c>
      <c r="H199" s="9" t="s">
        <v>66</v>
      </c>
      <c r="I199" s="9">
        <v>92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45777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84</v>
      </c>
      <c r="AA199" s="8">
        <v>9918.7000000000007</v>
      </c>
      <c r="AB199" s="8">
        <v>0</v>
      </c>
      <c r="AC199" s="8">
        <v>9918.7000000000007</v>
      </c>
      <c r="AD199" s="8">
        <v>0</v>
      </c>
      <c r="AE199" s="8">
        <v>9918.7000000000007</v>
      </c>
      <c r="AF199" s="8">
        <v>0</v>
      </c>
      <c r="AG199" s="1" t="s">
        <v>122</v>
      </c>
      <c r="AH199" s="1" t="s">
        <v>68</v>
      </c>
      <c r="AI199" s="1">
        <v>4</v>
      </c>
      <c r="AJ199" s="3">
        <v>45777</v>
      </c>
      <c r="AK199" s="3">
        <v>45773</v>
      </c>
      <c r="AL199" s="3">
        <v>45767</v>
      </c>
      <c r="AM199" s="3">
        <v>45774</v>
      </c>
      <c r="AN199" s="3">
        <v>45775</v>
      </c>
      <c r="AO199" s="3">
        <v>45775</v>
      </c>
      <c r="AP199" s="3">
        <v>45772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741.42282499999999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84</v>
      </c>
      <c r="AA200" s="8">
        <v>103972.4018465</v>
      </c>
      <c r="AB200" s="8">
        <v>8385.4518465000001</v>
      </c>
      <c r="AC200" s="8">
        <v>95586.95</v>
      </c>
      <c r="AD200" s="8">
        <v>0</v>
      </c>
      <c r="AE200" s="8">
        <v>19942.851846500002</v>
      </c>
      <c r="AF200" s="8" t="s">
        <v>58</v>
      </c>
      <c r="AG200" s="1" t="s">
        <v>122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45733</v>
      </c>
      <c r="B201" s="14" t="s">
        <v>632</v>
      </c>
      <c r="C201" s="9" t="s">
        <v>633</v>
      </c>
      <c r="D201" s="13" t="s">
        <v>634</v>
      </c>
      <c r="E201" s="9">
        <v>23</v>
      </c>
      <c r="F201" s="9">
        <v>34</v>
      </c>
      <c r="G201" s="9" t="s">
        <v>199</v>
      </c>
      <c r="H201" s="9">
        <v>0</v>
      </c>
      <c r="I201" s="9">
        <v>68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45747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201</v>
      </c>
      <c r="AA201" s="8">
        <v>4959.3500000000004</v>
      </c>
      <c r="AB201" s="8">
        <v>4959.3500000000004</v>
      </c>
      <c r="AC201" s="8">
        <v>0</v>
      </c>
      <c r="AD201" s="8">
        <v>0</v>
      </c>
      <c r="AE201" s="8">
        <v>0</v>
      </c>
      <c r="AF201" s="8">
        <v>0</v>
      </c>
      <c r="AG201" s="1" t="s">
        <v>122</v>
      </c>
      <c r="AH201" s="1" t="s">
        <v>74</v>
      </c>
      <c r="AI201" s="1">
        <v>2</v>
      </c>
      <c r="AJ201" s="3">
        <v>45747</v>
      </c>
      <c r="AK201" s="3">
        <v>0</v>
      </c>
      <c r="AL201" s="3">
        <v>45738</v>
      </c>
      <c r="AM201" s="3">
        <v>45745</v>
      </c>
      <c r="AN201" s="3">
        <v>45746</v>
      </c>
      <c r="AO201" s="3">
        <v>45746</v>
      </c>
      <c r="AP201" s="3">
        <v>45742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200</v>
      </c>
      <c r="BD201" s="56">
        <v>0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23</v>
      </c>
      <c r="F202" s="9">
        <v>34</v>
      </c>
      <c r="G202" s="9" t="s">
        <v>199</v>
      </c>
      <c r="H202" s="9">
        <v>0</v>
      </c>
      <c r="I202" s="9">
        <v>68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201</v>
      </c>
      <c r="AA202" s="8">
        <v>4959.3500000000004</v>
      </c>
      <c r="AB202" s="8">
        <v>4959.3500000000004</v>
      </c>
      <c r="AC202" s="8">
        <v>0</v>
      </c>
      <c r="AD202" s="8">
        <v>0</v>
      </c>
      <c r="AE202" s="8">
        <v>0</v>
      </c>
      <c r="AF202" s="8">
        <v>0</v>
      </c>
      <c r="AG202" s="1" t="s">
        <v>122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200</v>
      </c>
      <c r="BD202" s="56">
        <v>0</v>
      </c>
    </row>
    <row r="203" spans="1:56" ht="28.5" customHeight="1" x14ac:dyDescent="0.45">
      <c r="A203" s="3">
        <v>45729</v>
      </c>
      <c r="B203" s="14" t="s">
        <v>578</v>
      </c>
      <c r="C203" s="9" t="s">
        <v>579</v>
      </c>
      <c r="D203" s="13" t="s">
        <v>580</v>
      </c>
      <c r="E203" s="9">
        <v>23</v>
      </c>
      <c r="F203" s="9">
        <v>34</v>
      </c>
      <c r="G203" s="9" t="s">
        <v>60</v>
      </c>
      <c r="H203" s="9" t="s">
        <v>66</v>
      </c>
      <c r="I203" s="9">
        <v>105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37</v>
      </c>
      <c r="O203" s="9">
        <v>70</v>
      </c>
      <c r="P203" s="10">
        <v>1.3801898589696</v>
      </c>
      <c r="Q203" s="10">
        <v>35</v>
      </c>
      <c r="R203" s="10">
        <v>0</v>
      </c>
      <c r="S203" s="9" t="s">
        <v>71</v>
      </c>
      <c r="T203" s="12">
        <v>45747</v>
      </c>
      <c r="U203" s="11">
        <v>5000</v>
      </c>
      <c r="V203" s="10">
        <v>4964</v>
      </c>
      <c r="W203" s="10">
        <v>36</v>
      </c>
      <c r="X203" s="10">
        <v>5400</v>
      </c>
      <c r="Y203" s="10">
        <v>0</v>
      </c>
      <c r="Z203" s="9" t="s">
        <v>309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 t="s">
        <v>351</v>
      </c>
      <c r="AG203" s="1" t="s">
        <v>122</v>
      </c>
      <c r="AH203" s="1" t="s">
        <v>68</v>
      </c>
      <c r="AI203" s="1">
        <v>4</v>
      </c>
      <c r="AJ203" s="3">
        <v>45747</v>
      </c>
      <c r="AK203" s="3">
        <v>45743</v>
      </c>
      <c r="AL203" s="3">
        <v>45737</v>
      </c>
      <c r="AM203" s="3">
        <v>45744</v>
      </c>
      <c r="AN203" s="3">
        <v>45745</v>
      </c>
      <c r="AO203" s="3">
        <v>45745</v>
      </c>
      <c r="AP203" s="3">
        <v>45742</v>
      </c>
      <c r="AQ203" s="3">
        <v>45746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108</v>
      </c>
      <c r="BD203" s="56">
        <v>0</v>
      </c>
    </row>
    <row r="204" spans="1:56" ht="28.5" customHeight="1" x14ac:dyDescent="0.45">
      <c r="A204" s="3">
        <v>45727</v>
      </c>
      <c r="B204" s="14" t="s">
        <v>581</v>
      </c>
      <c r="C204" s="9" t="s">
        <v>115</v>
      </c>
      <c r="D204" s="13" t="s">
        <v>59</v>
      </c>
      <c r="E204" s="9">
        <v>23</v>
      </c>
      <c r="F204" s="9">
        <v>40</v>
      </c>
      <c r="G204" s="9" t="s">
        <v>60</v>
      </c>
      <c r="H204" s="9" t="s">
        <v>66</v>
      </c>
      <c r="I204" s="9">
        <v>125</v>
      </c>
      <c r="J204" s="9" t="s">
        <v>57</v>
      </c>
      <c r="K204" s="9">
        <v>5</v>
      </c>
      <c r="L204" s="9" t="s">
        <v>252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 t="s">
        <v>63</v>
      </c>
      <c r="U204" s="11">
        <v>1000</v>
      </c>
      <c r="V204" s="10">
        <v>0</v>
      </c>
      <c r="W204" s="10">
        <v>1000</v>
      </c>
      <c r="X204" s="10">
        <v>0</v>
      </c>
      <c r="Y204" s="10">
        <v>0</v>
      </c>
      <c r="Z204" s="9" t="s">
        <v>309</v>
      </c>
      <c r="AA204" s="8">
        <v>1159.5100000000002</v>
      </c>
      <c r="AB204" s="8">
        <v>1159.5100000000002</v>
      </c>
      <c r="AC204" s="8">
        <v>0</v>
      </c>
      <c r="AD204" s="8">
        <v>0</v>
      </c>
      <c r="AE204" s="8">
        <v>1159.5100000000002</v>
      </c>
      <c r="AF204" s="8" t="s">
        <v>315</v>
      </c>
      <c r="AG204" s="1" t="s">
        <v>122</v>
      </c>
      <c r="AH204" s="1" t="s">
        <v>163</v>
      </c>
      <c r="AI204" s="1">
        <v>2</v>
      </c>
      <c r="AJ204" s="3" t="s">
        <v>63</v>
      </c>
      <c r="AK204" s="3" t="e">
        <v>#VALUE!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158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108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37</v>
      </c>
      <c r="G205" s="9">
        <v>0</v>
      </c>
      <c r="H205" s="9">
        <v>0</v>
      </c>
      <c r="I205" s="9">
        <v>85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309</v>
      </c>
      <c r="AA205" s="8">
        <v>1159.5100000000002</v>
      </c>
      <c r="AB205" s="8">
        <v>1159.5100000000002</v>
      </c>
      <c r="AC205" s="8">
        <v>0</v>
      </c>
      <c r="AD205" s="8">
        <v>0</v>
      </c>
      <c r="AE205" s="8">
        <v>1159.5100000000002</v>
      </c>
      <c r="AF205" s="8" t="s">
        <v>58</v>
      </c>
      <c r="AG205" s="1" t="s">
        <v>122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310</v>
      </c>
      <c r="BD205" s="56">
        <v>0</v>
      </c>
    </row>
    <row r="206" spans="1:56" ht="28.5" customHeight="1" x14ac:dyDescent="0.45">
      <c r="A206" s="3">
        <v>45601</v>
      </c>
      <c r="B206" s="14" t="s">
        <v>240</v>
      </c>
      <c r="C206" s="9" t="s">
        <v>94</v>
      </c>
      <c r="D206" s="13" t="s">
        <v>157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3256.5612287999998</v>
      </c>
      <c r="Q206" s="10">
        <v>3256.5612287999998</v>
      </c>
      <c r="R206" s="10">
        <v>0</v>
      </c>
      <c r="S206" s="9" t="s">
        <v>100</v>
      </c>
      <c r="T206" s="12">
        <v>45797</v>
      </c>
      <c r="U206" s="11">
        <v>100000</v>
      </c>
      <c r="V206" s="10">
        <v>0</v>
      </c>
      <c r="W206" s="10">
        <v>100000</v>
      </c>
      <c r="X206" s="10">
        <v>0</v>
      </c>
      <c r="Y206" s="10">
        <v>105000</v>
      </c>
      <c r="Z206" s="9" t="s">
        <v>402</v>
      </c>
      <c r="AA206" s="8">
        <v>107569.00000000001</v>
      </c>
      <c r="AB206" s="8">
        <v>0</v>
      </c>
      <c r="AC206" s="8">
        <v>107569.00000000001</v>
      </c>
      <c r="AD206" s="8">
        <v>0</v>
      </c>
      <c r="AE206" s="8">
        <v>0</v>
      </c>
      <c r="AF206" s="8" t="s">
        <v>403</v>
      </c>
      <c r="AG206" s="1" t="s">
        <v>123</v>
      </c>
      <c r="AH206" s="1" t="s">
        <v>72</v>
      </c>
      <c r="AI206" s="1">
        <v>3</v>
      </c>
      <c r="AJ206" s="3">
        <v>45797</v>
      </c>
      <c r="AK206" s="3">
        <v>0</v>
      </c>
      <c r="AL206" s="3">
        <v>45787</v>
      </c>
      <c r="AM206" s="3">
        <v>45794</v>
      </c>
      <c r="AN206" s="3">
        <v>45795</v>
      </c>
      <c r="AO206" s="3">
        <v>45795</v>
      </c>
      <c r="AP206" s="3">
        <v>45792</v>
      </c>
      <c r="AQ206" s="3">
        <v>45796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482</v>
      </c>
      <c r="AZ206" s="2">
        <v>0</v>
      </c>
      <c r="BA206" s="2">
        <v>0</v>
      </c>
      <c r="BB206" s="2">
        <v>0</v>
      </c>
      <c r="BC206" s="1" t="s">
        <v>120</v>
      </c>
      <c r="BD206" s="56">
        <v>13779.977343611114</v>
      </c>
    </row>
    <row r="207" spans="1:56" ht="28.5" customHeight="1" x14ac:dyDescent="0.45">
      <c r="A207" s="3">
        <v>45601</v>
      </c>
      <c r="B207" s="14" t="s">
        <v>240</v>
      </c>
      <c r="C207" s="9" t="s">
        <v>94</v>
      </c>
      <c r="D207" s="13" t="s">
        <v>157</v>
      </c>
      <c r="E207" s="9">
        <v>23</v>
      </c>
      <c r="F207" s="9">
        <v>37</v>
      </c>
      <c r="G207" s="9" t="s">
        <v>60</v>
      </c>
      <c r="H207" s="9">
        <v>0</v>
      </c>
      <c r="I207" s="9">
        <v>130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55</v>
      </c>
      <c r="P207" s="10">
        <v>6513.1224575999995</v>
      </c>
      <c r="Q207" s="10">
        <v>264</v>
      </c>
      <c r="R207" s="10">
        <v>6249.1224575999995</v>
      </c>
      <c r="S207" s="9" t="s">
        <v>100</v>
      </c>
      <c r="T207" s="12">
        <v>45828</v>
      </c>
      <c r="U207" s="11">
        <v>200000</v>
      </c>
      <c r="V207" s="10">
        <v>0</v>
      </c>
      <c r="W207" s="10">
        <v>200000</v>
      </c>
      <c r="X207" s="10">
        <v>0</v>
      </c>
      <c r="Y207" s="10">
        <v>210000</v>
      </c>
      <c r="Z207" s="9" t="s">
        <v>402</v>
      </c>
      <c r="AA207" s="8">
        <v>215138.00000000003</v>
      </c>
      <c r="AB207" s="8">
        <v>0</v>
      </c>
      <c r="AC207" s="8">
        <v>215138.00000000003</v>
      </c>
      <c r="AD207" s="8">
        <v>0</v>
      </c>
      <c r="AE207" s="8">
        <v>0</v>
      </c>
      <c r="AF207" s="8" t="s">
        <v>403</v>
      </c>
      <c r="AG207" s="1" t="s">
        <v>123</v>
      </c>
      <c r="AH207" s="1" t="s">
        <v>72</v>
      </c>
      <c r="AI207" s="1">
        <v>3</v>
      </c>
      <c r="AJ207" s="3">
        <v>45828</v>
      </c>
      <c r="AK207" s="3">
        <v>0</v>
      </c>
      <c r="AL207" s="3">
        <v>45818</v>
      </c>
      <c r="AM207" s="3">
        <v>45825</v>
      </c>
      <c r="AN207" s="3">
        <v>45826</v>
      </c>
      <c r="AO207" s="3">
        <v>45826</v>
      </c>
      <c r="AP207" s="3">
        <v>45823</v>
      </c>
      <c r="AQ207" s="3">
        <v>45827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482</v>
      </c>
      <c r="AZ207" s="2">
        <v>0</v>
      </c>
      <c r="BA207" s="2">
        <v>0</v>
      </c>
      <c r="BB207" s="2">
        <v>0</v>
      </c>
      <c r="BC207" s="1" t="s">
        <v>120</v>
      </c>
      <c r="BD207" s="56">
        <v>27559.954687222227</v>
      </c>
    </row>
    <row r="208" spans="1:56" ht="28.5" customHeight="1" x14ac:dyDescent="0.45">
      <c r="A208" s="3">
        <v>45601</v>
      </c>
      <c r="B208" s="14" t="s">
        <v>240</v>
      </c>
      <c r="C208" s="9" t="s">
        <v>94</v>
      </c>
      <c r="D208" s="13" t="s">
        <v>157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6513.1224575999995</v>
      </c>
      <c r="Q208" s="10">
        <v>0</v>
      </c>
      <c r="R208" s="10">
        <v>6513.1224575999995</v>
      </c>
      <c r="S208" s="9" t="s">
        <v>100</v>
      </c>
      <c r="T208" s="12">
        <v>45858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101</v>
      </c>
      <c r="AA208" s="8">
        <v>215138.00000000003</v>
      </c>
      <c r="AB208" s="8">
        <v>0</v>
      </c>
      <c r="AC208" s="8">
        <v>215138.00000000003</v>
      </c>
      <c r="AD208" s="8">
        <v>0</v>
      </c>
      <c r="AE208" s="8">
        <v>0</v>
      </c>
      <c r="AF208" s="8" t="s">
        <v>403</v>
      </c>
      <c r="AG208" s="1" t="s">
        <v>123</v>
      </c>
      <c r="AH208" s="1" t="s">
        <v>72</v>
      </c>
      <c r="AI208" s="1">
        <v>3</v>
      </c>
      <c r="AJ208" s="3">
        <v>45858</v>
      </c>
      <c r="AK208" s="3">
        <v>0</v>
      </c>
      <c r="AL208" s="3">
        <v>45848</v>
      </c>
      <c r="AM208" s="3">
        <v>45855</v>
      </c>
      <c r="AN208" s="3">
        <v>45856</v>
      </c>
      <c r="AO208" s="3">
        <v>45856</v>
      </c>
      <c r="AP208" s="3">
        <v>45853</v>
      </c>
      <c r="AQ208" s="3">
        <v>45857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120</v>
      </c>
      <c r="BD208" s="56">
        <v>27559.954687222227</v>
      </c>
    </row>
    <row r="209" spans="1:56" ht="28.5" customHeight="1" x14ac:dyDescent="0.45">
      <c r="A209" s="3">
        <v>45601</v>
      </c>
      <c r="B209" s="14" t="s">
        <v>240</v>
      </c>
      <c r="C209" s="9" t="s">
        <v>94</v>
      </c>
      <c r="D209" s="13" t="s">
        <v>110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4884.8418431999999</v>
      </c>
      <c r="Q209" s="10">
        <v>0</v>
      </c>
      <c r="R209" s="10">
        <v>4884.8418431999999</v>
      </c>
      <c r="S209" s="9" t="s">
        <v>100</v>
      </c>
      <c r="T209" s="12">
        <v>45858</v>
      </c>
      <c r="U209" s="11">
        <v>150000</v>
      </c>
      <c r="V209" s="10">
        <v>0</v>
      </c>
      <c r="W209" s="10">
        <v>150000</v>
      </c>
      <c r="X209" s="10">
        <v>0</v>
      </c>
      <c r="Y209" s="10">
        <v>157500</v>
      </c>
      <c r="Z209" s="9" t="s">
        <v>402</v>
      </c>
      <c r="AA209" s="8">
        <v>161353.5</v>
      </c>
      <c r="AB209" s="8">
        <v>0</v>
      </c>
      <c r="AC209" s="8">
        <v>161353.5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72</v>
      </c>
      <c r="AI209" s="1">
        <v>3</v>
      </c>
      <c r="AJ209" s="3">
        <v>45858</v>
      </c>
      <c r="AK209" s="3">
        <v>0</v>
      </c>
      <c r="AL209" s="3">
        <v>45848</v>
      </c>
      <c r="AM209" s="3">
        <v>45855</v>
      </c>
      <c r="AN209" s="3">
        <v>45856</v>
      </c>
      <c r="AO209" s="3">
        <v>45856</v>
      </c>
      <c r="AP209" s="3">
        <v>45853</v>
      </c>
      <c r="AQ209" s="3">
        <v>45857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120</v>
      </c>
      <c r="BD209" s="56">
        <v>20669.966015416667</v>
      </c>
    </row>
    <row r="210" spans="1:56" ht="28.5" customHeight="1" x14ac:dyDescent="0.45">
      <c r="A210" s="3">
        <v>45601</v>
      </c>
      <c r="B210" s="14" t="s">
        <v>240</v>
      </c>
      <c r="C210" s="9" t="s">
        <v>94</v>
      </c>
      <c r="D210" s="13" t="s">
        <v>157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0</v>
      </c>
      <c r="R210" s="10">
        <v>6513.1224575999995</v>
      </c>
      <c r="S210" s="9" t="s">
        <v>100</v>
      </c>
      <c r="T210" s="12">
        <v>45889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101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403</v>
      </c>
      <c r="AG210" s="1" t="s">
        <v>122</v>
      </c>
      <c r="AH210" s="1" t="s">
        <v>72</v>
      </c>
      <c r="AI210" s="1">
        <v>3</v>
      </c>
      <c r="AJ210" s="3">
        <v>45889</v>
      </c>
      <c r="AK210" s="3">
        <v>0</v>
      </c>
      <c r="AL210" s="3">
        <v>45879</v>
      </c>
      <c r="AM210" s="3">
        <v>45886</v>
      </c>
      <c r="AN210" s="3">
        <v>45887</v>
      </c>
      <c r="AO210" s="3">
        <v>45887</v>
      </c>
      <c r="AP210" s="3">
        <v>45884</v>
      </c>
      <c r="AQ210" s="3">
        <v>45888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120</v>
      </c>
      <c r="BD210" s="56">
        <v>27559.954687222227</v>
      </c>
    </row>
    <row r="211" spans="1:56" ht="28.5" customHeight="1" x14ac:dyDescent="0.45">
      <c r="A211" s="3">
        <v>45601</v>
      </c>
      <c r="B211" s="14" t="s">
        <v>240</v>
      </c>
      <c r="C211" s="9" t="s">
        <v>94</v>
      </c>
      <c r="D211" s="13" t="s">
        <v>157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3461.0081427440637</v>
      </c>
      <c r="Q211" s="10">
        <v>0</v>
      </c>
      <c r="R211" s="10">
        <v>3461.0081427440637</v>
      </c>
      <c r="S211" s="9" t="s">
        <v>100</v>
      </c>
      <c r="T211" s="12" t="s">
        <v>63</v>
      </c>
      <c r="U211" s="11">
        <v>106278</v>
      </c>
      <c r="V211" s="10">
        <v>0</v>
      </c>
      <c r="W211" s="10">
        <v>106278</v>
      </c>
      <c r="X211" s="10">
        <v>0</v>
      </c>
      <c r="Y211" s="10">
        <v>111591.90000000001</v>
      </c>
      <c r="Z211" s="9" t="s">
        <v>101</v>
      </c>
      <c r="AA211" s="8">
        <v>114322.18182000001</v>
      </c>
      <c r="AB211" s="8">
        <v>0</v>
      </c>
      <c r="AC211" s="8">
        <v>114322.18182000001</v>
      </c>
      <c r="AD211" s="8">
        <v>0</v>
      </c>
      <c r="AE211" s="8">
        <v>0</v>
      </c>
      <c r="AF211" s="8" t="s">
        <v>403</v>
      </c>
      <c r="AG211" s="1" t="s">
        <v>122</v>
      </c>
      <c r="AH211" s="1" t="s">
        <v>72</v>
      </c>
      <c r="AI211" s="1">
        <v>3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120</v>
      </c>
      <c r="BD211" s="56">
        <v>14645.084321243019</v>
      </c>
    </row>
    <row r="212" spans="1:56" ht="28.5" customHeight="1" x14ac:dyDescent="0.45">
      <c r="A212" s="3">
        <v>45601</v>
      </c>
      <c r="B212" s="14" t="s">
        <v>240</v>
      </c>
      <c r="C212" s="9" t="s">
        <v>94</v>
      </c>
      <c r="D212" s="13" t="s">
        <v>157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0</v>
      </c>
      <c r="Q212" s="10">
        <v>0</v>
      </c>
      <c r="R212" s="10">
        <v>0</v>
      </c>
      <c r="S212" s="9" t="s">
        <v>100</v>
      </c>
      <c r="T212" s="12" t="s">
        <v>142</v>
      </c>
      <c r="U212" s="11">
        <v>10000</v>
      </c>
      <c r="V212" s="10">
        <v>12607</v>
      </c>
      <c r="W212" s="10">
        <v>0</v>
      </c>
      <c r="X212" s="10">
        <v>56730</v>
      </c>
      <c r="Y212" s="10">
        <v>0</v>
      </c>
      <c r="Z212" s="9" t="s">
        <v>402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72</v>
      </c>
      <c r="AI212" s="1">
        <v>3</v>
      </c>
      <c r="AJ212" s="3" t="s">
        <v>142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414</v>
      </c>
      <c r="AZ212" s="2">
        <v>0</v>
      </c>
      <c r="BA212" s="2">
        <v>0</v>
      </c>
      <c r="BB212" s="2">
        <v>0</v>
      </c>
      <c r="BC212" s="1" t="s">
        <v>120</v>
      </c>
      <c r="BD212" s="56">
        <v>0</v>
      </c>
    </row>
    <row r="213" spans="1:56" ht="28.5" customHeight="1" x14ac:dyDescent="0.45">
      <c r="A213" s="3">
        <v>45601</v>
      </c>
      <c r="B213" s="14" t="s">
        <v>240</v>
      </c>
      <c r="C213" s="9" t="s">
        <v>94</v>
      </c>
      <c r="D213" s="13" t="s">
        <v>110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0</v>
      </c>
      <c r="Q213" s="10">
        <v>0</v>
      </c>
      <c r="R213" s="10">
        <v>0</v>
      </c>
      <c r="S213" s="9" t="s">
        <v>100</v>
      </c>
      <c r="T213" s="12" t="s">
        <v>142</v>
      </c>
      <c r="U213" s="11">
        <v>7920</v>
      </c>
      <c r="V213" s="10">
        <v>7920</v>
      </c>
      <c r="W213" s="10">
        <v>0</v>
      </c>
      <c r="X213" s="10">
        <v>12600</v>
      </c>
      <c r="Y213" s="10">
        <v>0</v>
      </c>
      <c r="Z213" s="9" t="s">
        <v>402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122</v>
      </c>
      <c r="AH213" s="1" t="s">
        <v>72</v>
      </c>
      <c r="AI213" s="1">
        <v>3</v>
      </c>
      <c r="AJ213" s="3" t="s">
        <v>142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128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101</v>
      </c>
      <c r="AA214" s="8">
        <v>1028658.6818200002</v>
      </c>
      <c r="AB214" s="8">
        <v>0</v>
      </c>
      <c r="AC214" s="8">
        <v>1028658.6818200002</v>
      </c>
      <c r="AD214" s="8">
        <v>0</v>
      </c>
      <c r="AE214" s="8">
        <v>0</v>
      </c>
      <c r="AF214" s="8" t="s">
        <v>58</v>
      </c>
      <c r="AG214" s="1" t="s">
        <v>122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121</v>
      </c>
      <c r="BD214" s="56">
        <v>0</v>
      </c>
    </row>
    <row r="215" spans="1:56" ht="28.5" customHeight="1" x14ac:dyDescent="0.45">
      <c r="A215" s="3">
        <v>45737</v>
      </c>
      <c r="B215" s="14" t="s">
        <v>703</v>
      </c>
      <c r="C215" s="9" t="s">
        <v>325</v>
      </c>
      <c r="D215" s="13" t="s">
        <v>59</v>
      </c>
      <c r="E215" s="9">
        <v>26</v>
      </c>
      <c r="F215" s="9">
        <v>39</v>
      </c>
      <c r="G215" s="9" t="s">
        <v>60</v>
      </c>
      <c r="H215" s="9">
        <v>0</v>
      </c>
      <c r="I215" s="9">
        <v>93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133</v>
      </c>
      <c r="T215" s="12">
        <v>45745</v>
      </c>
      <c r="U215" s="11">
        <v>5000</v>
      </c>
      <c r="V215" s="10">
        <v>5000</v>
      </c>
      <c r="W215" s="10">
        <v>0</v>
      </c>
      <c r="X215" s="10">
        <v>0</v>
      </c>
      <c r="Y215" s="10">
        <v>0</v>
      </c>
      <c r="Z215" s="9" t="s">
        <v>85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125</v>
      </c>
      <c r="AH215" s="1" t="s">
        <v>77</v>
      </c>
      <c r="AI215" s="1">
        <v>1</v>
      </c>
      <c r="AJ215" s="3">
        <v>45745</v>
      </c>
      <c r="AK215" s="3">
        <v>0</v>
      </c>
      <c r="AL215" s="3">
        <v>0</v>
      </c>
      <c r="AM215" s="3">
        <v>0</v>
      </c>
      <c r="AN215" s="3">
        <v>0</v>
      </c>
      <c r="AO215" s="3">
        <v>45744</v>
      </c>
      <c r="AP215" s="3">
        <v>45740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45738</v>
      </c>
      <c r="B216" s="14" t="s">
        <v>704</v>
      </c>
      <c r="C216" s="9" t="s">
        <v>150</v>
      </c>
      <c r="D216" s="13" t="s">
        <v>59</v>
      </c>
      <c r="E216" s="9">
        <v>26</v>
      </c>
      <c r="F216" s="9">
        <v>39</v>
      </c>
      <c r="G216" s="9" t="s">
        <v>60</v>
      </c>
      <c r="H216" s="9">
        <v>0</v>
      </c>
      <c r="I216" s="9">
        <v>93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133</v>
      </c>
      <c r="T216" s="12">
        <v>45753</v>
      </c>
      <c r="U216" s="11">
        <v>10000</v>
      </c>
      <c r="V216" s="10">
        <v>0</v>
      </c>
      <c r="W216" s="10">
        <v>10000</v>
      </c>
      <c r="X216" s="10">
        <v>0</v>
      </c>
      <c r="Y216" s="10">
        <v>0</v>
      </c>
      <c r="Z216" s="9" t="s">
        <v>85</v>
      </c>
      <c r="AA216" s="8">
        <v>11315.7</v>
      </c>
      <c r="AB216" s="8">
        <v>0</v>
      </c>
      <c r="AC216" s="8">
        <v>11315.7</v>
      </c>
      <c r="AD216" s="8">
        <v>0</v>
      </c>
      <c r="AE216" s="8">
        <v>0</v>
      </c>
      <c r="AF216" s="8">
        <v>0</v>
      </c>
      <c r="AG216" s="1" t="s">
        <v>61</v>
      </c>
      <c r="AH216" s="1" t="s">
        <v>77</v>
      </c>
      <c r="AI216" s="1">
        <v>1</v>
      </c>
      <c r="AJ216" s="3">
        <v>45753</v>
      </c>
      <c r="AK216" s="3">
        <v>0</v>
      </c>
      <c r="AL216" s="3">
        <v>0</v>
      </c>
      <c r="AM216" s="3">
        <v>0</v>
      </c>
      <c r="AN216" s="3">
        <v>0</v>
      </c>
      <c r="AO216" s="3">
        <v>45752</v>
      </c>
      <c r="AP216" s="3">
        <v>45748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913.67990999999995</v>
      </c>
    </row>
    <row r="217" spans="1:56" ht="28.5" customHeight="1" x14ac:dyDescent="0.45">
      <c r="A217" s="3">
        <v>45743</v>
      </c>
      <c r="B217" s="14" t="s">
        <v>738</v>
      </c>
      <c r="C217" s="9" t="s">
        <v>206</v>
      </c>
      <c r="D217" s="13" t="s">
        <v>741</v>
      </c>
      <c r="E217" s="9">
        <v>26</v>
      </c>
      <c r="F217" s="9">
        <v>41</v>
      </c>
      <c r="G217" s="9" t="s">
        <v>60</v>
      </c>
      <c r="H217" s="9">
        <v>0</v>
      </c>
      <c r="I217" s="9">
        <v>97</v>
      </c>
      <c r="J217" s="9" t="s">
        <v>57</v>
      </c>
      <c r="K217" s="9">
        <v>5</v>
      </c>
      <c r="L217" s="9" t="s">
        <v>92</v>
      </c>
      <c r="M217" s="10">
        <v>27</v>
      </c>
      <c r="N217" s="9">
        <v>43</v>
      </c>
      <c r="O217" s="9">
        <v>40</v>
      </c>
      <c r="P217" s="10">
        <v>114.57174504959998</v>
      </c>
      <c r="Q217" s="10">
        <v>0</v>
      </c>
      <c r="R217" s="10">
        <v>114.57174504959998</v>
      </c>
      <c r="S217" s="9" t="s">
        <v>218</v>
      </c>
      <c r="T217" s="12">
        <v>45755</v>
      </c>
      <c r="U217" s="11">
        <v>4000</v>
      </c>
      <c r="V217" s="10">
        <v>0</v>
      </c>
      <c r="W217" s="10">
        <v>4000</v>
      </c>
      <c r="X217" s="10">
        <v>0</v>
      </c>
      <c r="Y217" s="10">
        <v>4200</v>
      </c>
      <c r="Z217" s="9" t="s">
        <v>85</v>
      </c>
      <c r="AA217" s="8">
        <v>4749.8</v>
      </c>
      <c r="AB217" s="8">
        <v>0</v>
      </c>
      <c r="AC217" s="8">
        <v>4749.8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>
        <v>45755</v>
      </c>
      <c r="AK217" s="3">
        <v>0</v>
      </c>
      <c r="AL217" s="3">
        <v>45745</v>
      </c>
      <c r="AM217" s="3">
        <v>45752</v>
      </c>
      <c r="AN217" s="3">
        <v>45753</v>
      </c>
      <c r="AO217" s="3">
        <v>45753</v>
      </c>
      <c r="AP217" s="3">
        <v>45750</v>
      </c>
      <c r="AQ217" s="3">
        <v>45754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742</v>
      </c>
      <c r="AZ217" s="2">
        <v>0</v>
      </c>
      <c r="BA217" s="2">
        <v>0</v>
      </c>
      <c r="BB217" s="2">
        <v>0</v>
      </c>
      <c r="BC217" s="1" t="s">
        <v>105</v>
      </c>
      <c r="BD217" s="56">
        <v>383.51996222222226</v>
      </c>
    </row>
    <row r="218" spans="1:56" ht="28.5" customHeight="1" x14ac:dyDescent="0.45">
      <c r="A218" s="3" t="s">
        <v>146</v>
      </c>
      <c r="B218" s="14" t="s">
        <v>146</v>
      </c>
      <c r="C218" s="9" t="s">
        <v>153</v>
      </c>
      <c r="D218" s="13" t="s">
        <v>59</v>
      </c>
      <c r="E218" s="9">
        <v>26</v>
      </c>
      <c r="F218" s="9">
        <v>42</v>
      </c>
      <c r="G218" s="9" t="s">
        <v>60</v>
      </c>
      <c r="H218" s="9">
        <v>0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 t="s">
        <v>63</v>
      </c>
      <c r="U218" s="11">
        <v>40000</v>
      </c>
      <c r="V218" s="10">
        <v>0</v>
      </c>
      <c r="W218" s="10">
        <v>40000</v>
      </c>
      <c r="X218" s="10">
        <v>0</v>
      </c>
      <c r="Y218" s="10">
        <v>0</v>
      </c>
      <c r="Z218" s="9" t="s">
        <v>85</v>
      </c>
      <c r="AA218" s="8">
        <v>48615.600000000006</v>
      </c>
      <c r="AB218" s="8">
        <v>0</v>
      </c>
      <c r="AC218" s="8">
        <v>48615.600000000006</v>
      </c>
      <c r="AD218" s="8">
        <v>0</v>
      </c>
      <c r="AE218" s="8">
        <v>0</v>
      </c>
      <c r="AF218" s="8">
        <v>0</v>
      </c>
      <c r="AG218" s="1" t="s">
        <v>126</v>
      </c>
      <c r="AH218" s="1" t="s">
        <v>77</v>
      </c>
      <c r="AI218" s="1">
        <v>1</v>
      </c>
      <c r="AJ218" s="3" t="s">
        <v>63</v>
      </c>
      <c r="AK218" s="3">
        <v>0</v>
      </c>
      <c r="AL218" s="3">
        <v>0</v>
      </c>
      <c r="AM218" s="3">
        <v>0</v>
      </c>
      <c r="AN218" s="3">
        <v>0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3925.4396133333335</v>
      </c>
    </row>
    <row r="219" spans="1:56" ht="28.5" customHeight="1" x14ac:dyDescent="0.45">
      <c r="A219" s="3" t="s">
        <v>146</v>
      </c>
      <c r="B219" s="14" t="s">
        <v>146</v>
      </c>
      <c r="C219" s="9" t="s">
        <v>206</v>
      </c>
      <c r="D219" s="13" t="s">
        <v>61</v>
      </c>
      <c r="E219" s="9">
        <v>26</v>
      </c>
      <c r="F219" s="9">
        <v>41</v>
      </c>
      <c r="G219" s="9" t="s">
        <v>60</v>
      </c>
      <c r="H219" s="9">
        <v>0</v>
      </c>
      <c r="I219" s="9">
        <v>97</v>
      </c>
      <c r="J219" s="9" t="s">
        <v>57</v>
      </c>
      <c r="K219" s="9">
        <v>5</v>
      </c>
      <c r="L219" s="9" t="s">
        <v>92</v>
      </c>
      <c r="M219" s="10">
        <v>27</v>
      </c>
      <c r="N219" s="9">
        <v>43</v>
      </c>
      <c r="O219" s="9">
        <v>40</v>
      </c>
      <c r="P219" s="10">
        <v>286.42936262399996</v>
      </c>
      <c r="Q219" s="10">
        <v>0</v>
      </c>
      <c r="R219" s="10">
        <v>286.42936262399996</v>
      </c>
      <c r="S219" s="9" t="s">
        <v>218</v>
      </c>
      <c r="T219" s="12" t="s">
        <v>63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85</v>
      </c>
      <c r="AA219" s="8">
        <v>11874.499999999998</v>
      </c>
      <c r="AB219" s="8">
        <v>0</v>
      </c>
      <c r="AC219" s="8">
        <v>11874.499999999998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958.79990555555537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 t="s">
        <v>60</v>
      </c>
      <c r="H220" s="9">
        <v>0</v>
      </c>
      <c r="I220" s="9">
        <v>102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85</v>
      </c>
      <c r="AA220" s="8">
        <v>76555.600000000006</v>
      </c>
      <c r="AB220" s="8">
        <v>0</v>
      </c>
      <c r="AC220" s="8">
        <v>76555.600000000006</v>
      </c>
      <c r="AD220" s="8">
        <v>0</v>
      </c>
      <c r="AE220" s="8">
        <v>0</v>
      </c>
      <c r="AF220" s="8" t="s">
        <v>58</v>
      </c>
      <c r="AG220" s="1" t="s">
        <v>122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45733</v>
      </c>
      <c r="B221" s="14" t="s">
        <v>636</v>
      </c>
      <c r="C221" s="9" t="s">
        <v>227</v>
      </c>
      <c r="D221" s="13" t="s">
        <v>560</v>
      </c>
      <c r="E221" s="9">
        <v>26</v>
      </c>
      <c r="F221" s="9">
        <v>43</v>
      </c>
      <c r="G221" s="9" t="s">
        <v>60</v>
      </c>
      <c r="H221" s="9" t="s">
        <v>66</v>
      </c>
      <c r="I221" s="9">
        <v>140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213</v>
      </c>
      <c r="T221" s="12">
        <v>45746</v>
      </c>
      <c r="U221" s="11">
        <v>11800</v>
      </c>
      <c r="V221" s="10">
        <v>0</v>
      </c>
      <c r="W221" s="10">
        <v>11800</v>
      </c>
      <c r="X221" s="10">
        <v>9595</v>
      </c>
      <c r="Y221" s="10">
        <v>2315.25</v>
      </c>
      <c r="Z221" s="9" t="s">
        <v>165</v>
      </c>
      <c r="AA221" s="8">
        <v>2878.6197824999999</v>
      </c>
      <c r="AB221" s="8">
        <v>2878.6197824999999</v>
      </c>
      <c r="AC221" s="8">
        <v>0</v>
      </c>
      <c r="AD221" s="8">
        <v>2878.6197824999999</v>
      </c>
      <c r="AE221" s="8">
        <v>0</v>
      </c>
      <c r="AF221" s="8">
        <v>0</v>
      </c>
      <c r="AG221" s="1" t="s">
        <v>122</v>
      </c>
      <c r="AH221" s="1" t="s">
        <v>68</v>
      </c>
      <c r="AI221" s="1">
        <v>4</v>
      </c>
      <c r="AJ221" s="3">
        <v>45746</v>
      </c>
      <c r="AK221" s="3">
        <v>45742</v>
      </c>
      <c r="AL221" s="3">
        <v>45736</v>
      </c>
      <c r="AM221" s="3">
        <v>45743</v>
      </c>
      <c r="AN221" s="3">
        <v>45744</v>
      </c>
      <c r="AO221" s="3">
        <v>45744</v>
      </c>
      <c r="AP221" s="3">
        <v>45741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100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165</v>
      </c>
      <c r="AA222" s="8">
        <v>2878.6197824999999</v>
      </c>
      <c r="AB222" s="8">
        <v>2878.6197824999999</v>
      </c>
      <c r="AC222" s="8">
        <v>0</v>
      </c>
      <c r="AD222" s="8">
        <v>2878.6197824999999</v>
      </c>
      <c r="AE222" s="8">
        <v>0</v>
      </c>
      <c r="AF222" s="8" t="s">
        <v>58</v>
      </c>
      <c r="AG222" s="1" t="s">
        <v>125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0</v>
      </c>
    </row>
    <row r="223" spans="1:56" ht="28.5" customHeight="1" x14ac:dyDescent="0.45">
      <c r="A223" s="3" t="s">
        <v>146</v>
      </c>
      <c r="B223" s="14" t="s">
        <v>146</v>
      </c>
      <c r="C223" s="9" t="s">
        <v>113</v>
      </c>
      <c r="D223" s="13" t="s">
        <v>59</v>
      </c>
      <c r="E223" s="9">
        <v>26</v>
      </c>
      <c r="F223" s="9">
        <v>43</v>
      </c>
      <c r="G223" s="9" t="s">
        <v>60</v>
      </c>
      <c r="H223" s="9">
        <v>0</v>
      </c>
      <c r="I223" s="9">
        <v>116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>
        <v>45777</v>
      </c>
      <c r="U223" s="11">
        <v>10000</v>
      </c>
      <c r="V223" s="10">
        <v>0</v>
      </c>
      <c r="W223" s="10">
        <v>10000</v>
      </c>
      <c r="X223" s="10">
        <v>0</v>
      </c>
      <c r="Y223" s="10">
        <v>0</v>
      </c>
      <c r="Z223" s="9" t="s">
        <v>255</v>
      </c>
      <c r="AA223" s="8">
        <v>12433.3</v>
      </c>
      <c r="AB223" s="8">
        <v>8278</v>
      </c>
      <c r="AC223" s="8">
        <v>4155.2999999999993</v>
      </c>
      <c r="AD223" s="8">
        <v>0</v>
      </c>
      <c r="AE223" s="8">
        <v>0</v>
      </c>
      <c r="AF223" s="8">
        <v>0</v>
      </c>
      <c r="AG223" s="1" t="s">
        <v>125</v>
      </c>
      <c r="AH223" s="1" t="s">
        <v>77</v>
      </c>
      <c r="AI223" s="1">
        <v>1</v>
      </c>
      <c r="AJ223" s="3">
        <v>45777</v>
      </c>
      <c r="AK223" s="3">
        <v>0</v>
      </c>
      <c r="AL223" s="3">
        <v>0</v>
      </c>
      <c r="AM223" s="3">
        <v>0</v>
      </c>
      <c r="AN223" s="3">
        <v>0</v>
      </c>
      <c r="AO223" s="3">
        <v>45776</v>
      </c>
      <c r="AP223" s="3">
        <v>45772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412.94448</v>
      </c>
    </row>
    <row r="224" spans="1:56" ht="28.5" customHeight="1" x14ac:dyDescent="0.45">
      <c r="A224" s="3" t="s">
        <v>146</v>
      </c>
      <c r="B224" s="14" t="s">
        <v>146</v>
      </c>
      <c r="C224" s="9" t="s">
        <v>113</v>
      </c>
      <c r="D224" s="13" t="s">
        <v>59</v>
      </c>
      <c r="E224" s="9">
        <v>26</v>
      </c>
      <c r="F224" s="9">
        <v>43</v>
      </c>
      <c r="G224" s="9" t="s">
        <v>60</v>
      </c>
      <c r="H224" s="9">
        <v>0</v>
      </c>
      <c r="I224" s="9">
        <v>116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 t="s">
        <v>63</v>
      </c>
      <c r="U224" s="11">
        <v>20000</v>
      </c>
      <c r="V224" s="10">
        <v>0</v>
      </c>
      <c r="W224" s="10">
        <v>20000</v>
      </c>
      <c r="X224" s="10">
        <v>0</v>
      </c>
      <c r="Y224" s="10">
        <v>0</v>
      </c>
      <c r="Z224" s="9" t="s">
        <v>255</v>
      </c>
      <c r="AA224" s="8">
        <v>24866.6</v>
      </c>
      <c r="AB224" s="8">
        <v>0</v>
      </c>
      <c r="AC224" s="8">
        <v>24866.6</v>
      </c>
      <c r="AD224" s="8">
        <v>0</v>
      </c>
      <c r="AE224" s="8">
        <v>0</v>
      </c>
      <c r="AF224" s="8">
        <v>0</v>
      </c>
      <c r="AG224" s="1" t="s">
        <v>123</v>
      </c>
      <c r="AH224" s="1" t="s">
        <v>77</v>
      </c>
      <c r="AI224" s="1">
        <v>1</v>
      </c>
      <c r="AJ224" s="3" t="s">
        <v>63</v>
      </c>
      <c r="AK224" s="3">
        <v>0</v>
      </c>
      <c r="AL224" s="3">
        <v>0</v>
      </c>
      <c r="AM224" s="3">
        <v>0</v>
      </c>
      <c r="AN224" s="3">
        <v>0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2471.1874488888889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116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255</v>
      </c>
      <c r="AA225" s="8">
        <v>37299.899999999994</v>
      </c>
      <c r="AB225" s="8">
        <v>8278</v>
      </c>
      <c r="AC225" s="8">
        <v>29021.899999999998</v>
      </c>
      <c r="AD225" s="8">
        <v>0</v>
      </c>
      <c r="AE225" s="8">
        <v>0</v>
      </c>
      <c r="AF225" s="8" t="s">
        <v>58</v>
      </c>
      <c r="AG225" s="1" t="s">
        <v>123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256</v>
      </c>
      <c r="BD225" s="56">
        <v>0</v>
      </c>
    </row>
    <row r="226" spans="1:56" ht="28.5" customHeight="1" x14ac:dyDescent="0.45">
      <c r="A226" s="3">
        <v>45731</v>
      </c>
      <c r="B226" s="14" t="s">
        <v>651</v>
      </c>
      <c r="C226" s="9" t="s">
        <v>113</v>
      </c>
      <c r="D226" s="13" t="s">
        <v>59</v>
      </c>
      <c r="E226" s="9">
        <v>26</v>
      </c>
      <c r="F226" s="9">
        <v>43</v>
      </c>
      <c r="G226" s="9" t="s">
        <v>60</v>
      </c>
      <c r="H226" s="9" t="s">
        <v>66</v>
      </c>
      <c r="I226" s="9">
        <v>150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114</v>
      </c>
      <c r="T226" s="12">
        <v>45751</v>
      </c>
      <c r="U226" s="11">
        <v>20000</v>
      </c>
      <c r="V226" s="10">
        <v>0</v>
      </c>
      <c r="W226" s="10">
        <v>20000</v>
      </c>
      <c r="X226" s="10">
        <v>0</v>
      </c>
      <c r="Y226" s="10">
        <v>0</v>
      </c>
      <c r="Z226" s="9" t="s">
        <v>89</v>
      </c>
      <c r="AA226" s="8">
        <v>24866.6</v>
      </c>
      <c r="AB226" s="8">
        <v>24866.6</v>
      </c>
      <c r="AC226" s="8">
        <v>0</v>
      </c>
      <c r="AD226" s="8">
        <v>0</v>
      </c>
      <c r="AE226" s="8">
        <v>24866.6</v>
      </c>
      <c r="AF226" s="8" t="s">
        <v>299</v>
      </c>
      <c r="AG226" s="1" t="s">
        <v>125</v>
      </c>
      <c r="AH226" s="1" t="s">
        <v>163</v>
      </c>
      <c r="AI226" s="1">
        <v>2</v>
      </c>
      <c r="AJ226" s="3">
        <v>45751</v>
      </c>
      <c r="AK226" s="3">
        <v>45749</v>
      </c>
      <c r="AL226" s="3">
        <v>0</v>
      </c>
      <c r="AM226" s="3">
        <v>0</v>
      </c>
      <c r="AN226" s="3">
        <v>0</v>
      </c>
      <c r="AO226" s="3">
        <v>45750</v>
      </c>
      <c r="AP226" s="3">
        <v>45746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483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107</v>
      </c>
      <c r="BD226" s="56">
        <v>0</v>
      </c>
    </row>
    <row r="227" spans="1:56" ht="28.5" customHeight="1" x14ac:dyDescent="0.45">
      <c r="A227" s="3">
        <v>45723</v>
      </c>
      <c r="B227" s="14" t="s">
        <v>540</v>
      </c>
      <c r="C227" s="9" t="s">
        <v>113</v>
      </c>
      <c r="D227" s="13" t="s">
        <v>159</v>
      </c>
      <c r="E227" s="9">
        <v>26</v>
      </c>
      <c r="F227" s="9">
        <v>43</v>
      </c>
      <c r="G227" s="9" t="s">
        <v>60</v>
      </c>
      <c r="H227" s="9" t="s">
        <v>66</v>
      </c>
      <c r="I227" s="9">
        <v>150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114</v>
      </c>
      <c r="T227" s="12">
        <v>45754</v>
      </c>
      <c r="U227" s="11">
        <v>30000</v>
      </c>
      <c r="V227" s="10">
        <v>3848</v>
      </c>
      <c r="W227" s="10">
        <v>26152</v>
      </c>
      <c r="X227" s="10">
        <v>0</v>
      </c>
      <c r="Y227" s="10">
        <v>27459.600000000002</v>
      </c>
      <c r="Z227" s="9" t="s">
        <v>89</v>
      </c>
      <c r="AA227" s="8">
        <v>32515.566159999998</v>
      </c>
      <c r="AB227" s="8">
        <v>2781</v>
      </c>
      <c r="AC227" s="8">
        <v>29734.566159999998</v>
      </c>
      <c r="AD227" s="8">
        <v>0</v>
      </c>
      <c r="AE227" s="8">
        <v>32515.566159999998</v>
      </c>
      <c r="AF227" s="8" t="s">
        <v>315</v>
      </c>
      <c r="AG227" s="1" t="s">
        <v>123</v>
      </c>
      <c r="AH227" s="1" t="s">
        <v>68</v>
      </c>
      <c r="AI227" s="1">
        <v>4</v>
      </c>
      <c r="AJ227" s="3">
        <v>45754</v>
      </c>
      <c r="AK227" s="3">
        <v>45750</v>
      </c>
      <c r="AL227" s="3">
        <v>45744</v>
      </c>
      <c r="AM227" s="3">
        <v>45751</v>
      </c>
      <c r="AN227" s="3">
        <v>45752</v>
      </c>
      <c r="AO227" s="3">
        <v>45752</v>
      </c>
      <c r="AP227" s="3">
        <v>45749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107</v>
      </c>
      <c r="BD227" s="56">
        <v>3066.6249233013336</v>
      </c>
    </row>
    <row r="228" spans="1:56" ht="28.5" customHeight="1" x14ac:dyDescent="0.45">
      <c r="A228" s="3">
        <v>45723</v>
      </c>
      <c r="B228" s="14" t="s">
        <v>541</v>
      </c>
      <c r="C228" s="9" t="s">
        <v>113</v>
      </c>
      <c r="D228" s="13" t="s">
        <v>159</v>
      </c>
      <c r="E228" s="9">
        <v>26</v>
      </c>
      <c r="F228" s="9">
        <v>43</v>
      </c>
      <c r="G228" s="9" t="s">
        <v>60</v>
      </c>
      <c r="H228" s="9" t="s">
        <v>66</v>
      </c>
      <c r="I228" s="9">
        <v>150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114</v>
      </c>
      <c r="T228" s="12">
        <v>45757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89</v>
      </c>
      <c r="AA228" s="8">
        <v>37299.899999999994</v>
      </c>
      <c r="AB228" s="8">
        <v>0</v>
      </c>
      <c r="AC228" s="8">
        <v>37299.899999999994</v>
      </c>
      <c r="AD228" s="8">
        <v>0</v>
      </c>
      <c r="AE228" s="8">
        <v>37299.899999999994</v>
      </c>
      <c r="AF228" s="8" t="s">
        <v>315</v>
      </c>
      <c r="AG228" s="1" t="s">
        <v>61</v>
      </c>
      <c r="AH228" s="1" t="s">
        <v>68</v>
      </c>
      <c r="AI228" s="1">
        <v>4</v>
      </c>
      <c r="AJ228" s="3">
        <v>45757</v>
      </c>
      <c r="AK228" s="3">
        <v>45753</v>
      </c>
      <c r="AL228" s="3">
        <v>45747</v>
      </c>
      <c r="AM228" s="3">
        <v>45754</v>
      </c>
      <c r="AN228" s="3">
        <v>45755</v>
      </c>
      <c r="AO228" s="3">
        <v>45755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107</v>
      </c>
      <c r="BD228" s="56">
        <v>3846.8630200000002</v>
      </c>
    </row>
    <row r="229" spans="1:56" ht="28.5" customHeight="1" x14ac:dyDescent="0.45">
      <c r="A229" s="3">
        <v>45744</v>
      </c>
      <c r="B229" s="14" t="s">
        <v>138</v>
      </c>
      <c r="C229" s="9" t="s">
        <v>113</v>
      </c>
      <c r="D229" s="13" t="s">
        <v>59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>
        <v>45765</v>
      </c>
      <c r="U229" s="11">
        <v>11000</v>
      </c>
      <c r="V229" s="10">
        <v>0</v>
      </c>
      <c r="W229" s="10">
        <v>11000</v>
      </c>
      <c r="X229" s="10">
        <v>0</v>
      </c>
      <c r="Y229" s="10">
        <v>0</v>
      </c>
      <c r="Z229" s="9" t="s">
        <v>89</v>
      </c>
      <c r="AA229" s="8">
        <v>13676.630000000001</v>
      </c>
      <c r="AB229" s="8">
        <v>0</v>
      </c>
      <c r="AC229" s="8">
        <v>13676.630000000001</v>
      </c>
      <c r="AD229" s="8">
        <v>0</v>
      </c>
      <c r="AE229" s="8">
        <v>13676.630000000001</v>
      </c>
      <c r="AF229" s="8" t="s">
        <v>315</v>
      </c>
      <c r="AG229" s="1" t="s">
        <v>122</v>
      </c>
      <c r="AH229" s="1" t="s">
        <v>163</v>
      </c>
      <c r="AI229" s="1">
        <v>2</v>
      </c>
      <c r="AJ229" s="3">
        <v>45765</v>
      </c>
      <c r="AK229" s="3">
        <v>45763</v>
      </c>
      <c r="AL229" s="3">
        <v>0</v>
      </c>
      <c r="AM229" s="3">
        <v>0</v>
      </c>
      <c r="AN229" s="3">
        <v>0</v>
      </c>
      <c r="AO229" s="3">
        <v>45764</v>
      </c>
      <c r="AP229" s="3">
        <v>45760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483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107</v>
      </c>
      <c r="BD229" s="56">
        <v>1410.516440666667</v>
      </c>
    </row>
    <row r="230" spans="1:56" ht="28.5" customHeight="1" x14ac:dyDescent="0.45">
      <c r="A230" s="3">
        <v>45723</v>
      </c>
      <c r="B230" s="14" t="s">
        <v>542</v>
      </c>
      <c r="C230" s="9" t="s">
        <v>113</v>
      </c>
      <c r="D230" s="13" t="s">
        <v>159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114</v>
      </c>
      <c r="T230" s="12">
        <v>45772</v>
      </c>
      <c r="U230" s="11">
        <v>30000</v>
      </c>
      <c r="V230" s="10">
        <v>0</v>
      </c>
      <c r="W230" s="10">
        <v>30000</v>
      </c>
      <c r="X230" s="10">
        <v>0</v>
      </c>
      <c r="Y230" s="10">
        <v>31500</v>
      </c>
      <c r="Z230" s="9" t="s">
        <v>89</v>
      </c>
      <c r="AA230" s="8">
        <v>37299.899999999994</v>
      </c>
      <c r="AB230" s="8">
        <v>0</v>
      </c>
      <c r="AC230" s="8">
        <v>37299.899999999994</v>
      </c>
      <c r="AD230" s="8">
        <v>0</v>
      </c>
      <c r="AE230" s="8">
        <v>37299.899999999994</v>
      </c>
      <c r="AF230" s="8" t="s">
        <v>315</v>
      </c>
      <c r="AG230" s="1" t="s">
        <v>122</v>
      </c>
      <c r="AH230" s="1" t="s">
        <v>68</v>
      </c>
      <c r="AI230" s="1">
        <v>4</v>
      </c>
      <c r="AJ230" s="3">
        <v>45772</v>
      </c>
      <c r="AK230" s="3">
        <v>45768</v>
      </c>
      <c r="AL230" s="3">
        <v>45762</v>
      </c>
      <c r="AM230" s="3">
        <v>45769</v>
      </c>
      <c r="AN230" s="3">
        <v>45770</v>
      </c>
      <c r="AO230" s="3">
        <v>45770</v>
      </c>
      <c r="AP230" s="3">
        <v>45767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107</v>
      </c>
      <c r="BD230" s="56">
        <v>3846.8630200000002</v>
      </c>
    </row>
    <row r="231" spans="1:56" ht="28.5" customHeight="1" x14ac:dyDescent="0.45">
      <c r="A231" s="3" t="s">
        <v>146</v>
      </c>
      <c r="B231" s="14" t="s">
        <v>146</v>
      </c>
      <c r="C231" s="9" t="s">
        <v>113</v>
      </c>
      <c r="D231" s="13" t="s">
        <v>61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150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45777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89</v>
      </c>
      <c r="AA231" s="8">
        <v>24866.6</v>
      </c>
      <c r="AB231" s="8">
        <v>0</v>
      </c>
      <c r="AC231" s="8">
        <v>24866.6</v>
      </c>
      <c r="AD231" s="8">
        <v>0</v>
      </c>
      <c r="AE231" s="8">
        <v>24866.6</v>
      </c>
      <c r="AF231" s="8" t="s">
        <v>315</v>
      </c>
      <c r="AG231" s="1" t="s">
        <v>123</v>
      </c>
      <c r="AH231" s="1" t="s">
        <v>68</v>
      </c>
      <c r="AI231" s="1">
        <v>4</v>
      </c>
      <c r="AJ231" s="3">
        <v>45777</v>
      </c>
      <c r="AK231" s="3">
        <v>45773</v>
      </c>
      <c r="AL231" s="3">
        <v>45767</v>
      </c>
      <c r="AM231" s="3">
        <v>45774</v>
      </c>
      <c r="AN231" s="3">
        <v>45775</v>
      </c>
      <c r="AO231" s="3">
        <v>45775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107</v>
      </c>
      <c r="BD231" s="56">
        <v>2564.5753466666665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26</v>
      </c>
      <c r="F232" s="9">
        <v>43</v>
      </c>
      <c r="G232" s="9">
        <v>0</v>
      </c>
      <c r="H232" s="9">
        <v>0</v>
      </c>
      <c r="I232" s="9">
        <v>120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89</v>
      </c>
      <c r="AA232" s="8">
        <v>170525.19615999999</v>
      </c>
      <c r="AB232" s="8">
        <v>27647.599999999999</v>
      </c>
      <c r="AC232" s="8">
        <v>142877.59615999999</v>
      </c>
      <c r="AD232" s="8">
        <v>0</v>
      </c>
      <c r="AE232" s="8">
        <v>170525.19615999999</v>
      </c>
      <c r="AF232" s="8" t="s">
        <v>58</v>
      </c>
      <c r="AG232" s="1" t="s">
        <v>125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109</v>
      </c>
      <c r="BD232" s="56">
        <v>0</v>
      </c>
    </row>
    <row r="233" spans="1:56" ht="28.5" customHeight="1" x14ac:dyDescent="0.45">
      <c r="A233" s="3" t="s">
        <v>146</v>
      </c>
      <c r="B233" s="14" t="s">
        <v>146</v>
      </c>
      <c r="C233" s="9" t="s">
        <v>166</v>
      </c>
      <c r="D233" s="13" t="s">
        <v>167</v>
      </c>
      <c r="E233" s="9">
        <v>28</v>
      </c>
      <c r="F233" s="9">
        <v>41</v>
      </c>
      <c r="G233" s="9" t="s">
        <v>60</v>
      </c>
      <c r="H233" s="9">
        <v>0</v>
      </c>
      <c r="I233" s="9">
        <v>120</v>
      </c>
      <c r="J233" s="9" t="s">
        <v>78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45759</v>
      </c>
      <c r="U233" s="11">
        <v>50000</v>
      </c>
      <c r="V233" s="10">
        <v>0</v>
      </c>
      <c r="W233" s="10">
        <v>50000</v>
      </c>
      <c r="X233" s="10">
        <v>0</v>
      </c>
      <c r="Y233" s="10">
        <v>52500</v>
      </c>
      <c r="Z233" s="9" t="s">
        <v>137</v>
      </c>
      <c r="AA233" s="8">
        <v>59372.5</v>
      </c>
      <c r="AB233" s="8">
        <v>0</v>
      </c>
      <c r="AC233" s="8">
        <v>59372.5</v>
      </c>
      <c r="AD233" s="8">
        <v>0</v>
      </c>
      <c r="AE233" s="8">
        <v>0</v>
      </c>
      <c r="AF233" s="8">
        <v>0</v>
      </c>
      <c r="AG233" s="1" t="s">
        <v>122</v>
      </c>
      <c r="AH233" s="1" t="s">
        <v>168</v>
      </c>
      <c r="AI233" s="1">
        <v>2</v>
      </c>
      <c r="AJ233" s="3">
        <v>45759</v>
      </c>
      <c r="AK233" s="3">
        <v>0</v>
      </c>
      <c r="AL233" s="3">
        <v>45750</v>
      </c>
      <c r="AM233" s="3">
        <v>45757</v>
      </c>
      <c r="AN233" s="3">
        <v>0</v>
      </c>
      <c r="AO233" s="3">
        <v>45758</v>
      </c>
      <c r="AP233" s="3">
        <v>45754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107</v>
      </c>
      <c r="BD233" s="56">
        <v>6672.8093055555564</v>
      </c>
    </row>
    <row r="234" spans="1:56" ht="28.5" customHeight="1" x14ac:dyDescent="0.45">
      <c r="A234" s="3" t="s">
        <v>146</v>
      </c>
      <c r="B234" s="14" t="s">
        <v>146</v>
      </c>
      <c r="C234" s="9" t="s">
        <v>113</v>
      </c>
      <c r="D234" s="13" t="s">
        <v>59</v>
      </c>
      <c r="E234" s="9">
        <v>28</v>
      </c>
      <c r="F234" s="9">
        <v>47</v>
      </c>
      <c r="G234" s="9" t="s">
        <v>60</v>
      </c>
      <c r="H234" s="9" t="s">
        <v>66</v>
      </c>
      <c r="I234" s="9">
        <v>180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45777</v>
      </c>
      <c r="U234" s="11">
        <v>20000</v>
      </c>
      <c r="V234" s="10">
        <v>0</v>
      </c>
      <c r="W234" s="10">
        <v>20000</v>
      </c>
      <c r="X234" s="10">
        <v>0</v>
      </c>
      <c r="Y234" s="10">
        <v>0</v>
      </c>
      <c r="Z234" s="9" t="s">
        <v>137</v>
      </c>
      <c r="AA234" s="8">
        <v>27101.800000000003</v>
      </c>
      <c r="AB234" s="8">
        <v>0</v>
      </c>
      <c r="AC234" s="8">
        <v>27101.800000000003</v>
      </c>
      <c r="AD234" s="8">
        <v>0</v>
      </c>
      <c r="AE234" s="8">
        <v>27101.800000000003</v>
      </c>
      <c r="AF234" s="8">
        <v>0</v>
      </c>
      <c r="AG234" s="1">
        <v>0</v>
      </c>
      <c r="AH234" s="1" t="s">
        <v>77</v>
      </c>
      <c r="AI234" s="1">
        <v>1</v>
      </c>
      <c r="AJ234" s="3">
        <v>45777</v>
      </c>
      <c r="AK234" s="3">
        <v>0</v>
      </c>
      <c r="AL234" s="3">
        <v>0</v>
      </c>
      <c r="AM234" s="3">
        <v>0</v>
      </c>
      <c r="AN234" s="3">
        <v>0</v>
      </c>
      <c r="AO234" s="3">
        <v>45776</v>
      </c>
      <c r="AP234" s="3">
        <v>45772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107</v>
      </c>
      <c r="BD234" s="56">
        <v>3045.9411888888894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28</v>
      </c>
      <c r="F235" s="9">
        <v>43</v>
      </c>
      <c r="G235" s="9">
        <v>0</v>
      </c>
      <c r="H235" s="9">
        <v>0</v>
      </c>
      <c r="I235" s="9">
        <v>130</v>
      </c>
      <c r="J235" s="9" t="s">
        <v>57</v>
      </c>
      <c r="K235" s="9">
        <v>3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137</v>
      </c>
      <c r="AA235" s="8">
        <v>86474.3</v>
      </c>
      <c r="AB235" s="8">
        <v>0</v>
      </c>
      <c r="AC235" s="8">
        <v>86474.3</v>
      </c>
      <c r="AD235" s="8">
        <v>0</v>
      </c>
      <c r="AE235" s="8">
        <v>27101.800000000003</v>
      </c>
      <c r="AF235" s="8" t="s">
        <v>58</v>
      </c>
      <c r="AG235" s="1">
        <v>0</v>
      </c>
      <c r="AH235" s="1">
        <v>0</v>
      </c>
      <c r="AI235" s="1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169</v>
      </c>
      <c r="BD235" s="56">
        <v>0</v>
      </c>
    </row>
  </sheetData>
  <autoFilter ref="A5:BD235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5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CBE6-A278-4D5A-B4CC-0C4CC6C66558}">
  <sheetPr>
    <tabColor rgb="FFFFFF00"/>
  </sheetPr>
  <dimension ref="A1:BD238"/>
  <sheetViews>
    <sheetView zoomScale="80" zoomScaleNormal="80" workbookViewId="0">
      <selection activeCell="P20" sqref="P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45744</v>
      </c>
      <c r="E3" s="80" t="s">
        <v>52</v>
      </c>
      <c r="F3" s="80"/>
      <c r="G3" s="81">
        <v>10.19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/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138</v>
      </c>
      <c r="C6" s="9" t="s">
        <v>721</v>
      </c>
      <c r="D6" s="13" t="s">
        <v>722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164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123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723</v>
      </c>
      <c r="BD7" s="56">
        <v>0</v>
      </c>
    </row>
    <row r="8" spans="1:56" ht="28.5" customHeight="1" x14ac:dyDescent="0.45">
      <c r="A8" s="3">
        <v>45713</v>
      </c>
      <c r="B8" s="14" t="s">
        <v>451</v>
      </c>
      <c r="C8" s="9" t="s">
        <v>452</v>
      </c>
      <c r="D8" s="13" t="s">
        <v>453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45747</v>
      </c>
      <c r="U8" s="11">
        <v>5000</v>
      </c>
      <c r="V8" s="10">
        <v>5049</v>
      </c>
      <c r="W8" s="10">
        <v>0</v>
      </c>
      <c r="X8" s="10">
        <v>5400</v>
      </c>
      <c r="Y8" s="10">
        <v>0</v>
      </c>
      <c r="Z8" s="9" t="s">
        <v>421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122</v>
      </c>
      <c r="AH8" s="1" t="s">
        <v>68</v>
      </c>
      <c r="AI8" s="1">
        <v>4</v>
      </c>
      <c r="AJ8" s="3">
        <v>45747</v>
      </c>
      <c r="AK8" s="3">
        <v>45743</v>
      </c>
      <c r="AL8" s="3">
        <v>45737</v>
      </c>
      <c r="AM8" s="3">
        <v>45744</v>
      </c>
      <c r="AN8" s="3">
        <v>45745</v>
      </c>
      <c r="AO8" s="3">
        <v>45745</v>
      </c>
      <c r="AP8" s="3">
        <v>45742</v>
      </c>
      <c r="AQ8" s="3">
        <v>45746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 t="s">
        <v>454</v>
      </c>
      <c r="AZ8" s="2">
        <v>0</v>
      </c>
      <c r="BA8" s="2">
        <v>0</v>
      </c>
      <c r="BB8" s="2">
        <v>0</v>
      </c>
      <c r="BC8" s="1" t="s">
        <v>104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419</v>
      </c>
      <c r="D9" s="13" t="s">
        <v>420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>
        <v>0</v>
      </c>
      <c r="AG9" s="1" t="s">
        <v>122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18.776177777777768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 t="s">
        <v>96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139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301</v>
      </c>
      <c r="D11" s="13" t="s">
        <v>465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45777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144</v>
      </c>
      <c r="AA11" s="8">
        <v>13201.65</v>
      </c>
      <c r="AB11" s="8">
        <v>12070</v>
      </c>
      <c r="AC11" s="8">
        <v>1131.6499999999996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>
        <v>45777</v>
      </c>
      <c r="AK11" s="3">
        <v>0</v>
      </c>
      <c r="AL11" s="3">
        <v>45767</v>
      </c>
      <c r="AM11" s="3">
        <v>45774</v>
      </c>
      <c r="AN11" s="3">
        <v>45775</v>
      </c>
      <c r="AO11" s="3">
        <v>45775</v>
      </c>
      <c r="AP11" s="3">
        <v>45772</v>
      </c>
      <c r="AQ11" s="3">
        <v>45776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77.857519999999994</v>
      </c>
    </row>
    <row r="12" spans="1:56" ht="28.5" customHeight="1" x14ac:dyDescent="0.45">
      <c r="A12" s="3">
        <v>0</v>
      </c>
      <c r="B12" s="14">
        <v>0</v>
      </c>
      <c r="C12" s="9" t="s">
        <v>266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144</v>
      </c>
      <c r="AA12" s="8">
        <v>13201.65</v>
      </c>
      <c r="AB12" s="8">
        <v>12070</v>
      </c>
      <c r="AC12" s="8">
        <v>1131.6499999999996</v>
      </c>
      <c r="AD12" s="8">
        <v>0</v>
      </c>
      <c r="AE12" s="8">
        <v>0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8.5" customHeight="1" x14ac:dyDescent="0.45">
      <c r="A13" s="3" t="s">
        <v>146</v>
      </c>
      <c r="B13" s="14" t="s">
        <v>146</v>
      </c>
      <c r="C13" s="9" t="s">
        <v>194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45777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148</v>
      </c>
      <c r="AA13" s="8">
        <v>8801.1</v>
      </c>
      <c r="AB13" s="8">
        <v>0</v>
      </c>
      <c r="AC13" s="8">
        <v>8801.1</v>
      </c>
      <c r="AD13" s="8">
        <v>0</v>
      </c>
      <c r="AE13" s="8">
        <v>8801.1</v>
      </c>
      <c r="AF13" s="8">
        <v>0</v>
      </c>
      <c r="AG13" s="1" t="s">
        <v>123</v>
      </c>
      <c r="AH13" s="1" t="s">
        <v>75</v>
      </c>
      <c r="AI13" s="1">
        <v>4</v>
      </c>
      <c r="AJ13" s="3">
        <v>45777</v>
      </c>
      <c r="AK13" s="3">
        <v>45773</v>
      </c>
      <c r="AL13" s="3">
        <v>45766</v>
      </c>
      <c r="AM13" s="3">
        <v>45774</v>
      </c>
      <c r="AN13" s="3">
        <v>45775</v>
      </c>
      <c r="AO13" s="3">
        <v>45776</v>
      </c>
      <c r="AP13" s="3">
        <v>45772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563.27040000000011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148</v>
      </c>
      <c r="AA14" s="8">
        <v>8801.1</v>
      </c>
      <c r="AB14" s="8">
        <v>0</v>
      </c>
      <c r="AC14" s="8">
        <v>8801.1</v>
      </c>
      <c r="AD14" s="8">
        <v>0</v>
      </c>
      <c r="AE14" s="8">
        <v>8801.1</v>
      </c>
      <c r="AF14" s="8" t="s">
        <v>58</v>
      </c>
      <c r="AG14" s="1" t="s">
        <v>123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149</v>
      </c>
      <c r="BD14" s="56">
        <v>0</v>
      </c>
    </row>
    <row r="15" spans="1:56" ht="28.5" customHeight="1" x14ac:dyDescent="0.45">
      <c r="A15" s="3">
        <v>45717</v>
      </c>
      <c r="B15" s="14" t="s">
        <v>474</v>
      </c>
      <c r="C15" s="9" t="s">
        <v>147</v>
      </c>
      <c r="D15" s="13" t="s">
        <v>134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45749</v>
      </c>
      <c r="U15" s="11">
        <v>70000</v>
      </c>
      <c r="V15" s="10">
        <v>800</v>
      </c>
      <c r="W15" s="10">
        <v>69200</v>
      </c>
      <c r="X15" s="10">
        <v>0</v>
      </c>
      <c r="Y15" s="10">
        <v>72660</v>
      </c>
      <c r="Z15" s="9" t="s">
        <v>189</v>
      </c>
      <c r="AA15" s="8">
        <v>60903.612000000001</v>
      </c>
      <c r="AB15" s="8">
        <v>34007</v>
      </c>
      <c r="AC15" s="8">
        <v>26896.612000000001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45749</v>
      </c>
      <c r="AK15" s="3">
        <v>0</v>
      </c>
      <c r="AL15" s="3">
        <v>45740</v>
      </c>
      <c r="AM15" s="3">
        <v>45747</v>
      </c>
      <c r="AN15" s="3">
        <v>45748</v>
      </c>
      <c r="AO15" s="3">
        <v>45748</v>
      </c>
      <c r="AP15" s="3">
        <v>45744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1953.2917336888893</v>
      </c>
    </row>
    <row r="16" spans="1:56" ht="28.5" customHeight="1" x14ac:dyDescent="0.45">
      <c r="A16" s="3">
        <v>45734</v>
      </c>
      <c r="B16" s="14" t="s">
        <v>653</v>
      </c>
      <c r="C16" s="9" t="s">
        <v>443</v>
      </c>
      <c r="D16" s="13" t="s">
        <v>223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666.11479679999991</v>
      </c>
      <c r="Q16" s="10">
        <v>0</v>
      </c>
      <c r="R16" s="10">
        <v>666.11479679999991</v>
      </c>
      <c r="S16" s="9" t="s">
        <v>133</v>
      </c>
      <c r="T16" s="12">
        <v>45759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189</v>
      </c>
      <c r="AA16" s="8">
        <v>16484.600000000002</v>
      </c>
      <c r="AB16" s="8">
        <v>0</v>
      </c>
      <c r="AC16" s="8">
        <v>16484.600000000002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45759</v>
      </c>
      <c r="AK16" s="3">
        <v>0</v>
      </c>
      <c r="AL16" s="3">
        <v>45749</v>
      </c>
      <c r="AM16" s="3">
        <v>45756</v>
      </c>
      <c r="AN16" s="3">
        <v>45757</v>
      </c>
      <c r="AO16" s="3">
        <v>45757</v>
      </c>
      <c r="AP16" s="3">
        <v>45754</v>
      </c>
      <c r="AQ16" s="3">
        <v>45758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1197.1482844444449</v>
      </c>
    </row>
    <row r="17" spans="1:56" ht="28.5" customHeight="1" x14ac:dyDescent="0.45">
      <c r="A17" s="3">
        <v>45734</v>
      </c>
      <c r="B17" s="14" t="s">
        <v>653</v>
      </c>
      <c r="C17" s="9" t="s">
        <v>443</v>
      </c>
      <c r="D17" s="13" t="s">
        <v>223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666.11479679999991</v>
      </c>
      <c r="Q17" s="10">
        <v>0</v>
      </c>
      <c r="R17" s="10">
        <v>666.11479679999991</v>
      </c>
      <c r="S17" s="9" t="s">
        <v>133</v>
      </c>
      <c r="T17" s="12">
        <v>45769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189</v>
      </c>
      <c r="AA17" s="8">
        <v>16484.600000000002</v>
      </c>
      <c r="AB17" s="8">
        <v>0</v>
      </c>
      <c r="AC17" s="8">
        <v>16484.600000000002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45769</v>
      </c>
      <c r="AK17" s="3">
        <v>0</v>
      </c>
      <c r="AL17" s="3">
        <v>45759</v>
      </c>
      <c r="AM17" s="3">
        <v>45766</v>
      </c>
      <c r="AN17" s="3">
        <v>45767</v>
      </c>
      <c r="AO17" s="3">
        <v>45767</v>
      </c>
      <c r="AP17" s="3">
        <v>45764</v>
      </c>
      <c r="AQ17" s="3">
        <v>45768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1197.1482844444449</v>
      </c>
    </row>
    <row r="18" spans="1:56" ht="28.5" customHeight="1" x14ac:dyDescent="0.45">
      <c r="A18" s="3">
        <v>45734</v>
      </c>
      <c r="B18" s="14" t="s">
        <v>654</v>
      </c>
      <c r="C18" s="9" t="s">
        <v>443</v>
      </c>
      <c r="D18" s="13" t="s">
        <v>375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45769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189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45769</v>
      </c>
      <c r="AK18" s="3">
        <v>0</v>
      </c>
      <c r="AL18" s="3">
        <v>45759</v>
      </c>
      <c r="AM18" s="3">
        <v>45766</v>
      </c>
      <c r="AN18" s="3">
        <v>45767</v>
      </c>
      <c r="AO18" s="3">
        <v>45767</v>
      </c>
      <c r="AP18" s="3">
        <v>45764</v>
      </c>
      <c r="AQ18" s="3">
        <v>45768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1197.1482844444449</v>
      </c>
    </row>
    <row r="19" spans="1:56" ht="28.5" customHeight="1" x14ac:dyDescent="0.45">
      <c r="A19" s="3" t="s">
        <v>146</v>
      </c>
      <c r="B19" s="14" t="s">
        <v>146</v>
      </c>
      <c r="C19" s="9" t="s">
        <v>273</v>
      </c>
      <c r="D19" s="13" t="s">
        <v>274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8.5" customHeight="1" x14ac:dyDescent="0.45">
      <c r="A20" s="3" t="s">
        <v>146</v>
      </c>
      <c r="B20" s="14" t="s">
        <v>146</v>
      </c>
      <c r="C20" s="9" t="s">
        <v>147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189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7669.86528</v>
      </c>
    </row>
    <row r="21" spans="1:56" ht="28.5" customHeight="1" x14ac:dyDescent="0.45">
      <c r="A21" s="3" t="s">
        <v>146</v>
      </c>
      <c r="B21" s="14" t="s">
        <v>146</v>
      </c>
      <c r="C21" s="9" t="s">
        <v>466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125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251733.81199999998</v>
      </c>
      <c r="AB22" s="8">
        <v>34007</v>
      </c>
      <c r="AC22" s="8">
        <v>217726.81199999998</v>
      </c>
      <c r="AD22" s="8">
        <v>0</v>
      </c>
      <c r="AE22" s="8">
        <v>0</v>
      </c>
      <c r="AF22" s="8" t="s">
        <v>58</v>
      </c>
      <c r="AG22" s="1" t="s">
        <v>125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0</v>
      </c>
      <c r="B23" s="14" t="s">
        <v>138</v>
      </c>
      <c r="C23" s="9" t="s">
        <v>73</v>
      </c>
      <c r="D23" s="13" t="s">
        <v>292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 t="s">
        <v>63</v>
      </c>
      <c r="U23" s="11">
        <v>5000</v>
      </c>
      <c r="V23" s="10">
        <v>5250</v>
      </c>
      <c r="W23" s="10">
        <v>0</v>
      </c>
      <c r="X23" s="10">
        <v>0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 t="s">
        <v>63</v>
      </c>
      <c r="AK23" s="3">
        <v>0</v>
      </c>
      <c r="AL23" s="3" t="e">
        <v>#VALUE!</v>
      </c>
      <c r="AM23" s="3" t="e">
        <v>#VALUE!</v>
      </c>
      <c r="AN23" s="3" t="e">
        <v>#VALUE!</v>
      </c>
      <c r="AO23" s="3" t="e">
        <v>#VALUE!</v>
      </c>
      <c r="AP23" s="3" t="e">
        <v>#VALUE!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45728</v>
      </c>
      <c r="B24" s="14" t="s">
        <v>567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45745</v>
      </c>
      <c r="U24" s="11">
        <v>20000</v>
      </c>
      <c r="V24" s="10">
        <v>20000</v>
      </c>
      <c r="W24" s="10">
        <v>0</v>
      </c>
      <c r="X24" s="10">
        <v>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568</v>
      </c>
      <c r="AG24" s="1" t="s">
        <v>123</v>
      </c>
      <c r="AH24" s="1" t="s">
        <v>77</v>
      </c>
      <c r="AI24" s="1">
        <v>1</v>
      </c>
      <c r="AJ24" s="3">
        <v>45745</v>
      </c>
      <c r="AK24" s="3">
        <v>0</v>
      </c>
      <c r="AL24" s="3">
        <v>0</v>
      </c>
      <c r="AM24" s="3">
        <v>0</v>
      </c>
      <c r="AN24" s="3">
        <v>0</v>
      </c>
      <c r="AO24" s="3">
        <v>45744</v>
      </c>
      <c r="AP24" s="3">
        <v>45740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45728</v>
      </c>
      <c r="B25" s="14" t="s">
        <v>569</v>
      </c>
      <c r="C25" s="9" t="s">
        <v>73</v>
      </c>
      <c r="D25" s="13" t="s">
        <v>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45745</v>
      </c>
      <c r="U25" s="11">
        <v>20000</v>
      </c>
      <c r="V25" s="10">
        <v>20000</v>
      </c>
      <c r="W25" s="10">
        <v>0</v>
      </c>
      <c r="X25" s="10">
        <v>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570</v>
      </c>
      <c r="AG25" s="1" t="s">
        <v>123</v>
      </c>
      <c r="AH25" s="1" t="s">
        <v>77</v>
      </c>
      <c r="AI25" s="1">
        <v>1</v>
      </c>
      <c r="AJ25" s="3">
        <v>45745</v>
      </c>
      <c r="AK25" s="3">
        <v>0</v>
      </c>
      <c r="AL25" s="3">
        <v>0</v>
      </c>
      <c r="AM25" s="3">
        <v>0</v>
      </c>
      <c r="AN25" s="3">
        <v>0</v>
      </c>
      <c r="AO25" s="3">
        <v>45744</v>
      </c>
      <c r="AP25" s="3">
        <v>45740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45737</v>
      </c>
      <c r="B26" s="14" t="s">
        <v>673</v>
      </c>
      <c r="C26" s="9" t="s">
        <v>73</v>
      </c>
      <c r="D26" s="13" t="s">
        <v>193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196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 t="s">
        <v>674</v>
      </c>
      <c r="AG26" s="1" t="s">
        <v>125</v>
      </c>
      <c r="AH26" s="1" t="s">
        <v>74</v>
      </c>
      <c r="AI26" s="1">
        <v>2</v>
      </c>
      <c r="AJ26" s="3">
        <v>45748</v>
      </c>
      <c r="AK26" s="3">
        <v>0</v>
      </c>
      <c r="AL26" s="3">
        <v>45739</v>
      </c>
      <c r="AM26" s="3">
        <v>45746</v>
      </c>
      <c r="AN26" s="3">
        <v>45747</v>
      </c>
      <c r="AO26" s="3">
        <v>45747</v>
      </c>
      <c r="AP26" s="3">
        <v>45743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45737</v>
      </c>
      <c r="B27" s="14" t="s">
        <v>673</v>
      </c>
      <c r="C27" s="9" t="s">
        <v>73</v>
      </c>
      <c r="D27" s="13" t="s">
        <v>237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674</v>
      </c>
      <c r="AG27" s="1" t="s">
        <v>123</v>
      </c>
      <c r="AH27" s="1" t="s">
        <v>74</v>
      </c>
      <c r="AI27" s="1">
        <v>2</v>
      </c>
      <c r="AJ27" s="3">
        <v>45748</v>
      </c>
      <c r="AK27" s="3">
        <v>0</v>
      </c>
      <c r="AL27" s="3">
        <v>45739</v>
      </c>
      <c r="AM27" s="3">
        <v>45746</v>
      </c>
      <c r="AN27" s="3">
        <v>45747</v>
      </c>
      <c r="AO27" s="3">
        <v>45747</v>
      </c>
      <c r="AP27" s="3">
        <v>45743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673</v>
      </c>
      <c r="C28" s="9" t="s">
        <v>73</v>
      </c>
      <c r="D28" s="13" t="s">
        <v>230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45748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196</v>
      </c>
      <c r="AA28" s="8">
        <v>8801.1</v>
      </c>
      <c r="AB28" s="8">
        <v>8801.1</v>
      </c>
      <c r="AC28" s="8">
        <v>0</v>
      </c>
      <c r="AD28" s="8">
        <v>0</v>
      </c>
      <c r="AE28" s="8">
        <v>0</v>
      </c>
      <c r="AF28" s="8" t="s">
        <v>674</v>
      </c>
      <c r="AG28" s="1" t="s">
        <v>123</v>
      </c>
      <c r="AH28" s="1" t="s">
        <v>74</v>
      </c>
      <c r="AI28" s="1">
        <v>2</v>
      </c>
      <c r="AJ28" s="3">
        <v>45748</v>
      </c>
      <c r="AK28" s="3">
        <v>0</v>
      </c>
      <c r="AL28" s="3">
        <v>45739</v>
      </c>
      <c r="AM28" s="3">
        <v>45746</v>
      </c>
      <c r="AN28" s="3">
        <v>45747</v>
      </c>
      <c r="AO28" s="3">
        <v>45747</v>
      </c>
      <c r="AP28" s="3">
        <v>45743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675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45750</v>
      </c>
      <c r="U29" s="11">
        <v>5000</v>
      </c>
      <c r="V29" s="10">
        <v>0</v>
      </c>
      <c r="W29" s="10">
        <v>5000</v>
      </c>
      <c r="X29" s="10">
        <v>0</v>
      </c>
      <c r="Y29" s="10">
        <v>0</v>
      </c>
      <c r="Z29" s="9" t="s">
        <v>196</v>
      </c>
      <c r="AA29" s="8">
        <v>5238.75</v>
      </c>
      <c r="AB29" s="8">
        <v>5238.75</v>
      </c>
      <c r="AC29" s="8">
        <v>0</v>
      </c>
      <c r="AD29" s="8">
        <v>0</v>
      </c>
      <c r="AE29" s="8">
        <v>0</v>
      </c>
      <c r="AF29" s="8">
        <v>0</v>
      </c>
      <c r="AG29" s="1" t="s">
        <v>123</v>
      </c>
      <c r="AH29" s="1" t="s">
        <v>77</v>
      </c>
      <c r="AI29" s="1">
        <v>1</v>
      </c>
      <c r="AJ29" s="3">
        <v>45750</v>
      </c>
      <c r="AK29" s="3">
        <v>0</v>
      </c>
      <c r="AL29" s="3">
        <v>0</v>
      </c>
      <c r="AM29" s="3">
        <v>0</v>
      </c>
      <c r="AN29" s="3">
        <v>0</v>
      </c>
      <c r="AO29" s="3">
        <v>45749</v>
      </c>
      <c r="AP29" s="3">
        <v>45745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673</v>
      </c>
      <c r="C30" s="9" t="s">
        <v>73</v>
      </c>
      <c r="D30" s="13" t="s">
        <v>235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676</v>
      </c>
      <c r="AG30" s="1" t="s">
        <v>123</v>
      </c>
      <c r="AH30" s="1" t="s">
        <v>74</v>
      </c>
      <c r="AI30" s="1">
        <v>2</v>
      </c>
      <c r="AJ30" s="3">
        <v>45750</v>
      </c>
      <c r="AK30" s="3">
        <v>0</v>
      </c>
      <c r="AL30" s="3">
        <v>45741</v>
      </c>
      <c r="AM30" s="3">
        <v>45748</v>
      </c>
      <c r="AN30" s="3">
        <v>45749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673</v>
      </c>
      <c r="C31" s="9" t="s">
        <v>73</v>
      </c>
      <c r="D31" s="13" t="s">
        <v>236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3947</v>
      </c>
      <c r="AC31" s="8">
        <v>453.55000000000018</v>
      </c>
      <c r="AD31" s="8">
        <v>0</v>
      </c>
      <c r="AE31" s="8">
        <v>0</v>
      </c>
      <c r="AF31" s="8" t="s">
        <v>676</v>
      </c>
      <c r="AG31" s="1" t="s">
        <v>123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34.163401777777793</v>
      </c>
    </row>
    <row r="32" spans="1:56" ht="28.5" customHeight="1" x14ac:dyDescent="0.45">
      <c r="A32" s="3">
        <v>45737</v>
      </c>
      <c r="B32" s="14" t="s">
        <v>673</v>
      </c>
      <c r="C32" s="9" t="s">
        <v>73</v>
      </c>
      <c r="D32" s="13">
        <v>997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676</v>
      </c>
      <c r="AG32" s="1" t="s">
        <v>123</v>
      </c>
      <c r="AH32" s="1" t="s">
        <v>74</v>
      </c>
      <c r="AI32" s="1">
        <v>2</v>
      </c>
      <c r="AJ32" s="3">
        <v>45750</v>
      </c>
      <c r="AK32" s="3">
        <v>0</v>
      </c>
      <c r="AL32" s="3">
        <v>45741</v>
      </c>
      <c r="AM32" s="3">
        <v>45748</v>
      </c>
      <c r="AN32" s="3">
        <v>45749</v>
      </c>
      <c r="AO32" s="3">
        <v>45749</v>
      </c>
      <c r="AP32" s="3">
        <v>45745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331.46898400000003</v>
      </c>
    </row>
    <row r="33" spans="1:56" ht="28.5" customHeight="1" x14ac:dyDescent="0.45">
      <c r="A33" s="3">
        <v>45737</v>
      </c>
      <c r="B33" s="14" t="s">
        <v>673</v>
      </c>
      <c r="C33" s="9" t="s">
        <v>73</v>
      </c>
      <c r="D33" s="13">
        <v>913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676</v>
      </c>
      <c r="AG33" s="1" t="s">
        <v>123</v>
      </c>
      <c r="AH33" s="1" t="s">
        <v>74</v>
      </c>
      <c r="AI33" s="1">
        <v>2</v>
      </c>
      <c r="AJ33" s="3">
        <v>45750</v>
      </c>
      <c r="AK33" s="3">
        <v>0</v>
      </c>
      <c r="AL33" s="3">
        <v>45741</v>
      </c>
      <c r="AM33" s="3">
        <v>45748</v>
      </c>
      <c r="AN33" s="3">
        <v>45749</v>
      </c>
      <c r="AO33" s="3">
        <v>45749</v>
      </c>
      <c r="AP33" s="3">
        <v>45745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45737</v>
      </c>
      <c r="B34" s="14" t="s">
        <v>673</v>
      </c>
      <c r="C34" s="9" t="s">
        <v>73</v>
      </c>
      <c r="D34" s="13" t="s">
        <v>193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45752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196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677</v>
      </c>
      <c r="AG34" s="1" t="s">
        <v>125</v>
      </c>
      <c r="AH34" s="1" t="s">
        <v>74</v>
      </c>
      <c r="AI34" s="1">
        <v>2</v>
      </c>
      <c r="AJ34" s="3">
        <v>45752</v>
      </c>
      <c r="AK34" s="3">
        <v>0</v>
      </c>
      <c r="AL34" s="3">
        <v>45743</v>
      </c>
      <c r="AM34" s="3">
        <v>45750</v>
      </c>
      <c r="AN34" s="3">
        <v>45751</v>
      </c>
      <c r="AO34" s="3">
        <v>45751</v>
      </c>
      <c r="AP34" s="3">
        <v>45747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662.93796800000007</v>
      </c>
    </row>
    <row r="35" spans="1:56" ht="28.5" customHeight="1" x14ac:dyDescent="0.45">
      <c r="A35" s="3">
        <v>45737</v>
      </c>
      <c r="B35" s="14" t="s">
        <v>673</v>
      </c>
      <c r="C35" s="9" t="s">
        <v>73</v>
      </c>
      <c r="D35" s="13" t="s">
        <v>225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677</v>
      </c>
      <c r="AG35" s="1" t="s">
        <v>125</v>
      </c>
      <c r="AH35" s="1" t="s">
        <v>74</v>
      </c>
      <c r="AI35" s="1">
        <v>2</v>
      </c>
      <c r="AJ35" s="3">
        <v>45752</v>
      </c>
      <c r="AK35" s="3">
        <v>0</v>
      </c>
      <c r="AL35" s="3">
        <v>45743</v>
      </c>
      <c r="AM35" s="3">
        <v>45750</v>
      </c>
      <c r="AN35" s="3">
        <v>45751</v>
      </c>
      <c r="AO35" s="3">
        <v>45751</v>
      </c>
      <c r="AP35" s="3">
        <v>45747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331.46898400000003</v>
      </c>
    </row>
    <row r="36" spans="1:56" ht="28.5" customHeight="1" x14ac:dyDescent="0.45">
      <c r="A36" s="3">
        <v>45737</v>
      </c>
      <c r="B36" s="14" t="s">
        <v>673</v>
      </c>
      <c r="C36" s="9" t="s">
        <v>73</v>
      </c>
      <c r="D36" s="13" t="s">
        <v>267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677</v>
      </c>
      <c r="AG36" s="1" t="s">
        <v>61</v>
      </c>
      <c r="AH36" s="1" t="s">
        <v>74</v>
      </c>
      <c r="AI36" s="1">
        <v>2</v>
      </c>
      <c r="AJ36" s="3">
        <v>45752</v>
      </c>
      <c r="AK36" s="3">
        <v>0</v>
      </c>
      <c r="AL36" s="3">
        <v>45743</v>
      </c>
      <c r="AM36" s="3">
        <v>45750</v>
      </c>
      <c r="AN36" s="3">
        <v>45751</v>
      </c>
      <c r="AO36" s="3">
        <v>45751</v>
      </c>
      <c r="AP36" s="3">
        <v>45747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45737</v>
      </c>
      <c r="B37" s="14" t="s">
        <v>678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45769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196</v>
      </c>
      <c r="AA37" s="8">
        <v>17602.2</v>
      </c>
      <c r="AB37" s="8">
        <v>0</v>
      </c>
      <c r="AC37" s="8">
        <v>17602.2</v>
      </c>
      <c r="AD37" s="8">
        <v>0</v>
      </c>
      <c r="AE37" s="8">
        <v>0</v>
      </c>
      <c r="AF37" s="8">
        <v>0</v>
      </c>
      <c r="AG37" s="1" t="s">
        <v>122</v>
      </c>
      <c r="AH37" s="1" t="s">
        <v>77</v>
      </c>
      <c r="AI37" s="1">
        <v>1</v>
      </c>
      <c r="AJ37" s="3">
        <v>45769</v>
      </c>
      <c r="AK37" s="3">
        <v>0</v>
      </c>
      <c r="AL37" s="3">
        <v>0</v>
      </c>
      <c r="AM37" s="3">
        <v>0</v>
      </c>
      <c r="AN37" s="3">
        <v>0</v>
      </c>
      <c r="AO37" s="3">
        <v>45768</v>
      </c>
      <c r="AP37" s="3">
        <v>45764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1325.8759360000001</v>
      </c>
    </row>
    <row r="38" spans="1:56" ht="28.5" customHeight="1" x14ac:dyDescent="0.45">
      <c r="A38" s="3">
        <v>45737</v>
      </c>
      <c r="B38" s="14" t="s">
        <v>679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196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123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1325.8759360000001</v>
      </c>
    </row>
    <row r="39" spans="1:56" ht="28.5" customHeight="1" x14ac:dyDescent="0.45">
      <c r="A39" s="3" t="s">
        <v>146</v>
      </c>
      <c r="B39" s="14" t="s">
        <v>146</v>
      </c>
      <c r="C39" s="9" t="s">
        <v>73</v>
      </c>
      <c r="D39" s="13" t="s">
        <v>61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45777</v>
      </c>
      <c r="U39" s="11">
        <v>485000</v>
      </c>
      <c r="V39" s="10">
        <v>0</v>
      </c>
      <c r="W39" s="10">
        <v>485000</v>
      </c>
      <c r="X39" s="10">
        <v>0</v>
      </c>
      <c r="Y39" s="10">
        <v>509250</v>
      </c>
      <c r="Z39" s="9" t="s">
        <v>196</v>
      </c>
      <c r="AA39" s="8">
        <v>426853.35</v>
      </c>
      <c r="AB39" s="8">
        <v>0</v>
      </c>
      <c r="AC39" s="8">
        <v>426853.35</v>
      </c>
      <c r="AD39" s="8">
        <v>0</v>
      </c>
      <c r="AE39" s="8">
        <v>0</v>
      </c>
      <c r="AF39" s="8">
        <v>0</v>
      </c>
      <c r="AG39" s="1" t="s">
        <v>122</v>
      </c>
      <c r="AH39" s="1" t="s">
        <v>74</v>
      </c>
      <c r="AI39" s="1">
        <v>2</v>
      </c>
      <c r="AJ39" s="3">
        <v>45777</v>
      </c>
      <c r="AK39" s="3">
        <v>0</v>
      </c>
      <c r="AL39" s="3">
        <v>45768</v>
      </c>
      <c r="AM39" s="3">
        <v>45775</v>
      </c>
      <c r="AN39" s="3">
        <v>45776</v>
      </c>
      <c r="AO39" s="3">
        <v>45776</v>
      </c>
      <c r="AP39" s="3">
        <v>45772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32152.491448000001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63</v>
      </c>
      <c r="J40" s="9" t="s">
        <v>78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196</v>
      </c>
      <c r="AA40" s="8">
        <v>524503.65</v>
      </c>
      <c r="AB40" s="8">
        <v>35589.050000000003</v>
      </c>
      <c r="AC40" s="8">
        <v>488914.6</v>
      </c>
      <c r="AD40" s="8">
        <v>0</v>
      </c>
      <c r="AE40" s="8">
        <v>0</v>
      </c>
      <c r="AF40" s="8" t="s">
        <v>58</v>
      </c>
      <c r="AG40" s="1" t="s">
        <v>122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0</v>
      </c>
    </row>
    <row r="41" spans="1:56" ht="28.5" customHeight="1" x14ac:dyDescent="0.45">
      <c r="A41" s="3">
        <v>45740</v>
      </c>
      <c r="B41" s="14" t="s">
        <v>705</v>
      </c>
      <c r="C41" s="9" t="s">
        <v>316</v>
      </c>
      <c r="D41" s="13" t="s">
        <v>680</v>
      </c>
      <c r="E41" s="9">
        <v>19</v>
      </c>
      <c r="F41" s="9">
        <v>26</v>
      </c>
      <c r="G41" s="9" t="s">
        <v>60</v>
      </c>
      <c r="H41" s="9" t="s">
        <v>76</v>
      </c>
      <c r="I41" s="9">
        <v>70</v>
      </c>
      <c r="J41" s="9" t="s">
        <v>57</v>
      </c>
      <c r="K41" s="9">
        <v>5</v>
      </c>
      <c r="L41" s="9" t="s">
        <v>93</v>
      </c>
      <c r="M41" s="10">
        <v>20</v>
      </c>
      <c r="N41" s="9">
        <v>28</v>
      </c>
      <c r="O41" s="9">
        <v>50</v>
      </c>
      <c r="P41" s="10">
        <v>166.06488593407997</v>
      </c>
      <c r="Q41" s="10">
        <v>0</v>
      </c>
      <c r="R41" s="10">
        <v>166.06488593407997</v>
      </c>
      <c r="S41" s="9" t="s">
        <v>133</v>
      </c>
      <c r="T41" s="12">
        <v>45756</v>
      </c>
      <c r="U41" s="11">
        <v>10000</v>
      </c>
      <c r="V41" s="10">
        <v>384</v>
      </c>
      <c r="W41" s="10">
        <v>9616</v>
      </c>
      <c r="X41" s="10">
        <v>0</v>
      </c>
      <c r="Y41" s="10">
        <v>10096.800000000001</v>
      </c>
      <c r="Z41" s="9" t="s">
        <v>318</v>
      </c>
      <c r="AA41" s="8">
        <v>7388.4536000000007</v>
      </c>
      <c r="AB41" s="8">
        <v>7388.4536000000007</v>
      </c>
      <c r="AC41" s="8">
        <v>0</v>
      </c>
      <c r="AD41" s="8">
        <v>0</v>
      </c>
      <c r="AE41" s="8">
        <v>7388.4536000000007</v>
      </c>
      <c r="AF41" s="8" t="s">
        <v>299</v>
      </c>
      <c r="AG41" s="1" t="s">
        <v>123</v>
      </c>
      <c r="AH41" s="1" t="s">
        <v>68</v>
      </c>
      <c r="AI41" s="1">
        <v>4</v>
      </c>
      <c r="AJ41" s="3">
        <v>45756</v>
      </c>
      <c r="AK41" s="3">
        <v>45752</v>
      </c>
      <c r="AL41" s="3">
        <v>45746</v>
      </c>
      <c r="AM41" s="3">
        <v>45753</v>
      </c>
      <c r="AN41" s="3">
        <v>45754</v>
      </c>
      <c r="AO41" s="3">
        <v>45754</v>
      </c>
      <c r="AP41" s="3">
        <v>45751</v>
      </c>
      <c r="AQ41" s="3">
        <v>45755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8.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56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 t="s">
        <v>96</v>
      </c>
      <c r="W42" s="10">
        <v>0</v>
      </c>
      <c r="X42" s="10">
        <v>0</v>
      </c>
      <c r="Y42" s="10">
        <v>0</v>
      </c>
      <c r="Z42" s="9" t="s">
        <v>318</v>
      </c>
      <c r="AA42" s="8">
        <v>7388.4536000000007</v>
      </c>
      <c r="AB42" s="8">
        <v>7388.4536000000007</v>
      </c>
      <c r="AC42" s="8">
        <v>0</v>
      </c>
      <c r="AD42" s="8">
        <v>0</v>
      </c>
      <c r="AE42" s="8">
        <v>7388.4536000000007</v>
      </c>
      <c r="AF42" s="8" t="s">
        <v>58</v>
      </c>
      <c r="AG42" s="1" t="s">
        <v>123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319</v>
      </c>
      <c r="BD42" s="56">
        <v>0</v>
      </c>
    </row>
    <row r="43" spans="1:56" ht="28.5" customHeight="1" x14ac:dyDescent="0.45">
      <c r="A43" s="3">
        <v>45721</v>
      </c>
      <c r="B43" s="14" t="s">
        <v>513</v>
      </c>
      <c r="C43" s="9" t="s">
        <v>152</v>
      </c>
      <c r="D43" s="13" t="s">
        <v>724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 t="s">
        <v>63</v>
      </c>
      <c r="U43" s="11">
        <v>400</v>
      </c>
      <c r="V43" s="10">
        <v>0</v>
      </c>
      <c r="W43" s="10">
        <v>400</v>
      </c>
      <c r="X43" s="10">
        <v>6781</v>
      </c>
      <c r="Y43" s="10">
        <v>0</v>
      </c>
      <c r="Z43" s="9" t="s">
        <v>116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122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238</v>
      </c>
      <c r="BD43" s="56">
        <v>0</v>
      </c>
    </row>
    <row r="44" spans="1:56" ht="28.5" customHeight="1" x14ac:dyDescent="0.45">
      <c r="A44" s="3">
        <v>45741</v>
      </c>
      <c r="B44" s="14" t="s">
        <v>725</v>
      </c>
      <c r="C44" s="9" t="s">
        <v>152</v>
      </c>
      <c r="D44" s="13" t="s">
        <v>708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>
        <v>45764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116</v>
      </c>
      <c r="AA44" s="8">
        <v>4999.0247999999992</v>
      </c>
      <c r="AB44" s="8">
        <v>0</v>
      </c>
      <c r="AC44" s="8">
        <v>4999.0247999999992</v>
      </c>
      <c r="AD44" s="8">
        <v>0</v>
      </c>
      <c r="AE44" s="8">
        <v>4999.0247999999992</v>
      </c>
      <c r="AF44" s="8">
        <v>0</v>
      </c>
      <c r="AG44" s="1" t="s">
        <v>125</v>
      </c>
      <c r="AH44" s="1" t="s">
        <v>75</v>
      </c>
      <c r="AI44" s="1">
        <v>4</v>
      </c>
      <c r="AJ44" s="3">
        <v>45764</v>
      </c>
      <c r="AK44" s="3">
        <v>45760</v>
      </c>
      <c r="AL44" s="3">
        <v>45753</v>
      </c>
      <c r="AM44" s="3">
        <v>45761</v>
      </c>
      <c r="AN44" s="3">
        <v>45762</v>
      </c>
      <c r="AO44" s="3">
        <v>45763</v>
      </c>
      <c r="AP44" s="3">
        <v>45759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238</v>
      </c>
      <c r="BD44" s="56">
        <v>422.13987199999997</v>
      </c>
    </row>
    <row r="45" spans="1:56" ht="28.5" customHeight="1" x14ac:dyDescent="0.45">
      <c r="A45" s="3">
        <v>45741</v>
      </c>
      <c r="B45" s="14" t="s">
        <v>725</v>
      </c>
      <c r="C45" s="9" t="s">
        <v>152</v>
      </c>
      <c r="D45" s="13" t="s">
        <v>709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>
        <v>45764</v>
      </c>
      <c r="U45" s="11">
        <v>5040</v>
      </c>
      <c r="V45" s="10">
        <v>0</v>
      </c>
      <c r="W45" s="10">
        <v>5040</v>
      </c>
      <c r="X45" s="10">
        <v>0</v>
      </c>
      <c r="Y45" s="10">
        <v>5292</v>
      </c>
      <c r="Z45" s="9" t="s">
        <v>116</v>
      </c>
      <c r="AA45" s="8">
        <v>4999.0247999999992</v>
      </c>
      <c r="AB45" s="8">
        <v>0</v>
      </c>
      <c r="AC45" s="8">
        <v>4999.0247999999992</v>
      </c>
      <c r="AD45" s="8">
        <v>0</v>
      </c>
      <c r="AE45" s="8">
        <v>4999.0247999999992</v>
      </c>
      <c r="AF45" s="8">
        <v>0</v>
      </c>
      <c r="AG45" s="1" t="s">
        <v>125</v>
      </c>
      <c r="AH45" s="1" t="s">
        <v>75</v>
      </c>
      <c r="AI45" s="1">
        <v>4</v>
      </c>
      <c r="AJ45" s="3">
        <v>45764</v>
      </c>
      <c r="AK45" s="3">
        <v>45760</v>
      </c>
      <c r="AL45" s="3">
        <v>45753</v>
      </c>
      <c r="AM45" s="3">
        <v>45761</v>
      </c>
      <c r="AN45" s="3">
        <v>45762</v>
      </c>
      <c r="AO45" s="3">
        <v>45763</v>
      </c>
      <c r="AP45" s="3">
        <v>45759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238</v>
      </c>
      <c r="BD45" s="56">
        <v>422.13987199999997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116</v>
      </c>
      <c r="AA46" s="8">
        <v>9998.0495999999985</v>
      </c>
      <c r="AB46" s="8">
        <v>0</v>
      </c>
      <c r="AC46" s="8">
        <v>9998.0495999999985</v>
      </c>
      <c r="AD46" s="8">
        <v>0</v>
      </c>
      <c r="AE46" s="8">
        <v>9998.0495999999985</v>
      </c>
      <c r="AF46" s="8" t="s">
        <v>58</v>
      </c>
      <c r="AG46" s="1" t="s">
        <v>122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239</v>
      </c>
      <c r="BD46" s="56">
        <v>0</v>
      </c>
    </row>
    <row r="47" spans="1:56" ht="28.5" customHeight="1" x14ac:dyDescent="0.45">
      <c r="A47" s="3" t="s">
        <v>146</v>
      </c>
      <c r="B47" s="14" t="s">
        <v>146</v>
      </c>
      <c r="C47" s="9" t="s">
        <v>195</v>
      </c>
      <c r="D47" s="13" t="s">
        <v>59</v>
      </c>
      <c r="E47" s="9">
        <v>20</v>
      </c>
      <c r="F47" s="9">
        <v>30</v>
      </c>
      <c r="G47" s="9" t="s">
        <v>60</v>
      </c>
      <c r="H47" s="9">
        <v>0</v>
      </c>
      <c r="I47" s="9">
        <v>53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71</v>
      </c>
      <c r="T47" s="12">
        <v>45777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151</v>
      </c>
      <c r="AA47" s="8">
        <v>8801.1</v>
      </c>
      <c r="AB47" s="8">
        <v>8801.1</v>
      </c>
      <c r="AC47" s="8">
        <v>0</v>
      </c>
      <c r="AD47" s="8">
        <v>0</v>
      </c>
      <c r="AE47" s="8">
        <v>0</v>
      </c>
      <c r="AF47" s="8">
        <v>0</v>
      </c>
      <c r="AG47" s="1" t="s">
        <v>125</v>
      </c>
      <c r="AH47" s="1" t="s">
        <v>77</v>
      </c>
      <c r="AI47" s="1">
        <v>1</v>
      </c>
      <c r="AJ47" s="3">
        <v>45777</v>
      </c>
      <c r="AK47" s="3">
        <v>0</v>
      </c>
      <c r="AL47" s="3">
        <v>0</v>
      </c>
      <c r="AM47" s="3">
        <v>0</v>
      </c>
      <c r="AN47" s="3">
        <v>0</v>
      </c>
      <c r="AO47" s="3">
        <v>45776</v>
      </c>
      <c r="AP47" s="3">
        <v>45772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8.5" customHeight="1" x14ac:dyDescent="0.45">
      <c r="A48" s="3" t="s">
        <v>146</v>
      </c>
      <c r="B48" s="14" t="s">
        <v>146</v>
      </c>
      <c r="C48" s="9" t="s">
        <v>195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45807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151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>
        <v>0</v>
      </c>
      <c r="AG48" s="1" t="s">
        <v>122</v>
      </c>
      <c r="AH48" s="1" t="s">
        <v>77</v>
      </c>
      <c r="AI48" s="1">
        <v>1</v>
      </c>
      <c r="AJ48" s="3">
        <v>45807</v>
      </c>
      <c r="AK48" s="3">
        <v>0</v>
      </c>
      <c r="AL48" s="3">
        <v>0</v>
      </c>
      <c r="AM48" s="3">
        <v>0</v>
      </c>
      <c r="AN48" s="3">
        <v>0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540.28975000000003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65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151</v>
      </c>
      <c r="AA49" s="8">
        <v>17602.2</v>
      </c>
      <c r="AB49" s="8">
        <v>8801.1</v>
      </c>
      <c r="AC49" s="8">
        <v>8801.1</v>
      </c>
      <c r="AD49" s="8">
        <v>0</v>
      </c>
      <c r="AE49" s="8">
        <v>0</v>
      </c>
      <c r="AF49" s="8" t="s">
        <v>58</v>
      </c>
      <c r="AG49" s="1" t="s">
        <v>124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8.5" customHeight="1" x14ac:dyDescent="0.45">
      <c r="A50" s="3" t="s">
        <v>146</v>
      </c>
      <c r="B50" s="14" t="s">
        <v>146</v>
      </c>
      <c r="C50" s="9" t="s">
        <v>86</v>
      </c>
      <c r="D50" s="13" t="s">
        <v>59</v>
      </c>
      <c r="E50" s="9">
        <v>20</v>
      </c>
      <c r="F50" s="9">
        <v>38</v>
      </c>
      <c r="G50" s="9" t="s">
        <v>60</v>
      </c>
      <c r="H50" s="9">
        <v>0</v>
      </c>
      <c r="I50" s="9">
        <v>72</v>
      </c>
      <c r="J50" s="9" t="s">
        <v>57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 t="s">
        <v>63</v>
      </c>
      <c r="U50" s="11">
        <v>50000</v>
      </c>
      <c r="V50" s="10">
        <v>0</v>
      </c>
      <c r="W50" s="10">
        <v>50000</v>
      </c>
      <c r="X50" s="10">
        <v>0</v>
      </c>
      <c r="Y50" s="10">
        <v>0</v>
      </c>
      <c r="Z50" s="9" t="s">
        <v>79</v>
      </c>
      <c r="AA50" s="8">
        <v>55181.5</v>
      </c>
      <c r="AB50" s="8">
        <v>14387</v>
      </c>
      <c r="AC50" s="8">
        <v>40794.5</v>
      </c>
      <c r="AD50" s="8">
        <v>0</v>
      </c>
      <c r="AE50" s="8">
        <v>0</v>
      </c>
      <c r="AF50" s="8">
        <v>0</v>
      </c>
      <c r="AG50" s="1" t="s">
        <v>122</v>
      </c>
      <c r="AH50" s="1" t="s">
        <v>77</v>
      </c>
      <c r="AI50" s="1">
        <v>1</v>
      </c>
      <c r="AJ50" s="3" t="s">
        <v>63</v>
      </c>
      <c r="AK50" s="3">
        <v>0</v>
      </c>
      <c r="AL50" s="3">
        <v>0</v>
      </c>
      <c r="AM50" s="3">
        <v>0</v>
      </c>
      <c r="AN50" s="3">
        <v>0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2937.2039999999997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79</v>
      </c>
      <c r="AA51" s="8">
        <v>55181.5</v>
      </c>
      <c r="AB51" s="8">
        <v>14387</v>
      </c>
      <c r="AC51" s="8">
        <v>40794.5</v>
      </c>
      <c r="AD51" s="8">
        <v>0</v>
      </c>
      <c r="AE51" s="8">
        <v>0</v>
      </c>
      <c r="AF51" s="8" t="s">
        <v>58</v>
      </c>
      <c r="AG51" s="1" t="s">
        <v>122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8.5" customHeight="1" x14ac:dyDescent="0.45">
      <c r="A52" s="3">
        <v>45721</v>
      </c>
      <c r="B52" s="14" t="s">
        <v>514</v>
      </c>
      <c r="C52" s="9" t="s">
        <v>152</v>
      </c>
      <c r="D52" s="13" t="s">
        <v>488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971</v>
      </c>
      <c r="V52" s="10">
        <v>0</v>
      </c>
      <c r="W52" s="10">
        <v>971</v>
      </c>
      <c r="X52" s="10">
        <v>10610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45721</v>
      </c>
      <c r="B53" s="14" t="s">
        <v>514</v>
      </c>
      <c r="C53" s="9" t="s">
        <v>152</v>
      </c>
      <c r="D53" s="13" t="s">
        <v>357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111</v>
      </c>
      <c r="V53" s="10">
        <v>0</v>
      </c>
      <c r="W53" s="10">
        <v>111</v>
      </c>
      <c r="X53" s="10">
        <v>5600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124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45729</v>
      </c>
      <c r="B54" s="14" t="s">
        <v>609</v>
      </c>
      <c r="C54" s="9" t="s">
        <v>297</v>
      </c>
      <c r="D54" s="13" t="s">
        <v>584</v>
      </c>
      <c r="E54" s="9">
        <v>20</v>
      </c>
      <c r="F54" s="9">
        <v>30</v>
      </c>
      <c r="G54" s="9" t="s">
        <v>60</v>
      </c>
      <c r="H54" s="9" t="s">
        <v>66</v>
      </c>
      <c r="I54" s="9">
        <v>80</v>
      </c>
      <c r="J54" s="9" t="s">
        <v>57</v>
      </c>
      <c r="K54" s="9">
        <v>5</v>
      </c>
      <c r="L54" s="9" t="s">
        <v>251</v>
      </c>
      <c r="M54" s="10">
        <v>21</v>
      </c>
      <c r="N54" s="9">
        <v>33</v>
      </c>
      <c r="O54" s="9">
        <v>40</v>
      </c>
      <c r="P54" s="10">
        <v>0.51290839353600004</v>
      </c>
      <c r="Q54" s="10">
        <v>0</v>
      </c>
      <c r="R54" s="10">
        <v>0.51290839353600004</v>
      </c>
      <c r="S54" s="9" t="s">
        <v>71</v>
      </c>
      <c r="T54" s="12">
        <v>45747</v>
      </c>
      <c r="U54" s="11">
        <v>10000</v>
      </c>
      <c r="V54" s="10">
        <v>9970</v>
      </c>
      <c r="W54" s="10">
        <v>30</v>
      </c>
      <c r="X54" s="10">
        <v>10500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124</v>
      </c>
      <c r="AH54" s="1" t="s">
        <v>68</v>
      </c>
      <c r="AI54" s="1">
        <v>4</v>
      </c>
      <c r="AJ54" s="3">
        <v>45747</v>
      </c>
      <c r="AK54" s="3">
        <v>45743</v>
      </c>
      <c r="AL54" s="3">
        <v>45737</v>
      </c>
      <c r="AM54" s="3">
        <v>45744</v>
      </c>
      <c r="AN54" s="3">
        <v>45745</v>
      </c>
      <c r="AO54" s="3">
        <v>45745</v>
      </c>
      <c r="AP54" s="3">
        <v>45742</v>
      </c>
      <c r="AQ54" s="3">
        <v>45746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45611</v>
      </c>
      <c r="B55" s="14" t="s">
        <v>249</v>
      </c>
      <c r="C55" s="9" t="s">
        <v>152</v>
      </c>
      <c r="D55" s="13" t="s">
        <v>131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67</v>
      </c>
      <c r="V55" s="10">
        <v>67</v>
      </c>
      <c r="W55" s="10">
        <v>0</v>
      </c>
      <c r="X55" s="10">
        <v>80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124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45721</v>
      </c>
      <c r="B56" s="14" t="s">
        <v>517</v>
      </c>
      <c r="C56" s="9" t="s">
        <v>152</v>
      </c>
      <c r="D56" s="13" t="s">
        <v>141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45745</v>
      </c>
      <c r="U56" s="11">
        <v>9145</v>
      </c>
      <c r="V56" s="10">
        <v>0</v>
      </c>
      <c r="W56" s="10">
        <v>9145</v>
      </c>
      <c r="X56" s="10">
        <v>21368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>
        <v>45745</v>
      </c>
      <c r="AK56" s="3">
        <v>45741</v>
      </c>
      <c r="AL56" s="3">
        <v>45734</v>
      </c>
      <c r="AM56" s="3">
        <v>45742</v>
      </c>
      <c r="AN56" s="3">
        <v>45743</v>
      </c>
      <c r="AO56" s="3">
        <v>45744</v>
      </c>
      <c r="AP56" s="3">
        <v>45740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145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45721</v>
      </c>
      <c r="B57" s="14" t="s">
        <v>513</v>
      </c>
      <c r="C57" s="9" t="s">
        <v>152</v>
      </c>
      <c r="D57" s="13" t="s">
        <v>358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45745</v>
      </c>
      <c r="U57" s="11">
        <v>4000</v>
      </c>
      <c r="V57" s="10">
        <v>0</v>
      </c>
      <c r="W57" s="10">
        <v>4000</v>
      </c>
      <c r="X57" s="10">
        <v>11050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124</v>
      </c>
      <c r="AH57" s="1" t="s">
        <v>75</v>
      </c>
      <c r="AI57" s="1">
        <v>4</v>
      </c>
      <c r="AJ57" s="3">
        <v>45745</v>
      </c>
      <c r="AK57" s="3">
        <v>45741</v>
      </c>
      <c r="AL57" s="3">
        <v>45734</v>
      </c>
      <c r="AM57" s="3">
        <v>45742</v>
      </c>
      <c r="AN57" s="3">
        <v>45743</v>
      </c>
      <c r="AO57" s="3">
        <v>45744</v>
      </c>
      <c r="AP57" s="3">
        <v>45740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45674</v>
      </c>
      <c r="B58" s="14" t="s">
        <v>369</v>
      </c>
      <c r="C58" s="9" t="s">
        <v>152</v>
      </c>
      <c r="D58" s="13" t="s">
        <v>358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252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45745</v>
      </c>
      <c r="U58" s="11">
        <v>940</v>
      </c>
      <c r="V58" s="10">
        <v>0</v>
      </c>
      <c r="W58" s="10">
        <v>940</v>
      </c>
      <c r="X58" s="10">
        <v>1000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299</v>
      </c>
      <c r="AG58" s="1" t="s">
        <v>124</v>
      </c>
      <c r="AH58" s="1" t="s">
        <v>75</v>
      </c>
      <c r="AI58" s="1">
        <v>4</v>
      </c>
      <c r="AJ58" s="3">
        <v>45745</v>
      </c>
      <c r="AK58" s="3">
        <v>45741</v>
      </c>
      <c r="AL58" s="3">
        <v>45734</v>
      </c>
      <c r="AM58" s="3">
        <v>45742</v>
      </c>
      <c r="AN58" s="3">
        <v>45743</v>
      </c>
      <c r="AO58" s="3">
        <v>45744</v>
      </c>
      <c r="AP58" s="3">
        <v>45740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45721</v>
      </c>
      <c r="B59" s="14" t="s">
        <v>518</v>
      </c>
      <c r="C59" s="9" t="s">
        <v>152</v>
      </c>
      <c r="D59" s="13" t="s">
        <v>162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45745</v>
      </c>
      <c r="U59" s="11">
        <v>5040</v>
      </c>
      <c r="V59" s="10">
        <v>418</v>
      </c>
      <c r="W59" s="10">
        <v>4622</v>
      </c>
      <c r="X59" s="10">
        <v>6066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122</v>
      </c>
      <c r="AH59" s="1" t="s">
        <v>75</v>
      </c>
      <c r="AI59" s="1">
        <v>4</v>
      </c>
      <c r="AJ59" s="3">
        <v>45745</v>
      </c>
      <c r="AK59" s="3">
        <v>45741</v>
      </c>
      <c r="AL59" s="3">
        <v>45734</v>
      </c>
      <c r="AM59" s="3">
        <v>45742</v>
      </c>
      <c r="AN59" s="3">
        <v>45743</v>
      </c>
      <c r="AO59" s="3">
        <v>45744</v>
      </c>
      <c r="AP59" s="3">
        <v>45740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45738</v>
      </c>
      <c r="B60" s="14" t="s">
        <v>691</v>
      </c>
      <c r="C60" s="9" t="s">
        <v>111</v>
      </c>
      <c r="D60" s="13" t="s">
        <v>682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45745</v>
      </c>
      <c r="U60" s="11">
        <v>5000</v>
      </c>
      <c r="V60" s="10">
        <v>0</v>
      </c>
      <c r="W60" s="10">
        <v>5000</v>
      </c>
      <c r="X60" s="10">
        <v>5400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124</v>
      </c>
      <c r="AH60" s="1" t="s">
        <v>75</v>
      </c>
      <c r="AI60" s="1">
        <v>4</v>
      </c>
      <c r="AJ60" s="3">
        <v>45745</v>
      </c>
      <c r="AK60" s="3">
        <v>45741</v>
      </c>
      <c r="AL60" s="3">
        <v>45734</v>
      </c>
      <c r="AM60" s="3">
        <v>45742</v>
      </c>
      <c r="AN60" s="3">
        <v>45743</v>
      </c>
      <c r="AO60" s="3">
        <v>45744</v>
      </c>
      <c r="AP60" s="3">
        <v>45740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45738</v>
      </c>
      <c r="B61" s="14" t="s">
        <v>710</v>
      </c>
      <c r="C61" s="9" t="s">
        <v>111</v>
      </c>
      <c r="D61" s="13" t="s">
        <v>684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45745</v>
      </c>
      <c r="U61" s="11">
        <v>5000</v>
      </c>
      <c r="V61" s="10">
        <v>0</v>
      </c>
      <c r="W61" s="10">
        <v>5000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122</v>
      </c>
      <c r="AH61" s="1" t="s">
        <v>75</v>
      </c>
      <c r="AI61" s="1">
        <v>4</v>
      </c>
      <c r="AJ61" s="3">
        <v>45745</v>
      </c>
      <c r="AK61" s="3">
        <v>45741</v>
      </c>
      <c r="AL61" s="3">
        <v>45734</v>
      </c>
      <c r="AM61" s="3">
        <v>45742</v>
      </c>
      <c r="AN61" s="3">
        <v>45743</v>
      </c>
      <c r="AO61" s="3">
        <v>45744</v>
      </c>
      <c r="AP61" s="3">
        <v>45740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45743</v>
      </c>
      <c r="B62" s="14" t="s">
        <v>171</v>
      </c>
      <c r="C62" s="9" t="s">
        <v>80</v>
      </c>
      <c r="D62" s="13" t="s">
        <v>718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45745</v>
      </c>
      <c r="U62" s="11">
        <v>3000</v>
      </c>
      <c r="V62" s="10">
        <v>3157</v>
      </c>
      <c r="W62" s="10">
        <v>0</v>
      </c>
      <c r="X62" s="10">
        <v>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45745</v>
      </c>
      <c r="AK62" s="3">
        <v>45741</v>
      </c>
      <c r="AL62" s="3">
        <v>45734</v>
      </c>
      <c r="AM62" s="3">
        <v>45742</v>
      </c>
      <c r="AN62" s="3">
        <v>45743</v>
      </c>
      <c r="AO62" s="3">
        <v>45744</v>
      </c>
      <c r="AP62" s="3">
        <v>45740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45743</v>
      </c>
      <c r="B63" s="14" t="s">
        <v>287</v>
      </c>
      <c r="C63" s="9" t="s">
        <v>80</v>
      </c>
      <c r="D63" s="13" t="s">
        <v>719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45745</v>
      </c>
      <c r="U63" s="11">
        <v>5000</v>
      </c>
      <c r="V63" s="10">
        <v>0</v>
      </c>
      <c r="W63" s="10">
        <v>5000</v>
      </c>
      <c r="X63" s="10">
        <v>5515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45745</v>
      </c>
      <c r="AK63" s="3">
        <v>45741</v>
      </c>
      <c r="AL63" s="3">
        <v>45734</v>
      </c>
      <c r="AM63" s="3">
        <v>45742</v>
      </c>
      <c r="AN63" s="3">
        <v>45743</v>
      </c>
      <c r="AO63" s="3">
        <v>45744</v>
      </c>
      <c r="AP63" s="3">
        <v>45740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45720</v>
      </c>
      <c r="B64" s="14" t="s">
        <v>502</v>
      </c>
      <c r="C64" s="9" t="s">
        <v>111</v>
      </c>
      <c r="D64" s="13" t="s">
        <v>487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45747</v>
      </c>
      <c r="U64" s="11">
        <v>5000</v>
      </c>
      <c r="V64" s="10">
        <v>4703</v>
      </c>
      <c r="W64" s="10">
        <v>297</v>
      </c>
      <c r="X64" s="10">
        <v>5230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45747</v>
      </c>
      <c r="AK64" s="3">
        <v>45743</v>
      </c>
      <c r="AL64" s="3">
        <v>45736</v>
      </c>
      <c r="AM64" s="3">
        <v>45744</v>
      </c>
      <c r="AN64" s="3">
        <v>45745</v>
      </c>
      <c r="AO64" s="3">
        <v>45746</v>
      </c>
      <c r="AP64" s="3">
        <v>45742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45667</v>
      </c>
      <c r="B65" s="14" t="s">
        <v>339</v>
      </c>
      <c r="C65" s="9" t="s">
        <v>111</v>
      </c>
      <c r="D65" s="13" t="s">
        <v>333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45747</v>
      </c>
      <c r="U65" s="11">
        <v>2432</v>
      </c>
      <c r="V65" s="10">
        <v>2432</v>
      </c>
      <c r="W65" s="10">
        <v>0</v>
      </c>
      <c r="X65" s="10">
        <v>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45747</v>
      </c>
      <c r="AK65" s="3">
        <v>45743</v>
      </c>
      <c r="AL65" s="3">
        <v>45736</v>
      </c>
      <c r="AM65" s="3">
        <v>45744</v>
      </c>
      <c r="AN65" s="3">
        <v>45745</v>
      </c>
      <c r="AO65" s="3">
        <v>45746</v>
      </c>
      <c r="AP65" s="3">
        <v>45742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45667</v>
      </c>
      <c r="B66" s="14" t="s">
        <v>341</v>
      </c>
      <c r="C66" s="9" t="s">
        <v>111</v>
      </c>
      <c r="D66" s="13" t="s">
        <v>335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45747</v>
      </c>
      <c r="U66" s="11">
        <v>12000</v>
      </c>
      <c r="V66" s="10">
        <v>0</v>
      </c>
      <c r="W66" s="10">
        <v>12000</v>
      </c>
      <c r="X66" s="10">
        <v>0</v>
      </c>
      <c r="Y66" s="10">
        <v>12600</v>
      </c>
      <c r="Z66" s="9" t="s">
        <v>81</v>
      </c>
      <c r="AA66" s="8">
        <v>13243.56</v>
      </c>
      <c r="AB66" s="8">
        <v>0</v>
      </c>
      <c r="AC66" s="8">
        <v>13243.56</v>
      </c>
      <c r="AD66" s="8">
        <v>0</v>
      </c>
      <c r="AE66" s="8">
        <v>13243.56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45747</v>
      </c>
      <c r="AK66" s="3">
        <v>45743</v>
      </c>
      <c r="AL66" s="3">
        <v>45736</v>
      </c>
      <c r="AM66" s="3">
        <v>45744</v>
      </c>
      <c r="AN66" s="3">
        <v>45745</v>
      </c>
      <c r="AO66" s="3">
        <v>45746</v>
      </c>
      <c r="AP66" s="3">
        <v>45742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1000.6245333333335</v>
      </c>
    </row>
    <row r="67" spans="1:56" ht="28.5" customHeight="1" x14ac:dyDescent="0.45">
      <c r="A67" s="3">
        <v>45721</v>
      </c>
      <c r="B67" s="14" t="s">
        <v>518</v>
      </c>
      <c r="C67" s="9" t="s">
        <v>152</v>
      </c>
      <c r="D67" s="13" t="s">
        <v>489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45747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81</v>
      </c>
      <c r="AA67" s="8">
        <v>5280.6600000000008</v>
      </c>
      <c r="AB67" s="8">
        <v>5280.6600000000008</v>
      </c>
      <c r="AC67" s="8">
        <v>0</v>
      </c>
      <c r="AD67" s="8">
        <v>5280.6600000000008</v>
      </c>
      <c r="AE67" s="8">
        <v>0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45747</v>
      </c>
      <c r="AK67" s="3">
        <v>45743</v>
      </c>
      <c r="AL67" s="3">
        <v>45736</v>
      </c>
      <c r="AM67" s="3">
        <v>45744</v>
      </c>
      <c r="AN67" s="3">
        <v>45745</v>
      </c>
      <c r="AO67" s="3">
        <v>45746</v>
      </c>
      <c r="AP67" s="3">
        <v>45742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45611</v>
      </c>
      <c r="B68" s="14" t="s">
        <v>246</v>
      </c>
      <c r="C68" s="9" t="s">
        <v>152</v>
      </c>
      <c r="D68" s="13" t="s">
        <v>489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45747</v>
      </c>
      <c r="U68" s="11">
        <v>640</v>
      </c>
      <c r="V68" s="10">
        <v>225</v>
      </c>
      <c r="W68" s="10">
        <v>415</v>
      </c>
      <c r="X68" s="10">
        <v>0</v>
      </c>
      <c r="Y68" s="10">
        <v>435.75</v>
      </c>
      <c r="Z68" s="9" t="s">
        <v>81</v>
      </c>
      <c r="AA68" s="8">
        <v>434.81625000000008</v>
      </c>
      <c r="AB68" s="8">
        <v>434.81625000000008</v>
      </c>
      <c r="AC68" s="8">
        <v>0</v>
      </c>
      <c r="AD68" s="8">
        <v>434.81625000000008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45747</v>
      </c>
      <c r="AK68" s="3">
        <v>45743</v>
      </c>
      <c r="AL68" s="3">
        <v>45736</v>
      </c>
      <c r="AM68" s="3">
        <v>45744</v>
      </c>
      <c r="AN68" s="3">
        <v>45745</v>
      </c>
      <c r="AO68" s="3">
        <v>45746</v>
      </c>
      <c r="AP68" s="3">
        <v>45742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145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45721</v>
      </c>
      <c r="B69" s="14" t="s">
        <v>519</v>
      </c>
      <c r="C69" s="9" t="s">
        <v>152</v>
      </c>
      <c r="D69" s="13" t="s">
        <v>415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45747</v>
      </c>
      <c r="U69" s="11">
        <v>10080</v>
      </c>
      <c r="V69" s="10">
        <v>0</v>
      </c>
      <c r="W69" s="10">
        <v>10080</v>
      </c>
      <c r="X69" s="10">
        <v>0</v>
      </c>
      <c r="Y69" s="10">
        <v>10584</v>
      </c>
      <c r="Z69" s="9" t="s">
        <v>81</v>
      </c>
      <c r="AA69" s="8">
        <v>10279.684800000001</v>
      </c>
      <c r="AB69" s="8">
        <v>4000</v>
      </c>
      <c r="AC69" s="8">
        <v>6279.6848000000009</v>
      </c>
      <c r="AD69" s="8">
        <v>4000</v>
      </c>
      <c r="AE69" s="8">
        <v>6279.6848000000009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45747</v>
      </c>
      <c r="AK69" s="3">
        <v>45743</v>
      </c>
      <c r="AL69" s="3">
        <v>45736</v>
      </c>
      <c r="AM69" s="3">
        <v>45744</v>
      </c>
      <c r="AN69" s="3">
        <v>45745</v>
      </c>
      <c r="AO69" s="3">
        <v>45746</v>
      </c>
      <c r="AP69" s="3">
        <v>45742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474.46507377777772</v>
      </c>
    </row>
    <row r="70" spans="1:56" ht="28.5" customHeight="1" x14ac:dyDescent="0.45">
      <c r="A70" s="3">
        <v>45674</v>
      </c>
      <c r="B70" s="14" t="s">
        <v>368</v>
      </c>
      <c r="C70" s="9" t="s">
        <v>152</v>
      </c>
      <c r="D70" s="13" t="s">
        <v>161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252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45748</v>
      </c>
      <c r="U70" s="11">
        <v>811</v>
      </c>
      <c r="V70" s="10">
        <v>0</v>
      </c>
      <c r="W70" s="10">
        <v>811</v>
      </c>
      <c r="X70" s="10">
        <v>0</v>
      </c>
      <c r="Y70" s="10">
        <v>851.55000000000007</v>
      </c>
      <c r="Z70" s="9" t="s">
        <v>81</v>
      </c>
      <c r="AA70" s="8">
        <v>849.72525000000007</v>
      </c>
      <c r="AB70" s="8">
        <v>0</v>
      </c>
      <c r="AC70" s="8">
        <v>849.72525000000007</v>
      </c>
      <c r="AD70" s="8">
        <v>0</v>
      </c>
      <c r="AE70" s="8">
        <v>849.72525000000007</v>
      </c>
      <c r="AF70" s="8" t="s">
        <v>299</v>
      </c>
      <c r="AG70" s="1" t="s">
        <v>123</v>
      </c>
      <c r="AH70" s="1" t="s">
        <v>75</v>
      </c>
      <c r="AI70" s="1">
        <v>4</v>
      </c>
      <c r="AJ70" s="3">
        <v>45748</v>
      </c>
      <c r="AK70" s="3">
        <v>45744</v>
      </c>
      <c r="AL70" s="3">
        <v>45737</v>
      </c>
      <c r="AM70" s="3">
        <v>45745</v>
      </c>
      <c r="AN70" s="3">
        <v>45746</v>
      </c>
      <c r="AO70" s="3">
        <v>45747</v>
      </c>
      <c r="AP70" s="3">
        <v>45743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64.201463333333322</v>
      </c>
    </row>
    <row r="71" spans="1:56" ht="28.5" customHeight="1" x14ac:dyDescent="0.45">
      <c r="A71" s="3">
        <v>45721</v>
      </c>
      <c r="B71" s="14" t="s">
        <v>515</v>
      </c>
      <c r="C71" s="9" t="s">
        <v>152</v>
      </c>
      <c r="D71" s="13" t="s">
        <v>161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252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45748</v>
      </c>
      <c r="U71" s="11">
        <v>10320</v>
      </c>
      <c r="V71" s="10">
        <v>0</v>
      </c>
      <c r="W71" s="10">
        <v>10320</v>
      </c>
      <c r="X71" s="10">
        <v>0</v>
      </c>
      <c r="Y71" s="10">
        <v>10836</v>
      </c>
      <c r="Z71" s="9" t="s">
        <v>81</v>
      </c>
      <c r="AA71" s="8">
        <v>10812.78</v>
      </c>
      <c r="AB71" s="8">
        <v>0</v>
      </c>
      <c r="AC71" s="8">
        <v>10812.78</v>
      </c>
      <c r="AD71" s="8">
        <v>0</v>
      </c>
      <c r="AE71" s="8">
        <v>10812.78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45748</v>
      </c>
      <c r="AK71" s="3">
        <v>45744</v>
      </c>
      <c r="AL71" s="3">
        <v>45737</v>
      </c>
      <c r="AM71" s="3">
        <v>45745</v>
      </c>
      <c r="AN71" s="3">
        <v>45746</v>
      </c>
      <c r="AO71" s="3">
        <v>45747</v>
      </c>
      <c r="AP71" s="3">
        <v>45743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816.96559999999988</v>
      </c>
    </row>
    <row r="72" spans="1:56" ht="28.5" customHeight="1" x14ac:dyDescent="0.45">
      <c r="A72" s="3">
        <v>45721</v>
      </c>
      <c r="B72" s="14" t="s">
        <v>517</v>
      </c>
      <c r="C72" s="9" t="s">
        <v>152</v>
      </c>
      <c r="D72" s="13" t="s">
        <v>141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252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45748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20955</v>
      </c>
      <c r="AB72" s="8">
        <v>0</v>
      </c>
      <c r="AC72" s="8">
        <v>20955</v>
      </c>
      <c r="AD72" s="8">
        <v>0</v>
      </c>
      <c r="AE72" s="8">
        <v>20955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45748</v>
      </c>
      <c r="AK72" s="3">
        <v>45744</v>
      </c>
      <c r="AL72" s="3">
        <v>45737</v>
      </c>
      <c r="AM72" s="3">
        <v>45745</v>
      </c>
      <c r="AN72" s="3">
        <v>45746</v>
      </c>
      <c r="AO72" s="3">
        <v>45747</v>
      </c>
      <c r="AP72" s="3">
        <v>45743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1583.2666666666664</v>
      </c>
    </row>
    <row r="73" spans="1:56" ht="28.5" customHeight="1" x14ac:dyDescent="0.45">
      <c r="A73" s="3">
        <v>45738</v>
      </c>
      <c r="B73" s="14" t="s">
        <v>685</v>
      </c>
      <c r="C73" s="9" t="s">
        <v>111</v>
      </c>
      <c r="D73" s="13" t="s">
        <v>686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45751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45751</v>
      </c>
      <c r="AK73" s="3">
        <v>45747</v>
      </c>
      <c r="AL73" s="3">
        <v>45740</v>
      </c>
      <c r="AM73" s="3">
        <v>45748</v>
      </c>
      <c r="AN73" s="3">
        <v>45749</v>
      </c>
      <c r="AO73" s="3">
        <v>45750</v>
      </c>
      <c r="AP73" s="3">
        <v>45746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250.15613333333337</v>
      </c>
    </row>
    <row r="74" spans="1:56" ht="28.5" customHeight="1" x14ac:dyDescent="0.45">
      <c r="A74" s="3">
        <v>45738</v>
      </c>
      <c r="B74" s="14" t="s">
        <v>711</v>
      </c>
      <c r="C74" s="9" t="s">
        <v>111</v>
      </c>
      <c r="D74" s="13" t="s">
        <v>687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45751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81</v>
      </c>
      <c r="AA74" s="8">
        <v>4414.5199999999995</v>
      </c>
      <c r="AB74" s="8">
        <v>0</v>
      </c>
      <c r="AC74" s="8">
        <v>4414.5199999999995</v>
      </c>
      <c r="AD74" s="8">
        <v>0</v>
      </c>
      <c r="AE74" s="8">
        <v>4414.5199999999995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45751</v>
      </c>
      <c r="AK74" s="3">
        <v>45747</v>
      </c>
      <c r="AL74" s="3">
        <v>45740</v>
      </c>
      <c r="AM74" s="3">
        <v>45748</v>
      </c>
      <c r="AN74" s="3">
        <v>45749</v>
      </c>
      <c r="AO74" s="3">
        <v>45750</v>
      </c>
      <c r="AP74" s="3">
        <v>45746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333.54151111111111</v>
      </c>
    </row>
    <row r="75" spans="1:56" ht="28.5" customHeight="1" x14ac:dyDescent="0.45">
      <c r="A75" s="3">
        <v>45706</v>
      </c>
      <c r="B75" s="14" t="s">
        <v>424</v>
      </c>
      <c r="C75" s="9" t="s">
        <v>111</v>
      </c>
      <c r="D75" s="13" t="s">
        <v>425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45754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45754</v>
      </c>
      <c r="AK75" s="3">
        <v>45750</v>
      </c>
      <c r="AL75" s="3">
        <v>45743</v>
      </c>
      <c r="AM75" s="3">
        <v>45751</v>
      </c>
      <c r="AN75" s="3">
        <v>45752</v>
      </c>
      <c r="AO75" s="3">
        <v>45753</v>
      </c>
      <c r="AP75" s="3">
        <v>45749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250.15613333333337</v>
      </c>
    </row>
    <row r="76" spans="1:56" ht="28.5" customHeight="1" x14ac:dyDescent="0.45">
      <c r="A76" s="3">
        <v>45740</v>
      </c>
      <c r="B76" s="14" t="s">
        <v>683</v>
      </c>
      <c r="C76" s="9" t="s">
        <v>111</v>
      </c>
      <c r="D76" s="13" t="s">
        <v>693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45758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45758</v>
      </c>
      <c r="AK76" s="3">
        <v>45754</v>
      </c>
      <c r="AL76" s="3">
        <v>45747</v>
      </c>
      <c r="AM76" s="3">
        <v>45755</v>
      </c>
      <c r="AN76" s="3">
        <v>45756</v>
      </c>
      <c r="AO76" s="3">
        <v>45757</v>
      </c>
      <c r="AP76" s="3">
        <v>45753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250.15613333333337</v>
      </c>
    </row>
    <row r="77" spans="1:56" ht="28.5" customHeight="1" x14ac:dyDescent="0.45">
      <c r="A77" s="3">
        <v>45741</v>
      </c>
      <c r="B77" s="14" t="s">
        <v>726</v>
      </c>
      <c r="C77" s="9" t="s">
        <v>152</v>
      </c>
      <c r="D77" s="13" t="s">
        <v>141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252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45764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10477.5</v>
      </c>
      <c r="AB77" s="8">
        <v>0</v>
      </c>
      <c r="AC77" s="8">
        <v>10477.5</v>
      </c>
      <c r="AD77" s="8">
        <v>0</v>
      </c>
      <c r="AE77" s="8">
        <v>10477.5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45764</v>
      </c>
      <c r="AK77" s="3">
        <v>45760</v>
      </c>
      <c r="AL77" s="3">
        <v>45753</v>
      </c>
      <c r="AM77" s="3">
        <v>45761</v>
      </c>
      <c r="AN77" s="3">
        <v>45762</v>
      </c>
      <c r="AO77" s="3">
        <v>45763</v>
      </c>
      <c r="AP77" s="3">
        <v>45759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791.63333333333321</v>
      </c>
    </row>
    <row r="78" spans="1:56" ht="28.5" customHeight="1" x14ac:dyDescent="0.45">
      <c r="A78" s="3">
        <v>45741</v>
      </c>
      <c r="B78" s="14" t="s">
        <v>727</v>
      </c>
      <c r="C78" s="9" t="s">
        <v>111</v>
      </c>
      <c r="D78" s="13" t="s">
        <v>688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45765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81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45765</v>
      </c>
      <c r="AK78" s="3">
        <v>45761</v>
      </c>
      <c r="AL78" s="3">
        <v>45754</v>
      </c>
      <c r="AM78" s="3">
        <v>45762</v>
      </c>
      <c r="AN78" s="3">
        <v>45763</v>
      </c>
      <c r="AO78" s="3">
        <v>45764</v>
      </c>
      <c r="AP78" s="3">
        <v>45760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333.54151111111111</v>
      </c>
    </row>
    <row r="79" spans="1:56" ht="28.5" customHeight="1" x14ac:dyDescent="0.45">
      <c r="A79" s="3">
        <v>45741</v>
      </c>
      <c r="B79" s="14" t="s">
        <v>728</v>
      </c>
      <c r="C79" s="9" t="s">
        <v>111</v>
      </c>
      <c r="D79" s="13" t="s">
        <v>689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45765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81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45765</v>
      </c>
      <c r="AK79" s="3">
        <v>45761</v>
      </c>
      <c r="AL79" s="3">
        <v>45754</v>
      </c>
      <c r="AM79" s="3">
        <v>45762</v>
      </c>
      <c r="AN79" s="3">
        <v>45763</v>
      </c>
      <c r="AO79" s="3">
        <v>45764</v>
      </c>
      <c r="AP79" s="3">
        <v>45760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333.54151111111111</v>
      </c>
    </row>
    <row r="80" spans="1:56" ht="28.5" customHeight="1" x14ac:dyDescent="0.45">
      <c r="A80" s="3">
        <v>45741</v>
      </c>
      <c r="B80" s="14" t="s">
        <v>729</v>
      </c>
      <c r="C80" s="9" t="s">
        <v>111</v>
      </c>
      <c r="D80" s="13" t="s">
        <v>690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45765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81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45765</v>
      </c>
      <c r="AK80" s="3">
        <v>45761</v>
      </c>
      <c r="AL80" s="3">
        <v>45754</v>
      </c>
      <c r="AM80" s="3">
        <v>45762</v>
      </c>
      <c r="AN80" s="3">
        <v>45763</v>
      </c>
      <c r="AO80" s="3">
        <v>45764</v>
      </c>
      <c r="AP80" s="3">
        <v>45760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333.54151111111111</v>
      </c>
    </row>
    <row r="81" spans="1:56" ht="28.5" customHeight="1" x14ac:dyDescent="0.45">
      <c r="A81" s="3">
        <v>45734</v>
      </c>
      <c r="B81" s="14" t="s">
        <v>655</v>
      </c>
      <c r="C81" s="9" t="s">
        <v>155</v>
      </c>
      <c r="D81" s="13" t="s">
        <v>642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45768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5378.4500000000007</v>
      </c>
      <c r="AB81" s="8">
        <v>0</v>
      </c>
      <c r="AC81" s="8">
        <v>5378.4500000000007</v>
      </c>
      <c r="AD81" s="8">
        <v>0</v>
      </c>
      <c r="AE81" s="8">
        <v>5378.4500000000007</v>
      </c>
      <c r="AF81" s="8" t="s">
        <v>610</v>
      </c>
      <c r="AG81" s="1" t="s">
        <v>123</v>
      </c>
      <c r="AH81" s="1" t="s">
        <v>75</v>
      </c>
      <c r="AI81" s="1">
        <v>4</v>
      </c>
      <c r="AJ81" s="3">
        <v>45768</v>
      </c>
      <c r="AK81" s="3">
        <v>45764</v>
      </c>
      <c r="AL81" s="3">
        <v>45757</v>
      </c>
      <c r="AM81" s="3">
        <v>45765</v>
      </c>
      <c r="AN81" s="3">
        <v>45766</v>
      </c>
      <c r="AO81" s="3">
        <v>45767</v>
      </c>
      <c r="AP81" s="3">
        <v>45763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406.37177777777782</v>
      </c>
    </row>
    <row r="82" spans="1:56" ht="28.5" customHeight="1" x14ac:dyDescent="0.45">
      <c r="A82" s="3">
        <v>45734</v>
      </c>
      <c r="B82" s="14" t="s">
        <v>655</v>
      </c>
      <c r="C82" s="9" t="s">
        <v>155</v>
      </c>
      <c r="D82" s="13" t="s">
        <v>644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5378.4500000000007</v>
      </c>
      <c r="AF82" s="8" t="s">
        <v>610</v>
      </c>
      <c r="AG82" s="1" t="s">
        <v>123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406.37177777777782</v>
      </c>
    </row>
    <row r="83" spans="1:56" ht="28.5" customHeight="1" x14ac:dyDescent="0.45">
      <c r="A83" s="3">
        <v>45734</v>
      </c>
      <c r="B83" s="14" t="s">
        <v>655</v>
      </c>
      <c r="C83" s="9" t="s">
        <v>155</v>
      </c>
      <c r="D83" s="13" t="s">
        <v>645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45768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5378.4500000000007</v>
      </c>
      <c r="AB83" s="8">
        <v>0</v>
      </c>
      <c r="AC83" s="8">
        <v>5378.4500000000007</v>
      </c>
      <c r="AD83" s="8">
        <v>0</v>
      </c>
      <c r="AE83" s="8">
        <v>5378.4500000000007</v>
      </c>
      <c r="AF83" s="8" t="s">
        <v>610</v>
      </c>
      <c r="AG83" s="1" t="s">
        <v>123</v>
      </c>
      <c r="AH83" s="1" t="s">
        <v>75</v>
      </c>
      <c r="AI83" s="1">
        <v>4</v>
      </c>
      <c r="AJ83" s="3">
        <v>45768</v>
      </c>
      <c r="AK83" s="3">
        <v>45764</v>
      </c>
      <c r="AL83" s="3">
        <v>45757</v>
      </c>
      <c r="AM83" s="3">
        <v>45765</v>
      </c>
      <c r="AN83" s="3">
        <v>45766</v>
      </c>
      <c r="AO83" s="3">
        <v>45767</v>
      </c>
      <c r="AP83" s="3">
        <v>45763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406.37177777777782</v>
      </c>
    </row>
    <row r="84" spans="1:56" ht="28.5" customHeight="1" x14ac:dyDescent="0.45">
      <c r="A84" s="3">
        <v>45734</v>
      </c>
      <c r="B84" s="14" t="s">
        <v>692</v>
      </c>
      <c r="C84" s="9" t="s">
        <v>155</v>
      </c>
      <c r="D84" s="13" t="s">
        <v>671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5378.4500000000007</v>
      </c>
      <c r="AF84" s="8" t="s">
        <v>610</v>
      </c>
      <c r="AG84" s="1" t="s">
        <v>123</v>
      </c>
      <c r="AH84" s="1" t="s">
        <v>75</v>
      </c>
      <c r="AI84" s="1">
        <v>4</v>
      </c>
      <c r="AJ84" s="3">
        <v>45768</v>
      </c>
      <c r="AK84" s="3">
        <v>45764</v>
      </c>
      <c r="AL84" s="3">
        <v>45757</v>
      </c>
      <c r="AM84" s="3">
        <v>45765</v>
      </c>
      <c r="AN84" s="3">
        <v>45766</v>
      </c>
      <c r="AO84" s="3">
        <v>45767</v>
      </c>
      <c r="AP84" s="3">
        <v>45763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406.37177777777782</v>
      </c>
    </row>
    <row r="85" spans="1:56" ht="28.5" customHeight="1" x14ac:dyDescent="0.45">
      <c r="A85" s="3" t="s">
        <v>146</v>
      </c>
      <c r="B85" s="14" t="s">
        <v>146</v>
      </c>
      <c r="C85" s="9" t="s">
        <v>155</v>
      </c>
      <c r="D85" s="13" t="s">
        <v>646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45768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5378.4500000000007</v>
      </c>
      <c r="AF85" s="8" t="s">
        <v>610</v>
      </c>
      <c r="AG85" s="1" t="s">
        <v>61</v>
      </c>
      <c r="AH85" s="1" t="s">
        <v>75</v>
      </c>
      <c r="AI85" s="1">
        <v>4</v>
      </c>
      <c r="AJ85" s="3">
        <v>45768</v>
      </c>
      <c r="AK85" s="3">
        <v>45764</v>
      </c>
      <c r="AL85" s="3">
        <v>45757</v>
      </c>
      <c r="AM85" s="3">
        <v>45765</v>
      </c>
      <c r="AN85" s="3">
        <v>45766</v>
      </c>
      <c r="AO85" s="3">
        <v>45767</v>
      </c>
      <c r="AP85" s="3">
        <v>45763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406.37177777777782</v>
      </c>
    </row>
    <row r="86" spans="1:56" ht="28.5" customHeight="1" x14ac:dyDescent="0.45">
      <c r="A86" s="3">
        <v>45740</v>
      </c>
      <c r="B86" s="14" t="s">
        <v>694</v>
      </c>
      <c r="C86" s="9" t="s">
        <v>80</v>
      </c>
      <c r="D86" s="13" t="s">
        <v>340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45776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61</v>
      </c>
      <c r="AH86" s="1" t="s">
        <v>75</v>
      </c>
      <c r="AI86" s="1">
        <v>4</v>
      </c>
      <c r="AJ86" s="3">
        <v>45776</v>
      </c>
      <c r="AK86" s="3">
        <v>45772</v>
      </c>
      <c r="AL86" s="3">
        <v>45765</v>
      </c>
      <c r="AM86" s="3">
        <v>45773</v>
      </c>
      <c r="AN86" s="3">
        <v>45774</v>
      </c>
      <c r="AO86" s="3">
        <v>45775</v>
      </c>
      <c r="AP86" s="3">
        <v>45771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416.92688888888887</v>
      </c>
    </row>
    <row r="87" spans="1:56" ht="28.5" customHeight="1" x14ac:dyDescent="0.45">
      <c r="A87" s="3">
        <v>45740</v>
      </c>
      <c r="B87" s="14" t="s">
        <v>706</v>
      </c>
      <c r="C87" s="9" t="s">
        <v>80</v>
      </c>
      <c r="D87" s="13" t="s">
        <v>394</v>
      </c>
      <c r="E87" s="9">
        <v>20</v>
      </c>
      <c r="F87" s="9">
        <v>37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3227.07</v>
      </c>
      <c r="AB87" s="8">
        <v>0</v>
      </c>
      <c r="AC87" s="8">
        <v>3227.07</v>
      </c>
      <c r="AD87" s="8">
        <v>0</v>
      </c>
      <c r="AE87" s="8">
        <v>3227.07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243.82306666666665</v>
      </c>
    </row>
    <row r="88" spans="1:56" ht="28.5" customHeight="1" x14ac:dyDescent="0.45">
      <c r="A88" s="3" t="s">
        <v>146</v>
      </c>
      <c r="B88" s="14" t="s">
        <v>146</v>
      </c>
      <c r="C88" s="9" t="s">
        <v>152</v>
      </c>
      <c r="D88" s="13" t="s">
        <v>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45777</v>
      </c>
      <c r="U88" s="11">
        <v>140000</v>
      </c>
      <c r="V88" s="10">
        <v>0</v>
      </c>
      <c r="W88" s="10">
        <v>140000</v>
      </c>
      <c r="X88" s="10">
        <v>0</v>
      </c>
      <c r="Y88" s="10">
        <v>147000</v>
      </c>
      <c r="Z88" s="9" t="s">
        <v>81</v>
      </c>
      <c r="AA88" s="8">
        <v>146685</v>
      </c>
      <c r="AB88" s="8">
        <v>0</v>
      </c>
      <c r="AC88" s="8">
        <v>146685</v>
      </c>
      <c r="AD88" s="8">
        <v>0</v>
      </c>
      <c r="AE88" s="8">
        <v>146685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45777</v>
      </c>
      <c r="AK88" s="3">
        <v>45773</v>
      </c>
      <c r="AL88" s="3">
        <v>45766</v>
      </c>
      <c r="AM88" s="3">
        <v>45774</v>
      </c>
      <c r="AN88" s="3">
        <v>45775</v>
      </c>
      <c r="AO88" s="3">
        <v>45776</v>
      </c>
      <c r="AP88" s="3">
        <v>45772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11082.866666666665</v>
      </c>
    </row>
    <row r="89" spans="1:56" ht="28.5" customHeight="1" x14ac:dyDescent="0.45">
      <c r="A89" s="3" t="s">
        <v>146</v>
      </c>
      <c r="B89" s="14" t="s">
        <v>146</v>
      </c>
      <c r="C89" s="9" t="s">
        <v>80</v>
      </c>
      <c r="D89" s="13" t="s">
        <v>61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45777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45777</v>
      </c>
      <c r="AK89" s="3">
        <v>45773</v>
      </c>
      <c r="AL89" s="3">
        <v>45766</v>
      </c>
      <c r="AM89" s="3">
        <v>45774</v>
      </c>
      <c r="AN89" s="3">
        <v>45775</v>
      </c>
      <c r="AO89" s="3">
        <v>45776</v>
      </c>
      <c r="AP89" s="3">
        <v>45772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1667.7075555555555</v>
      </c>
    </row>
    <row r="90" spans="1:56" ht="28.5" customHeight="1" x14ac:dyDescent="0.45">
      <c r="A90" s="3">
        <v>45705</v>
      </c>
      <c r="B90" s="14" t="s">
        <v>423</v>
      </c>
      <c r="C90" s="9" t="s">
        <v>152</v>
      </c>
      <c r="D90" s="13" t="s">
        <v>242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252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122</v>
      </c>
      <c r="V90" s="10">
        <v>0</v>
      </c>
      <c r="W90" s="10">
        <v>122</v>
      </c>
      <c r="X90" s="10">
        <v>11870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510</v>
      </c>
      <c r="AG90" s="1" t="s">
        <v>123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 t="s">
        <v>146</v>
      </c>
      <c r="B91" s="14" t="s">
        <v>146</v>
      </c>
      <c r="C91" s="9" t="s">
        <v>98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40000</v>
      </c>
      <c r="V91" s="10">
        <v>0</v>
      </c>
      <c r="W91" s="10">
        <v>40000</v>
      </c>
      <c r="X91" s="10">
        <v>0</v>
      </c>
      <c r="Y91" s="10">
        <v>42000</v>
      </c>
      <c r="Z91" s="9" t="s">
        <v>81</v>
      </c>
      <c r="AA91" s="8">
        <v>43027.600000000006</v>
      </c>
      <c r="AB91" s="8">
        <v>0</v>
      </c>
      <c r="AC91" s="8">
        <v>43027.600000000006</v>
      </c>
      <c r="AD91" s="8">
        <v>0</v>
      </c>
      <c r="AE91" s="8">
        <v>43027.600000000006</v>
      </c>
      <c r="AF91" s="8">
        <v>0</v>
      </c>
      <c r="AG91" s="1" t="s">
        <v>123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3250.9742222222226</v>
      </c>
    </row>
    <row r="92" spans="1:56" ht="28.5" customHeight="1" x14ac:dyDescent="0.45">
      <c r="A92" s="3">
        <v>45720</v>
      </c>
      <c r="B92" s="14" t="s">
        <v>503</v>
      </c>
      <c r="C92" s="9" t="s">
        <v>111</v>
      </c>
      <c r="D92" s="13" t="s">
        <v>485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123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250.15613333333337</v>
      </c>
    </row>
    <row r="93" spans="1:56" ht="28.5" customHeight="1" x14ac:dyDescent="0.45">
      <c r="A93" s="3">
        <v>45720</v>
      </c>
      <c r="B93" s="14" t="s">
        <v>504</v>
      </c>
      <c r="C93" s="9" t="s">
        <v>111</v>
      </c>
      <c r="D93" s="13" t="s">
        <v>486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81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123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250.15613333333337</v>
      </c>
    </row>
    <row r="94" spans="1:56" ht="28.5" customHeight="1" x14ac:dyDescent="0.45">
      <c r="A94" s="3">
        <v>45720</v>
      </c>
      <c r="B94" s="14" t="s">
        <v>502</v>
      </c>
      <c r="C94" s="9" t="s">
        <v>111</v>
      </c>
      <c r="D94" s="13" t="s">
        <v>487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123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416.92688888888887</v>
      </c>
    </row>
    <row r="95" spans="1:56" ht="28.5" customHeight="1" x14ac:dyDescent="0.45">
      <c r="A95" s="3">
        <v>45720</v>
      </c>
      <c r="B95" s="14" t="s">
        <v>505</v>
      </c>
      <c r="C95" s="9" t="s">
        <v>111</v>
      </c>
      <c r="D95" s="13" t="s">
        <v>490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124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416.92688888888887</v>
      </c>
    </row>
    <row r="96" spans="1:56" ht="28.5" customHeight="1" x14ac:dyDescent="0.45">
      <c r="A96" s="3">
        <v>45712</v>
      </c>
      <c r="B96" s="14" t="s">
        <v>448</v>
      </c>
      <c r="C96" s="9" t="s">
        <v>111</v>
      </c>
      <c r="D96" s="13" t="s">
        <v>127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416.92688888888887</v>
      </c>
    </row>
    <row r="97" spans="1:56" ht="28.5" customHeight="1" x14ac:dyDescent="0.45">
      <c r="A97" s="3">
        <v>45681</v>
      </c>
      <c r="B97" s="14" t="s">
        <v>376</v>
      </c>
      <c r="C97" s="9" t="s">
        <v>80</v>
      </c>
      <c r="D97" s="13" t="s">
        <v>373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81</v>
      </c>
      <c r="AA97" s="8">
        <v>3478.5300000000007</v>
      </c>
      <c r="AB97" s="8">
        <v>0</v>
      </c>
      <c r="AC97" s="8">
        <v>3478.5300000000007</v>
      </c>
      <c r="AD97" s="8">
        <v>0</v>
      </c>
      <c r="AE97" s="8">
        <v>3478.5300000000007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262.82226666666674</v>
      </c>
    </row>
    <row r="98" spans="1:56" ht="28.5" customHeight="1" x14ac:dyDescent="0.45">
      <c r="A98" s="3">
        <v>45705</v>
      </c>
      <c r="B98" s="14" t="s">
        <v>422</v>
      </c>
      <c r="C98" s="9" t="s">
        <v>152</v>
      </c>
      <c r="D98" s="13" t="s">
        <v>209</v>
      </c>
      <c r="E98" s="9">
        <v>20</v>
      </c>
      <c r="F98" s="9">
        <v>35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252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855</v>
      </c>
      <c r="V98" s="10">
        <v>0</v>
      </c>
      <c r="W98" s="10">
        <v>855</v>
      </c>
      <c r="X98" s="10">
        <v>16440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445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45674</v>
      </c>
      <c r="B99" s="14" t="s">
        <v>370</v>
      </c>
      <c r="C99" s="9" t="s">
        <v>152</v>
      </c>
      <c r="D99" s="13" t="s">
        <v>360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252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124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444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45611</v>
      </c>
      <c r="B100" s="14" t="s">
        <v>245</v>
      </c>
      <c r="C100" s="9" t="s">
        <v>152</v>
      </c>
      <c r="D100" s="13" t="s">
        <v>160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2320</v>
      </c>
      <c r="V100" s="10">
        <v>0</v>
      </c>
      <c r="W100" s="10">
        <v>2320</v>
      </c>
      <c r="X100" s="10">
        <v>20900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124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45611</v>
      </c>
      <c r="B101" s="14" t="s">
        <v>248</v>
      </c>
      <c r="C101" s="9" t="s">
        <v>152</v>
      </c>
      <c r="D101" s="13" t="s">
        <v>241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117</v>
      </c>
      <c r="V101" s="10">
        <v>0</v>
      </c>
      <c r="W101" s="10">
        <v>117</v>
      </c>
      <c r="X101" s="10">
        <v>10065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45611</v>
      </c>
      <c r="B102" s="14" t="s">
        <v>247</v>
      </c>
      <c r="C102" s="9" t="s">
        <v>152</v>
      </c>
      <c r="D102" s="13" t="s">
        <v>226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1434</v>
      </c>
      <c r="V102" s="10">
        <v>0</v>
      </c>
      <c r="W102" s="10">
        <v>1434</v>
      </c>
      <c r="X102" s="10">
        <v>11200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145</v>
      </c>
      <c r="AY102" s="2">
        <v>29.3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45523</v>
      </c>
      <c r="B103" s="14" t="s">
        <v>205</v>
      </c>
      <c r="C103" s="9" t="s">
        <v>152</v>
      </c>
      <c r="D103" s="13" t="s">
        <v>203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1260</v>
      </c>
      <c r="V103" s="10">
        <v>0</v>
      </c>
      <c r="W103" s="10">
        <v>1260</v>
      </c>
      <c r="X103" s="10">
        <v>11095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45523</v>
      </c>
      <c r="B104" s="14" t="s">
        <v>205</v>
      </c>
      <c r="C104" s="9" t="s">
        <v>152</v>
      </c>
      <c r="D104" s="13" t="s">
        <v>204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89</v>
      </c>
      <c r="V104" s="10">
        <v>0</v>
      </c>
      <c r="W104" s="10">
        <v>89</v>
      </c>
      <c r="X104" s="10">
        <v>11180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45643</v>
      </c>
      <c r="B105" s="14" t="s">
        <v>285</v>
      </c>
      <c r="C105" s="9" t="s">
        <v>111</v>
      </c>
      <c r="D105" s="13" t="s">
        <v>286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142</v>
      </c>
      <c r="U105" s="11">
        <v>4000</v>
      </c>
      <c r="V105" s="10">
        <v>3712</v>
      </c>
      <c r="W105" s="10">
        <v>288</v>
      </c>
      <c r="X105" s="10">
        <v>4300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142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142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45720</v>
      </c>
      <c r="B106" s="14" t="s">
        <v>138</v>
      </c>
      <c r="C106" s="9" t="s">
        <v>111</v>
      </c>
      <c r="D106" s="13" t="s">
        <v>288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142</v>
      </c>
      <c r="U106" s="11">
        <v>4000</v>
      </c>
      <c r="V106" s="10">
        <v>4010</v>
      </c>
      <c r="W106" s="10">
        <v>0</v>
      </c>
      <c r="X106" s="10">
        <v>4470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142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45720</v>
      </c>
      <c r="B107" s="14" t="s">
        <v>138</v>
      </c>
      <c r="C107" s="9" t="s">
        <v>111</v>
      </c>
      <c r="D107" s="13" t="s">
        <v>334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142</v>
      </c>
      <c r="U107" s="11">
        <v>3000</v>
      </c>
      <c r="V107" s="10">
        <v>3065</v>
      </c>
      <c r="W107" s="10">
        <v>0</v>
      </c>
      <c r="X107" s="10">
        <v>3300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142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45628</v>
      </c>
      <c r="B108" s="14" t="s">
        <v>259</v>
      </c>
      <c r="C108" s="9" t="s">
        <v>111</v>
      </c>
      <c r="D108" s="13" t="s">
        <v>260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142</v>
      </c>
      <c r="U108" s="11">
        <v>2500</v>
      </c>
      <c r="V108" s="10">
        <v>2600</v>
      </c>
      <c r="W108" s="10">
        <v>0</v>
      </c>
      <c r="X108" s="10">
        <v>2800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45541</v>
      </c>
      <c r="B109" s="14" t="s">
        <v>211</v>
      </c>
      <c r="C109" s="9" t="s">
        <v>111</v>
      </c>
      <c r="D109" s="13" t="s">
        <v>212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142</v>
      </c>
      <c r="U109" s="11">
        <v>3000</v>
      </c>
      <c r="V109" s="10">
        <v>3318</v>
      </c>
      <c r="W109" s="10">
        <v>0</v>
      </c>
      <c r="X109" s="10">
        <v>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217</v>
      </c>
      <c r="AG109" s="1" t="s">
        <v>122</v>
      </c>
      <c r="AH109" s="1" t="s">
        <v>75</v>
      </c>
      <c r="AI109" s="1">
        <v>4</v>
      </c>
      <c r="AJ109" s="3" t="s">
        <v>142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 t="s">
        <v>348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45548</v>
      </c>
      <c r="B110" s="14" t="s">
        <v>215</v>
      </c>
      <c r="C110" s="9" t="s">
        <v>111</v>
      </c>
      <c r="D110" s="13" t="s">
        <v>214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142</v>
      </c>
      <c r="U110" s="11">
        <v>2500</v>
      </c>
      <c r="V110" s="10">
        <v>2364</v>
      </c>
      <c r="W110" s="10">
        <v>136</v>
      </c>
      <c r="X110" s="10">
        <v>5500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142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145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45581</v>
      </c>
      <c r="B111" s="14" t="s">
        <v>221</v>
      </c>
      <c r="C111" s="9" t="s">
        <v>111</v>
      </c>
      <c r="D111" s="13" t="s">
        <v>222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142</v>
      </c>
      <c r="U111" s="11">
        <v>3000</v>
      </c>
      <c r="V111" s="10">
        <v>3194</v>
      </c>
      <c r="W111" s="10">
        <v>0</v>
      </c>
      <c r="X111" s="10">
        <v>5632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142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38</v>
      </c>
      <c r="G112" s="9">
        <v>0</v>
      </c>
      <c r="H112" s="9">
        <v>0</v>
      </c>
      <c r="I112" s="9">
        <v>84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374001.90630000015</v>
      </c>
      <c r="AB112" s="8">
        <v>9715.4762499999997</v>
      </c>
      <c r="AC112" s="8">
        <v>364286.43005000008</v>
      </c>
      <c r="AD112" s="8">
        <v>9715.4762499999997</v>
      </c>
      <c r="AE112" s="8">
        <v>364286.43005000008</v>
      </c>
      <c r="AF112" s="8" t="s">
        <v>58</v>
      </c>
      <c r="AG112" s="1" t="s">
        <v>124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45724</v>
      </c>
      <c r="B113" s="14" t="s">
        <v>591</v>
      </c>
      <c r="C113" s="9" t="s">
        <v>86</v>
      </c>
      <c r="D113" s="13" t="s">
        <v>528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45747</v>
      </c>
      <c r="U113" s="11">
        <v>20000</v>
      </c>
      <c r="V113" s="10">
        <v>0</v>
      </c>
      <c r="W113" s="10">
        <v>20000</v>
      </c>
      <c r="X113" s="10">
        <v>20900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436</v>
      </c>
      <c r="AG113" s="1" t="s">
        <v>126</v>
      </c>
      <c r="AH113" s="1" t="s">
        <v>74</v>
      </c>
      <c r="AI113" s="1">
        <v>2</v>
      </c>
      <c r="AJ113" s="3">
        <v>45747</v>
      </c>
      <c r="AK113" s="3">
        <v>0</v>
      </c>
      <c r="AL113" s="3">
        <v>45738</v>
      </c>
      <c r="AM113" s="3">
        <v>45745</v>
      </c>
      <c r="AN113" s="3">
        <v>45746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8.5" customHeight="1" x14ac:dyDescent="0.45">
      <c r="A114" s="3">
        <v>45724</v>
      </c>
      <c r="B114" s="14" t="s">
        <v>592</v>
      </c>
      <c r="C114" s="9" t="s">
        <v>86</v>
      </c>
      <c r="D114" s="13" t="s">
        <v>268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232</v>
      </c>
      <c r="T114" s="12">
        <v>45747</v>
      </c>
      <c r="U114" s="11">
        <v>20000</v>
      </c>
      <c r="V114" s="10">
        <v>0</v>
      </c>
      <c r="W114" s="10">
        <v>20000</v>
      </c>
      <c r="X114" s="10">
        <v>20800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436</v>
      </c>
      <c r="AG114" s="1" t="s">
        <v>123</v>
      </c>
      <c r="AH114" s="1" t="s">
        <v>74</v>
      </c>
      <c r="AI114" s="1">
        <v>2</v>
      </c>
      <c r="AJ114" s="3">
        <v>45747</v>
      </c>
      <c r="AK114" s="3">
        <v>0</v>
      </c>
      <c r="AL114" s="3">
        <v>45738</v>
      </c>
      <c r="AM114" s="3">
        <v>45745</v>
      </c>
      <c r="AN114" s="3">
        <v>45746</v>
      </c>
      <c r="AO114" s="3">
        <v>45746</v>
      </c>
      <c r="AP114" s="3">
        <v>45742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8.5" customHeight="1" x14ac:dyDescent="0.45">
      <c r="A115" s="3">
        <v>45722</v>
      </c>
      <c r="B115" s="14" t="s">
        <v>530</v>
      </c>
      <c r="C115" s="9" t="s">
        <v>86</v>
      </c>
      <c r="D115" s="13" t="s">
        <v>321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232</v>
      </c>
      <c r="T115" s="12">
        <v>45747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82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0</v>
      </c>
      <c r="AF115" s="8" t="s">
        <v>436</v>
      </c>
      <c r="AG115" s="1" t="s">
        <v>123</v>
      </c>
      <c r="AH115" s="1" t="s">
        <v>74</v>
      </c>
      <c r="AI115" s="1">
        <v>2</v>
      </c>
      <c r="AJ115" s="3">
        <v>45747</v>
      </c>
      <c r="AK115" s="3">
        <v>0</v>
      </c>
      <c r="AL115" s="3">
        <v>45738</v>
      </c>
      <c r="AM115" s="3">
        <v>45745</v>
      </c>
      <c r="AN115" s="3">
        <v>45746</v>
      </c>
      <c r="AO115" s="3">
        <v>45746</v>
      </c>
      <c r="AP115" s="3">
        <v>45742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8.5" customHeight="1" x14ac:dyDescent="0.45">
      <c r="A116" s="3">
        <v>45723</v>
      </c>
      <c r="B116" s="14" t="s">
        <v>552</v>
      </c>
      <c r="C116" s="9" t="s">
        <v>86</v>
      </c>
      <c r="D116" s="13" t="s">
        <v>435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232</v>
      </c>
      <c r="T116" s="12">
        <v>45747</v>
      </c>
      <c r="U116" s="11">
        <v>40000</v>
      </c>
      <c r="V116" s="10">
        <v>0</v>
      </c>
      <c r="W116" s="10">
        <v>40000</v>
      </c>
      <c r="X116" s="10">
        <v>23550</v>
      </c>
      <c r="Y116" s="10">
        <v>17272.5</v>
      </c>
      <c r="Z116" s="9" t="s">
        <v>82</v>
      </c>
      <c r="AA116" s="8">
        <v>18579.855525000003</v>
      </c>
      <c r="AB116" s="8">
        <v>18579.855525000003</v>
      </c>
      <c r="AC116" s="8">
        <v>0</v>
      </c>
      <c r="AD116" s="8">
        <v>0</v>
      </c>
      <c r="AE116" s="8">
        <v>0</v>
      </c>
      <c r="AF116" s="8" t="s">
        <v>436</v>
      </c>
      <c r="AG116" s="1" t="s">
        <v>123</v>
      </c>
      <c r="AH116" s="1" t="s">
        <v>74</v>
      </c>
      <c r="AI116" s="1">
        <v>2</v>
      </c>
      <c r="AJ116" s="3">
        <v>45747</v>
      </c>
      <c r="AK116" s="3">
        <v>0</v>
      </c>
      <c r="AL116" s="3">
        <v>45738</v>
      </c>
      <c r="AM116" s="3">
        <v>45745</v>
      </c>
      <c r="AN116" s="3">
        <v>45746</v>
      </c>
      <c r="AO116" s="3">
        <v>45746</v>
      </c>
      <c r="AP116" s="3">
        <v>45742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8.5" customHeight="1" x14ac:dyDescent="0.45">
      <c r="A117" s="3">
        <v>45724</v>
      </c>
      <c r="B117" s="14" t="s">
        <v>593</v>
      </c>
      <c r="C117" s="9" t="s">
        <v>86</v>
      </c>
      <c r="D117" s="13" t="s">
        <v>328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329</v>
      </c>
      <c r="T117" s="12">
        <v>45748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82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0</v>
      </c>
      <c r="AF117" s="8" t="s">
        <v>298</v>
      </c>
      <c r="AG117" s="1" t="s">
        <v>123</v>
      </c>
      <c r="AH117" s="1" t="s">
        <v>74</v>
      </c>
      <c r="AI117" s="1">
        <v>2</v>
      </c>
      <c r="AJ117" s="3">
        <v>45748</v>
      </c>
      <c r="AK117" s="3">
        <v>0</v>
      </c>
      <c r="AL117" s="3">
        <v>45739</v>
      </c>
      <c r="AM117" s="3">
        <v>45746</v>
      </c>
      <c r="AN117" s="3">
        <v>45747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1644.610488888889</v>
      </c>
    </row>
    <row r="118" spans="1:56" ht="28.5" customHeight="1" x14ac:dyDescent="0.45">
      <c r="A118" s="3">
        <v>45731</v>
      </c>
      <c r="B118" s="14" t="s">
        <v>657</v>
      </c>
      <c r="C118" s="9" t="s">
        <v>86</v>
      </c>
      <c r="D118" s="13" t="s">
        <v>615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232</v>
      </c>
      <c r="T118" s="12">
        <v>45749</v>
      </c>
      <c r="U118" s="11">
        <v>15000</v>
      </c>
      <c r="V118" s="10">
        <v>0</v>
      </c>
      <c r="W118" s="10">
        <v>15000</v>
      </c>
      <c r="X118" s="10">
        <v>0</v>
      </c>
      <c r="Y118" s="10">
        <v>15750</v>
      </c>
      <c r="Z118" s="9" t="s">
        <v>82</v>
      </c>
      <c r="AA118" s="8">
        <v>16135.350000000002</v>
      </c>
      <c r="AB118" s="8">
        <v>0</v>
      </c>
      <c r="AC118" s="8">
        <v>16135.350000000002</v>
      </c>
      <c r="AD118" s="8">
        <v>0</v>
      </c>
      <c r="AE118" s="8">
        <v>0</v>
      </c>
      <c r="AF118" s="8" t="s">
        <v>243</v>
      </c>
      <c r="AG118" s="1" t="s">
        <v>123</v>
      </c>
      <c r="AH118" s="1" t="s">
        <v>74</v>
      </c>
      <c r="AI118" s="1">
        <v>2</v>
      </c>
      <c r="AJ118" s="3">
        <v>45749</v>
      </c>
      <c r="AK118" s="3">
        <v>0</v>
      </c>
      <c r="AL118" s="3">
        <v>45740</v>
      </c>
      <c r="AM118" s="3">
        <v>45747</v>
      </c>
      <c r="AN118" s="3">
        <v>45748</v>
      </c>
      <c r="AO118" s="3">
        <v>45748</v>
      </c>
      <c r="AP118" s="3">
        <v>45744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1233.4578666666669</v>
      </c>
    </row>
    <row r="119" spans="1:56" ht="28.5" customHeight="1" x14ac:dyDescent="0.45">
      <c r="A119" s="3">
        <v>45731</v>
      </c>
      <c r="B119" s="14" t="s">
        <v>658</v>
      </c>
      <c r="C119" s="9" t="s">
        <v>86</v>
      </c>
      <c r="D119" s="13" t="s">
        <v>619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45749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82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0</v>
      </c>
      <c r="AF119" s="8" t="s">
        <v>243</v>
      </c>
      <c r="AG119" s="1" t="s">
        <v>123</v>
      </c>
      <c r="AH119" s="1" t="s">
        <v>74</v>
      </c>
      <c r="AI119" s="1">
        <v>2</v>
      </c>
      <c r="AJ119" s="3">
        <v>45749</v>
      </c>
      <c r="AK119" s="3">
        <v>0</v>
      </c>
      <c r="AL119" s="3">
        <v>45740</v>
      </c>
      <c r="AM119" s="3">
        <v>45747</v>
      </c>
      <c r="AN119" s="3">
        <v>45748</v>
      </c>
      <c r="AO119" s="3">
        <v>45748</v>
      </c>
      <c r="AP119" s="3">
        <v>45744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411.15262222222225</v>
      </c>
    </row>
    <row r="120" spans="1:56" ht="28.5" customHeight="1" x14ac:dyDescent="0.45">
      <c r="A120" s="3">
        <v>45731</v>
      </c>
      <c r="B120" s="14" t="s">
        <v>658</v>
      </c>
      <c r="C120" s="9" t="s">
        <v>86</v>
      </c>
      <c r="D120" s="13" t="s">
        <v>620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45749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82</v>
      </c>
      <c r="AA120" s="8">
        <v>10756.900000000001</v>
      </c>
      <c r="AB120" s="8">
        <v>0</v>
      </c>
      <c r="AC120" s="8">
        <v>10756.900000000001</v>
      </c>
      <c r="AD120" s="8">
        <v>0</v>
      </c>
      <c r="AE120" s="8">
        <v>0</v>
      </c>
      <c r="AF120" s="8" t="s">
        <v>243</v>
      </c>
      <c r="AG120" s="1" t="s">
        <v>123</v>
      </c>
      <c r="AH120" s="1" t="s">
        <v>74</v>
      </c>
      <c r="AI120" s="1">
        <v>2</v>
      </c>
      <c r="AJ120" s="3">
        <v>45749</v>
      </c>
      <c r="AK120" s="3">
        <v>0</v>
      </c>
      <c r="AL120" s="3">
        <v>45740</v>
      </c>
      <c r="AM120" s="3">
        <v>45747</v>
      </c>
      <c r="AN120" s="3">
        <v>45748</v>
      </c>
      <c r="AO120" s="3">
        <v>45748</v>
      </c>
      <c r="AP120" s="3">
        <v>45744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822.3052444444445</v>
      </c>
    </row>
    <row r="121" spans="1:56" ht="28.5" customHeight="1" x14ac:dyDescent="0.45">
      <c r="A121" s="3">
        <v>45731</v>
      </c>
      <c r="B121" s="14" t="s">
        <v>659</v>
      </c>
      <c r="C121" s="9" t="s">
        <v>86</v>
      </c>
      <c r="D121" s="13" t="s">
        <v>621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45749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82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0</v>
      </c>
      <c r="AF121" s="8" t="s">
        <v>243</v>
      </c>
      <c r="AG121" s="1" t="s">
        <v>123</v>
      </c>
      <c r="AH121" s="1" t="s">
        <v>74</v>
      </c>
      <c r="AI121" s="1">
        <v>2</v>
      </c>
      <c r="AJ121" s="3">
        <v>45749</v>
      </c>
      <c r="AK121" s="3">
        <v>0</v>
      </c>
      <c r="AL121" s="3">
        <v>45740</v>
      </c>
      <c r="AM121" s="3">
        <v>45747</v>
      </c>
      <c r="AN121" s="3">
        <v>45748</v>
      </c>
      <c r="AO121" s="3">
        <v>45748</v>
      </c>
      <c r="AP121" s="3">
        <v>45744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822.3052444444445</v>
      </c>
    </row>
    <row r="122" spans="1:56" ht="28.5" customHeight="1" x14ac:dyDescent="0.45">
      <c r="A122" s="3">
        <v>45724</v>
      </c>
      <c r="B122" s="14" t="s">
        <v>593</v>
      </c>
      <c r="C122" s="9" t="s">
        <v>86</v>
      </c>
      <c r="D122" s="13" t="s">
        <v>527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329</v>
      </c>
      <c r="T122" s="12">
        <v>45750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298</v>
      </c>
      <c r="AG122" s="1" t="s">
        <v>123</v>
      </c>
      <c r="AH122" s="1" t="s">
        <v>74</v>
      </c>
      <c r="AI122" s="1">
        <v>2</v>
      </c>
      <c r="AJ122" s="3">
        <v>45750</v>
      </c>
      <c r="AK122" s="3">
        <v>0</v>
      </c>
      <c r="AL122" s="3">
        <v>45741</v>
      </c>
      <c r="AM122" s="3">
        <v>45748</v>
      </c>
      <c r="AN122" s="3">
        <v>45749</v>
      </c>
      <c r="AO122" s="3">
        <v>45749</v>
      </c>
      <c r="AP122" s="3">
        <v>45745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822.3052444444445</v>
      </c>
    </row>
    <row r="123" spans="1:56" ht="28.5" customHeight="1" x14ac:dyDescent="0.45">
      <c r="A123" s="3">
        <v>45722</v>
      </c>
      <c r="B123" s="14" t="s">
        <v>531</v>
      </c>
      <c r="C123" s="9" t="s">
        <v>86</v>
      </c>
      <c r="D123" s="13" t="s">
        <v>321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45750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82</v>
      </c>
      <c r="AA123" s="8">
        <v>43027.600000000006</v>
      </c>
      <c r="AB123" s="8">
        <v>0</v>
      </c>
      <c r="AC123" s="8">
        <v>43027.600000000006</v>
      </c>
      <c r="AD123" s="8">
        <v>0</v>
      </c>
      <c r="AE123" s="8">
        <v>0</v>
      </c>
      <c r="AF123" s="8" t="s">
        <v>436</v>
      </c>
      <c r="AG123" s="1" t="s">
        <v>123</v>
      </c>
      <c r="AH123" s="1" t="s">
        <v>74</v>
      </c>
      <c r="AI123" s="1">
        <v>2</v>
      </c>
      <c r="AJ123" s="3">
        <v>45750</v>
      </c>
      <c r="AK123" s="3">
        <v>0</v>
      </c>
      <c r="AL123" s="3">
        <v>45741</v>
      </c>
      <c r="AM123" s="3">
        <v>45748</v>
      </c>
      <c r="AN123" s="3">
        <v>45749</v>
      </c>
      <c r="AO123" s="3">
        <v>45749</v>
      </c>
      <c r="AP123" s="3">
        <v>45745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3289.220977777778</v>
      </c>
    </row>
    <row r="124" spans="1:56" ht="28.5" customHeight="1" x14ac:dyDescent="0.45">
      <c r="A124" s="3">
        <v>45731</v>
      </c>
      <c r="B124" s="14" t="s">
        <v>660</v>
      </c>
      <c r="C124" s="9" t="s">
        <v>86</v>
      </c>
      <c r="D124" s="13" t="s">
        <v>617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232</v>
      </c>
      <c r="T124" s="12">
        <v>45751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243</v>
      </c>
      <c r="AG124" s="1" t="s">
        <v>123</v>
      </c>
      <c r="AH124" s="1" t="s">
        <v>74</v>
      </c>
      <c r="AI124" s="1">
        <v>2</v>
      </c>
      <c r="AJ124" s="3">
        <v>45751</v>
      </c>
      <c r="AK124" s="3">
        <v>0</v>
      </c>
      <c r="AL124" s="3">
        <v>45742</v>
      </c>
      <c r="AM124" s="3">
        <v>45749</v>
      </c>
      <c r="AN124" s="3">
        <v>45750</v>
      </c>
      <c r="AO124" s="3">
        <v>45750</v>
      </c>
      <c r="AP124" s="3">
        <v>45746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45731</v>
      </c>
      <c r="B125" s="14" t="s">
        <v>661</v>
      </c>
      <c r="C125" s="9" t="s">
        <v>86</v>
      </c>
      <c r="D125" s="13" t="s">
        <v>623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45751</v>
      </c>
      <c r="U125" s="11">
        <v>15000</v>
      </c>
      <c r="V125" s="10">
        <v>0</v>
      </c>
      <c r="W125" s="10">
        <v>15000</v>
      </c>
      <c r="X125" s="10">
        <v>0</v>
      </c>
      <c r="Y125" s="10">
        <v>15750</v>
      </c>
      <c r="Z125" s="9" t="s">
        <v>82</v>
      </c>
      <c r="AA125" s="8">
        <v>16135.350000000002</v>
      </c>
      <c r="AB125" s="8">
        <v>0</v>
      </c>
      <c r="AC125" s="8">
        <v>16135.350000000002</v>
      </c>
      <c r="AD125" s="8">
        <v>0</v>
      </c>
      <c r="AE125" s="8">
        <v>0</v>
      </c>
      <c r="AF125" s="8" t="s">
        <v>243</v>
      </c>
      <c r="AG125" s="1" t="s">
        <v>123</v>
      </c>
      <c r="AH125" s="1" t="s">
        <v>74</v>
      </c>
      <c r="AI125" s="1">
        <v>2</v>
      </c>
      <c r="AJ125" s="3">
        <v>45751</v>
      </c>
      <c r="AK125" s="3">
        <v>0</v>
      </c>
      <c r="AL125" s="3">
        <v>45742</v>
      </c>
      <c r="AM125" s="3">
        <v>45749</v>
      </c>
      <c r="AN125" s="3">
        <v>45750</v>
      </c>
      <c r="AO125" s="3">
        <v>45750</v>
      </c>
      <c r="AP125" s="3">
        <v>45746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1233.4578666666669</v>
      </c>
    </row>
    <row r="126" spans="1:56" ht="28.5" customHeight="1" x14ac:dyDescent="0.45">
      <c r="A126" s="3">
        <v>45731</v>
      </c>
      <c r="B126" s="14" t="s">
        <v>662</v>
      </c>
      <c r="C126" s="9" t="s">
        <v>86</v>
      </c>
      <c r="D126" s="13" t="s">
        <v>625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45751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243</v>
      </c>
      <c r="AG126" s="1" t="s">
        <v>123</v>
      </c>
      <c r="AH126" s="1" t="s">
        <v>74</v>
      </c>
      <c r="AI126" s="1">
        <v>2</v>
      </c>
      <c r="AJ126" s="3">
        <v>45751</v>
      </c>
      <c r="AK126" s="3">
        <v>0</v>
      </c>
      <c r="AL126" s="3">
        <v>45742</v>
      </c>
      <c r="AM126" s="3">
        <v>45749</v>
      </c>
      <c r="AN126" s="3">
        <v>45750</v>
      </c>
      <c r="AO126" s="3">
        <v>45750</v>
      </c>
      <c r="AP126" s="3">
        <v>45746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822.3052444444445</v>
      </c>
    </row>
    <row r="127" spans="1:56" ht="28.5" customHeight="1" x14ac:dyDescent="0.45">
      <c r="A127" s="3">
        <v>45724</v>
      </c>
      <c r="B127" s="14" t="s">
        <v>594</v>
      </c>
      <c r="C127" s="9" t="s">
        <v>86</v>
      </c>
      <c r="D127" s="13" t="s">
        <v>463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45751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82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0</v>
      </c>
      <c r="AF127" s="8" t="s">
        <v>436</v>
      </c>
      <c r="AG127" s="1" t="s">
        <v>123</v>
      </c>
      <c r="AH127" s="1" t="s">
        <v>74</v>
      </c>
      <c r="AI127" s="1">
        <v>2</v>
      </c>
      <c r="AJ127" s="3">
        <v>45751</v>
      </c>
      <c r="AK127" s="3">
        <v>0</v>
      </c>
      <c r="AL127" s="3">
        <v>45742</v>
      </c>
      <c r="AM127" s="3">
        <v>45749</v>
      </c>
      <c r="AN127" s="3">
        <v>45750</v>
      </c>
      <c r="AO127" s="3">
        <v>45750</v>
      </c>
      <c r="AP127" s="3">
        <v>45746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822.3052444444445</v>
      </c>
    </row>
    <row r="128" spans="1:56" ht="28.5" customHeight="1" x14ac:dyDescent="0.45">
      <c r="A128" s="3">
        <v>45724</v>
      </c>
      <c r="B128" s="14" t="s">
        <v>594</v>
      </c>
      <c r="C128" s="9" t="s">
        <v>86</v>
      </c>
      <c r="D128" s="13" t="s">
        <v>532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45751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82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0</v>
      </c>
      <c r="AF128" s="8" t="s">
        <v>436</v>
      </c>
      <c r="AG128" s="1" t="s">
        <v>123</v>
      </c>
      <c r="AH128" s="1" t="s">
        <v>74</v>
      </c>
      <c r="AI128" s="1">
        <v>2</v>
      </c>
      <c r="AJ128" s="3">
        <v>45751</v>
      </c>
      <c r="AK128" s="3">
        <v>0</v>
      </c>
      <c r="AL128" s="3">
        <v>45742</v>
      </c>
      <c r="AM128" s="3">
        <v>45749</v>
      </c>
      <c r="AN128" s="3">
        <v>45750</v>
      </c>
      <c r="AO128" s="3">
        <v>45750</v>
      </c>
      <c r="AP128" s="3">
        <v>45746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411.15262222222225</v>
      </c>
    </row>
    <row r="129" spans="1:56" ht="28.5" customHeight="1" x14ac:dyDescent="0.45">
      <c r="A129" s="3">
        <v>45721</v>
      </c>
      <c r="B129" s="14" t="s">
        <v>520</v>
      </c>
      <c r="C129" s="9" t="s">
        <v>152</v>
      </c>
      <c r="D129" s="13" t="s">
        <v>293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45752</v>
      </c>
      <c r="U129" s="11">
        <v>10080</v>
      </c>
      <c r="V129" s="10">
        <v>0</v>
      </c>
      <c r="W129" s="10">
        <v>10080</v>
      </c>
      <c r="X129" s="10">
        <v>0</v>
      </c>
      <c r="Y129" s="10">
        <v>10584</v>
      </c>
      <c r="Z129" s="9" t="s">
        <v>82</v>
      </c>
      <c r="AA129" s="8">
        <v>10561.320000000002</v>
      </c>
      <c r="AB129" s="8">
        <v>0</v>
      </c>
      <c r="AC129" s="8">
        <v>10561.320000000002</v>
      </c>
      <c r="AD129" s="8">
        <v>0</v>
      </c>
      <c r="AE129" s="8">
        <v>0</v>
      </c>
      <c r="AF129" s="8">
        <v>0</v>
      </c>
      <c r="AG129" s="1" t="s">
        <v>124</v>
      </c>
      <c r="AH129" s="1" t="s">
        <v>74</v>
      </c>
      <c r="AI129" s="1">
        <v>2</v>
      </c>
      <c r="AJ129" s="3">
        <v>45752</v>
      </c>
      <c r="AK129" s="3">
        <v>0</v>
      </c>
      <c r="AL129" s="3">
        <v>45743</v>
      </c>
      <c r="AM129" s="3">
        <v>45750</v>
      </c>
      <c r="AN129" s="3">
        <v>45751</v>
      </c>
      <c r="AO129" s="3">
        <v>45751</v>
      </c>
      <c r="AP129" s="3">
        <v>45747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807.35424000000012</v>
      </c>
    </row>
    <row r="130" spans="1:56" ht="28.5" customHeight="1" x14ac:dyDescent="0.45">
      <c r="A130" s="3">
        <v>45721</v>
      </c>
      <c r="B130" s="14" t="s">
        <v>521</v>
      </c>
      <c r="C130" s="9" t="s">
        <v>152</v>
      </c>
      <c r="D130" s="13" t="s">
        <v>289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45752</v>
      </c>
      <c r="U130" s="11">
        <v>10080</v>
      </c>
      <c r="V130" s="10">
        <v>0</v>
      </c>
      <c r="W130" s="10">
        <v>10080</v>
      </c>
      <c r="X130" s="10">
        <v>0</v>
      </c>
      <c r="Y130" s="10">
        <v>10584</v>
      </c>
      <c r="Z130" s="9" t="s">
        <v>82</v>
      </c>
      <c r="AA130" s="8">
        <v>10561.320000000002</v>
      </c>
      <c r="AB130" s="8">
        <v>0</v>
      </c>
      <c r="AC130" s="8">
        <v>10561.320000000002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74</v>
      </c>
      <c r="AI130" s="1">
        <v>2</v>
      </c>
      <c r="AJ130" s="3">
        <v>45752</v>
      </c>
      <c r="AK130" s="3">
        <v>0</v>
      </c>
      <c r="AL130" s="3">
        <v>45743</v>
      </c>
      <c r="AM130" s="3">
        <v>45750</v>
      </c>
      <c r="AN130" s="3">
        <v>45751</v>
      </c>
      <c r="AO130" s="3">
        <v>45751</v>
      </c>
      <c r="AP130" s="3">
        <v>45747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807.35424000000012</v>
      </c>
    </row>
    <row r="131" spans="1:56" ht="28.5" customHeight="1" x14ac:dyDescent="0.45">
      <c r="A131" s="3">
        <v>45722</v>
      </c>
      <c r="B131" s="14" t="s">
        <v>533</v>
      </c>
      <c r="C131" s="9" t="s">
        <v>86</v>
      </c>
      <c r="D131" s="13" t="s">
        <v>512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45754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82</v>
      </c>
      <c r="AA131" s="8">
        <v>21513.800000000003</v>
      </c>
      <c r="AB131" s="8">
        <v>0</v>
      </c>
      <c r="AC131" s="8">
        <v>21513.800000000003</v>
      </c>
      <c r="AD131" s="8">
        <v>0</v>
      </c>
      <c r="AE131" s="8">
        <v>0</v>
      </c>
      <c r="AF131" s="8" t="s">
        <v>436</v>
      </c>
      <c r="AG131" s="1" t="s">
        <v>123</v>
      </c>
      <c r="AH131" s="1" t="s">
        <v>74</v>
      </c>
      <c r="AI131" s="1">
        <v>2</v>
      </c>
      <c r="AJ131" s="3">
        <v>45754</v>
      </c>
      <c r="AK131" s="3">
        <v>0</v>
      </c>
      <c r="AL131" s="3">
        <v>45745</v>
      </c>
      <c r="AM131" s="3">
        <v>45752</v>
      </c>
      <c r="AN131" s="3">
        <v>45753</v>
      </c>
      <c r="AO131" s="3">
        <v>45753</v>
      </c>
      <c r="AP131" s="3">
        <v>45749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1644.610488888889</v>
      </c>
    </row>
    <row r="132" spans="1:56" ht="28.5" customHeight="1" x14ac:dyDescent="0.45">
      <c r="A132" s="3">
        <v>45737</v>
      </c>
      <c r="B132" s="14" t="s">
        <v>695</v>
      </c>
      <c r="C132" s="9" t="s">
        <v>73</v>
      </c>
      <c r="D132" s="13" t="s">
        <v>231</v>
      </c>
      <c r="E132" s="9">
        <v>20</v>
      </c>
      <c r="F132" s="9">
        <v>32</v>
      </c>
      <c r="G132" s="9" t="s">
        <v>60</v>
      </c>
      <c r="H132" s="9">
        <v>0</v>
      </c>
      <c r="I132" s="9">
        <v>72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156</v>
      </c>
      <c r="T132" s="12">
        <v>45752</v>
      </c>
      <c r="U132" s="11">
        <v>5000</v>
      </c>
      <c r="V132" s="10">
        <v>0</v>
      </c>
      <c r="W132" s="10">
        <v>5000</v>
      </c>
      <c r="X132" s="10">
        <v>5300</v>
      </c>
      <c r="Y132" s="10">
        <v>0</v>
      </c>
      <c r="Z132" s="9" t="s">
        <v>82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74</v>
      </c>
      <c r="AI132" s="1">
        <v>2</v>
      </c>
      <c r="AJ132" s="3">
        <v>45752</v>
      </c>
      <c r="AK132" s="3">
        <v>0</v>
      </c>
      <c r="AL132" s="3">
        <v>45743</v>
      </c>
      <c r="AM132" s="3">
        <v>45750</v>
      </c>
      <c r="AN132" s="3">
        <v>45751</v>
      </c>
      <c r="AO132" s="3">
        <v>45751</v>
      </c>
      <c r="AP132" s="3">
        <v>45747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8.5" customHeight="1" x14ac:dyDescent="0.45">
      <c r="A133" s="3">
        <v>45724</v>
      </c>
      <c r="B133" s="14" t="s">
        <v>595</v>
      </c>
      <c r="C133" s="9" t="s">
        <v>86</v>
      </c>
      <c r="D133" s="13" t="s">
        <v>328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329</v>
      </c>
      <c r="T133" s="12">
        <v>45755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82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0</v>
      </c>
      <c r="AF133" s="8" t="s">
        <v>298</v>
      </c>
      <c r="AG133" s="1" t="s">
        <v>123</v>
      </c>
      <c r="AH133" s="1" t="s">
        <v>74</v>
      </c>
      <c r="AI133" s="1">
        <v>2</v>
      </c>
      <c r="AJ133" s="3">
        <v>45755</v>
      </c>
      <c r="AK133" s="3">
        <v>0</v>
      </c>
      <c r="AL133" s="3">
        <v>45746</v>
      </c>
      <c r="AM133" s="3">
        <v>45753</v>
      </c>
      <c r="AN133" s="3">
        <v>45754</v>
      </c>
      <c r="AO133" s="3">
        <v>45754</v>
      </c>
      <c r="AP133" s="3">
        <v>45750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1644.610488888889</v>
      </c>
    </row>
    <row r="134" spans="1:56" ht="28.5" customHeight="1" x14ac:dyDescent="0.45">
      <c r="A134" s="3">
        <v>45724</v>
      </c>
      <c r="B134" s="14" t="s">
        <v>595</v>
      </c>
      <c r="C134" s="9" t="s">
        <v>86</v>
      </c>
      <c r="D134" s="13" t="s">
        <v>406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329</v>
      </c>
      <c r="T134" s="12">
        <v>45756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82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0</v>
      </c>
      <c r="AF134" s="8" t="s">
        <v>298</v>
      </c>
      <c r="AG134" s="1" t="s">
        <v>123</v>
      </c>
      <c r="AH134" s="1" t="s">
        <v>74</v>
      </c>
      <c r="AI134" s="1">
        <v>2</v>
      </c>
      <c r="AJ134" s="3">
        <v>45756</v>
      </c>
      <c r="AK134" s="3">
        <v>0</v>
      </c>
      <c r="AL134" s="3">
        <v>45747</v>
      </c>
      <c r="AM134" s="3">
        <v>45754</v>
      </c>
      <c r="AN134" s="3">
        <v>45755</v>
      </c>
      <c r="AO134" s="3">
        <v>45755</v>
      </c>
      <c r="AP134" s="3">
        <v>45751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822.3052444444445</v>
      </c>
    </row>
    <row r="135" spans="1:56" ht="28.5" customHeight="1" x14ac:dyDescent="0.45">
      <c r="A135" s="3">
        <v>45731</v>
      </c>
      <c r="B135" s="14" t="s">
        <v>661</v>
      </c>
      <c r="C135" s="9" t="s">
        <v>86</v>
      </c>
      <c r="D135" s="13" t="s">
        <v>622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45757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243</v>
      </c>
      <c r="AG135" s="1" t="s">
        <v>123</v>
      </c>
      <c r="AH135" s="1" t="s">
        <v>74</v>
      </c>
      <c r="AI135" s="1">
        <v>2</v>
      </c>
      <c r="AJ135" s="3">
        <v>45757</v>
      </c>
      <c r="AK135" s="3">
        <v>0</v>
      </c>
      <c r="AL135" s="3">
        <v>45748</v>
      </c>
      <c r="AM135" s="3">
        <v>45755</v>
      </c>
      <c r="AN135" s="3">
        <v>45756</v>
      </c>
      <c r="AO135" s="3">
        <v>45756</v>
      </c>
      <c r="AP135" s="3">
        <v>45752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411.15262222222225</v>
      </c>
    </row>
    <row r="136" spans="1:56" ht="28.5" customHeight="1" x14ac:dyDescent="0.45">
      <c r="A136" s="3">
        <v>45724</v>
      </c>
      <c r="B136" s="14" t="s">
        <v>596</v>
      </c>
      <c r="C136" s="9" t="s">
        <v>86</v>
      </c>
      <c r="D136" s="13" t="s">
        <v>527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45757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82</v>
      </c>
      <c r="AA136" s="8">
        <v>32270.700000000004</v>
      </c>
      <c r="AB136" s="8">
        <v>0</v>
      </c>
      <c r="AC136" s="8">
        <v>32270.700000000004</v>
      </c>
      <c r="AD136" s="8">
        <v>0</v>
      </c>
      <c r="AE136" s="8">
        <v>0</v>
      </c>
      <c r="AF136" s="8" t="s">
        <v>436</v>
      </c>
      <c r="AG136" s="1" t="s">
        <v>123</v>
      </c>
      <c r="AH136" s="1" t="s">
        <v>74</v>
      </c>
      <c r="AI136" s="1">
        <v>2</v>
      </c>
      <c r="AJ136" s="3">
        <v>45757</v>
      </c>
      <c r="AK136" s="3">
        <v>0</v>
      </c>
      <c r="AL136" s="3">
        <v>45748</v>
      </c>
      <c r="AM136" s="3">
        <v>45755</v>
      </c>
      <c r="AN136" s="3">
        <v>45756</v>
      </c>
      <c r="AO136" s="3">
        <v>45756</v>
      </c>
      <c r="AP136" s="3">
        <v>45752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2466.9157333333337</v>
      </c>
    </row>
    <row r="137" spans="1:56" ht="28.5" customHeight="1" x14ac:dyDescent="0.45">
      <c r="A137" s="3">
        <v>45722</v>
      </c>
      <c r="B137" s="14" t="s">
        <v>534</v>
      </c>
      <c r="C137" s="9" t="s">
        <v>86</v>
      </c>
      <c r="D137" s="13" t="s">
        <v>321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45757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82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0</v>
      </c>
      <c r="AF137" s="8" t="s">
        <v>436</v>
      </c>
      <c r="AG137" s="1" t="s">
        <v>123</v>
      </c>
      <c r="AH137" s="1" t="s">
        <v>74</v>
      </c>
      <c r="AI137" s="1">
        <v>2</v>
      </c>
      <c r="AJ137" s="3">
        <v>45757</v>
      </c>
      <c r="AK137" s="3">
        <v>0</v>
      </c>
      <c r="AL137" s="3">
        <v>45748</v>
      </c>
      <c r="AM137" s="3">
        <v>45755</v>
      </c>
      <c r="AN137" s="3">
        <v>45756</v>
      </c>
      <c r="AO137" s="3">
        <v>45756</v>
      </c>
      <c r="AP137" s="3">
        <v>45752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2466.9157333333337</v>
      </c>
    </row>
    <row r="138" spans="1:56" ht="28.5" customHeight="1" x14ac:dyDescent="0.45">
      <c r="A138" s="3">
        <v>45723</v>
      </c>
      <c r="B138" s="14" t="s">
        <v>553</v>
      </c>
      <c r="C138" s="9" t="s">
        <v>86</v>
      </c>
      <c r="D138" s="13" t="s">
        <v>435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45757</v>
      </c>
      <c r="U138" s="11">
        <v>40000</v>
      </c>
      <c r="V138" s="10">
        <v>0</v>
      </c>
      <c r="W138" s="10">
        <v>40000</v>
      </c>
      <c r="X138" s="10">
        <v>0</v>
      </c>
      <c r="Y138" s="10">
        <v>42000</v>
      </c>
      <c r="Z138" s="9" t="s">
        <v>82</v>
      </c>
      <c r="AA138" s="8">
        <v>43027.600000000006</v>
      </c>
      <c r="AB138" s="8">
        <v>0</v>
      </c>
      <c r="AC138" s="8">
        <v>43027.600000000006</v>
      </c>
      <c r="AD138" s="8">
        <v>0</v>
      </c>
      <c r="AE138" s="8">
        <v>0</v>
      </c>
      <c r="AF138" s="8" t="s">
        <v>436</v>
      </c>
      <c r="AG138" s="1" t="s">
        <v>123</v>
      </c>
      <c r="AH138" s="1" t="s">
        <v>74</v>
      </c>
      <c r="AI138" s="1">
        <v>2</v>
      </c>
      <c r="AJ138" s="3">
        <v>45757</v>
      </c>
      <c r="AK138" s="3">
        <v>0</v>
      </c>
      <c r="AL138" s="3">
        <v>45748</v>
      </c>
      <c r="AM138" s="3">
        <v>45755</v>
      </c>
      <c r="AN138" s="3">
        <v>45756</v>
      </c>
      <c r="AO138" s="3">
        <v>45756</v>
      </c>
      <c r="AP138" s="3">
        <v>45752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3289.220977777778</v>
      </c>
    </row>
    <row r="139" spans="1:56" ht="28.5" customHeight="1" x14ac:dyDescent="0.45">
      <c r="A139" s="3">
        <v>45724</v>
      </c>
      <c r="B139" s="14" t="s">
        <v>597</v>
      </c>
      <c r="C139" s="9" t="s">
        <v>86</v>
      </c>
      <c r="D139" s="13" t="s">
        <v>328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329</v>
      </c>
      <c r="T139" s="12">
        <v>45765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82</v>
      </c>
      <c r="AA139" s="8">
        <v>21513.800000000003</v>
      </c>
      <c r="AB139" s="8">
        <v>0</v>
      </c>
      <c r="AC139" s="8">
        <v>21513.800000000003</v>
      </c>
      <c r="AD139" s="8">
        <v>0</v>
      </c>
      <c r="AE139" s="8">
        <v>0</v>
      </c>
      <c r="AF139" s="8" t="s">
        <v>298</v>
      </c>
      <c r="AG139" s="1" t="s">
        <v>123</v>
      </c>
      <c r="AH139" s="1" t="s">
        <v>74</v>
      </c>
      <c r="AI139" s="1">
        <v>2</v>
      </c>
      <c r="AJ139" s="3">
        <v>45765</v>
      </c>
      <c r="AK139" s="3">
        <v>0</v>
      </c>
      <c r="AL139" s="3">
        <v>45756</v>
      </c>
      <c r="AM139" s="3">
        <v>45763</v>
      </c>
      <c r="AN139" s="3">
        <v>45764</v>
      </c>
      <c r="AO139" s="3">
        <v>45764</v>
      </c>
      <c r="AP139" s="3">
        <v>45760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1644.610488888889</v>
      </c>
    </row>
    <row r="140" spans="1:56" ht="28.5" customHeight="1" x14ac:dyDescent="0.45">
      <c r="A140" s="3">
        <v>45728</v>
      </c>
      <c r="B140" s="14" t="s">
        <v>598</v>
      </c>
      <c r="C140" s="9" t="s">
        <v>86</v>
      </c>
      <c r="D140" s="13" t="s">
        <v>599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45770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0</v>
      </c>
      <c r="AF140" s="8" t="s">
        <v>243</v>
      </c>
      <c r="AG140" s="1" t="s">
        <v>123</v>
      </c>
      <c r="AH140" s="1" t="s">
        <v>74</v>
      </c>
      <c r="AI140" s="1">
        <v>2</v>
      </c>
      <c r="AJ140" s="3">
        <v>45770</v>
      </c>
      <c r="AK140" s="3">
        <v>0</v>
      </c>
      <c r="AL140" s="3">
        <v>45761</v>
      </c>
      <c r="AM140" s="3">
        <v>45768</v>
      </c>
      <c r="AN140" s="3">
        <v>45769</v>
      </c>
      <c r="AO140" s="3">
        <v>45769</v>
      </c>
      <c r="AP140" s="3">
        <v>45765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822.3052444444445</v>
      </c>
    </row>
    <row r="141" spans="1:56" ht="28.5" customHeight="1" x14ac:dyDescent="0.45">
      <c r="A141" s="3">
        <v>45731</v>
      </c>
      <c r="B141" s="14" t="s">
        <v>659</v>
      </c>
      <c r="C141" s="9" t="s">
        <v>86</v>
      </c>
      <c r="D141" s="13" t="s">
        <v>620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45771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82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0</v>
      </c>
      <c r="AF141" s="8" t="s">
        <v>243</v>
      </c>
      <c r="AG141" s="1" t="s">
        <v>123</v>
      </c>
      <c r="AH141" s="1" t="s">
        <v>74</v>
      </c>
      <c r="AI141" s="1">
        <v>2</v>
      </c>
      <c r="AJ141" s="3">
        <v>45771</v>
      </c>
      <c r="AK141" s="3">
        <v>0</v>
      </c>
      <c r="AL141" s="3">
        <v>45762</v>
      </c>
      <c r="AM141" s="3">
        <v>45769</v>
      </c>
      <c r="AN141" s="3">
        <v>45770</v>
      </c>
      <c r="AO141" s="3">
        <v>45770</v>
      </c>
      <c r="AP141" s="3">
        <v>45766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822.3052444444445</v>
      </c>
    </row>
    <row r="142" spans="1:56" ht="28.5" customHeight="1" x14ac:dyDescent="0.45">
      <c r="A142" s="3">
        <v>45724</v>
      </c>
      <c r="B142" s="14" t="s">
        <v>602</v>
      </c>
      <c r="C142" s="9" t="s">
        <v>86</v>
      </c>
      <c r="D142" s="13" t="s">
        <v>730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329</v>
      </c>
      <c r="T142" s="12">
        <v>45771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298</v>
      </c>
      <c r="AG142" s="1" t="s">
        <v>123</v>
      </c>
      <c r="AH142" s="1" t="s">
        <v>74</v>
      </c>
      <c r="AI142" s="1">
        <v>2</v>
      </c>
      <c r="AJ142" s="3">
        <v>45771</v>
      </c>
      <c r="AK142" s="3">
        <v>0</v>
      </c>
      <c r="AL142" s="3">
        <v>45762</v>
      </c>
      <c r="AM142" s="3">
        <v>45769</v>
      </c>
      <c r="AN142" s="3">
        <v>45770</v>
      </c>
      <c r="AO142" s="3">
        <v>45770</v>
      </c>
      <c r="AP142" s="3">
        <v>45766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822.3052444444445</v>
      </c>
    </row>
    <row r="143" spans="1:56" ht="28.5" customHeight="1" x14ac:dyDescent="0.45">
      <c r="A143" s="3">
        <v>45724</v>
      </c>
      <c r="B143" s="14" t="s">
        <v>602</v>
      </c>
      <c r="C143" s="9" t="s">
        <v>86</v>
      </c>
      <c r="D143" s="13" t="s">
        <v>527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329</v>
      </c>
      <c r="T143" s="12">
        <v>45771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298</v>
      </c>
      <c r="AG143" s="1" t="s">
        <v>123</v>
      </c>
      <c r="AH143" s="1" t="s">
        <v>74</v>
      </c>
      <c r="AI143" s="1">
        <v>2</v>
      </c>
      <c r="AJ143" s="3">
        <v>45771</v>
      </c>
      <c r="AK143" s="3">
        <v>0</v>
      </c>
      <c r="AL143" s="3">
        <v>45762</v>
      </c>
      <c r="AM143" s="3">
        <v>45769</v>
      </c>
      <c r="AN143" s="3">
        <v>45770</v>
      </c>
      <c r="AO143" s="3">
        <v>45770</v>
      </c>
      <c r="AP143" s="3">
        <v>45766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822.3052444444445</v>
      </c>
    </row>
    <row r="144" spans="1:56" ht="28.5" customHeight="1" x14ac:dyDescent="0.45">
      <c r="A144" s="3">
        <v>45731</v>
      </c>
      <c r="B144" s="14" t="s">
        <v>657</v>
      </c>
      <c r="C144" s="9" t="s">
        <v>86</v>
      </c>
      <c r="D144" s="13" t="s">
        <v>613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45772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243</v>
      </c>
      <c r="AG144" s="1" t="s">
        <v>123</v>
      </c>
      <c r="AH144" s="1" t="s">
        <v>74</v>
      </c>
      <c r="AI144" s="1">
        <v>2</v>
      </c>
      <c r="AJ144" s="3">
        <v>45772</v>
      </c>
      <c r="AK144" s="3">
        <v>0</v>
      </c>
      <c r="AL144" s="3">
        <v>45763</v>
      </c>
      <c r="AM144" s="3">
        <v>45770</v>
      </c>
      <c r="AN144" s="3">
        <v>45771</v>
      </c>
      <c r="AO144" s="3">
        <v>45771</v>
      </c>
      <c r="AP144" s="3">
        <v>45767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45736</v>
      </c>
      <c r="B145" s="14" t="s">
        <v>696</v>
      </c>
      <c r="C145" s="9" t="s">
        <v>86</v>
      </c>
      <c r="D145" s="13" t="s">
        <v>311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45759</v>
      </c>
      <c r="U145" s="11">
        <v>15000</v>
      </c>
      <c r="V145" s="10">
        <v>0</v>
      </c>
      <c r="W145" s="10">
        <v>15000</v>
      </c>
      <c r="X145" s="10">
        <v>0</v>
      </c>
      <c r="Y145" s="10">
        <v>15750</v>
      </c>
      <c r="Z145" s="9" t="s">
        <v>82</v>
      </c>
      <c r="AA145" s="8">
        <v>16135.350000000002</v>
      </c>
      <c r="AB145" s="8">
        <v>0</v>
      </c>
      <c r="AC145" s="8">
        <v>16135.350000000002</v>
      </c>
      <c r="AD145" s="8">
        <v>0</v>
      </c>
      <c r="AE145" s="8">
        <v>0</v>
      </c>
      <c r="AF145" s="8" t="s">
        <v>312</v>
      </c>
      <c r="AG145" s="1" t="s">
        <v>123</v>
      </c>
      <c r="AH145" s="1" t="s">
        <v>74</v>
      </c>
      <c r="AI145" s="1">
        <v>2</v>
      </c>
      <c r="AJ145" s="3">
        <v>45759</v>
      </c>
      <c r="AK145" s="3">
        <v>0</v>
      </c>
      <c r="AL145" s="3">
        <v>45750</v>
      </c>
      <c r="AM145" s="3">
        <v>45757</v>
      </c>
      <c r="AN145" s="3">
        <v>45758</v>
      </c>
      <c r="AO145" s="3">
        <v>45758</v>
      </c>
      <c r="AP145" s="3">
        <v>45754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1233.4578666666669</v>
      </c>
    </row>
    <row r="146" spans="1:56" ht="28.5" customHeight="1" x14ac:dyDescent="0.45">
      <c r="A146" s="3">
        <v>45736</v>
      </c>
      <c r="B146" s="14" t="s">
        <v>696</v>
      </c>
      <c r="C146" s="9" t="s">
        <v>86</v>
      </c>
      <c r="D146" s="13" t="s">
        <v>314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45764</v>
      </c>
      <c r="U146" s="11">
        <v>14000</v>
      </c>
      <c r="V146" s="10">
        <v>0</v>
      </c>
      <c r="W146" s="10">
        <v>14000</v>
      </c>
      <c r="X146" s="10">
        <v>0</v>
      </c>
      <c r="Y146" s="10">
        <v>14700</v>
      </c>
      <c r="Z146" s="9" t="s">
        <v>82</v>
      </c>
      <c r="AA146" s="8">
        <v>15059.660000000002</v>
      </c>
      <c r="AB146" s="8">
        <v>0</v>
      </c>
      <c r="AC146" s="8">
        <v>15059.660000000002</v>
      </c>
      <c r="AD146" s="8">
        <v>0</v>
      </c>
      <c r="AE146" s="8">
        <v>0</v>
      </c>
      <c r="AF146" s="8" t="s">
        <v>312</v>
      </c>
      <c r="AG146" s="1" t="s">
        <v>123</v>
      </c>
      <c r="AH146" s="1" t="s">
        <v>74</v>
      </c>
      <c r="AI146" s="1">
        <v>2</v>
      </c>
      <c r="AJ146" s="3">
        <v>45764</v>
      </c>
      <c r="AK146" s="3">
        <v>0</v>
      </c>
      <c r="AL146" s="3">
        <v>45755</v>
      </c>
      <c r="AM146" s="3">
        <v>45762</v>
      </c>
      <c r="AN146" s="3">
        <v>45763</v>
      </c>
      <c r="AO146" s="3">
        <v>45763</v>
      </c>
      <c r="AP146" s="3">
        <v>45759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1151.2273422222224</v>
      </c>
    </row>
    <row r="147" spans="1:56" ht="28.5" customHeight="1" x14ac:dyDescent="0.45">
      <c r="A147" s="3">
        <v>45736</v>
      </c>
      <c r="B147" s="14" t="s">
        <v>697</v>
      </c>
      <c r="C147" s="9" t="s">
        <v>86</v>
      </c>
      <c r="D147" s="13" t="s">
        <v>647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45757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82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0</v>
      </c>
      <c r="AF147" s="8" t="s">
        <v>312</v>
      </c>
      <c r="AG147" s="1" t="s">
        <v>123</v>
      </c>
      <c r="AH147" s="1" t="s">
        <v>74</v>
      </c>
      <c r="AI147" s="1">
        <v>2</v>
      </c>
      <c r="AJ147" s="3">
        <v>45757</v>
      </c>
      <c r="AK147" s="3">
        <v>0</v>
      </c>
      <c r="AL147" s="3">
        <v>45748</v>
      </c>
      <c r="AM147" s="3">
        <v>45755</v>
      </c>
      <c r="AN147" s="3">
        <v>45756</v>
      </c>
      <c r="AO147" s="3">
        <v>45756</v>
      </c>
      <c r="AP147" s="3">
        <v>45752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411.15262222222225</v>
      </c>
    </row>
    <row r="148" spans="1:56" ht="28.5" customHeight="1" x14ac:dyDescent="0.45">
      <c r="A148" s="3">
        <v>45736</v>
      </c>
      <c r="B148" s="14" t="s">
        <v>698</v>
      </c>
      <c r="C148" s="9" t="s">
        <v>86</v>
      </c>
      <c r="D148" s="13" t="s">
        <v>404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45766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82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0</v>
      </c>
      <c r="AF148" s="8" t="s">
        <v>432</v>
      </c>
      <c r="AG148" s="1" t="s">
        <v>123</v>
      </c>
      <c r="AH148" s="1" t="s">
        <v>74</v>
      </c>
      <c r="AI148" s="1">
        <v>2</v>
      </c>
      <c r="AJ148" s="3">
        <v>45766</v>
      </c>
      <c r="AK148" s="3">
        <v>0</v>
      </c>
      <c r="AL148" s="3">
        <v>45757</v>
      </c>
      <c r="AM148" s="3">
        <v>45764</v>
      </c>
      <c r="AN148" s="3">
        <v>45765</v>
      </c>
      <c r="AO148" s="3">
        <v>45765</v>
      </c>
      <c r="AP148" s="3">
        <v>45761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1644.610488888889</v>
      </c>
    </row>
    <row r="149" spans="1:56" ht="28.5" customHeight="1" x14ac:dyDescent="0.45">
      <c r="A149" s="3">
        <v>45743</v>
      </c>
      <c r="B149" s="14" t="s">
        <v>138</v>
      </c>
      <c r="C149" s="9" t="s">
        <v>86</v>
      </c>
      <c r="D149" s="13" t="s">
        <v>349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45772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432</v>
      </c>
      <c r="AG149" s="1" t="s">
        <v>123</v>
      </c>
      <c r="AH149" s="1" t="s">
        <v>74</v>
      </c>
      <c r="AI149" s="1">
        <v>2</v>
      </c>
      <c r="AJ149" s="3">
        <v>45772</v>
      </c>
      <c r="AK149" s="3">
        <v>0</v>
      </c>
      <c r="AL149" s="3">
        <v>45763</v>
      </c>
      <c r="AM149" s="3">
        <v>45770</v>
      </c>
      <c r="AN149" s="3">
        <v>45771</v>
      </c>
      <c r="AO149" s="3">
        <v>45771</v>
      </c>
      <c r="AP149" s="3">
        <v>45767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822.3052444444445</v>
      </c>
    </row>
    <row r="150" spans="1:56" ht="28.5" customHeight="1" x14ac:dyDescent="0.45">
      <c r="A150" s="3">
        <v>45743</v>
      </c>
      <c r="B150" s="14" t="s">
        <v>138</v>
      </c>
      <c r="C150" s="9" t="s">
        <v>86</v>
      </c>
      <c r="D150" s="13" t="s">
        <v>406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45776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32270.700000000004</v>
      </c>
      <c r="AB150" s="8">
        <v>0</v>
      </c>
      <c r="AC150" s="8">
        <v>32270.700000000004</v>
      </c>
      <c r="AD150" s="8">
        <v>0</v>
      </c>
      <c r="AE150" s="8">
        <v>0</v>
      </c>
      <c r="AF150" s="8" t="s">
        <v>432</v>
      </c>
      <c r="AG150" s="1" t="s">
        <v>61</v>
      </c>
      <c r="AH150" s="1" t="s">
        <v>74</v>
      </c>
      <c r="AI150" s="1">
        <v>2</v>
      </c>
      <c r="AJ150" s="3">
        <v>45776</v>
      </c>
      <c r="AK150" s="3">
        <v>0</v>
      </c>
      <c r="AL150" s="3">
        <v>45767</v>
      </c>
      <c r="AM150" s="3">
        <v>45774</v>
      </c>
      <c r="AN150" s="3">
        <v>45775</v>
      </c>
      <c r="AO150" s="3">
        <v>45775</v>
      </c>
      <c r="AP150" s="3">
        <v>45771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2466.9157333333337</v>
      </c>
    </row>
    <row r="151" spans="1:56" ht="28.5" customHeight="1" x14ac:dyDescent="0.45">
      <c r="A151" s="3">
        <v>45743</v>
      </c>
      <c r="B151" s="14" t="s">
        <v>138</v>
      </c>
      <c r="C151" s="9" t="s">
        <v>86</v>
      </c>
      <c r="D151" s="13" t="s">
        <v>321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45769</v>
      </c>
      <c r="U151" s="11">
        <v>80000</v>
      </c>
      <c r="V151" s="10">
        <v>0</v>
      </c>
      <c r="W151" s="10">
        <v>80000</v>
      </c>
      <c r="X151" s="10">
        <v>0</v>
      </c>
      <c r="Y151" s="10">
        <v>84000</v>
      </c>
      <c r="Z151" s="9" t="s">
        <v>82</v>
      </c>
      <c r="AA151" s="8">
        <v>86055.200000000012</v>
      </c>
      <c r="AB151" s="8">
        <v>0</v>
      </c>
      <c r="AC151" s="8">
        <v>86055.200000000012</v>
      </c>
      <c r="AD151" s="8">
        <v>0</v>
      </c>
      <c r="AE151" s="8">
        <v>0</v>
      </c>
      <c r="AF151" s="8" t="s">
        <v>432</v>
      </c>
      <c r="AG151" s="1" t="s">
        <v>123</v>
      </c>
      <c r="AH151" s="1" t="s">
        <v>74</v>
      </c>
      <c r="AI151" s="1">
        <v>2</v>
      </c>
      <c r="AJ151" s="3">
        <v>45769</v>
      </c>
      <c r="AK151" s="3">
        <v>0</v>
      </c>
      <c r="AL151" s="3">
        <v>45760</v>
      </c>
      <c r="AM151" s="3">
        <v>45767</v>
      </c>
      <c r="AN151" s="3">
        <v>45768</v>
      </c>
      <c r="AO151" s="3">
        <v>45768</v>
      </c>
      <c r="AP151" s="3">
        <v>45764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6578.441955555556</v>
      </c>
    </row>
    <row r="152" spans="1:56" ht="28.5" customHeight="1" x14ac:dyDescent="0.45">
      <c r="A152" s="3">
        <v>45743</v>
      </c>
      <c r="B152" s="14" t="s">
        <v>731</v>
      </c>
      <c r="C152" s="9" t="s">
        <v>86</v>
      </c>
      <c r="D152" s="13" t="s">
        <v>732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45757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82</v>
      </c>
      <c r="AA152" s="8">
        <v>21513.800000000003</v>
      </c>
      <c r="AB152" s="8">
        <v>0</v>
      </c>
      <c r="AC152" s="8">
        <v>21513.800000000003</v>
      </c>
      <c r="AD152" s="8">
        <v>0</v>
      </c>
      <c r="AE152" s="8">
        <v>0</v>
      </c>
      <c r="AF152" s="8" t="s">
        <v>243</v>
      </c>
      <c r="AG152" s="1" t="s">
        <v>123</v>
      </c>
      <c r="AH152" s="1" t="s">
        <v>74</v>
      </c>
      <c r="AI152" s="1">
        <v>2</v>
      </c>
      <c r="AJ152" s="3">
        <v>45757</v>
      </c>
      <c r="AK152" s="3">
        <v>0</v>
      </c>
      <c r="AL152" s="3">
        <v>45748</v>
      </c>
      <c r="AM152" s="3">
        <v>45755</v>
      </c>
      <c r="AN152" s="3">
        <v>45756</v>
      </c>
      <c r="AO152" s="3">
        <v>45756</v>
      </c>
      <c r="AP152" s="3">
        <v>45752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1644.610488888889</v>
      </c>
    </row>
    <row r="153" spans="1:56" ht="28.5" customHeight="1" x14ac:dyDescent="0.45">
      <c r="A153" s="3" t="s">
        <v>146</v>
      </c>
      <c r="B153" s="14" t="s">
        <v>146</v>
      </c>
      <c r="C153" s="9" t="s">
        <v>152</v>
      </c>
      <c r="D153" s="13" t="s">
        <v>61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>
        <v>45777</v>
      </c>
      <c r="U153" s="11">
        <v>160000</v>
      </c>
      <c r="V153" s="10">
        <v>0</v>
      </c>
      <c r="W153" s="10">
        <v>160000</v>
      </c>
      <c r="X153" s="10">
        <v>0</v>
      </c>
      <c r="Y153" s="10">
        <v>168000</v>
      </c>
      <c r="Z153" s="9" t="s">
        <v>82</v>
      </c>
      <c r="AA153" s="8">
        <v>167640</v>
      </c>
      <c r="AB153" s="8">
        <v>0</v>
      </c>
      <c r="AC153" s="8">
        <v>167640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45777</v>
      </c>
      <c r="AK153" s="3">
        <v>0</v>
      </c>
      <c r="AL153" s="3">
        <v>45768</v>
      </c>
      <c r="AM153" s="3">
        <v>45775</v>
      </c>
      <c r="AN153" s="3">
        <v>45776</v>
      </c>
      <c r="AO153" s="3">
        <v>45776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12815.146666666666</v>
      </c>
    </row>
    <row r="154" spans="1:56" ht="28.5" customHeight="1" x14ac:dyDescent="0.45">
      <c r="A154" s="3">
        <v>45731</v>
      </c>
      <c r="B154" s="14" t="s">
        <v>663</v>
      </c>
      <c r="C154" s="9" t="s">
        <v>86</v>
      </c>
      <c r="D154" s="13" t="s">
        <v>612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45779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45779</v>
      </c>
      <c r="AK154" s="3">
        <v>0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45731</v>
      </c>
      <c r="B155" s="14" t="s">
        <v>664</v>
      </c>
      <c r="C155" s="9" t="s">
        <v>86</v>
      </c>
      <c r="D155" s="13" t="s">
        <v>617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45779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 t="s">
        <v>243</v>
      </c>
      <c r="AG155" s="1" t="s">
        <v>123</v>
      </c>
      <c r="AH155" s="1" t="s">
        <v>74</v>
      </c>
      <c r="AI155" s="1">
        <v>2</v>
      </c>
      <c r="AJ155" s="3">
        <v>45779</v>
      </c>
      <c r="AK155" s="3">
        <v>0</v>
      </c>
      <c r="AL155" s="3">
        <v>45770</v>
      </c>
      <c r="AM155" s="3">
        <v>45777</v>
      </c>
      <c r="AN155" s="3">
        <v>45778</v>
      </c>
      <c r="AO155" s="3">
        <v>45778</v>
      </c>
      <c r="AP155" s="3">
        <v>45774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822.3052444444445</v>
      </c>
    </row>
    <row r="156" spans="1:56" ht="28.5" customHeight="1" x14ac:dyDescent="0.45">
      <c r="A156" s="3">
        <v>45731</v>
      </c>
      <c r="B156" s="14" t="s">
        <v>665</v>
      </c>
      <c r="C156" s="9" t="s">
        <v>86</v>
      </c>
      <c r="D156" s="13" t="s">
        <v>623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45779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243</v>
      </c>
      <c r="AG156" s="1" t="s">
        <v>123</v>
      </c>
      <c r="AH156" s="1" t="s">
        <v>74</v>
      </c>
      <c r="AI156" s="1">
        <v>2</v>
      </c>
      <c r="AJ156" s="3">
        <v>45779</v>
      </c>
      <c r="AK156" s="3">
        <v>0</v>
      </c>
      <c r="AL156" s="3">
        <v>45770</v>
      </c>
      <c r="AM156" s="3">
        <v>45777</v>
      </c>
      <c r="AN156" s="3">
        <v>45778</v>
      </c>
      <c r="AO156" s="3">
        <v>45778</v>
      </c>
      <c r="AP156" s="3">
        <v>45774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822.3052444444445</v>
      </c>
    </row>
    <row r="157" spans="1:56" ht="28.5" customHeight="1" x14ac:dyDescent="0.45">
      <c r="A157" s="3">
        <v>45731</v>
      </c>
      <c r="B157" s="14" t="s">
        <v>664</v>
      </c>
      <c r="C157" s="9" t="s">
        <v>86</v>
      </c>
      <c r="D157" s="13" t="s">
        <v>618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45780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243</v>
      </c>
      <c r="AG157" s="1" t="s">
        <v>123</v>
      </c>
      <c r="AH157" s="1" t="s">
        <v>74</v>
      </c>
      <c r="AI157" s="1">
        <v>2</v>
      </c>
      <c r="AJ157" s="3">
        <v>45780</v>
      </c>
      <c r="AK157" s="3">
        <v>0</v>
      </c>
      <c r="AL157" s="3">
        <v>45771</v>
      </c>
      <c r="AM157" s="3">
        <v>45778</v>
      </c>
      <c r="AN157" s="3">
        <v>45779</v>
      </c>
      <c r="AO157" s="3">
        <v>45779</v>
      </c>
      <c r="AP157" s="3">
        <v>45775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45731</v>
      </c>
      <c r="B158" s="14" t="s">
        <v>665</v>
      </c>
      <c r="C158" s="9" t="s">
        <v>86</v>
      </c>
      <c r="D158" s="13" t="s">
        <v>624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45785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243</v>
      </c>
      <c r="AG158" s="1" t="s">
        <v>123</v>
      </c>
      <c r="AH158" s="1" t="s">
        <v>74</v>
      </c>
      <c r="AI158" s="1">
        <v>2</v>
      </c>
      <c r="AJ158" s="3">
        <v>45785</v>
      </c>
      <c r="AK158" s="3">
        <v>0</v>
      </c>
      <c r="AL158" s="3">
        <v>45776</v>
      </c>
      <c r="AM158" s="3">
        <v>45783</v>
      </c>
      <c r="AN158" s="3">
        <v>45784</v>
      </c>
      <c r="AO158" s="3">
        <v>45784</v>
      </c>
      <c r="AP158" s="3">
        <v>45780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411.15262222222225</v>
      </c>
    </row>
    <row r="159" spans="1:56" ht="28.5" customHeight="1" x14ac:dyDescent="0.45">
      <c r="A159" s="3">
        <v>45731</v>
      </c>
      <c r="B159" s="14" t="s">
        <v>660</v>
      </c>
      <c r="C159" s="9" t="s">
        <v>86</v>
      </c>
      <c r="D159" s="13" t="s">
        <v>616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45790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243</v>
      </c>
      <c r="AG159" s="1" t="s">
        <v>123</v>
      </c>
      <c r="AH159" s="1" t="s">
        <v>74</v>
      </c>
      <c r="AI159" s="1">
        <v>2</v>
      </c>
      <c r="AJ159" s="3">
        <v>45790</v>
      </c>
      <c r="AK159" s="3">
        <v>0</v>
      </c>
      <c r="AL159" s="3">
        <v>45781</v>
      </c>
      <c r="AM159" s="3">
        <v>45788</v>
      </c>
      <c r="AN159" s="3">
        <v>45789</v>
      </c>
      <c r="AO159" s="3">
        <v>45789</v>
      </c>
      <c r="AP159" s="3">
        <v>45785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45731</v>
      </c>
      <c r="B160" s="14" t="s">
        <v>663</v>
      </c>
      <c r="C160" s="9" t="s">
        <v>86</v>
      </c>
      <c r="D160" s="13" t="s">
        <v>614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45792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243</v>
      </c>
      <c r="AG160" s="1" t="s">
        <v>122</v>
      </c>
      <c r="AH160" s="1" t="s">
        <v>74</v>
      </c>
      <c r="AI160" s="1">
        <v>2</v>
      </c>
      <c r="AJ160" s="3">
        <v>45792</v>
      </c>
      <c r="AK160" s="3">
        <v>0</v>
      </c>
      <c r="AL160" s="3">
        <v>45783</v>
      </c>
      <c r="AM160" s="3">
        <v>45790</v>
      </c>
      <c r="AN160" s="3">
        <v>45791</v>
      </c>
      <c r="AO160" s="3">
        <v>45791</v>
      </c>
      <c r="AP160" s="3">
        <v>45787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45728</v>
      </c>
      <c r="B161" s="14" t="s">
        <v>600</v>
      </c>
      <c r="C161" s="9" t="s">
        <v>86</v>
      </c>
      <c r="D161" s="13" t="s">
        <v>601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45793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243</v>
      </c>
      <c r="AG161" s="1" t="s">
        <v>122</v>
      </c>
      <c r="AH161" s="1" t="s">
        <v>74</v>
      </c>
      <c r="AI161" s="1">
        <v>2</v>
      </c>
      <c r="AJ161" s="3">
        <v>45793</v>
      </c>
      <c r="AK161" s="3">
        <v>0</v>
      </c>
      <c r="AL161" s="3">
        <v>45784</v>
      </c>
      <c r="AM161" s="3">
        <v>45791</v>
      </c>
      <c r="AN161" s="3">
        <v>45792</v>
      </c>
      <c r="AO161" s="3">
        <v>45792</v>
      </c>
      <c r="AP161" s="3">
        <v>45788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411.15262222222225</v>
      </c>
    </row>
    <row r="162" spans="1:56" ht="28.5" customHeight="1" x14ac:dyDescent="0.45">
      <c r="A162" s="3">
        <v>45728</v>
      </c>
      <c r="B162" s="14" t="s">
        <v>600</v>
      </c>
      <c r="C162" s="9" t="s">
        <v>86</v>
      </c>
      <c r="D162" s="13" t="s">
        <v>250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45793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243</v>
      </c>
      <c r="AG162" s="1" t="s">
        <v>122</v>
      </c>
      <c r="AH162" s="1" t="s">
        <v>74</v>
      </c>
      <c r="AI162" s="1">
        <v>2</v>
      </c>
      <c r="AJ162" s="3">
        <v>45793</v>
      </c>
      <c r="AK162" s="3">
        <v>0</v>
      </c>
      <c r="AL162" s="3">
        <v>45784</v>
      </c>
      <c r="AM162" s="3">
        <v>45791</v>
      </c>
      <c r="AN162" s="3">
        <v>45792</v>
      </c>
      <c r="AO162" s="3">
        <v>45792</v>
      </c>
      <c r="AP162" s="3">
        <v>45788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411.15262222222225</v>
      </c>
    </row>
    <row r="163" spans="1:56" ht="28.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20</v>
      </c>
      <c r="F163" s="9">
        <v>37</v>
      </c>
      <c r="G163" s="9">
        <v>0</v>
      </c>
      <c r="H163" s="9">
        <v>0</v>
      </c>
      <c r="I163" s="9">
        <v>80</v>
      </c>
      <c r="J163" s="9" t="s">
        <v>57</v>
      </c>
      <c r="K163" s="9">
        <v>3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82</v>
      </c>
      <c r="AA163" s="8">
        <v>926979.1055249999</v>
      </c>
      <c r="AB163" s="8">
        <v>50850.555525000003</v>
      </c>
      <c r="AC163" s="8">
        <v>876128.54999999993</v>
      </c>
      <c r="AD163" s="8">
        <v>0</v>
      </c>
      <c r="AE163" s="8">
        <v>0</v>
      </c>
      <c r="AF163" s="8" t="s">
        <v>58</v>
      </c>
      <c r="AG163" s="1" t="s">
        <v>122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0</v>
      </c>
    </row>
    <row r="164" spans="1:56" ht="28.5" customHeight="1" x14ac:dyDescent="0.45">
      <c r="A164" s="3" t="s">
        <v>146</v>
      </c>
      <c r="B164" s="14" t="s">
        <v>146</v>
      </c>
      <c r="C164" s="9" t="s">
        <v>273</v>
      </c>
      <c r="D164" s="13" t="s">
        <v>275</v>
      </c>
      <c r="E164" s="9">
        <v>21</v>
      </c>
      <c r="F164" s="9">
        <v>34</v>
      </c>
      <c r="G164" s="9" t="s">
        <v>60</v>
      </c>
      <c r="H164" s="9">
        <v>0</v>
      </c>
      <c r="I164" s="9">
        <v>60</v>
      </c>
      <c r="J164" s="9" t="s">
        <v>57</v>
      </c>
      <c r="K164" s="9">
        <v>5</v>
      </c>
      <c r="L164" s="9" t="s">
        <v>93</v>
      </c>
      <c r="M164" s="10">
        <v>22</v>
      </c>
      <c r="N164" s="9">
        <v>36</v>
      </c>
      <c r="O164" s="9">
        <v>40</v>
      </c>
      <c r="P164" s="10">
        <v>195.39367372799995</v>
      </c>
      <c r="Q164" s="10">
        <v>0</v>
      </c>
      <c r="R164" s="10">
        <v>195.39367372799995</v>
      </c>
      <c r="S164" s="9" t="s">
        <v>67</v>
      </c>
      <c r="T164" s="12">
        <v>45777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140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72</v>
      </c>
      <c r="AI164" s="1">
        <v>3</v>
      </c>
      <c r="AJ164" s="3">
        <v>45777</v>
      </c>
      <c r="AK164" s="3">
        <v>0</v>
      </c>
      <c r="AL164" s="3">
        <v>45767</v>
      </c>
      <c r="AM164" s="3">
        <v>45774</v>
      </c>
      <c r="AN164" s="3">
        <v>45775</v>
      </c>
      <c r="AO164" s="3">
        <v>45775</v>
      </c>
      <c r="AP164" s="3">
        <v>45772</v>
      </c>
      <c r="AQ164" s="3">
        <v>45776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676.95127500000001</v>
      </c>
    </row>
    <row r="165" spans="1:56" ht="28.5" customHeight="1" x14ac:dyDescent="0.45">
      <c r="A165" s="3" t="s">
        <v>146</v>
      </c>
      <c r="B165" s="14" t="s">
        <v>146</v>
      </c>
      <c r="C165" s="9" t="s">
        <v>195</v>
      </c>
      <c r="D165" s="13" t="s">
        <v>59</v>
      </c>
      <c r="E165" s="9">
        <v>21</v>
      </c>
      <c r="F165" s="9">
        <v>38</v>
      </c>
      <c r="G165" s="9" t="s">
        <v>60</v>
      </c>
      <c r="H165" s="9">
        <v>0</v>
      </c>
      <c r="I165" s="9">
        <v>69</v>
      </c>
      <c r="J165" s="9" t="s">
        <v>57</v>
      </c>
      <c r="K165" s="9">
        <v>5</v>
      </c>
      <c r="L165" s="9" t="s">
        <v>93</v>
      </c>
      <c r="M165" s="10">
        <v>22</v>
      </c>
      <c r="N165" s="9">
        <v>41</v>
      </c>
      <c r="O165" s="9">
        <v>40</v>
      </c>
      <c r="P165" s="10">
        <v>445.06336793599996</v>
      </c>
      <c r="Q165" s="10">
        <v>0</v>
      </c>
      <c r="R165" s="10">
        <v>445.06336793599996</v>
      </c>
      <c r="S165" s="9" t="s">
        <v>71</v>
      </c>
      <c r="T165" s="12">
        <v>45777</v>
      </c>
      <c r="U165" s="11">
        <v>20000</v>
      </c>
      <c r="V165" s="10">
        <v>0</v>
      </c>
      <c r="W165" s="10">
        <v>20000</v>
      </c>
      <c r="X165" s="10">
        <v>0</v>
      </c>
      <c r="Y165" s="10">
        <v>0</v>
      </c>
      <c r="Z165" s="9" t="s">
        <v>140</v>
      </c>
      <c r="AA165" s="8">
        <v>22072.6</v>
      </c>
      <c r="AB165" s="8">
        <v>0</v>
      </c>
      <c r="AC165" s="8">
        <v>22072.6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77</v>
      </c>
      <c r="AI165" s="1">
        <v>3</v>
      </c>
      <c r="AJ165" s="3">
        <v>45777</v>
      </c>
      <c r="AK165" s="3">
        <v>0</v>
      </c>
      <c r="AL165" s="3">
        <v>0</v>
      </c>
      <c r="AM165" s="3">
        <v>0</v>
      </c>
      <c r="AN165" s="3">
        <v>0</v>
      </c>
      <c r="AO165" s="3">
        <v>45774</v>
      </c>
      <c r="AP165" s="3">
        <v>45772</v>
      </c>
      <c r="AQ165" s="3">
        <v>45775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1506.4549499999996</v>
      </c>
    </row>
    <row r="166" spans="1:56" ht="28.5" customHeight="1" x14ac:dyDescent="0.45">
      <c r="A166" s="3" t="s">
        <v>146</v>
      </c>
      <c r="B166" s="14" t="s">
        <v>146</v>
      </c>
      <c r="C166" s="9" t="s">
        <v>195</v>
      </c>
      <c r="D166" s="13" t="s">
        <v>59</v>
      </c>
      <c r="E166" s="9">
        <v>21</v>
      </c>
      <c r="F166" s="9">
        <v>38</v>
      </c>
      <c r="G166" s="9" t="s">
        <v>60</v>
      </c>
      <c r="H166" s="9">
        <v>0</v>
      </c>
      <c r="I166" s="9">
        <v>69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45777</v>
      </c>
      <c r="U166" s="11">
        <v>20000</v>
      </c>
      <c r="V166" s="10">
        <v>0</v>
      </c>
      <c r="W166" s="10">
        <v>20000</v>
      </c>
      <c r="X166" s="10">
        <v>0</v>
      </c>
      <c r="Y166" s="10">
        <v>0</v>
      </c>
      <c r="Z166" s="9" t="s">
        <v>140</v>
      </c>
      <c r="AA166" s="8">
        <v>22072.6</v>
      </c>
      <c r="AB166" s="8">
        <v>0</v>
      </c>
      <c r="AC166" s="8">
        <v>22072.6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77</v>
      </c>
      <c r="AI166" s="1">
        <v>2</v>
      </c>
      <c r="AJ166" s="3">
        <v>45777</v>
      </c>
      <c r="AK166" s="3">
        <v>0</v>
      </c>
      <c r="AL166" s="3">
        <v>0</v>
      </c>
      <c r="AM166" s="3">
        <v>0</v>
      </c>
      <c r="AN166" s="3">
        <v>0</v>
      </c>
      <c r="AO166" s="3">
        <v>45775</v>
      </c>
      <c r="AP166" s="3">
        <v>45772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1506.4549499999996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21</v>
      </c>
      <c r="F167" s="9">
        <v>37</v>
      </c>
      <c r="G167" s="9" t="s">
        <v>60</v>
      </c>
      <c r="H167" s="9">
        <v>0</v>
      </c>
      <c r="I167" s="9">
        <v>67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140</v>
      </c>
      <c r="AA167" s="8">
        <v>54063.899999999994</v>
      </c>
      <c r="AB167" s="8">
        <v>0</v>
      </c>
      <c r="AC167" s="8">
        <v>54063.899999999994</v>
      </c>
      <c r="AD167" s="8">
        <v>0</v>
      </c>
      <c r="AE167" s="8">
        <v>0</v>
      </c>
      <c r="AF167" s="8" t="s">
        <v>58</v>
      </c>
      <c r="AG167" s="1" t="s">
        <v>124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8.5" customHeight="1" x14ac:dyDescent="0.45">
      <c r="A168" s="3">
        <v>45736</v>
      </c>
      <c r="B168" s="14" t="s">
        <v>699</v>
      </c>
      <c r="C168" s="9" t="s">
        <v>80</v>
      </c>
      <c r="D168" s="13" t="s">
        <v>371</v>
      </c>
      <c r="E168" s="9">
        <v>21</v>
      </c>
      <c r="F168" s="9">
        <v>40</v>
      </c>
      <c r="G168" s="9" t="s">
        <v>60</v>
      </c>
      <c r="H168" s="9" t="s">
        <v>76</v>
      </c>
      <c r="I168" s="9">
        <v>108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42</v>
      </c>
      <c r="O168" s="9">
        <v>40</v>
      </c>
      <c r="P168" s="10">
        <v>68.387785804799989</v>
      </c>
      <c r="Q168" s="10">
        <v>0</v>
      </c>
      <c r="R168" s="10">
        <v>68.387785804799989</v>
      </c>
      <c r="S168" s="9" t="s">
        <v>67</v>
      </c>
      <c r="T168" s="12">
        <v>45748</v>
      </c>
      <c r="U168" s="11">
        <v>3000</v>
      </c>
      <c r="V168" s="10">
        <v>0</v>
      </c>
      <c r="W168" s="10">
        <v>3000</v>
      </c>
      <c r="X168" s="10">
        <v>3510</v>
      </c>
      <c r="Y168" s="10">
        <v>0</v>
      </c>
      <c r="Z168" s="9" t="s">
        <v>128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68</v>
      </c>
      <c r="AI168" s="1">
        <v>4</v>
      </c>
      <c r="AJ168" s="3">
        <v>45748</v>
      </c>
      <c r="AK168" s="3">
        <v>45744</v>
      </c>
      <c r="AL168" s="3">
        <v>45738</v>
      </c>
      <c r="AM168" s="3">
        <v>45745</v>
      </c>
      <c r="AN168" s="3">
        <v>45746</v>
      </c>
      <c r="AO168" s="3">
        <v>45746</v>
      </c>
      <c r="AP168" s="3">
        <v>45743</v>
      </c>
      <c r="AQ168" s="3">
        <v>45747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0</v>
      </c>
    </row>
    <row r="169" spans="1:56" ht="28.5" customHeight="1" x14ac:dyDescent="0.45">
      <c r="A169" s="3">
        <v>45736</v>
      </c>
      <c r="B169" s="14" t="s">
        <v>700</v>
      </c>
      <c r="C169" s="9" t="s">
        <v>80</v>
      </c>
      <c r="D169" s="13" t="s">
        <v>672</v>
      </c>
      <c r="E169" s="9">
        <v>21</v>
      </c>
      <c r="F169" s="9">
        <v>38</v>
      </c>
      <c r="G169" s="9" t="s">
        <v>60</v>
      </c>
      <c r="H169" s="9" t="s">
        <v>76</v>
      </c>
      <c r="I169" s="9">
        <v>102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65.13122457599998</v>
      </c>
      <c r="Q169" s="10">
        <v>0</v>
      </c>
      <c r="R169" s="10">
        <v>65.13122457599998</v>
      </c>
      <c r="S169" s="9" t="s">
        <v>67</v>
      </c>
      <c r="T169" s="12">
        <v>45748</v>
      </c>
      <c r="U169" s="11">
        <v>3000</v>
      </c>
      <c r="V169" s="10">
        <v>0</v>
      </c>
      <c r="W169" s="10">
        <v>3000</v>
      </c>
      <c r="X169" s="10">
        <v>3570</v>
      </c>
      <c r="Y169" s="10">
        <v>0</v>
      </c>
      <c r="Z169" s="9" t="s">
        <v>128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68</v>
      </c>
      <c r="AI169" s="1">
        <v>4</v>
      </c>
      <c r="AJ169" s="3">
        <v>45748</v>
      </c>
      <c r="AK169" s="3">
        <v>45744</v>
      </c>
      <c r="AL169" s="3">
        <v>45738</v>
      </c>
      <c r="AM169" s="3">
        <v>45745</v>
      </c>
      <c r="AN169" s="3">
        <v>45746</v>
      </c>
      <c r="AO169" s="3">
        <v>45746</v>
      </c>
      <c r="AP169" s="3">
        <v>45743</v>
      </c>
      <c r="AQ169" s="3">
        <v>45747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8.5" customHeight="1" x14ac:dyDescent="0.45">
      <c r="A170" s="3">
        <v>45743</v>
      </c>
      <c r="B170" s="14" t="s">
        <v>733</v>
      </c>
      <c r="C170" s="9" t="s">
        <v>80</v>
      </c>
      <c r="D170" s="13" t="s">
        <v>720</v>
      </c>
      <c r="E170" s="9">
        <v>21</v>
      </c>
      <c r="F170" s="9">
        <v>38</v>
      </c>
      <c r="G170" s="9" t="s">
        <v>60</v>
      </c>
      <c r="H170" s="9" t="s">
        <v>76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65.13122457599998</v>
      </c>
      <c r="Q170" s="10">
        <v>0</v>
      </c>
      <c r="R170" s="10">
        <v>65.13122457599998</v>
      </c>
      <c r="S170" s="9" t="s">
        <v>67</v>
      </c>
      <c r="T170" s="12">
        <v>45748</v>
      </c>
      <c r="U170" s="11">
        <v>3000</v>
      </c>
      <c r="V170" s="10">
        <v>0</v>
      </c>
      <c r="W170" s="10">
        <v>3000</v>
      </c>
      <c r="X170" s="10">
        <v>0</v>
      </c>
      <c r="Y170" s="10">
        <v>3150</v>
      </c>
      <c r="Z170" s="9" t="s">
        <v>128</v>
      </c>
      <c r="AA170" s="8">
        <v>3310.89</v>
      </c>
      <c r="AB170" s="8">
        <v>3310.89</v>
      </c>
      <c r="AC170" s="8">
        <v>0</v>
      </c>
      <c r="AD170" s="8">
        <v>3310.89</v>
      </c>
      <c r="AE170" s="8">
        <v>0</v>
      </c>
      <c r="AF170" s="8">
        <v>0</v>
      </c>
      <c r="AG170" s="1" t="s">
        <v>61</v>
      </c>
      <c r="AH170" s="1" t="s">
        <v>68</v>
      </c>
      <c r="AI170" s="1">
        <v>4</v>
      </c>
      <c r="AJ170" s="3">
        <v>45748</v>
      </c>
      <c r="AK170" s="3">
        <v>45744</v>
      </c>
      <c r="AL170" s="3">
        <v>45738</v>
      </c>
      <c r="AM170" s="3">
        <v>45745</v>
      </c>
      <c r="AN170" s="3">
        <v>45746</v>
      </c>
      <c r="AO170" s="3">
        <v>45746</v>
      </c>
      <c r="AP170" s="3">
        <v>45743</v>
      </c>
      <c r="AQ170" s="3">
        <v>45747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8.5" customHeight="1" x14ac:dyDescent="0.45">
      <c r="A171" s="3">
        <v>45740</v>
      </c>
      <c r="B171" s="14" t="s">
        <v>712</v>
      </c>
      <c r="C171" s="9" t="s">
        <v>350</v>
      </c>
      <c r="D171" s="13" t="s">
        <v>707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108.55204095999999</v>
      </c>
      <c r="Q171" s="10">
        <v>0</v>
      </c>
      <c r="R171" s="10">
        <v>108.55204095999999</v>
      </c>
      <c r="S171" s="9" t="s">
        <v>114</v>
      </c>
      <c r="T171" s="12">
        <v>45752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128</v>
      </c>
      <c r="AA171" s="8">
        <v>5378.4500000000007</v>
      </c>
      <c r="AB171" s="8">
        <v>5378.4500000000007</v>
      </c>
      <c r="AC171" s="8">
        <v>0</v>
      </c>
      <c r="AD171" s="8">
        <v>5378.4500000000007</v>
      </c>
      <c r="AE171" s="8">
        <v>0</v>
      </c>
      <c r="AF171" s="8">
        <v>0</v>
      </c>
      <c r="AG171" s="1" t="s">
        <v>123</v>
      </c>
      <c r="AH171" s="1" t="s">
        <v>68</v>
      </c>
      <c r="AI171" s="1">
        <v>4</v>
      </c>
      <c r="AJ171" s="3">
        <v>45752</v>
      </c>
      <c r="AK171" s="3">
        <v>45748</v>
      </c>
      <c r="AL171" s="3">
        <v>45742</v>
      </c>
      <c r="AM171" s="3">
        <v>45749</v>
      </c>
      <c r="AN171" s="3">
        <v>45750</v>
      </c>
      <c r="AO171" s="3">
        <v>45750</v>
      </c>
      <c r="AP171" s="3">
        <v>45747</v>
      </c>
      <c r="AQ171" s="3">
        <v>45751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0</v>
      </c>
    </row>
    <row r="172" spans="1:56" ht="28.5" customHeight="1" x14ac:dyDescent="0.45">
      <c r="A172" s="3">
        <v>45693</v>
      </c>
      <c r="B172" s="14" t="s">
        <v>401</v>
      </c>
      <c r="C172" s="9" t="s">
        <v>111</v>
      </c>
      <c r="D172" s="13" t="s">
        <v>192</v>
      </c>
      <c r="E172" s="9">
        <v>21</v>
      </c>
      <c r="F172" s="9">
        <v>40</v>
      </c>
      <c r="G172" s="9" t="s">
        <v>60</v>
      </c>
      <c r="H172" s="9" t="s">
        <v>66</v>
      </c>
      <c r="I172" s="9">
        <v>108</v>
      </c>
      <c r="J172" s="9" t="s">
        <v>57</v>
      </c>
      <c r="K172" s="9">
        <v>5</v>
      </c>
      <c r="L172" s="9" t="s">
        <v>91</v>
      </c>
      <c r="M172" s="10">
        <v>22</v>
      </c>
      <c r="N172" s="9">
        <v>42</v>
      </c>
      <c r="O172" s="9">
        <v>40</v>
      </c>
      <c r="P172" s="10">
        <v>0.43312264343039991</v>
      </c>
      <c r="Q172" s="10">
        <v>0</v>
      </c>
      <c r="R172" s="10">
        <v>0.43312264343039991</v>
      </c>
      <c r="S172" s="9" t="s">
        <v>67</v>
      </c>
      <c r="T172" s="12">
        <v>45754</v>
      </c>
      <c r="U172" s="11">
        <v>5000</v>
      </c>
      <c r="V172" s="10">
        <v>4981</v>
      </c>
      <c r="W172" s="10">
        <v>19</v>
      </c>
      <c r="X172" s="10">
        <v>5398</v>
      </c>
      <c r="Y172" s="10">
        <v>0</v>
      </c>
      <c r="Z172" s="9" t="s">
        <v>128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123</v>
      </c>
      <c r="AH172" s="1" t="s">
        <v>68</v>
      </c>
      <c r="AI172" s="1">
        <v>4</v>
      </c>
      <c r="AJ172" s="3">
        <v>45754</v>
      </c>
      <c r="AK172" s="3">
        <v>45750</v>
      </c>
      <c r="AL172" s="3">
        <v>45744</v>
      </c>
      <c r="AM172" s="3">
        <v>45751</v>
      </c>
      <c r="AN172" s="3">
        <v>45752</v>
      </c>
      <c r="AO172" s="3">
        <v>45752</v>
      </c>
      <c r="AP172" s="3">
        <v>45749</v>
      </c>
      <c r="AQ172" s="3">
        <v>45753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129</v>
      </c>
      <c r="BD172" s="56">
        <v>0</v>
      </c>
    </row>
    <row r="173" spans="1:56" ht="28.5" customHeight="1" x14ac:dyDescent="0.45">
      <c r="A173" s="3" t="s">
        <v>146</v>
      </c>
      <c r="B173" s="14" t="s">
        <v>146</v>
      </c>
      <c r="C173" s="9" t="s">
        <v>115</v>
      </c>
      <c r="D173" s="13" t="s">
        <v>61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>
        <v>45777</v>
      </c>
      <c r="U173" s="11">
        <v>40000</v>
      </c>
      <c r="V173" s="10">
        <v>0</v>
      </c>
      <c r="W173" s="10">
        <v>40000</v>
      </c>
      <c r="X173" s="10">
        <v>0</v>
      </c>
      <c r="Y173" s="10">
        <v>42000</v>
      </c>
      <c r="Z173" s="9" t="s">
        <v>128</v>
      </c>
      <c r="AA173" s="8">
        <v>43027.600000000006</v>
      </c>
      <c r="AB173" s="8">
        <v>43027.600000000006</v>
      </c>
      <c r="AC173" s="8">
        <v>0</v>
      </c>
      <c r="AD173" s="8">
        <v>43027.600000000006</v>
      </c>
      <c r="AE173" s="8">
        <v>0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129</v>
      </c>
      <c r="BD173" s="56">
        <v>0</v>
      </c>
    </row>
    <row r="174" spans="1:56" ht="28.5" customHeight="1" x14ac:dyDescent="0.45">
      <c r="A174" s="3">
        <v>45741</v>
      </c>
      <c r="B174" s="14" t="s">
        <v>734</v>
      </c>
      <c r="C174" s="9" t="s">
        <v>207</v>
      </c>
      <c r="D174" s="13" t="s">
        <v>713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114</v>
      </c>
      <c r="T174" s="12">
        <v>45755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128</v>
      </c>
      <c r="AA174" s="8">
        <v>5378.4500000000007</v>
      </c>
      <c r="AB174" s="8">
        <v>5378.4500000000007</v>
      </c>
      <c r="AC174" s="8">
        <v>0</v>
      </c>
      <c r="AD174" s="8">
        <v>5378.4500000000007</v>
      </c>
      <c r="AE174" s="8">
        <v>0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45755</v>
      </c>
      <c r="AK174" s="3">
        <v>45751</v>
      </c>
      <c r="AL174" s="3">
        <v>45745</v>
      </c>
      <c r="AM174" s="3">
        <v>45752</v>
      </c>
      <c r="AN174" s="3">
        <v>45753</v>
      </c>
      <c r="AO174" s="3">
        <v>45753</v>
      </c>
      <c r="AP174" s="3">
        <v>45750</v>
      </c>
      <c r="AQ174" s="3">
        <v>45754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145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0</v>
      </c>
    </row>
    <row r="175" spans="1:56" ht="28.5" customHeight="1" x14ac:dyDescent="0.45">
      <c r="A175" s="3">
        <v>45741</v>
      </c>
      <c r="B175" s="14" t="s">
        <v>734</v>
      </c>
      <c r="C175" s="9" t="s">
        <v>207</v>
      </c>
      <c r="D175" s="13" t="s">
        <v>347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108.55204095999999</v>
      </c>
      <c r="Q175" s="10">
        <v>0</v>
      </c>
      <c r="R175" s="10">
        <v>108.55204095999999</v>
      </c>
      <c r="S175" s="9" t="s">
        <v>114</v>
      </c>
      <c r="T175" s="12">
        <v>45755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128</v>
      </c>
      <c r="AA175" s="8">
        <v>5378.4500000000007</v>
      </c>
      <c r="AB175" s="8">
        <v>5378.4500000000007</v>
      </c>
      <c r="AC175" s="8">
        <v>0</v>
      </c>
      <c r="AD175" s="8">
        <v>5378.4500000000007</v>
      </c>
      <c r="AE175" s="8">
        <v>0</v>
      </c>
      <c r="AF175" s="8">
        <v>0</v>
      </c>
      <c r="AG175" s="1" t="s">
        <v>123</v>
      </c>
      <c r="AH175" s="1" t="s">
        <v>68</v>
      </c>
      <c r="AI175" s="1">
        <v>4</v>
      </c>
      <c r="AJ175" s="3">
        <v>45755</v>
      </c>
      <c r="AK175" s="3">
        <v>45751</v>
      </c>
      <c r="AL175" s="3">
        <v>45745</v>
      </c>
      <c r="AM175" s="3">
        <v>45752</v>
      </c>
      <c r="AN175" s="3">
        <v>45753</v>
      </c>
      <c r="AO175" s="3">
        <v>45753</v>
      </c>
      <c r="AP175" s="3">
        <v>45750</v>
      </c>
      <c r="AQ175" s="3">
        <v>45754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8.5" customHeight="1" x14ac:dyDescent="0.45">
      <c r="A176" s="3">
        <v>45741</v>
      </c>
      <c r="B176" s="14" t="s">
        <v>735</v>
      </c>
      <c r="C176" s="9" t="s">
        <v>207</v>
      </c>
      <c r="D176" s="13" t="s">
        <v>736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114</v>
      </c>
      <c r="T176" s="12">
        <v>45755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128</v>
      </c>
      <c r="AA176" s="8">
        <v>5378.4500000000007</v>
      </c>
      <c r="AB176" s="8">
        <v>5378.4500000000007</v>
      </c>
      <c r="AC176" s="8">
        <v>0</v>
      </c>
      <c r="AD176" s="8">
        <v>5378.4500000000007</v>
      </c>
      <c r="AE176" s="8">
        <v>0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45755</v>
      </c>
      <c r="AK176" s="3">
        <v>45751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45750</v>
      </c>
      <c r="AQ176" s="3">
        <v>45754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0</v>
      </c>
    </row>
    <row r="177" spans="1:56" ht="28.5" customHeight="1" x14ac:dyDescent="0.45">
      <c r="A177" s="3">
        <v>45741</v>
      </c>
      <c r="B177" s="14" t="s">
        <v>735</v>
      </c>
      <c r="C177" s="9" t="s">
        <v>207</v>
      </c>
      <c r="D177" s="13" t="s">
        <v>323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114</v>
      </c>
      <c r="T177" s="12">
        <v>45755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128</v>
      </c>
      <c r="AA177" s="8">
        <v>5378.4500000000007</v>
      </c>
      <c r="AB177" s="8">
        <v>5378.4500000000007</v>
      </c>
      <c r="AC177" s="8">
        <v>0</v>
      </c>
      <c r="AD177" s="8">
        <v>5378.4500000000007</v>
      </c>
      <c r="AE177" s="8">
        <v>0</v>
      </c>
      <c r="AF177" s="8">
        <v>0</v>
      </c>
      <c r="AG177" s="1" t="s">
        <v>123</v>
      </c>
      <c r="AH177" s="1" t="s">
        <v>68</v>
      </c>
      <c r="AI177" s="1">
        <v>4</v>
      </c>
      <c r="AJ177" s="3">
        <v>45755</v>
      </c>
      <c r="AK177" s="3">
        <v>45751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45741</v>
      </c>
      <c r="B178" s="14" t="s">
        <v>737</v>
      </c>
      <c r="C178" s="9" t="s">
        <v>207</v>
      </c>
      <c r="D178" s="13" t="s">
        <v>715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108.55204095999999</v>
      </c>
      <c r="Q178" s="10">
        <v>0</v>
      </c>
      <c r="R178" s="10">
        <v>108.55204095999999</v>
      </c>
      <c r="S178" s="9" t="s">
        <v>114</v>
      </c>
      <c r="T178" s="12">
        <v>45755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128</v>
      </c>
      <c r="AA178" s="8">
        <v>5378.4500000000007</v>
      </c>
      <c r="AB178" s="8">
        <v>5378.4500000000007</v>
      </c>
      <c r="AC178" s="8">
        <v>0</v>
      </c>
      <c r="AD178" s="8">
        <v>5378.4500000000007</v>
      </c>
      <c r="AE178" s="8">
        <v>0</v>
      </c>
      <c r="AF178" s="8">
        <v>0</v>
      </c>
      <c r="AG178" s="1" t="s">
        <v>61</v>
      </c>
      <c r="AH178" s="1" t="s">
        <v>68</v>
      </c>
      <c r="AI178" s="1">
        <v>4</v>
      </c>
      <c r="AJ178" s="3">
        <v>45755</v>
      </c>
      <c r="AK178" s="3">
        <v>45751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45741</v>
      </c>
      <c r="B179" s="14" t="s">
        <v>737</v>
      </c>
      <c r="C179" s="9" t="s">
        <v>207</v>
      </c>
      <c r="D179" s="13" t="s">
        <v>716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114</v>
      </c>
      <c r="T179" s="12">
        <v>45755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128</v>
      </c>
      <c r="AA179" s="8">
        <v>5378.4500000000007</v>
      </c>
      <c r="AB179" s="8">
        <v>5378.4500000000007</v>
      </c>
      <c r="AC179" s="8">
        <v>0</v>
      </c>
      <c r="AD179" s="8">
        <v>5378.4500000000007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45755</v>
      </c>
      <c r="AK179" s="3">
        <v>45751</v>
      </c>
      <c r="AL179" s="3">
        <v>45745</v>
      </c>
      <c r="AM179" s="3">
        <v>45752</v>
      </c>
      <c r="AN179" s="3">
        <v>45753</v>
      </c>
      <c r="AO179" s="3">
        <v>45753</v>
      </c>
      <c r="AP179" s="3">
        <v>45750</v>
      </c>
      <c r="AQ179" s="3">
        <v>45754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 t="s">
        <v>146</v>
      </c>
      <c r="B180" s="14" t="s">
        <v>146</v>
      </c>
      <c r="C180" s="9" t="s">
        <v>113</v>
      </c>
      <c r="D180" s="13" t="s">
        <v>159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45777</v>
      </c>
      <c r="U180" s="11">
        <v>20000</v>
      </c>
      <c r="V180" s="10">
        <v>0</v>
      </c>
      <c r="W180" s="10">
        <v>20000</v>
      </c>
      <c r="X180" s="10">
        <v>0</v>
      </c>
      <c r="Y180" s="10">
        <v>21000</v>
      </c>
      <c r="Z180" s="9" t="s">
        <v>128</v>
      </c>
      <c r="AA180" s="8">
        <v>21513.800000000003</v>
      </c>
      <c r="AB180" s="8">
        <v>0</v>
      </c>
      <c r="AC180" s="8">
        <v>21513.800000000003</v>
      </c>
      <c r="AD180" s="8">
        <v>0</v>
      </c>
      <c r="AE180" s="8">
        <v>21513.800000000003</v>
      </c>
      <c r="AF180" s="8">
        <v>0</v>
      </c>
      <c r="AG180" s="1" t="s">
        <v>123</v>
      </c>
      <c r="AH180" s="1" t="s">
        <v>68</v>
      </c>
      <c r="AI180" s="1">
        <v>4</v>
      </c>
      <c r="AJ180" s="3">
        <v>45777</v>
      </c>
      <c r="AK180" s="3">
        <v>45773</v>
      </c>
      <c r="AL180" s="3">
        <v>45767</v>
      </c>
      <c r="AM180" s="3">
        <v>45774</v>
      </c>
      <c r="AN180" s="3">
        <v>45775</v>
      </c>
      <c r="AO180" s="3">
        <v>45775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1547.1290706666666</v>
      </c>
    </row>
    <row r="181" spans="1:56" ht="28.5" customHeight="1" x14ac:dyDescent="0.45">
      <c r="A181" s="3" t="s">
        <v>146</v>
      </c>
      <c r="B181" s="14" t="s">
        <v>146</v>
      </c>
      <c r="C181" s="9" t="s">
        <v>111</v>
      </c>
      <c r="D181" s="13" t="s">
        <v>61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42</v>
      </c>
      <c r="O181" s="9">
        <v>40</v>
      </c>
      <c r="P181" s="10">
        <v>227.95928601599996</v>
      </c>
      <c r="Q181" s="10">
        <v>0</v>
      </c>
      <c r="R181" s="10">
        <v>227.95928601599996</v>
      </c>
      <c r="S181" s="9" t="s">
        <v>67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128</v>
      </c>
      <c r="AA181" s="8">
        <v>11595.1</v>
      </c>
      <c r="AB181" s="8">
        <v>11595.1</v>
      </c>
      <c r="AC181" s="8">
        <v>0</v>
      </c>
      <c r="AD181" s="8">
        <v>11595.1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>
        <v>45777</v>
      </c>
      <c r="AK181" s="3">
        <v>45773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45776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45631</v>
      </c>
      <c r="B182" s="14" t="s">
        <v>270</v>
      </c>
      <c r="C182" s="9" t="s">
        <v>113</v>
      </c>
      <c r="D182" s="13" t="s">
        <v>159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 t="s">
        <v>63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128</v>
      </c>
      <c r="AA182" s="8">
        <v>17211.04</v>
      </c>
      <c r="AB182" s="8">
        <v>17211.04</v>
      </c>
      <c r="AC182" s="8">
        <v>0</v>
      </c>
      <c r="AD182" s="8">
        <v>17211.04</v>
      </c>
      <c r="AE182" s="8">
        <v>0</v>
      </c>
      <c r="AF182" s="8">
        <v>0</v>
      </c>
      <c r="AG182" s="1" t="s">
        <v>123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331</v>
      </c>
      <c r="AZ182" s="2">
        <v>0</v>
      </c>
      <c r="BA182" s="2">
        <v>0</v>
      </c>
      <c r="BB182" s="2">
        <v>0</v>
      </c>
      <c r="BC182" s="1" t="s">
        <v>129</v>
      </c>
      <c r="BD182" s="56">
        <v>0</v>
      </c>
    </row>
    <row r="183" spans="1:56" ht="28.5" customHeight="1" x14ac:dyDescent="0.45">
      <c r="A183" s="3">
        <v>45628</v>
      </c>
      <c r="B183" s="14" t="s">
        <v>263</v>
      </c>
      <c r="C183" s="9" t="s">
        <v>113</v>
      </c>
      <c r="D183" s="13" t="s">
        <v>159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16000</v>
      </c>
      <c r="V183" s="10">
        <v>1759</v>
      </c>
      <c r="W183" s="10">
        <v>14241</v>
      </c>
      <c r="X183" s="10">
        <v>0</v>
      </c>
      <c r="Y183" s="10">
        <v>14953.050000000001</v>
      </c>
      <c r="Z183" s="9" t="s">
        <v>128</v>
      </c>
      <c r="AA183" s="8">
        <v>15318.901290000002</v>
      </c>
      <c r="AB183" s="8">
        <v>15318.901290000002</v>
      </c>
      <c r="AC183" s="8">
        <v>0</v>
      </c>
      <c r="AD183" s="8">
        <v>15318.901290000002</v>
      </c>
      <c r="AE183" s="8">
        <v>0</v>
      </c>
      <c r="AF183" s="8">
        <v>0</v>
      </c>
      <c r="AG183" s="1" t="s">
        <v>123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330</v>
      </c>
      <c r="AZ183" s="2">
        <v>0</v>
      </c>
      <c r="BA183" s="2">
        <v>0</v>
      </c>
      <c r="BB183" s="2">
        <v>0</v>
      </c>
      <c r="BC183" s="1" t="s">
        <v>129</v>
      </c>
      <c r="BD183" s="56">
        <v>0</v>
      </c>
    </row>
    <row r="184" spans="1:56" ht="28.5" customHeight="1" x14ac:dyDescent="0.45">
      <c r="A184" s="3">
        <v>45631</v>
      </c>
      <c r="B184" s="14" t="s">
        <v>271</v>
      </c>
      <c r="C184" s="9" t="s">
        <v>113</v>
      </c>
      <c r="D184" s="13" t="s">
        <v>159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 t="s">
        <v>63</v>
      </c>
      <c r="U184" s="11">
        <v>16000</v>
      </c>
      <c r="V184" s="10">
        <v>0</v>
      </c>
      <c r="W184" s="10">
        <v>16000</v>
      </c>
      <c r="X184" s="10">
        <v>0</v>
      </c>
      <c r="Y184" s="10">
        <v>16800</v>
      </c>
      <c r="Z184" s="9" t="s">
        <v>128</v>
      </c>
      <c r="AA184" s="8">
        <v>17211.04</v>
      </c>
      <c r="AB184" s="8">
        <v>17211.04</v>
      </c>
      <c r="AC184" s="8">
        <v>0</v>
      </c>
      <c r="AD184" s="8">
        <v>17211.04</v>
      </c>
      <c r="AE184" s="8">
        <v>0</v>
      </c>
      <c r="AF184" s="8">
        <v>0</v>
      </c>
      <c r="AG184" s="1" t="s">
        <v>123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332</v>
      </c>
      <c r="AZ184" s="2">
        <v>0</v>
      </c>
      <c r="BA184" s="2">
        <v>0</v>
      </c>
      <c r="BB184" s="2">
        <v>0</v>
      </c>
      <c r="BC184" s="1" t="s">
        <v>129</v>
      </c>
      <c r="BD184" s="56">
        <v>0</v>
      </c>
    </row>
    <row r="185" spans="1:56" ht="28.5" customHeight="1" x14ac:dyDescent="0.45">
      <c r="A185" s="3">
        <v>45693</v>
      </c>
      <c r="B185" s="14" t="s">
        <v>400</v>
      </c>
      <c r="C185" s="9" t="s">
        <v>111</v>
      </c>
      <c r="D185" s="13" t="s">
        <v>397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40</v>
      </c>
      <c r="O185" s="9">
        <v>40</v>
      </c>
      <c r="P185" s="10">
        <v>65.13122457599998</v>
      </c>
      <c r="Q185" s="10">
        <v>0</v>
      </c>
      <c r="R185" s="10">
        <v>65.13122457599998</v>
      </c>
      <c r="S185" s="9" t="s">
        <v>67</v>
      </c>
      <c r="T185" s="12" t="s">
        <v>63</v>
      </c>
      <c r="U185" s="11">
        <v>3000</v>
      </c>
      <c r="V185" s="10">
        <v>0</v>
      </c>
      <c r="W185" s="10">
        <v>3000</v>
      </c>
      <c r="X185" s="10">
        <v>0</v>
      </c>
      <c r="Y185" s="10">
        <v>3150</v>
      </c>
      <c r="Z185" s="9" t="s">
        <v>128</v>
      </c>
      <c r="AA185" s="8">
        <v>3310.89</v>
      </c>
      <c r="AB185" s="8">
        <v>3310.89</v>
      </c>
      <c r="AC185" s="8">
        <v>0</v>
      </c>
      <c r="AD185" s="8">
        <v>3310.89</v>
      </c>
      <c r="AE185" s="8">
        <v>0</v>
      </c>
      <c r="AF185" s="8">
        <v>0</v>
      </c>
      <c r="AG185" s="1" t="s">
        <v>123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45693</v>
      </c>
      <c r="B186" s="14" t="s">
        <v>401</v>
      </c>
      <c r="C186" s="9" t="s">
        <v>111</v>
      </c>
      <c r="D186" s="13" t="s">
        <v>192</v>
      </c>
      <c r="E186" s="9">
        <v>21</v>
      </c>
      <c r="F186" s="9">
        <v>40</v>
      </c>
      <c r="G186" s="9" t="s">
        <v>60</v>
      </c>
      <c r="H186" s="9" t="s">
        <v>66</v>
      </c>
      <c r="I186" s="9">
        <v>108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42</v>
      </c>
      <c r="O186" s="9">
        <v>40</v>
      </c>
      <c r="P186" s="10">
        <v>113.97964300799998</v>
      </c>
      <c r="Q186" s="10">
        <v>0</v>
      </c>
      <c r="R186" s="10">
        <v>113.97964300799998</v>
      </c>
      <c r="S186" s="9" t="s">
        <v>67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128</v>
      </c>
      <c r="AA186" s="8">
        <v>5797.55</v>
      </c>
      <c r="AB186" s="8">
        <v>5797.55</v>
      </c>
      <c r="AC186" s="8">
        <v>0</v>
      </c>
      <c r="AD186" s="8">
        <v>5797.55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45667</v>
      </c>
      <c r="B187" s="14" t="s">
        <v>342</v>
      </c>
      <c r="C187" s="9" t="s">
        <v>111</v>
      </c>
      <c r="D187" s="13" t="s">
        <v>336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91</v>
      </c>
      <c r="M187" s="10">
        <v>22</v>
      </c>
      <c r="N187" s="9">
        <v>40</v>
      </c>
      <c r="O187" s="9">
        <v>40</v>
      </c>
      <c r="P187" s="10">
        <v>86.841632767999982</v>
      </c>
      <c r="Q187" s="10">
        <v>0</v>
      </c>
      <c r="R187" s="10">
        <v>86.841632767999982</v>
      </c>
      <c r="S187" s="9" t="s">
        <v>67</v>
      </c>
      <c r="T187" s="12" t="s">
        <v>63</v>
      </c>
      <c r="U187" s="11">
        <v>4000</v>
      </c>
      <c r="V187" s="10">
        <v>0</v>
      </c>
      <c r="W187" s="10">
        <v>4000</v>
      </c>
      <c r="X187" s="10">
        <v>0</v>
      </c>
      <c r="Y187" s="10">
        <v>4200</v>
      </c>
      <c r="Z187" s="9" t="s">
        <v>128</v>
      </c>
      <c r="AA187" s="8">
        <v>4414.5199999999995</v>
      </c>
      <c r="AB187" s="8">
        <v>4414.5199999999995</v>
      </c>
      <c r="AC187" s="8">
        <v>0</v>
      </c>
      <c r="AD187" s="8">
        <v>4414.5199999999995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 t="s">
        <v>146</v>
      </c>
      <c r="B188" s="14" t="s">
        <v>146</v>
      </c>
      <c r="C188" s="9" t="s">
        <v>113</v>
      </c>
      <c r="D188" s="13" t="s">
        <v>159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 t="s">
        <v>63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128</v>
      </c>
      <c r="AA188" s="8">
        <v>10756.900000000001</v>
      </c>
      <c r="AB188" s="8">
        <v>10756.900000000001</v>
      </c>
      <c r="AC188" s="8">
        <v>0</v>
      </c>
      <c r="AD188" s="8">
        <v>10756.900000000001</v>
      </c>
      <c r="AE188" s="8">
        <v>0</v>
      </c>
      <c r="AF188" s="8">
        <v>0</v>
      </c>
      <c r="AG188" s="1" t="s">
        <v>122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45548</v>
      </c>
      <c r="B189" s="14" t="s">
        <v>216</v>
      </c>
      <c r="C189" s="9" t="s">
        <v>111</v>
      </c>
      <c r="D189" s="13" t="s">
        <v>210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40</v>
      </c>
      <c r="O189" s="9">
        <v>40</v>
      </c>
      <c r="P189" s="10">
        <v>217.10408191999997</v>
      </c>
      <c r="Q189" s="10">
        <v>0</v>
      </c>
      <c r="R189" s="10">
        <v>217.10408191999997</v>
      </c>
      <c r="S189" s="9" t="s">
        <v>67</v>
      </c>
      <c r="T189" s="12" t="s">
        <v>63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128</v>
      </c>
      <c r="AA189" s="8">
        <v>11036.3</v>
      </c>
      <c r="AB189" s="8">
        <v>11036.3</v>
      </c>
      <c r="AC189" s="8">
        <v>0</v>
      </c>
      <c r="AD189" s="8">
        <v>11036.3</v>
      </c>
      <c r="AE189" s="8">
        <v>0</v>
      </c>
      <c r="AF189" s="8">
        <v>0</v>
      </c>
      <c r="AG189" s="1" t="s">
        <v>126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45066</v>
      </c>
      <c r="B190" s="14" t="s">
        <v>136</v>
      </c>
      <c r="C190" s="9" t="s">
        <v>80</v>
      </c>
      <c r="D190" s="13" t="s">
        <v>135</v>
      </c>
      <c r="E190" s="9">
        <v>21</v>
      </c>
      <c r="F190" s="9">
        <v>38</v>
      </c>
      <c r="G190" s="9" t="s">
        <v>60</v>
      </c>
      <c r="H190" s="9" t="s">
        <v>76</v>
      </c>
      <c r="I190" s="9">
        <v>102</v>
      </c>
      <c r="J190" s="9" t="s">
        <v>57</v>
      </c>
      <c r="K190" s="9">
        <v>5</v>
      </c>
      <c r="L190" s="9" t="s">
        <v>92</v>
      </c>
      <c r="M190" s="10">
        <v>22</v>
      </c>
      <c r="N190" s="9">
        <v>40</v>
      </c>
      <c r="O190" s="9">
        <v>40</v>
      </c>
      <c r="P190" s="10">
        <v>108.55204095999999</v>
      </c>
      <c r="Q190" s="10">
        <v>0</v>
      </c>
      <c r="R190" s="10">
        <v>108.55204095999999</v>
      </c>
      <c r="S190" s="9" t="s">
        <v>67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128</v>
      </c>
      <c r="AA190" s="8">
        <v>5518.15</v>
      </c>
      <c r="AB190" s="8">
        <v>5518.15</v>
      </c>
      <c r="AC190" s="8">
        <v>0</v>
      </c>
      <c r="AD190" s="8">
        <v>5518.15</v>
      </c>
      <c r="AE190" s="8">
        <v>0</v>
      </c>
      <c r="AF190" s="8">
        <v>0</v>
      </c>
      <c r="AG190" s="1" t="s">
        <v>123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0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21</v>
      </c>
      <c r="F191" s="9">
        <v>37</v>
      </c>
      <c r="G191" s="9">
        <v>0</v>
      </c>
      <c r="H191" s="9">
        <v>0</v>
      </c>
      <c r="I191" s="9">
        <v>74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 t="s">
        <v>83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128</v>
      </c>
      <c r="AA191" s="8">
        <v>207671.83128999997</v>
      </c>
      <c r="AB191" s="8">
        <v>186158.03128999998</v>
      </c>
      <c r="AC191" s="8">
        <v>21513.800000000003</v>
      </c>
      <c r="AD191" s="8">
        <v>186158.03128999998</v>
      </c>
      <c r="AE191" s="8">
        <v>21513.800000000003</v>
      </c>
      <c r="AF191" s="8" t="s">
        <v>58</v>
      </c>
      <c r="AG191" s="1" t="s">
        <v>122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130</v>
      </c>
      <c r="BD191" s="56">
        <v>0</v>
      </c>
    </row>
    <row r="192" spans="1:56" ht="28.5" customHeight="1" x14ac:dyDescent="0.45">
      <c r="A192" s="3">
        <v>45720</v>
      </c>
      <c r="B192" s="14" t="s">
        <v>507</v>
      </c>
      <c r="C192" s="9" t="s">
        <v>493</v>
      </c>
      <c r="D192" s="13" t="s">
        <v>494</v>
      </c>
      <c r="E192" s="9">
        <v>22</v>
      </c>
      <c r="F192" s="9">
        <v>34</v>
      </c>
      <c r="G192" s="9" t="s">
        <v>60</v>
      </c>
      <c r="H192" s="9" t="s">
        <v>66</v>
      </c>
      <c r="I192" s="9">
        <v>115</v>
      </c>
      <c r="J192" s="9" t="s">
        <v>78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372</v>
      </c>
      <c r="T192" s="12">
        <v>45746</v>
      </c>
      <c r="U192" s="11">
        <v>300000</v>
      </c>
      <c r="V192" s="10">
        <v>219310</v>
      </c>
      <c r="W192" s="10">
        <v>80690</v>
      </c>
      <c r="X192" s="10">
        <v>222717</v>
      </c>
      <c r="Y192" s="10">
        <v>81147.150000000009</v>
      </c>
      <c r="Z192" s="9" t="s">
        <v>413</v>
      </c>
      <c r="AA192" s="8">
        <v>80487.423670500008</v>
      </c>
      <c r="AB192" s="8">
        <v>80487.423670500008</v>
      </c>
      <c r="AC192" s="8">
        <v>0</v>
      </c>
      <c r="AD192" s="8">
        <v>80487.423670500008</v>
      </c>
      <c r="AE192" s="8">
        <v>0</v>
      </c>
      <c r="AF192" s="8">
        <v>0</v>
      </c>
      <c r="AG192" s="1" t="s">
        <v>123</v>
      </c>
      <c r="AH192" s="1" t="s">
        <v>68</v>
      </c>
      <c r="AI192" s="1">
        <v>4</v>
      </c>
      <c r="AJ192" s="3">
        <v>45746</v>
      </c>
      <c r="AK192" s="3">
        <v>45742</v>
      </c>
      <c r="AL192" s="3">
        <v>45736</v>
      </c>
      <c r="AM192" s="3">
        <v>45743</v>
      </c>
      <c r="AN192" s="3">
        <v>45744</v>
      </c>
      <c r="AO192" s="3">
        <v>45744</v>
      </c>
      <c r="AP192" s="3">
        <v>45741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416</v>
      </c>
      <c r="BD192" s="56">
        <v>0</v>
      </c>
    </row>
    <row r="193" spans="1:56" ht="28.5" customHeight="1" x14ac:dyDescent="0.45">
      <c r="A193" s="3">
        <v>45720</v>
      </c>
      <c r="B193" s="14" t="s">
        <v>507</v>
      </c>
      <c r="C193" s="9" t="s">
        <v>493</v>
      </c>
      <c r="D193" s="13" t="s">
        <v>494</v>
      </c>
      <c r="E193" s="9">
        <v>22</v>
      </c>
      <c r="F193" s="9">
        <v>34</v>
      </c>
      <c r="G193" s="9" t="s">
        <v>60</v>
      </c>
      <c r="H193" s="9" t="s">
        <v>66</v>
      </c>
      <c r="I193" s="9">
        <v>115</v>
      </c>
      <c r="J193" s="9" t="s">
        <v>78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372</v>
      </c>
      <c r="T193" s="12">
        <v>45800</v>
      </c>
      <c r="U193" s="11">
        <v>3700000</v>
      </c>
      <c r="V193" s="10">
        <v>0</v>
      </c>
      <c r="W193" s="10">
        <v>3700000</v>
      </c>
      <c r="X193" s="10">
        <v>0</v>
      </c>
      <c r="Y193" s="10">
        <v>3885000</v>
      </c>
      <c r="Z193" s="9" t="s">
        <v>413</v>
      </c>
      <c r="AA193" s="8">
        <v>3669919.0000000005</v>
      </c>
      <c r="AB193" s="8">
        <v>37911</v>
      </c>
      <c r="AC193" s="8">
        <v>3632008.0000000005</v>
      </c>
      <c r="AD193" s="8">
        <v>0</v>
      </c>
      <c r="AE193" s="8">
        <v>3669919.0000000005</v>
      </c>
      <c r="AF193" s="8">
        <v>0</v>
      </c>
      <c r="AG193" s="1" t="s">
        <v>123</v>
      </c>
      <c r="AH193" s="1" t="s">
        <v>68</v>
      </c>
      <c r="AI193" s="1">
        <v>4</v>
      </c>
      <c r="AJ193" s="3">
        <v>45800</v>
      </c>
      <c r="AK193" s="3">
        <v>45796</v>
      </c>
      <c r="AL193" s="3">
        <v>45790</v>
      </c>
      <c r="AM193" s="3">
        <v>45797</v>
      </c>
      <c r="AN193" s="3">
        <v>45798</v>
      </c>
      <c r="AO193" s="3">
        <v>45798</v>
      </c>
      <c r="AP193" s="3">
        <v>45795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416</v>
      </c>
      <c r="BD193" s="56">
        <v>388067.94810666679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21.6</v>
      </c>
      <c r="F194" s="9">
        <v>34</v>
      </c>
      <c r="G194" s="9">
        <v>0</v>
      </c>
      <c r="H194" s="9">
        <v>0</v>
      </c>
      <c r="I194" s="9">
        <v>97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413</v>
      </c>
      <c r="AA194" s="8">
        <v>3750406.4236705005</v>
      </c>
      <c r="AB194" s="8">
        <v>118398.42367050001</v>
      </c>
      <c r="AC194" s="8">
        <v>3632008.0000000005</v>
      </c>
      <c r="AD194" s="8">
        <v>80487.423670500008</v>
      </c>
      <c r="AE194" s="8">
        <v>3669919.0000000005</v>
      </c>
      <c r="AF194" s="8" t="s">
        <v>58</v>
      </c>
      <c r="AG194" s="1" t="s">
        <v>123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416</v>
      </c>
      <c r="BD194" s="56">
        <v>0</v>
      </c>
    </row>
    <row r="195" spans="1:56" ht="28.5" customHeight="1" x14ac:dyDescent="0.45">
      <c r="A195" s="3">
        <v>45706</v>
      </c>
      <c r="B195" s="14" t="s">
        <v>523</v>
      </c>
      <c r="C195" s="9" t="s">
        <v>280</v>
      </c>
      <c r="D195" s="13" t="s">
        <v>281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45747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5518.15</v>
      </c>
      <c r="AB195" s="8">
        <v>5518.15</v>
      </c>
      <c r="AC195" s="8">
        <v>0</v>
      </c>
      <c r="AD195" s="8">
        <v>5518.15</v>
      </c>
      <c r="AE195" s="8">
        <v>0</v>
      </c>
      <c r="AF195" s="8" t="s">
        <v>234</v>
      </c>
      <c r="AG195" s="1" t="s">
        <v>123</v>
      </c>
      <c r="AH195" s="1" t="s">
        <v>68</v>
      </c>
      <c r="AI195" s="1">
        <v>4</v>
      </c>
      <c r="AJ195" s="3">
        <v>45747</v>
      </c>
      <c r="AK195" s="3">
        <v>45743</v>
      </c>
      <c r="AL195" s="3">
        <v>45737</v>
      </c>
      <c r="AM195" s="3">
        <v>45744</v>
      </c>
      <c r="AN195" s="3">
        <v>45745</v>
      </c>
      <c r="AO195" s="3">
        <v>45745</v>
      </c>
      <c r="AP195" s="3">
        <v>45742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438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8.5" customHeight="1" x14ac:dyDescent="0.45">
      <c r="A196" s="3">
        <v>45723</v>
      </c>
      <c r="B196" s="14" t="s">
        <v>536</v>
      </c>
      <c r="C196" s="9" t="s">
        <v>280</v>
      </c>
      <c r="D196" s="13" t="s">
        <v>272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45747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84</v>
      </c>
      <c r="AA196" s="8">
        <v>5518.15</v>
      </c>
      <c r="AB196" s="8">
        <v>5518.15</v>
      </c>
      <c r="AC196" s="8">
        <v>0</v>
      </c>
      <c r="AD196" s="8">
        <v>0</v>
      </c>
      <c r="AE196" s="8">
        <v>5518.15</v>
      </c>
      <c r="AF196" s="8" t="s">
        <v>234</v>
      </c>
      <c r="AG196" s="1" t="s">
        <v>61</v>
      </c>
      <c r="AH196" s="1" t="s">
        <v>68</v>
      </c>
      <c r="AI196" s="1">
        <v>4</v>
      </c>
      <c r="AJ196" s="3">
        <v>45747</v>
      </c>
      <c r="AK196" s="3">
        <v>45743</v>
      </c>
      <c r="AL196" s="3">
        <v>45737</v>
      </c>
      <c r="AM196" s="3">
        <v>45744</v>
      </c>
      <c r="AN196" s="3">
        <v>45745</v>
      </c>
      <c r="AO196" s="3">
        <v>45745</v>
      </c>
      <c r="AP196" s="3">
        <v>45742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0</v>
      </c>
    </row>
    <row r="197" spans="1:56" ht="28.5" customHeight="1" x14ac:dyDescent="0.45">
      <c r="A197" s="3">
        <v>45740</v>
      </c>
      <c r="B197" s="14" t="s">
        <v>717</v>
      </c>
      <c r="C197" s="9" t="s">
        <v>701</v>
      </c>
      <c r="D197" s="13" t="s">
        <v>702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>
        <v>45751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84</v>
      </c>
      <c r="AA197" s="8">
        <v>19837.400000000001</v>
      </c>
      <c r="AB197" s="8">
        <v>8280</v>
      </c>
      <c r="AC197" s="8">
        <v>11557.400000000001</v>
      </c>
      <c r="AD197" s="8">
        <v>0</v>
      </c>
      <c r="AE197" s="8">
        <v>0</v>
      </c>
      <c r="AF197" s="8" t="s">
        <v>351</v>
      </c>
      <c r="AG197" s="1" t="s">
        <v>61</v>
      </c>
      <c r="AH197" s="1" t="s">
        <v>74</v>
      </c>
      <c r="AI197" s="1">
        <v>2</v>
      </c>
      <c r="AJ197" s="3">
        <v>45751</v>
      </c>
      <c r="AK197" s="3">
        <v>0</v>
      </c>
      <c r="AL197" s="3">
        <v>45742</v>
      </c>
      <c r="AM197" s="3">
        <v>45749</v>
      </c>
      <c r="AN197" s="3">
        <v>45750</v>
      </c>
      <c r="AO197" s="3">
        <v>45750</v>
      </c>
      <c r="AP197" s="3">
        <v>45746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863.91564999999991</v>
      </c>
    </row>
    <row r="198" spans="1:56" ht="28.5" customHeight="1" x14ac:dyDescent="0.45">
      <c r="A198" s="3">
        <v>45743</v>
      </c>
      <c r="B198" s="14" t="s">
        <v>738</v>
      </c>
      <c r="C198" s="9" t="s">
        <v>206</v>
      </c>
      <c r="D198" s="13" t="s">
        <v>739</v>
      </c>
      <c r="E198" s="9">
        <v>23</v>
      </c>
      <c r="F198" s="9">
        <v>32</v>
      </c>
      <c r="G198" s="9" t="s">
        <v>60</v>
      </c>
      <c r="H198" s="9">
        <v>0</v>
      </c>
      <c r="I198" s="9">
        <v>64</v>
      </c>
      <c r="J198" s="9" t="s">
        <v>57</v>
      </c>
      <c r="K198" s="9">
        <v>5</v>
      </c>
      <c r="L198" s="9" t="s">
        <v>92</v>
      </c>
      <c r="M198" s="10">
        <v>24</v>
      </c>
      <c r="N198" s="9">
        <v>35</v>
      </c>
      <c r="O198" s="9">
        <v>40</v>
      </c>
      <c r="P198" s="10">
        <v>103.61785728</v>
      </c>
      <c r="Q198" s="10">
        <v>0</v>
      </c>
      <c r="R198" s="10">
        <v>103.61785728</v>
      </c>
      <c r="S198" s="9" t="s">
        <v>71</v>
      </c>
      <c r="T198" s="12">
        <v>45755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84</v>
      </c>
      <c r="AA198" s="8">
        <v>4679.9500000000007</v>
      </c>
      <c r="AB198" s="8">
        <v>0</v>
      </c>
      <c r="AC198" s="8">
        <v>4679.9500000000007</v>
      </c>
      <c r="AD198" s="8">
        <v>0</v>
      </c>
      <c r="AE198" s="8">
        <v>0</v>
      </c>
      <c r="AF198" s="8" t="s">
        <v>351</v>
      </c>
      <c r="AG198" s="1" t="s">
        <v>61</v>
      </c>
      <c r="AH198" s="1" t="s">
        <v>72</v>
      </c>
      <c r="AI198" s="1">
        <v>3</v>
      </c>
      <c r="AJ198" s="3">
        <v>45755</v>
      </c>
      <c r="AK198" s="3">
        <v>0</v>
      </c>
      <c r="AL198" s="3">
        <v>45745</v>
      </c>
      <c r="AM198" s="3">
        <v>45752</v>
      </c>
      <c r="AN198" s="3">
        <v>45753</v>
      </c>
      <c r="AO198" s="3">
        <v>45753</v>
      </c>
      <c r="AP198" s="3">
        <v>45750</v>
      </c>
      <c r="AQ198" s="3">
        <v>45754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740</v>
      </c>
      <c r="AZ198" s="2">
        <v>0</v>
      </c>
      <c r="BA198" s="2">
        <v>0</v>
      </c>
      <c r="BB198" s="2">
        <v>0</v>
      </c>
      <c r="BC198" s="1" t="s">
        <v>105</v>
      </c>
      <c r="BD198" s="56">
        <v>349.82626249999998</v>
      </c>
    </row>
    <row r="199" spans="1:56" ht="28.5" customHeight="1" x14ac:dyDescent="0.45">
      <c r="A199" s="3" t="s">
        <v>146</v>
      </c>
      <c r="B199" s="14" t="s">
        <v>146</v>
      </c>
      <c r="C199" s="9" t="s">
        <v>320</v>
      </c>
      <c r="D199" s="13" t="s">
        <v>61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45777</v>
      </c>
      <c r="U199" s="11">
        <v>50000</v>
      </c>
      <c r="V199" s="10">
        <v>0</v>
      </c>
      <c r="W199" s="10">
        <v>50000</v>
      </c>
      <c r="X199" s="10">
        <v>0</v>
      </c>
      <c r="Y199" s="10">
        <v>52500</v>
      </c>
      <c r="Z199" s="9" t="s">
        <v>84</v>
      </c>
      <c r="AA199" s="8">
        <v>49593.500000000007</v>
      </c>
      <c r="AB199" s="8">
        <v>0</v>
      </c>
      <c r="AC199" s="8">
        <v>49593.500000000007</v>
      </c>
      <c r="AD199" s="8">
        <v>0</v>
      </c>
      <c r="AE199" s="8">
        <v>0</v>
      </c>
      <c r="AF199" s="8">
        <v>0</v>
      </c>
      <c r="AG199" s="1" t="s">
        <v>61</v>
      </c>
      <c r="AH199" s="1" t="s">
        <v>74</v>
      </c>
      <c r="AI199" s="1">
        <v>2</v>
      </c>
      <c r="AJ199" s="3">
        <v>45777</v>
      </c>
      <c r="AK199" s="3">
        <v>0</v>
      </c>
      <c r="AL199" s="3">
        <v>45768</v>
      </c>
      <c r="AM199" s="3">
        <v>45775</v>
      </c>
      <c r="AN199" s="3">
        <v>45776</v>
      </c>
      <c r="AO199" s="3">
        <v>45776</v>
      </c>
      <c r="AP199" s="3">
        <v>45772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3707.1141250000001</v>
      </c>
    </row>
    <row r="200" spans="1:56" ht="28.5" customHeight="1" x14ac:dyDescent="0.45">
      <c r="A200" s="3" t="s">
        <v>146</v>
      </c>
      <c r="B200" s="14" t="s">
        <v>146</v>
      </c>
      <c r="C200" s="9" t="s">
        <v>344</v>
      </c>
      <c r="D200" s="13" t="s">
        <v>61</v>
      </c>
      <c r="E200" s="9">
        <v>23</v>
      </c>
      <c r="F200" s="9">
        <v>34</v>
      </c>
      <c r="G200" s="9" t="s">
        <v>60</v>
      </c>
      <c r="H200" s="9" t="s">
        <v>66</v>
      </c>
      <c r="I200" s="9">
        <v>92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133</v>
      </c>
      <c r="T200" s="12">
        <v>45777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84</v>
      </c>
      <c r="AA200" s="8">
        <v>9918.7000000000007</v>
      </c>
      <c r="AB200" s="8">
        <v>0</v>
      </c>
      <c r="AC200" s="8">
        <v>9918.7000000000007</v>
      </c>
      <c r="AD200" s="8">
        <v>0</v>
      </c>
      <c r="AE200" s="8">
        <v>9918.7000000000007</v>
      </c>
      <c r="AF200" s="8">
        <v>0</v>
      </c>
      <c r="AG200" s="1" t="s">
        <v>122</v>
      </c>
      <c r="AH200" s="1" t="s">
        <v>68</v>
      </c>
      <c r="AI200" s="1">
        <v>4</v>
      </c>
      <c r="AJ200" s="3">
        <v>45777</v>
      </c>
      <c r="AK200" s="3">
        <v>45773</v>
      </c>
      <c r="AL200" s="3">
        <v>45767</v>
      </c>
      <c r="AM200" s="3">
        <v>45774</v>
      </c>
      <c r="AN200" s="3">
        <v>45775</v>
      </c>
      <c r="AO200" s="3">
        <v>45775</v>
      </c>
      <c r="AP200" s="3">
        <v>45772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741.42282499999999</v>
      </c>
    </row>
    <row r="201" spans="1:56" ht="28.5" customHeight="1" x14ac:dyDescent="0.45">
      <c r="A201" s="3" t="s">
        <v>146</v>
      </c>
      <c r="B201" s="14" t="s">
        <v>146</v>
      </c>
      <c r="C201" s="9" t="s">
        <v>194</v>
      </c>
      <c r="D201" s="13" t="s">
        <v>61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 t="s">
        <v>93</v>
      </c>
      <c r="M201" s="10">
        <v>24</v>
      </c>
      <c r="N201" s="9">
        <v>37</v>
      </c>
      <c r="O201" s="9">
        <v>50</v>
      </c>
      <c r="P201" s="10">
        <v>273.84719423999996</v>
      </c>
      <c r="Q201" s="10">
        <v>0</v>
      </c>
      <c r="R201" s="10">
        <v>273.84719423999996</v>
      </c>
      <c r="S201" s="9" t="s">
        <v>133</v>
      </c>
      <c r="T201" s="12">
        <v>45777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84</v>
      </c>
      <c r="AA201" s="8">
        <v>9918.7000000000007</v>
      </c>
      <c r="AB201" s="8">
        <v>0</v>
      </c>
      <c r="AC201" s="8">
        <v>9918.7000000000007</v>
      </c>
      <c r="AD201" s="8">
        <v>0</v>
      </c>
      <c r="AE201" s="8">
        <v>0</v>
      </c>
      <c r="AF201" s="8">
        <v>0</v>
      </c>
      <c r="AG201" s="1" t="s">
        <v>123</v>
      </c>
      <c r="AH201" s="1" t="s">
        <v>72</v>
      </c>
      <c r="AI201" s="1">
        <v>3</v>
      </c>
      <c r="AJ201" s="3">
        <v>45777</v>
      </c>
      <c r="AK201" s="3">
        <v>0</v>
      </c>
      <c r="AL201" s="3">
        <v>45767</v>
      </c>
      <c r="AM201" s="3">
        <v>45774</v>
      </c>
      <c r="AN201" s="3">
        <v>45775</v>
      </c>
      <c r="AO201" s="3">
        <v>45775</v>
      </c>
      <c r="AP201" s="3">
        <v>45772</v>
      </c>
      <c r="AQ201" s="3">
        <v>45776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741.42282499999999</v>
      </c>
    </row>
    <row r="202" spans="1:56" ht="28.5" customHeight="1" x14ac:dyDescent="0.45">
      <c r="A202" s="3" t="s">
        <v>146</v>
      </c>
      <c r="B202" s="14" t="s">
        <v>146</v>
      </c>
      <c r="C202" s="9" t="s">
        <v>280</v>
      </c>
      <c r="D202" s="13" t="s">
        <v>61</v>
      </c>
      <c r="E202" s="9">
        <v>23</v>
      </c>
      <c r="F202" s="9">
        <v>34</v>
      </c>
      <c r="G202" s="9" t="s">
        <v>60</v>
      </c>
      <c r="H202" s="9" t="s">
        <v>66</v>
      </c>
      <c r="I202" s="9">
        <v>92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45777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84</v>
      </c>
      <c r="AA202" s="8">
        <v>9918.7000000000007</v>
      </c>
      <c r="AB202" s="8">
        <v>0</v>
      </c>
      <c r="AC202" s="8">
        <v>9918.7000000000007</v>
      </c>
      <c r="AD202" s="8">
        <v>0</v>
      </c>
      <c r="AE202" s="8">
        <v>9918.7000000000007</v>
      </c>
      <c r="AF202" s="8">
        <v>0</v>
      </c>
      <c r="AG202" s="1" t="s">
        <v>122</v>
      </c>
      <c r="AH202" s="1" t="s">
        <v>68</v>
      </c>
      <c r="AI202" s="1">
        <v>4</v>
      </c>
      <c r="AJ202" s="3">
        <v>45777</v>
      </c>
      <c r="AK202" s="3">
        <v>45773</v>
      </c>
      <c r="AL202" s="3">
        <v>45767</v>
      </c>
      <c r="AM202" s="3">
        <v>45774</v>
      </c>
      <c r="AN202" s="3">
        <v>45775</v>
      </c>
      <c r="AO202" s="3">
        <v>45775</v>
      </c>
      <c r="AP202" s="3">
        <v>45772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741.42282499999999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84</v>
      </c>
      <c r="AA203" s="8">
        <v>114903.25</v>
      </c>
      <c r="AB203" s="8">
        <v>19316.3</v>
      </c>
      <c r="AC203" s="8">
        <v>95586.95</v>
      </c>
      <c r="AD203" s="8">
        <v>5518.15</v>
      </c>
      <c r="AE203" s="8">
        <v>25355.550000000003</v>
      </c>
      <c r="AF203" s="8" t="s">
        <v>58</v>
      </c>
      <c r="AG203" s="1" t="s">
        <v>122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0</v>
      </c>
    </row>
    <row r="204" spans="1:56" ht="28.5" customHeight="1" x14ac:dyDescent="0.45">
      <c r="A204" s="3">
        <v>45733</v>
      </c>
      <c r="B204" s="14" t="s">
        <v>632</v>
      </c>
      <c r="C204" s="9" t="s">
        <v>633</v>
      </c>
      <c r="D204" s="13" t="s">
        <v>634</v>
      </c>
      <c r="E204" s="9">
        <v>23</v>
      </c>
      <c r="F204" s="9">
        <v>34</v>
      </c>
      <c r="G204" s="9" t="s">
        <v>199</v>
      </c>
      <c r="H204" s="9">
        <v>0</v>
      </c>
      <c r="I204" s="9">
        <v>68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45747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201</v>
      </c>
      <c r="AA204" s="8">
        <v>4959.3500000000004</v>
      </c>
      <c r="AB204" s="8">
        <v>4959.3500000000004</v>
      </c>
      <c r="AC204" s="8">
        <v>0</v>
      </c>
      <c r="AD204" s="8">
        <v>0</v>
      </c>
      <c r="AE204" s="8">
        <v>0</v>
      </c>
      <c r="AF204" s="8">
        <v>0</v>
      </c>
      <c r="AG204" s="1" t="s">
        <v>122</v>
      </c>
      <c r="AH204" s="1" t="s">
        <v>74</v>
      </c>
      <c r="AI204" s="1">
        <v>2</v>
      </c>
      <c r="AJ204" s="3">
        <v>45747</v>
      </c>
      <c r="AK204" s="3">
        <v>0</v>
      </c>
      <c r="AL204" s="3">
        <v>45738</v>
      </c>
      <c r="AM204" s="3">
        <v>45745</v>
      </c>
      <c r="AN204" s="3">
        <v>45746</v>
      </c>
      <c r="AO204" s="3">
        <v>45746</v>
      </c>
      <c r="AP204" s="3">
        <v>45742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200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199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201</v>
      </c>
      <c r="AA205" s="8">
        <v>4959.3500000000004</v>
      </c>
      <c r="AB205" s="8">
        <v>4959.3500000000004</v>
      </c>
      <c r="AC205" s="8">
        <v>0</v>
      </c>
      <c r="AD205" s="8">
        <v>0</v>
      </c>
      <c r="AE205" s="8">
        <v>0</v>
      </c>
      <c r="AF205" s="8">
        <v>0</v>
      </c>
      <c r="AG205" s="1" t="s">
        <v>122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200</v>
      </c>
      <c r="BD205" s="56">
        <v>0</v>
      </c>
    </row>
    <row r="206" spans="1:56" ht="28.5" customHeight="1" x14ac:dyDescent="0.45">
      <c r="A206" s="3">
        <v>45729</v>
      </c>
      <c r="B206" s="14" t="s">
        <v>578</v>
      </c>
      <c r="C206" s="9" t="s">
        <v>579</v>
      </c>
      <c r="D206" s="13" t="s">
        <v>580</v>
      </c>
      <c r="E206" s="9">
        <v>23</v>
      </c>
      <c r="F206" s="9">
        <v>34</v>
      </c>
      <c r="G206" s="9" t="s">
        <v>60</v>
      </c>
      <c r="H206" s="9" t="s">
        <v>66</v>
      </c>
      <c r="I206" s="9">
        <v>105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37</v>
      </c>
      <c r="O206" s="9">
        <v>70</v>
      </c>
      <c r="P206" s="10">
        <v>1.3801898589696</v>
      </c>
      <c r="Q206" s="10">
        <v>35</v>
      </c>
      <c r="R206" s="10">
        <v>0</v>
      </c>
      <c r="S206" s="9" t="s">
        <v>71</v>
      </c>
      <c r="T206" s="12">
        <v>45747</v>
      </c>
      <c r="U206" s="11">
        <v>5000</v>
      </c>
      <c r="V206" s="10">
        <v>4964</v>
      </c>
      <c r="W206" s="10">
        <v>36</v>
      </c>
      <c r="X206" s="10">
        <v>5400</v>
      </c>
      <c r="Y206" s="10">
        <v>0</v>
      </c>
      <c r="Z206" s="9" t="s">
        <v>309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351</v>
      </c>
      <c r="AG206" s="1" t="s">
        <v>122</v>
      </c>
      <c r="AH206" s="1" t="s">
        <v>68</v>
      </c>
      <c r="AI206" s="1">
        <v>4</v>
      </c>
      <c r="AJ206" s="3">
        <v>45747</v>
      </c>
      <c r="AK206" s="3">
        <v>45743</v>
      </c>
      <c r="AL206" s="3">
        <v>45737</v>
      </c>
      <c r="AM206" s="3">
        <v>45744</v>
      </c>
      <c r="AN206" s="3">
        <v>45745</v>
      </c>
      <c r="AO206" s="3">
        <v>45745</v>
      </c>
      <c r="AP206" s="3">
        <v>45742</v>
      </c>
      <c r="AQ206" s="3">
        <v>45746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108</v>
      </c>
      <c r="BD206" s="56">
        <v>0</v>
      </c>
    </row>
    <row r="207" spans="1:56" ht="28.5" customHeight="1" x14ac:dyDescent="0.45">
      <c r="A207" s="3">
        <v>45727</v>
      </c>
      <c r="B207" s="14" t="s">
        <v>581</v>
      </c>
      <c r="C207" s="9" t="s">
        <v>115</v>
      </c>
      <c r="D207" s="13" t="s">
        <v>59</v>
      </c>
      <c r="E207" s="9">
        <v>23</v>
      </c>
      <c r="F207" s="9">
        <v>40</v>
      </c>
      <c r="G207" s="9" t="s">
        <v>60</v>
      </c>
      <c r="H207" s="9" t="s">
        <v>66</v>
      </c>
      <c r="I207" s="9">
        <v>125</v>
      </c>
      <c r="J207" s="9" t="s">
        <v>57</v>
      </c>
      <c r="K207" s="9">
        <v>5</v>
      </c>
      <c r="L207" s="9" t="s">
        <v>252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 t="s">
        <v>63</v>
      </c>
      <c r="U207" s="11">
        <v>1000</v>
      </c>
      <c r="V207" s="10">
        <v>0</v>
      </c>
      <c r="W207" s="10">
        <v>1000</v>
      </c>
      <c r="X207" s="10">
        <v>0</v>
      </c>
      <c r="Y207" s="10">
        <v>0</v>
      </c>
      <c r="Z207" s="9" t="s">
        <v>309</v>
      </c>
      <c r="AA207" s="8">
        <v>1159.5100000000002</v>
      </c>
      <c r="AB207" s="8">
        <v>1159.5100000000002</v>
      </c>
      <c r="AC207" s="8">
        <v>0</v>
      </c>
      <c r="AD207" s="8">
        <v>0</v>
      </c>
      <c r="AE207" s="8">
        <v>1159.5100000000002</v>
      </c>
      <c r="AF207" s="8" t="s">
        <v>315</v>
      </c>
      <c r="AG207" s="1" t="s">
        <v>122</v>
      </c>
      <c r="AH207" s="1" t="s">
        <v>163</v>
      </c>
      <c r="AI207" s="1">
        <v>2</v>
      </c>
      <c r="AJ207" s="3" t="s">
        <v>63</v>
      </c>
      <c r="AK207" s="3" t="e">
        <v>#VALUE!</v>
      </c>
      <c r="AL207" s="3">
        <v>0</v>
      </c>
      <c r="AM207" s="3">
        <v>0</v>
      </c>
      <c r="AN207" s="3">
        <v>0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158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108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23</v>
      </c>
      <c r="F208" s="9">
        <v>37</v>
      </c>
      <c r="G208" s="9">
        <v>0</v>
      </c>
      <c r="H208" s="9">
        <v>0</v>
      </c>
      <c r="I208" s="9">
        <v>85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309</v>
      </c>
      <c r="AA208" s="8">
        <v>1159.5100000000002</v>
      </c>
      <c r="AB208" s="8">
        <v>1159.5100000000002</v>
      </c>
      <c r="AC208" s="8">
        <v>0</v>
      </c>
      <c r="AD208" s="8">
        <v>0</v>
      </c>
      <c r="AE208" s="8">
        <v>1159.5100000000002</v>
      </c>
      <c r="AF208" s="8" t="s">
        <v>58</v>
      </c>
      <c r="AG208" s="1" t="s">
        <v>122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310</v>
      </c>
      <c r="BD208" s="56">
        <v>0</v>
      </c>
    </row>
    <row r="209" spans="1:56" ht="28.5" customHeight="1" x14ac:dyDescent="0.45">
      <c r="A209" s="3">
        <v>45601</v>
      </c>
      <c r="B209" s="14" t="s">
        <v>240</v>
      </c>
      <c r="C209" s="9" t="s">
        <v>94</v>
      </c>
      <c r="D209" s="13" t="s">
        <v>157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3256.5612287999998</v>
      </c>
      <c r="Q209" s="10">
        <v>3256.5612287999998</v>
      </c>
      <c r="R209" s="10">
        <v>0</v>
      </c>
      <c r="S209" s="9" t="s">
        <v>100</v>
      </c>
      <c r="T209" s="12">
        <v>45797</v>
      </c>
      <c r="U209" s="11">
        <v>100000</v>
      </c>
      <c r="V209" s="10">
        <v>0</v>
      </c>
      <c r="W209" s="10">
        <v>100000</v>
      </c>
      <c r="X209" s="10">
        <v>0</v>
      </c>
      <c r="Y209" s="10">
        <v>105000</v>
      </c>
      <c r="Z209" s="9" t="s">
        <v>402</v>
      </c>
      <c r="AA209" s="8">
        <v>107569.00000000001</v>
      </c>
      <c r="AB209" s="8">
        <v>0</v>
      </c>
      <c r="AC209" s="8">
        <v>107569.00000000001</v>
      </c>
      <c r="AD209" s="8">
        <v>0</v>
      </c>
      <c r="AE209" s="8">
        <v>0</v>
      </c>
      <c r="AF209" s="8" t="s">
        <v>403</v>
      </c>
      <c r="AG209" s="1" t="s">
        <v>123</v>
      </c>
      <c r="AH209" s="1" t="s">
        <v>72</v>
      </c>
      <c r="AI209" s="1">
        <v>3</v>
      </c>
      <c r="AJ209" s="3">
        <v>45797</v>
      </c>
      <c r="AK209" s="3">
        <v>0</v>
      </c>
      <c r="AL209" s="3">
        <v>45787</v>
      </c>
      <c r="AM209" s="3">
        <v>45794</v>
      </c>
      <c r="AN209" s="3">
        <v>45795</v>
      </c>
      <c r="AO209" s="3">
        <v>45795</v>
      </c>
      <c r="AP209" s="3">
        <v>45792</v>
      </c>
      <c r="AQ209" s="3">
        <v>45796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482</v>
      </c>
      <c r="AZ209" s="2">
        <v>0</v>
      </c>
      <c r="BA209" s="2">
        <v>0</v>
      </c>
      <c r="BB209" s="2">
        <v>0</v>
      </c>
      <c r="BC209" s="1" t="s">
        <v>120</v>
      </c>
      <c r="BD209" s="56">
        <v>13779.977343611114</v>
      </c>
    </row>
    <row r="210" spans="1:56" ht="28.5" customHeight="1" x14ac:dyDescent="0.45">
      <c r="A210" s="3">
        <v>45601</v>
      </c>
      <c r="B210" s="14" t="s">
        <v>240</v>
      </c>
      <c r="C210" s="9" t="s">
        <v>94</v>
      </c>
      <c r="D210" s="13" t="s">
        <v>157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264</v>
      </c>
      <c r="R210" s="10">
        <v>6249.1224575999995</v>
      </c>
      <c r="S210" s="9" t="s">
        <v>100</v>
      </c>
      <c r="T210" s="12">
        <v>45828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402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403</v>
      </c>
      <c r="AG210" s="1" t="s">
        <v>123</v>
      </c>
      <c r="AH210" s="1" t="s">
        <v>72</v>
      </c>
      <c r="AI210" s="1">
        <v>3</v>
      </c>
      <c r="AJ210" s="3">
        <v>45828</v>
      </c>
      <c r="AK210" s="3">
        <v>0</v>
      </c>
      <c r="AL210" s="3">
        <v>45818</v>
      </c>
      <c r="AM210" s="3">
        <v>45825</v>
      </c>
      <c r="AN210" s="3">
        <v>45826</v>
      </c>
      <c r="AO210" s="3">
        <v>45826</v>
      </c>
      <c r="AP210" s="3">
        <v>45823</v>
      </c>
      <c r="AQ210" s="3">
        <v>45827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482</v>
      </c>
      <c r="AZ210" s="2">
        <v>0</v>
      </c>
      <c r="BA210" s="2">
        <v>0</v>
      </c>
      <c r="BB210" s="2">
        <v>0</v>
      </c>
      <c r="BC210" s="1" t="s">
        <v>120</v>
      </c>
      <c r="BD210" s="56">
        <v>27559.954687222227</v>
      </c>
    </row>
    <row r="211" spans="1:56" ht="28.5" customHeight="1" x14ac:dyDescent="0.45">
      <c r="A211" s="3">
        <v>45601</v>
      </c>
      <c r="B211" s="14" t="s">
        <v>240</v>
      </c>
      <c r="C211" s="9" t="s">
        <v>94</v>
      </c>
      <c r="D211" s="13" t="s">
        <v>157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6513.1224575999995</v>
      </c>
      <c r="Q211" s="10">
        <v>0</v>
      </c>
      <c r="R211" s="10">
        <v>6513.1224575999995</v>
      </c>
      <c r="S211" s="9" t="s">
        <v>100</v>
      </c>
      <c r="T211" s="12">
        <v>45858</v>
      </c>
      <c r="U211" s="11">
        <v>200000</v>
      </c>
      <c r="V211" s="10">
        <v>0</v>
      </c>
      <c r="W211" s="10">
        <v>200000</v>
      </c>
      <c r="X211" s="10">
        <v>0</v>
      </c>
      <c r="Y211" s="10">
        <v>210000</v>
      </c>
      <c r="Z211" s="9" t="s">
        <v>101</v>
      </c>
      <c r="AA211" s="8">
        <v>215138.00000000003</v>
      </c>
      <c r="AB211" s="8">
        <v>0</v>
      </c>
      <c r="AC211" s="8">
        <v>215138.00000000003</v>
      </c>
      <c r="AD211" s="8">
        <v>0</v>
      </c>
      <c r="AE211" s="8">
        <v>0</v>
      </c>
      <c r="AF211" s="8" t="s">
        <v>403</v>
      </c>
      <c r="AG211" s="1" t="s">
        <v>123</v>
      </c>
      <c r="AH211" s="1" t="s">
        <v>72</v>
      </c>
      <c r="AI211" s="1">
        <v>3</v>
      </c>
      <c r="AJ211" s="3">
        <v>45858</v>
      </c>
      <c r="AK211" s="3">
        <v>0</v>
      </c>
      <c r="AL211" s="3">
        <v>45848</v>
      </c>
      <c r="AM211" s="3">
        <v>45855</v>
      </c>
      <c r="AN211" s="3">
        <v>45856</v>
      </c>
      <c r="AO211" s="3">
        <v>45856</v>
      </c>
      <c r="AP211" s="3">
        <v>45853</v>
      </c>
      <c r="AQ211" s="3">
        <v>45857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120</v>
      </c>
      <c r="BD211" s="56">
        <v>27559.954687222227</v>
      </c>
    </row>
    <row r="212" spans="1:56" ht="28.5" customHeight="1" x14ac:dyDescent="0.45">
      <c r="A212" s="3">
        <v>45601</v>
      </c>
      <c r="B212" s="14" t="s">
        <v>240</v>
      </c>
      <c r="C212" s="9" t="s">
        <v>94</v>
      </c>
      <c r="D212" s="13" t="s">
        <v>110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4884.8418431999999</v>
      </c>
      <c r="Q212" s="10">
        <v>0</v>
      </c>
      <c r="R212" s="10">
        <v>4884.8418431999999</v>
      </c>
      <c r="S212" s="9" t="s">
        <v>100</v>
      </c>
      <c r="T212" s="12">
        <v>45858</v>
      </c>
      <c r="U212" s="11">
        <v>150000</v>
      </c>
      <c r="V212" s="10">
        <v>0</v>
      </c>
      <c r="W212" s="10">
        <v>150000</v>
      </c>
      <c r="X212" s="10">
        <v>0</v>
      </c>
      <c r="Y212" s="10">
        <v>157500</v>
      </c>
      <c r="Z212" s="9" t="s">
        <v>402</v>
      </c>
      <c r="AA212" s="8">
        <v>161353.5</v>
      </c>
      <c r="AB212" s="8">
        <v>0</v>
      </c>
      <c r="AC212" s="8">
        <v>161353.5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72</v>
      </c>
      <c r="AI212" s="1">
        <v>3</v>
      </c>
      <c r="AJ212" s="3">
        <v>45858</v>
      </c>
      <c r="AK212" s="3">
        <v>0</v>
      </c>
      <c r="AL212" s="3">
        <v>45848</v>
      </c>
      <c r="AM212" s="3">
        <v>45855</v>
      </c>
      <c r="AN212" s="3">
        <v>45856</v>
      </c>
      <c r="AO212" s="3">
        <v>45856</v>
      </c>
      <c r="AP212" s="3">
        <v>45853</v>
      </c>
      <c r="AQ212" s="3">
        <v>45857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120</v>
      </c>
      <c r="BD212" s="56">
        <v>20669.966015416667</v>
      </c>
    </row>
    <row r="213" spans="1:56" ht="28.5" customHeight="1" x14ac:dyDescent="0.45">
      <c r="A213" s="3">
        <v>45601</v>
      </c>
      <c r="B213" s="14" t="s">
        <v>240</v>
      </c>
      <c r="C213" s="9" t="s">
        <v>94</v>
      </c>
      <c r="D213" s="13" t="s">
        <v>157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6513.1224575999995</v>
      </c>
      <c r="Q213" s="10">
        <v>0</v>
      </c>
      <c r="R213" s="10">
        <v>6513.1224575999995</v>
      </c>
      <c r="S213" s="9" t="s">
        <v>100</v>
      </c>
      <c r="T213" s="12">
        <v>45889</v>
      </c>
      <c r="U213" s="11">
        <v>200000</v>
      </c>
      <c r="V213" s="10">
        <v>0</v>
      </c>
      <c r="W213" s="10">
        <v>200000</v>
      </c>
      <c r="X213" s="10">
        <v>0</v>
      </c>
      <c r="Y213" s="10">
        <v>210000</v>
      </c>
      <c r="Z213" s="9" t="s">
        <v>101</v>
      </c>
      <c r="AA213" s="8">
        <v>215138.00000000003</v>
      </c>
      <c r="AB213" s="8">
        <v>0</v>
      </c>
      <c r="AC213" s="8">
        <v>215138.00000000003</v>
      </c>
      <c r="AD213" s="8">
        <v>0</v>
      </c>
      <c r="AE213" s="8">
        <v>0</v>
      </c>
      <c r="AF213" s="8" t="s">
        <v>403</v>
      </c>
      <c r="AG213" s="1" t="s">
        <v>122</v>
      </c>
      <c r="AH213" s="1" t="s">
        <v>72</v>
      </c>
      <c r="AI213" s="1">
        <v>3</v>
      </c>
      <c r="AJ213" s="3">
        <v>45889</v>
      </c>
      <c r="AK213" s="3">
        <v>0</v>
      </c>
      <c r="AL213" s="3">
        <v>45879</v>
      </c>
      <c r="AM213" s="3">
        <v>45886</v>
      </c>
      <c r="AN213" s="3">
        <v>45887</v>
      </c>
      <c r="AO213" s="3">
        <v>45887</v>
      </c>
      <c r="AP213" s="3">
        <v>45884</v>
      </c>
      <c r="AQ213" s="3">
        <v>45888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27559.954687222227</v>
      </c>
    </row>
    <row r="214" spans="1:56" ht="28.5" customHeight="1" x14ac:dyDescent="0.45">
      <c r="A214" s="3">
        <v>45601</v>
      </c>
      <c r="B214" s="14" t="s">
        <v>240</v>
      </c>
      <c r="C214" s="9" t="s">
        <v>94</v>
      </c>
      <c r="D214" s="13" t="s">
        <v>157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3461.0081427440637</v>
      </c>
      <c r="Q214" s="10">
        <v>0</v>
      </c>
      <c r="R214" s="10">
        <v>3461.0081427440637</v>
      </c>
      <c r="S214" s="9" t="s">
        <v>100</v>
      </c>
      <c r="T214" s="12" t="s">
        <v>63</v>
      </c>
      <c r="U214" s="11">
        <v>106278</v>
      </c>
      <c r="V214" s="10">
        <v>0</v>
      </c>
      <c r="W214" s="10">
        <v>106278</v>
      </c>
      <c r="X214" s="10">
        <v>0</v>
      </c>
      <c r="Y214" s="10">
        <v>111591.90000000001</v>
      </c>
      <c r="Z214" s="9" t="s">
        <v>101</v>
      </c>
      <c r="AA214" s="8">
        <v>114322.18182000001</v>
      </c>
      <c r="AB214" s="8">
        <v>0</v>
      </c>
      <c r="AC214" s="8">
        <v>114322.18182000001</v>
      </c>
      <c r="AD214" s="8">
        <v>0</v>
      </c>
      <c r="AE214" s="8">
        <v>0</v>
      </c>
      <c r="AF214" s="8" t="s">
        <v>403</v>
      </c>
      <c r="AG214" s="1" t="s">
        <v>122</v>
      </c>
      <c r="AH214" s="1" t="s">
        <v>72</v>
      </c>
      <c r="AI214" s="1">
        <v>3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120</v>
      </c>
      <c r="BD214" s="56">
        <v>14645.084321243019</v>
      </c>
    </row>
    <row r="215" spans="1:56" ht="28.5" customHeight="1" x14ac:dyDescent="0.45">
      <c r="A215" s="3">
        <v>45601</v>
      </c>
      <c r="B215" s="14" t="s">
        <v>240</v>
      </c>
      <c r="C215" s="9" t="s">
        <v>94</v>
      </c>
      <c r="D215" s="13" t="s">
        <v>157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0</v>
      </c>
      <c r="Q215" s="10">
        <v>0</v>
      </c>
      <c r="R215" s="10">
        <v>0</v>
      </c>
      <c r="S215" s="9" t="s">
        <v>100</v>
      </c>
      <c r="T215" s="12" t="s">
        <v>142</v>
      </c>
      <c r="U215" s="11">
        <v>10000</v>
      </c>
      <c r="V215" s="10">
        <v>12607</v>
      </c>
      <c r="W215" s="10">
        <v>0</v>
      </c>
      <c r="X215" s="10">
        <v>56730</v>
      </c>
      <c r="Y215" s="10">
        <v>0</v>
      </c>
      <c r="Z215" s="9" t="s">
        <v>402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122</v>
      </c>
      <c r="AH215" s="1" t="s">
        <v>72</v>
      </c>
      <c r="AI215" s="1">
        <v>3</v>
      </c>
      <c r="AJ215" s="3" t="s">
        <v>142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414</v>
      </c>
      <c r="AZ215" s="2">
        <v>0</v>
      </c>
      <c r="BA215" s="2">
        <v>0</v>
      </c>
      <c r="BB215" s="2">
        <v>0</v>
      </c>
      <c r="BC215" s="1" t="s">
        <v>120</v>
      </c>
      <c r="BD215" s="56">
        <v>0</v>
      </c>
    </row>
    <row r="216" spans="1:56" ht="28.5" customHeight="1" x14ac:dyDescent="0.45">
      <c r="A216" s="3">
        <v>45601</v>
      </c>
      <c r="B216" s="14" t="s">
        <v>240</v>
      </c>
      <c r="C216" s="9" t="s">
        <v>94</v>
      </c>
      <c r="D216" s="13" t="s">
        <v>110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0</v>
      </c>
      <c r="Q216" s="10">
        <v>0</v>
      </c>
      <c r="R216" s="10">
        <v>0</v>
      </c>
      <c r="S216" s="9" t="s">
        <v>100</v>
      </c>
      <c r="T216" s="12" t="s">
        <v>142</v>
      </c>
      <c r="U216" s="11">
        <v>7920</v>
      </c>
      <c r="V216" s="10">
        <v>7920</v>
      </c>
      <c r="W216" s="10">
        <v>0</v>
      </c>
      <c r="X216" s="10">
        <v>12600</v>
      </c>
      <c r="Y216" s="10">
        <v>0</v>
      </c>
      <c r="Z216" s="9" t="s">
        <v>402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122</v>
      </c>
      <c r="AH216" s="1" t="s">
        <v>72</v>
      </c>
      <c r="AI216" s="1">
        <v>3</v>
      </c>
      <c r="AJ216" s="3" t="s">
        <v>142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120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23</v>
      </c>
      <c r="F217" s="9">
        <v>37</v>
      </c>
      <c r="G217" s="9">
        <v>0</v>
      </c>
      <c r="H217" s="9">
        <v>0</v>
      </c>
      <c r="I217" s="9">
        <v>128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101</v>
      </c>
      <c r="AA217" s="8">
        <v>1028658.6818200002</v>
      </c>
      <c r="AB217" s="8">
        <v>0</v>
      </c>
      <c r="AC217" s="8">
        <v>1028658.6818200002</v>
      </c>
      <c r="AD217" s="8">
        <v>0</v>
      </c>
      <c r="AE217" s="8">
        <v>0</v>
      </c>
      <c r="AF217" s="8" t="s">
        <v>58</v>
      </c>
      <c r="AG217" s="1" t="s">
        <v>122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121</v>
      </c>
      <c r="BD217" s="56">
        <v>0</v>
      </c>
    </row>
    <row r="218" spans="1:56" ht="28.5" customHeight="1" x14ac:dyDescent="0.45">
      <c r="A218" s="3">
        <v>45737</v>
      </c>
      <c r="B218" s="14" t="s">
        <v>703</v>
      </c>
      <c r="C218" s="9" t="s">
        <v>325</v>
      </c>
      <c r="D218" s="13" t="s">
        <v>59</v>
      </c>
      <c r="E218" s="9">
        <v>26</v>
      </c>
      <c r="F218" s="9">
        <v>39</v>
      </c>
      <c r="G218" s="9" t="s">
        <v>60</v>
      </c>
      <c r="H218" s="9">
        <v>0</v>
      </c>
      <c r="I218" s="9">
        <v>93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133</v>
      </c>
      <c r="T218" s="12">
        <v>45745</v>
      </c>
      <c r="U218" s="11">
        <v>5000</v>
      </c>
      <c r="V218" s="10">
        <v>0</v>
      </c>
      <c r="W218" s="10">
        <v>5000</v>
      </c>
      <c r="X218" s="10">
        <v>0</v>
      </c>
      <c r="Y218" s="10">
        <v>0</v>
      </c>
      <c r="Z218" s="9" t="s">
        <v>85</v>
      </c>
      <c r="AA218" s="8">
        <v>5657.85</v>
      </c>
      <c r="AB218" s="8">
        <v>1340</v>
      </c>
      <c r="AC218" s="8">
        <v>4317.8500000000004</v>
      </c>
      <c r="AD218" s="8">
        <v>0</v>
      </c>
      <c r="AE218" s="8">
        <v>0</v>
      </c>
      <c r="AF218" s="8">
        <v>0</v>
      </c>
      <c r="AG218" s="1" t="s">
        <v>125</v>
      </c>
      <c r="AH218" s="1" t="s">
        <v>77</v>
      </c>
      <c r="AI218" s="1">
        <v>1</v>
      </c>
      <c r="AJ218" s="3">
        <v>45745</v>
      </c>
      <c r="AK218" s="3">
        <v>0</v>
      </c>
      <c r="AL218" s="3">
        <v>0</v>
      </c>
      <c r="AM218" s="3">
        <v>0</v>
      </c>
      <c r="AN218" s="3">
        <v>0</v>
      </c>
      <c r="AO218" s="3">
        <v>45744</v>
      </c>
      <c r="AP218" s="3">
        <v>45740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348.64239944444438</v>
      </c>
    </row>
    <row r="219" spans="1:56" ht="28.5" customHeight="1" x14ac:dyDescent="0.45">
      <c r="A219" s="3">
        <v>45738</v>
      </c>
      <c r="B219" s="14" t="s">
        <v>704</v>
      </c>
      <c r="C219" s="9" t="s">
        <v>150</v>
      </c>
      <c r="D219" s="13" t="s">
        <v>59</v>
      </c>
      <c r="E219" s="9">
        <v>26</v>
      </c>
      <c r="F219" s="9">
        <v>39</v>
      </c>
      <c r="G219" s="9" t="s">
        <v>60</v>
      </c>
      <c r="H219" s="9">
        <v>0</v>
      </c>
      <c r="I219" s="9">
        <v>93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133</v>
      </c>
      <c r="T219" s="12">
        <v>45753</v>
      </c>
      <c r="U219" s="11">
        <v>10000</v>
      </c>
      <c r="V219" s="10">
        <v>0</v>
      </c>
      <c r="W219" s="10">
        <v>10000</v>
      </c>
      <c r="X219" s="10">
        <v>0</v>
      </c>
      <c r="Y219" s="10">
        <v>0</v>
      </c>
      <c r="Z219" s="9" t="s">
        <v>85</v>
      </c>
      <c r="AA219" s="8">
        <v>11315.7</v>
      </c>
      <c r="AB219" s="8">
        <v>0</v>
      </c>
      <c r="AC219" s="8">
        <v>11315.7</v>
      </c>
      <c r="AD219" s="8">
        <v>0</v>
      </c>
      <c r="AE219" s="8">
        <v>0</v>
      </c>
      <c r="AF219" s="8">
        <v>0</v>
      </c>
      <c r="AG219" s="1" t="s">
        <v>61</v>
      </c>
      <c r="AH219" s="1" t="s">
        <v>77</v>
      </c>
      <c r="AI219" s="1">
        <v>1</v>
      </c>
      <c r="AJ219" s="3">
        <v>45753</v>
      </c>
      <c r="AK219" s="3">
        <v>0</v>
      </c>
      <c r="AL219" s="3">
        <v>0</v>
      </c>
      <c r="AM219" s="3">
        <v>0</v>
      </c>
      <c r="AN219" s="3">
        <v>0</v>
      </c>
      <c r="AO219" s="3">
        <v>45752</v>
      </c>
      <c r="AP219" s="3">
        <v>45748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913.67990999999995</v>
      </c>
    </row>
    <row r="220" spans="1:56" ht="28.5" customHeight="1" x14ac:dyDescent="0.45">
      <c r="A220" s="3">
        <v>45743</v>
      </c>
      <c r="B220" s="14" t="s">
        <v>738</v>
      </c>
      <c r="C220" s="9" t="s">
        <v>206</v>
      </c>
      <c r="D220" s="13" t="s">
        <v>741</v>
      </c>
      <c r="E220" s="9">
        <v>26</v>
      </c>
      <c r="F220" s="9">
        <v>41</v>
      </c>
      <c r="G220" s="9" t="s">
        <v>60</v>
      </c>
      <c r="H220" s="9">
        <v>0</v>
      </c>
      <c r="I220" s="9">
        <v>97</v>
      </c>
      <c r="J220" s="9" t="s">
        <v>57</v>
      </c>
      <c r="K220" s="9">
        <v>5</v>
      </c>
      <c r="L220" s="9" t="s">
        <v>92</v>
      </c>
      <c r="M220" s="10">
        <v>27</v>
      </c>
      <c r="N220" s="9">
        <v>43</v>
      </c>
      <c r="O220" s="9">
        <v>40</v>
      </c>
      <c r="P220" s="10">
        <v>114.57174504959998</v>
      </c>
      <c r="Q220" s="10">
        <v>0</v>
      </c>
      <c r="R220" s="10">
        <v>114.57174504959998</v>
      </c>
      <c r="S220" s="9" t="s">
        <v>218</v>
      </c>
      <c r="T220" s="12">
        <v>45755</v>
      </c>
      <c r="U220" s="11">
        <v>4000</v>
      </c>
      <c r="V220" s="10">
        <v>0</v>
      </c>
      <c r="W220" s="10">
        <v>4000</v>
      </c>
      <c r="X220" s="10">
        <v>0</v>
      </c>
      <c r="Y220" s="10">
        <v>4200</v>
      </c>
      <c r="Z220" s="9" t="s">
        <v>85</v>
      </c>
      <c r="AA220" s="8">
        <v>4749.8</v>
      </c>
      <c r="AB220" s="8">
        <v>0</v>
      </c>
      <c r="AC220" s="8">
        <v>4749.8</v>
      </c>
      <c r="AD220" s="8">
        <v>0</v>
      </c>
      <c r="AE220" s="8">
        <v>0</v>
      </c>
      <c r="AF220" s="8">
        <v>0</v>
      </c>
      <c r="AG220" s="1" t="s">
        <v>122</v>
      </c>
      <c r="AH220" s="1" t="s">
        <v>72</v>
      </c>
      <c r="AI220" s="1">
        <v>3</v>
      </c>
      <c r="AJ220" s="3">
        <v>45755</v>
      </c>
      <c r="AK220" s="3">
        <v>0</v>
      </c>
      <c r="AL220" s="3">
        <v>45745</v>
      </c>
      <c r="AM220" s="3">
        <v>45752</v>
      </c>
      <c r="AN220" s="3">
        <v>45753</v>
      </c>
      <c r="AO220" s="3">
        <v>45753</v>
      </c>
      <c r="AP220" s="3">
        <v>45750</v>
      </c>
      <c r="AQ220" s="3">
        <v>45754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742</v>
      </c>
      <c r="AZ220" s="2">
        <v>0</v>
      </c>
      <c r="BA220" s="2">
        <v>0</v>
      </c>
      <c r="BB220" s="2">
        <v>0</v>
      </c>
      <c r="BC220" s="1" t="s">
        <v>105</v>
      </c>
      <c r="BD220" s="56">
        <v>383.51996222222226</v>
      </c>
    </row>
    <row r="221" spans="1:56" ht="28.5" customHeight="1" x14ac:dyDescent="0.45">
      <c r="A221" s="3" t="s">
        <v>146</v>
      </c>
      <c r="B221" s="14" t="s">
        <v>146</v>
      </c>
      <c r="C221" s="9" t="s">
        <v>153</v>
      </c>
      <c r="D221" s="13" t="s">
        <v>59</v>
      </c>
      <c r="E221" s="9">
        <v>26</v>
      </c>
      <c r="F221" s="9">
        <v>42</v>
      </c>
      <c r="G221" s="9" t="s">
        <v>60</v>
      </c>
      <c r="H221" s="9">
        <v>0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 t="s">
        <v>63</v>
      </c>
      <c r="U221" s="11">
        <v>40000</v>
      </c>
      <c r="V221" s="10">
        <v>0</v>
      </c>
      <c r="W221" s="10">
        <v>40000</v>
      </c>
      <c r="X221" s="10">
        <v>0</v>
      </c>
      <c r="Y221" s="10">
        <v>0</v>
      </c>
      <c r="Z221" s="9" t="s">
        <v>85</v>
      </c>
      <c r="AA221" s="8">
        <v>48615.600000000006</v>
      </c>
      <c r="AB221" s="8">
        <v>0</v>
      </c>
      <c r="AC221" s="8">
        <v>48615.600000000006</v>
      </c>
      <c r="AD221" s="8">
        <v>0</v>
      </c>
      <c r="AE221" s="8">
        <v>0</v>
      </c>
      <c r="AF221" s="8">
        <v>0</v>
      </c>
      <c r="AG221" s="1" t="s">
        <v>123</v>
      </c>
      <c r="AH221" s="1" t="s">
        <v>77</v>
      </c>
      <c r="AI221" s="1">
        <v>1</v>
      </c>
      <c r="AJ221" s="3" t="s">
        <v>63</v>
      </c>
      <c r="AK221" s="3">
        <v>0</v>
      </c>
      <c r="AL221" s="3">
        <v>0</v>
      </c>
      <c r="AM221" s="3">
        <v>0</v>
      </c>
      <c r="AN221" s="3">
        <v>0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3925.4396133333335</v>
      </c>
    </row>
    <row r="222" spans="1:56" ht="28.5" customHeight="1" x14ac:dyDescent="0.45">
      <c r="A222" s="3" t="s">
        <v>146</v>
      </c>
      <c r="B222" s="14" t="s">
        <v>146</v>
      </c>
      <c r="C222" s="9" t="s">
        <v>206</v>
      </c>
      <c r="D222" s="13" t="s">
        <v>61</v>
      </c>
      <c r="E222" s="9">
        <v>26</v>
      </c>
      <c r="F222" s="9">
        <v>41</v>
      </c>
      <c r="G222" s="9" t="s">
        <v>60</v>
      </c>
      <c r="H222" s="9">
        <v>0</v>
      </c>
      <c r="I222" s="9">
        <v>97</v>
      </c>
      <c r="J222" s="9" t="s">
        <v>57</v>
      </c>
      <c r="K222" s="9">
        <v>5</v>
      </c>
      <c r="L222" s="9" t="s">
        <v>92</v>
      </c>
      <c r="M222" s="10">
        <v>27</v>
      </c>
      <c r="N222" s="9">
        <v>43</v>
      </c>
      <c r="O222" s="9">
        <v>40</v>
      </c>
      <c r="P222" s="10">
        <v>286.42936262399996</v>
      </c>
      <c r="Q222" s="10">
        <v>0</v>
      </c>
      <c r="R222" s="10">
        <v>286.42936262399996</v>
      </c>
      <c r="S222" s="9" t="s">
        <v>218</v>
      </c>
      <c r="T222" s="12" t="s">
        <v>63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85</v>
      </c>
      <c r="AA222" s="8">
        <v>11874.499999999998</v>
      </c>
      <c r="AB222" s="8">
        <v>0</v>
      </c>
      <c r="AC222" s="8">
        <v>11874.499999999998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72</v>
      </c>
      <c r="AI222" s="1">
        <v>3</v>
      </c>
      <c r="AJ222" s="3" t="s">
        <v>63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958.79990555555537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26</v>
      </c>
      <c r="F223" s="9">
        <v>43</v>
      </c>
      <c r="G223" s="9" t="s">
        <v>60</v>
      </c>
      <c r="H223" s="9">
        <v>0</v>
      </c>
      <c r="I223" s="9">
        <v>102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85</v>
      </c>
      <c r="AA223" s="8">
        <v>82213.450000000012</v>
      </c>
      <c r="AB223" s="8">
        <v>1340</v>
      </c>
      <c r="AC223" s="8">
        <v>80873.450000000012</v>
      </c>
      <c r="AD223" s="8">
        <v>0</v>
      </c>
      <c r="AE223" s="8">
        <v>0</v>
      </c>
      <c r="AF223" s="8" t="s">
        <v>58</v>
      </c>
      <c r="AG223" s="1" t="s">
        <v>122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105</v>
      </c>
      <c r="BD223" s="56">
        <v>0</v>
      </c>
    </row>
    <row r="224" spans="1:56" ht="28.5" customHeight="1" x14ac:dyDescent="0.45">
      <c r="A224" s="3">
        <v>45733</v>
      </c>
      <c r="B224" s="14" t="s">
        <v>636</v>
      </c>
      <c r="C224" s="9" t="s">
        <v>227</v>
      </c>
      <c r="D224" s="13" t="s">
        <v>560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140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213</v>
      </c>
      <c r="T224" s="12">
        <v>45746</v>
      </c>
      <c r="U224" s="11">
        <v>11800</v>
      </c>
      <c r="V224" s="10">
        <v>0</v>
      </c>
      <c r="W224" s="10">
        <v>11800</v>
      </c>
      <c r="X224" s="10">
        <v>0</v>
      </c>
      <c r="Y224" s="10">
        <v>12390</v>
      </c>
      <c r="Z224" s="9" t="s">
        <v>165</v>
      </c>
      <c r="AA224" s="8">
        <v>14671.294</v>
      </c>
      <c r="AB224" s="8">
        <v>14671.294</v>
      </c>
      <c r="AC224" s="8">
        <v>0</v>
      </c>
      <c r="AD224" s="8">
        <v>1985</v>
      </c>
      <c r="AE224" s="8">
        <v>12686.294</v>
      </c>
      <c r="AF224" s="8">
        <v>0</v>
      </c>
      <c r="AG224" s="1" t="s">
        <v>122</v>
      </c>
      <c r="AH224" s="1" t="s">
        <v>68</v>
      </c>
      <c r="AI224" s="1">
        <v>4</v>
      </c>
      <c r="AJ224" s="3">
        <v>45746</v>
      </c>
      <c r="AK224" s="3">
        <v>45742</v>
      </c>
      <c r="AL224" s="3">
        <v>45736</v>
      </c>
      <c r="AM224" s="3">
        <v>45743</v>
      </c>
      <c r="AN224" s="3">
        <v>45744</v>
      </c>
      <c r="AO224" s="3">
        <v>45744</v>
      </c>
      <c r="AP224" s="3">
        <v>45741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106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100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165</v>
      </c>
      <c r="AA225" s="8">
        <v>14671.294</v>
      </c>
      <c r="AB225" s="8">
        <v>14671.294</v>
      </c>
      <c r="AC225" s="8">
        <v>0</v>
      </c>
      <c r="AD225" s="8">
        <v>1985</v>
      </c>
      <c r="AE225" s="8">
        <v>12686.294</v>
      </c>
      <c r="AF225" s="8" t="s">
        <v>58</v>
      </c>
      <c r="AG225" s="1" t="s">
        <v>125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106</v>
      </c>
      <c r="BD225" s="56">
        <v>0</v>
      </c>
    </row>
    <row r="226" spans="1:56" ht="28.5" customHeight="1" x14ac:dyDescent="0.45">
      <c r="A226" s="3" t="s">
        <v>146</v>
      </c>
      <c r="B226" s="14" t="s">
        <v>146</v>
      </c>
      <c r="C226" s="9" t="s">
        <v>113</v>
      </c>
      <c r="D226" s="13" t="s">
        <v>59</v>
      </c>
      <c r="E226" s="9">
        <v>26</v>
      </c>
      <c r="F226" s="9">
        <v>43</v>
      </c>
      <c r="G226" s="9" t="s">
        <v>60</v>
      </c>
      <c r="H226" s="9">
        <v>0</v>
      </c>
      <c r="I226" s="9">
        <v>116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114</v>
      </c>
      <c r="T226" s="12">
        <v>45777</v>
      </c>
      <c r="U226" s="11">
        <v>10000</v>
      </c>
      <c r="V226" s="10">
        <v>0</v>
      </c>
      <c r="W226" s="10">
        <v>10000</v>
      </c>
      <c r="X226" s="10">
        <v>0</v>
      </c>
      <c r="Y226" s="10">
        <v>0</v>
      </c>
      <c r="Z226" s="9" t="s">
        <v>255</v>
      </c>
      <c r="AA226" s="8">
        <v>12433.3</v>
      </c>
      <c r="AB226" s="8">
        <v>8278</v>
      </c>
      <c r="AC226" s="8">
        <v>4155.2999999999993</v>
      </c>
      <c r="AD226" s="8">
        <v>0</v>
      </c>
      <c r="AE226" s="8">
        <v>0</v>
      </c>
      <c r="AF226" s="8">
        <v>0</v>
      </c>
      <c r="AG226" s="1" t="s">
        <v>125</v>
      </c>
      <c r="AH226" s="1" t="s">
        <v>77</v>
      </c>
      <c r="AI226" s="1">
        <v>1</v>
      </c>
      <c r="AJ226" s="3">
        <v>45777</v>
      </c>
      <c r="AK226" s="3">
        <v>0</v>
      </c>
      <c r="AL226" s="3">
        <v>0</v>
      </c>
      <c r="AM226" s="3">
        <v>0</v>
      </c>
      <c r="AN226" s="3">
        <v>0</v>
      </c>
      <c r="AO226" s="3">
        <v>45776</v>
      </c>
      <c r="AP226" s="3">
        <v>45772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412.94448</v>
      </c>
    </row>
    <row r="227" spans="1:56" ht="28.5" customHeight="1" x14ac:dyDescent="0.45">
      <c r="A227" s="3" t="s">
        <v>146</v>
      </c>
      <c r="B227" s="14" t="s">
        <v>146</v>
      </c>
      <c r="C227" s="9" t="s">
        <v>113</v>
      </c>
      <c r="D227" s="13" t="s">
        <v>59</v>
      </c>
      <c r="E227" s="9">
        <v>26</v>
      </c>
      <c r="F227" s="9">
        <v>43</v>
      </c>
      <c r="G227" s="9" t="s">
        <v>60</v>
      </c>
      <c r="H227" s="9">
        <v>0</v>
      </c>
      <c r="I227" s="9">
        <v>116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114</v>
      </c>
      <c r="T227" s="12" t="s">
        <v>63</v>
      </c>
      <c r="U227" s="11">
        <v>20000</v>
      </c>
      <c r="V227" s="10">
        <v>0</v>
      </c>
      <c r="W227" s="10">
        <v>20000</v>
      </c>
      <c r="X227" s="10">
        <v>0</v>
      </c>
      <c r="Y227" s="10">
        <v>0</v>
      </c>
      <c r="Z227" s="9" t="s">
        <v>255</v>
      </c>
      <c r="AA227" s="8">
        <v>24866.6</v>
      </c>
      <c r="AB227" s="8">
        <v>0</v>
      </c>
      <c r="AC227" s="8">
        <v>24866.6</v>
      </c>
      <c r="AD227" s="8">
        <v>0</v>
      </c>
      <c r="AE227" s="8">
        <v>0</v>
      </c>
      <c r="AF227" s="8">
        <v>0</v>
      </c>
      <c r="AG227" s="1" t="s">
        <v>123</v>
      </c>
      <c r="AH227" s="1" t="s">
        <v>77</v>
      </c>
      <c r="AI227" s="1">
        <v>1</v>
      </c>
      <c r="AJ227" s="3" t="s">
        <v>63</v>
      </c>
      <c r="AK227" s="3">
        <v>0</v>
      </c>
      <c r="AL227" s="3">
        <v>0</v>
      </c>
      <c r="AM227" s="3">
        <v>0</v>
      </c>
      <c r="AN227" s="3">
        <v>0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2471.1874488888889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26</v>
      </c>
      <c r="F228" s="9">
        <v>43</v>
      </c>
      <c r="G228" s="9">
        <v>0</v>
      </c>
      <c r="H228" s="9">
        <v>0</v>
      </c>
      <c r="I228" s="9">
        <v>116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255</v>
      </c>
      <c r="AA228" s="8">
        <v>37299.899999999994</v>
      </c>
      <c r="AB228" s="8">
        <v>8278</v>
      </c>
      <c r="AC228" s="8">
        <v>29021.899999999998</v>
      </c>
      <c r="AD228" s="8">
        <v>0</v>
      </c>
      <c r="AE228" s="8">
        <v>0</v>
      </c>
      <c r="AF228" s="8" t="s">
        <v>58</v>
      </c>
      <c r="AG228" s="1" t="s">
        <v>123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256</v>
      </c>
      <c r="BD228" s="56">
        <v>0</v>
      </c>
    </row>
    <row r="229" spans="1:56" ht="28.5" customHeight="1" x14ac:dyDescent="0.45">
      <c r="A229" s="3">
        <v>45731</v>
      </c>
      <c r="B229" s="14" t="s">
        <v>651</v>
      </c>
      <c r="C229" s="9" t="s">
        <v>113</v>
      </c>
      <c r="D229" s="13" t="s">
        <v>59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>
        <v>45751</v>
      </c>
      <c r="U229" s="11">
        <v>20000</v>
      </c>
      <c r="V229" s="10">
        <v>0</v>
      </c>
      <c r="W229" s="10">
        <v>20000</v>
      </c>
      <c r="X229" s="10">
        <v>0</v>
      </c>
      <c r="Y229" s="10">
        <v>0</v>
      </c>
      <c r="Z229" s="9" t="s">
        <v>89</v>
      </c>
      <c r="AA229" s="8">
        <v>24866.6</v>
      </c>
      <c r="AB229" s="8">
        <v>24866.6</v>
      </c>
      <c r="AC229" s="8">
        <v>0</v>
      </c>
      <c r="AD229" s="8">
        <v>0</v>
      </c>
      <c r="AE229" s="8">
        <v>24866.6</v>
      </c>
      <c r="AF229" s="8" t="s">
        <v>299</v>
      </c>
      <c r="AG229" s="1" t="s">
        <v>125</v>
      </c>
      <c r="AH229" s="1" t="s">
        <v>163</v>
      </c>
      <c r="AI229" s="1">
        <v>2</v>
      </c>
      <c r="AJ229" s="3">
        <v>45751</v>
      </c>
      <c r="AK229" s="3">
        <v>45749</v>
      </c>
      <c r="AL229" s="3">
        <v>0</v>
      </c>
      <c r="AM229" s="3">
        <v>0</v>
      </c>
      <c r="AN229" s="3">
        <v>0</v>
      </c>
      <c r="AO229" s="3">
        <v>45750</v>
      </c>
      <c r="AP229" s="3">
        <v>45746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483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107</v>
      </c>
      <c r="BD229" s="56">
        <v>0</v>
      </c>
    </row>
    <row r="230" spans="1:56" ht="28.5" customHeight="1" x14ac:dyDescent="0.45">
      <c r="A230" s="3">
        <v>45723</v>
      </c>
      <c r="B230" s="14" t="s">
        <v>540</v>
      </c>
      <c r="C230" s="9" t="s">
        <v>113</v>
      </c>
      <c r="D230" s="13" t="s">
        <v>159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114</v>
      </c>
      <c r="T230" s="12">
        <v>45754</v>
      </c>
      <c r="U230" s="11">
        <v>30000</v>
      </c>
      <c r="V230" s="10">
        <v>3848</v>
      </c>
      <c r="W230" s="10">
        <v>26152</v>
      </c>
      <c r="X230" s="10">
        <v>0</v>
      </c>
      <c r="Y230" s="10">
        <v>27459.600000000002</v>
      </c>
      <c r="Z230" s="9" t="s">
        <v>89</v>
      </c>
      <c r="AA230" s="8">
        <v>32515.566159999998</v>
      </c>
      <c r="AB230" s="8">
        <v>2781</v>
      </c>
      <c r="AC230" s="8">
        <v>29734.566159999998</v>
      </c>
      <c r="AD230" s="8">
        <v>0</v>
      </c>
      <c r="AE230" s="8">
        <v>32515.566159999998</v>
      </c>
      <c r="AF230" s="8" t="s">
        <v>315</v>
      </c>
      <c r="AG230" s="1" t="s">
        <v>123</v>
      </c>
      <c r="AH230" s="1" t="s">
        <v>68</v>
      </c>
      <c r="AI230" s="1">
        <v>4</v>
      </c>
      <c r="AJ230" s="3">
        <v>45754</v>
      </c>
      <c r="AK230" s="3">
        <v>45750</v>
      </c>
      <c r="AL230" s="3">
        <v>45744</v>
      </c>
      <c r="AM230" s="3">
        <v>45751</v>
      </c>
      <c r="AN230" s="3">
        <v>45752</v>
      </c>
      <c r="AO230" s="3">
        <v>45752</v>
      </c>
      <c r="AP230" s="3">
        <v>45749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107</v>
      </c>
      <c r="BD230" s="56">
        <v>3066.6249233013336</v>
      </c>
    </row>
    <row r="231" spans="1:56" ht="28.5" customHeight="1" x14ac:dyDescent="0.45">
      <c r="A231" s="3">
        <v>45723</v>
      </c>
      <c r="B231" s="14" t="s">
        <v>541</v>
      </c>
      <c r="C231" s="9" t="s">
        <v>113</v>
      </c>
      <c r="D231" s="13" t="s">
        <v>159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150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45757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89</v>
      </c>
      <c r="AA231" s="8">
        <v>37299.899999999994</v>
      </c>
      <c r="AB231" s="8">
        <v>0</v>
      </c>
      <c r="AC231" s="8">
        <v>37299.899999999994</v>
      </c>
      <c r="AD231" s="8">
        <v>0</v>
      </c>
      <c r="AE231" s="8">
        <v>37299.899999999994</v>
      </c>
      <c r="AF231" s="8" t="s">
        <v>315</v>
      </c>
      <c r="AG231" s="1" t="s">
        <v>61</v>
      </c>
      <c r="AH231" s="1" t="s">
        <v>68</v>
      </c>
      <c r="AI231" s="1">
        <v>4</v>
      </c>
      <c r="AJ231" s="3">
        <v>45757</v>
      </c>
      <c r="AK231" s="3">
        <v>45753</v>
      </c>
      <c r="AL231" s="3">
        <v>45747</v>
      </c>
      <c r="AM231" s="3">
        <v>45754</v>
      </c>
      <c r="AN231" s="3">
        <v>45755</v>
      </c>
      <c r="AO231" s="3">
        <v>45755</v>
      </c>
      <c r="AP231" s="3">
        <v>45752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107</v>
      </c>
      <c r="BD231" s="56">
        <v>3846.8630200000002</v>
      </c>
    </row>
    <row r="232" spans="1:56" ht="28.5" customHeight="1" x14ac:dyDescent="0.45">
      <c r="A232" s="3" t="s">
        <v>146</v>
      </c>
      <c r="B232" s="14" t="s">
        <v>146</v>
      </c>
      <c r="C232" s="9" t="s">
        <v>113</v>
      </c>
      <c r="D232" s="13" t="s">
        <v>59</v>
      </c>
      <c r="E232" s="9">
        <v>26</v>
      </c>
      <c r="F232" s="9">
        <v>43</v>
      </c>
      <c r="G232" s="9" t="s">
        <v>60</v>
      </c>
      <c r="H232" s="9" t="s">
        <v>66</v>
      </c>
      <c r="I232" s="9">
        <v>150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>
        <v>45765</v>
      </c>
      <c r="U232" s="11">
        <v>10000</v>
      </c>
      <c r="V232" s="10">
        <v>0</v>
      </c>
      <c r="W232" s="10">
        <v>10000</v>
      </c>
      <c r="X232" s="10">
        <v>0</v>
      </c>
      <c r="Y232" s="10">
        <v>0</v>
      </c>
      <c r="Z232" s="9" t="s">
        <v>89</v>
      </c>
      <c r="AA232" s="8">
        <v>12433.3</v>
      </c>
      <c r="AB232" s="8">
        <v>0</v>
      </c>
      <c r="AC232" s="8">
        <v>12433.3</v>
      </c>
      <c r="AD232" s="8">
        <v>0</v>
      </c>
      <c r="AE232" s="8">
        <v>12433.3</v>
      </c>
      <c r="AF232" s="8">
        <v>0</v>
      </c>
      <c r="AG232" s="1" t="s">
        <v>122</v>
      </c>
      <c r="AH232" s="1" t="s">
        <v>163</v>
      </c>
      <c r="AI232" s="1">
        <v>2</v>
      </c>
      <c r="AJ232" s="3">
        <v>45765</v>
      </c>
      <c r="AK232" s="3">
        <v>45763</v>
      </c>
      <c r="AL232" s="3">
        <v>0</v>
      </c>
      <c r="AM232" s="3">
        <v>0</v>
      </c>
      <c r="AN232" s="3">
        <v>0</v>
      </c>
      <c r="AO232" s="3">
        <v>45764</v>
      </c>
      <c r="AP232" s="3">
        <v>45760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483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107</v>
      </c>
      <c r="BD232" s="56">
        <v>1282.2876733333333</v>
      </c>
    </row>
    <row r="233" spans="1:56" ht="28.5" customHeight="1" x14ac:dyDescent="0.45">
      <c r="A233" s="3">
        <v>45723</v>
      </c>
      <c r="B233" s="14" t="s">
        <v>542</v>
      </c>
      <c r="C233" s="9" t="s">
        <v>113</v>
      </c>
      <c r="D233" s="13" t="s">
        <v>159</v>
      </c>
      <c r="E233" s="9">
        <v>26</v>
      </c>
      <c r="F233" s="9">
        <v>43</v>
      </c>
      <c r="G233" s="9" t="s">
        <v>60</v>
      </c>
      <c r="H233" s="9" t="s">
        <v>66</v>
      </c>
      <c r="I233" s="9">
        <v>150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>
        <v>45772</v>
      </c>
      <c r="U233" s="11">
        <v>30000</v>
      </c>
      <c r="V233" s="10">
        <v>0</v>
      </c>
      <c r="W233" s="10">
        <v>30000</v>
      </c>
      <c r="X233" s="10">
        <v>0</v>
      </c>
      <c r="Y233" s="10">
        <v>31500</v>
      </c>
      <c r="Z233" s="9" t="s">
        <v>89</v>
      </c>
      <c r="AA233" s="8">
        <v>37299.899999999994</v>
      </c>
      <c r="AB233" s="8">
        <v>0</v>
      </c>
      <c r="AC233" s="8">
        <v>37299.899999999994</v>
      </c>
      <c r="AD233" s="8">
        <v>0</v>
      </c>
      <c r="AE233" s="8">
        <v>37299.899999999994</v>
      </c>
      <c r="AF233" s="8" t="s">
        <v>315</v>
      </c>
      <c r="AG233" s="1" t="s">
        <v>122</v>
      </c>
      <c r="AH233" s="1" t="s">
        <v>68</v>
      </c>
      <c r="AI233" s="1">
        <v>4</v>
      </c>
      <c r="AJ233" s="3">
        <v>45772</v>
      </c>
      <c r="AK233" s="3">
        <v>45768</v>
      </c>
      <c r="AL233" s="3">
        <v>45762</v>
      </c>
      <c r="AM233" s="3">
        <v>45769</v>
      </c>
      <c r="AN233" s="3">
        <v>45770</v>
      </c>
      <c r="AO233" s="3">
        <v>45770</v>
      </c>
      <c r="AP233" s="3">
        <v>45767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107</v>
      </c>
      <c r="BD233" s="56">
        <v>3846.8630200000002</v>
      </c>
    </row>
    <row r="234" spans="1:56" ht="28.5" customHeight="1" x14ac:dyDescent="0.45">
      <c r="A234" s="3" t="s">
        <v>146</v>
      </c>
      <c r="B234" s="14" t="s">
        <v>146</v>
      </c>
      <c r="C234" s="9" t="s">
        <v>113</v>
      </c>
      <c r="D234" s="13" t="s">
        <v>61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45777</v>
      </c>
      <c r="U234" s="11">
        <v>20000</v>
      </c>
      <c r="V234" s="10">
        <v>0</v>
      </c>
      <c r="W234" s="10">
        <v>20000</v>
      </c>
      <c r="X234" s="10">
        <v>0</v>
      </c>
      <c r="Y234" s="10">
        <v>21000</v>
      </c>
      <c r="Z234" s="9" t="s">
        <v>89</v>
      </c>
      <c r="AA234" s="8">
        <v>24866.6</v>
      </c>
      <c r="AB234" s="8">
        <v>0</v>
      </c>
      <c r="AC234" s="8">
        <v>24866.6</v>
      </c>
      <c r="AD234" s="8">
        <v>0</v>
      </c>
      <c r="AE234" s="8">
        <v>24866.6</v>
      </c>
      <c r="AF234" s="8" t="s">
        <v>315</v>
      </c>
      <c r="AG234" s="1" t="s">
        <v>123</v>
      </c>
      <c r="AH234" s="1" t="s">
        <v>68</v>
      </c>
      <c r="AI234" s="1">
        <v>4</v>
      </c>
      <c r="AJ234" s="3">
        <v>45777</v>
      </c>
      <c r="AK234" s="3">
        <v>45773</v>
      </c>
      <c r="AL234" s="3">
        <v>45767</v>
      </c>
      <c r="AM234" s="3">
        <v>45774</v>
      </c>
      <c r="AN234" s="3">
        <v>45775</v>
      </c>
      <c r="AO234" s="3">
        <v>45775</v>
      </c>
      <c r="AP234" s="3">
        <v>45772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107</v>
      </c>
      <c r="BD234" s="56">
        <v>2564.5753466666665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26</v>
      </c>
      <c r="F235" s="9">
        <v>43</v>
      </c>
      <c r="G235" s="9">
        <v>0</v>
      </c>
      <c r="H235" s="9">
        <v>0</v>
      </c>
      <c r="I235" s="9">
        <v>120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89</v>
      </c>
      <c r="AA235" s="8">
        <v>169281.86616000001</v>
      </c>
      <c r="AB235" s="8">
        <v>27647.599999999999</v>
      </c>
      <c r="AC235" s="8">
        <v>141634.26616</v>
      </c>
      <c r="AD235" s="8">
        <v>0</v>
      </c>
      <c r="AE235" s="8">
        <v>169281.86616000001</v>
      </c>
      <c r="AF235" s="8" t="s">
        <v>58</v>
      </c>
      <c r="AG235" s="1" t="s">
        <v>125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109</v>
      </c>
      <c r="BD235" s="56">
        <v>0</v>
      </c>
    </row>
    <row r="236" spans="1:56" ht="28.5" customHeight="1" x14ac:dyDescent="0.45">
      <c r="A236" s="3" t="s">
        <v>146</v>
      </c>
      <c r="B236" s="14" t="s">
        <v>146</v>
      </c>
      <c r="C236" s="9" t="s">
        <v>166</v>
      </c>
      <c r="D236" s="13" t="s">
        <v>167</v>
      </c>
      <c r="E236" s="9">
        <v>28</v>
      </c>
      <c r="F236" s="9">
        <v>41</v>
      </c>
      <c r="G236" s="9" t="s">
        <v>60</v>
      </c>
      <c r="H236" s="9">
        <v>0</v>
      </c>
      <c r="I236" s="9">
        <v>120</v>
      </c>
      <c r="J236" s="9" t="s">
        <v>78</v>
      </c>
      <c r="K236" s="9">
        <v>3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45759</v>
      </c>
      <c r="U236" s="11">
        <v>50000</v>
      </c>
      <c r="V236" s="10">
        <v>0</v>
      </c>
      <c r="W236" s="10">
        <v>50000</v>
      </c>
      <c r="X236" s="10">
        <v>0</v>
      </c>
      <c r="Y236" s="10">
        <v>52500</v>
      </c>
      <c r="Z236" s="9" t="s">
        <v>137</v>
      </c>
      <c r="AA236" s="8">
        <v>59372.5</v>
      </c>
      <c r="AB236" s="8">
        <v>0</v>
      </c>
      <c r="AC236" s="8">
        <v>59372.5</v>
      </c>
      <c r="AD236" s="8">
        <v>0</v>
      </c>
      <c r="AE236" s="8">
        <v>0</v>
      </c>
      <c r="AF236" s="8">
        <v>0</v>
      </c>
      <c r="AG236" s="1" t="s">
        <v>122</v>
      </c>
      <c r="AH236" s="1" t="s">
        <v>168</v>
      </c>
      <c r="AI236" s="1">
        <v>2</v>
      </c>
      <c r="AJ236" s="3">
        <v>45759</v>
      </c>
      <c r="AK236" s="3">
        <v>0</v>
      </c>
      <c r="AL236" s="3">
        <v>45750</v>
      </c>
      <c r="AM236" s="3">
        <v>45757</v>
      </c>
      <c r="AN236" s="3">
        <v>0</v>
      </c>
      <c r="AO236" s="3">
        <v>45758</v>
      </c>
      <c r="AP236" s="3">
        <v>45754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107</v>
      </c>
      <c r="BD236" s="56">
        <v>6672.8093055555564</v>
      </c>
    </row>
    <row r="237" spans="1:56" ht="28.5" customHeight="1" x14ac:dyDescent="0.45">
      <c r="A237" s="3" t="s">
        <v>146</v>
      </c>
      <c r="B237" s="14" t="s">
        <v>146</v>
      </c>
      <c r="C237" s="9" t="s">
        <v>113</v>
      </c>
      <c r="D237" s="13" t="s">
        <v>59</v>
      </c>
      <c r="E237" s="9">
        <v>28</v>
      </c>
      <c r="F237" s="9">
        <v>47</v>
      </c>
      <c r="G237" s="9" t="s">
        <v>60</v>
      </c>
      <c r="H237" s="9" t="s">
        <v>66</v>
      </c>
      <c r="I237" s="9">
        <v>180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45777</v>
      </c>
      <c r="U237" s="11">
        <v>20000</v>
      </c>
      <c r="V237" s="10">
        <v>0</v>
      </c>
      <c r="W237" s="10">
        <v>20000</v>
      </c>
      <c r="X237" s="10">
        <v>0</v>
      </c>
      <c r="Y237" s="10">
        <v>0</v>
      </c>
      <c r="Z237" s="9" t="s">
        <v>137</v>
      </c>
      <c r="AA237" s="8">
        <v>27101.800000000003</v>
      </c>
      <c r="AB237" s="8">
        <v>0</v>
      </c>
      <c r="AC237" s="8">
        <v>27101.800000000003</v>
      </c>
      <c r="AD237" s="8">
        <v>0</v>
      </c>
      <c r="AE237" s="8">
        <v>27101.800000000003</v>
      </c>
      <c r="AF237" s="8">
        <v>0</v>
      </c>
      <c r="AG237" s="1">
        <v>0</v>
      </c>
      <c r="AH237" s="1" t="s">
        <v>77</v>
      </c>
      <c r="AI237" s="1">
        <v>1</v>
      </c>
      <c r="AJ237" s="3">
        <v>45777</v>
      </c>
      <c r="AK237" s="3">
        <v>0</v>
      </c>
      <c r="AL237" s="3">
        <v>0</v>
      </c>
      <c r="AM237" s="3">
        <v>0</v>
      </c>
      <c r="AN237" s="3">
        <v>0</v>
      </c>
      <c r="AO237" s="3">
        <v>45776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3045.9411888888894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28</v>
      </c>
      <c r="F238" s="9">
        <v>43</v>
      </c>
      <c r="G238" s="9">
        <v>0</v>
      </c>
      <c r="H238" s="9">
        <v>0</v>
      </c>
      <c r="I238" s="9">
        <v>130</v>
      </c>
      <c r="J238" s="9" t="s">
        <v>57</v>
      </c>
      <c r="K238" s="9">
        <v>3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137</v>
      </c>
      <c r="AA238" s="8">
        <v>86474.3</v>
      </c>
      <c r="AB238" s="8">
        <v>0</v>
      </c>
      <c r="AC238" s="8">
        <v>86474.3</v>
      </c>
      <c r="AD238" s="8">
        <v>0</v>
      </c>
      <c r="AE238" s="8">
        <v>27101.800000000003</v>
      </c>
      <c r="AF238" s="8" t="s">
        <v>58</v>
      </c>
      <c r="AG238" s="1">
        <v>0</v>
      </c>
      <c r="AH238" s="1">
        <v>0</v>
      </c>
      <c r="AI238" s="1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169</v>
      </c>
      <c r="BD238" s="56">
        <v>0</v>
      </c>
    </row>
  </sheetData>
  <autoFilter ref="A5:BD23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38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2A78-94F1-4517-89F4-D4A5D6C7D386}">
  <sheetPr>
    <tabColor rgb="FFFFFF00"/>
  </sheetPr>
  <dimension ref="A1:BD244"/>
  <sheetViews>
    <sheetView zoomScale="80" zoomScaleNormal="80" workbookViewId="0">
      <selection activeCell="N20" sqref="N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45743</v>
      </c>
      <c r="E3" s="80" t="s">
        <v>52</v>
      </c>
      <c r="F3" s="80"/>
      <c r="G3" s="81">
        <v>11.06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474</v>
      </c>
      <c r="C13" s="9" t="s">
        <v>147</v>
      </c>
      <c r="D13" s="13" t="s">
        <v>134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45749</v>
      </c>
      <c r="U13" s="11">
        <v>70000</v>
      </c>
      <c r="V13" s="10">
        <v>800</v>
      </c>
      <c r="W13" s="10">
        <v>69200</v>
      </c>
      <c r="X13" s="10">
        <v>0</v>
      </c>
      <c r="Y13" s="10">
        <v>72660</v>
      </c>
      <c r="Z13" s="9" t="s">
        <v>189</v>
      </c>
      <c r="AA13" s="8">
        <v>60903.612000000001</v>
      </c>
      <c r="AB13" s="8">
        <v>24372</v>
      </c>
      <c r="AC13" s="8">
        <v>36531.612000000001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45749</v>
      </c>
      <c r="AK13" s="3">
        <v>0</v>
      </c>
      <c r="AL13" s="3">
        <v>45740</v>
      </c>
      <c r="AM13" s="3">
        <v>45747</v>
      </c>
      <c r="AN13" s="3">
        <v>45748</v>
      </c>
      <c r="AO13" s="3">
        <v>45748</v>
      </c>
      <c r="AP13" s="3">
        <v>45744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2653.0068448000006</v>
      </c>
    </row>
    <row r="14" spans="1:56" ht="28.5" customHeight="1" x14ac:dyDescent="0.45">
      <c r="A14" s="3">
        <v>45734</v>
      </c>
      <c r="B14" s="14" t="s">
        <v>653</v>
      </c>
      <c r="C14" s="9" t="s">
        <v>443</v>
      </c>
      <c r="D14" s="13" t="s">
        <v>223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1332.2295935999998</v>
      </c>
      <c r="Q14" s="10">
        <v>0</v>
      </c>
      <c r="R14" s="10">
        <v>1332.2295935999998</v>
      </c>
      <c r="S14" s="9" t="s">
        <v>133</v>
      </c>
      <c r="T14" s="12">
        <v>45765</v>
      </c>
      <c r="U14" s="11">
        <v>40000</v>
      </c>
      <c r="V14" s="10">
        <v>0</v>
      </c>
      <c r="W14" s="10">
        <v>40000</v>
      </c>
      <c r="X14" s="10">
        <v>0</v>
      </c>
      <c r="Y14" s="10">
        <v>42000</v>
      </c>
      <c r="Z14" s="9" t="s">
        <v>189</v>
      </c>
      <c r="AA14" s="8">
        <v>32969.200000000004</v>
      </c>
      <c r="AB14" s="8">
        <v>0</v>
      </c>
      <c r="AC14" s="8">
        <v>32969.200000000004</v>
      </c>
      <c r="AD14" s="8">
        <v>0</v>
      </c>
      <c r="AE14" s="8">
        <v>0</v>
      </c>
      <c r="AF14" s="8">
        <v>0</v>
      </c>
      <c r="AG14" s="1" t="s">
        <v>61</v>
      </c>
      <c r="AH14" s="1" t="s">
        <v>72</v>
      </c>
      <c r="AI14" s="1">
        <v>3</v>
      </c>
      <c r="AJ14" s="3">
        <v>45765</v>
      </c>
      <c r="AK14" s="3">
        <v>0</v>
      </c>
      <c r="AL14" s="3">
        <v>45755</v>
      </c>
      <c r="AM14" s="3">
        <v>45762</v>
      </c>
      <c r="AN14" s="3">
        <v>45763</v>
      </c>
      <c r="AO14" s="3">
        <v>45763</v>
      </c>
      <c r="AP14" s="3">
        <v>45760</v>
      </c>
      <c r="AQ14" s="3">
        <v>45764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2394.2965688888899</v>
      </c>
    </row>
    <row r="15" spans="1:56" ht="28.5" customHeight="1" x14ac:dyDescent="0.45">
      <c r="A15" s="3">
        <v>45734</v>
      </c>
      <c r="B15" s="14" t="s">
        <v>654</v>
      </c>
      <c r="C15" s="9" t="s">
        <v>443</v>
      </c>
      <c r="D15" s="13" t="s">
        <v>375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666.11479679999991</v>
      </c>
      <c r="Q15" s="10">
        <v>0</v>
      </c>
      <c r="R15" s="10">
        <v>666.11479679999991</v>
      </c>
      <c r="S15" s="9" t="s">
        <v>133</v>
      </c>
      <c r="T15" s="12">
        <v>45765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189</v>
      </c>
      <c r="AA15" s="8">
        <v>16484.600000000002</v>
      </c>
      <c r="AB15" s="8">
        <v>0</v>
      </c>
      <c r="AC15" s="8">
        <v>16484.600000000002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45765</v>
      </c>
      <c r="AK15" s="3">
        <v>0</v>
      </c>
      <c r="AL15" s="3">
        <v>45755</v>
      </c>
      <c r="AM15" s="3">
        <v>45762</v>
      </c>
      <c r="AN15" s="3">
        <v>45763</v>
      </c>
      <c r="AO15" s="3">
        <v>45763</v>
      </c>
      <c r="AP15" s="3">
        <v>45760</v>
      </c>
      <c r="AQ15" s="3">
        <v>45764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1197.1482844444449</v>
      </c>
    </row>
    <row r="16" spans="1:56" ht="28.5" customHeight="1" x14ac:dyDescent="0.45">
      <c r="A16" s="3" t="s">
        <v>146</v>
      </c>
      <c r="B16" s="14" t="s">
        <v>146</v>
      </c>
      <c r="C16" s="9" t="s">
        <v>273</v>
      </c>
      <c r="D16" s="13" t="s">
        <v>274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93</v>
      </c>
      <c r="M16" s="10">
        <v>20</v>
      </c>
      <c r="N16" s="9">
        <v>35</v>
      </c>
      <c r="O16" s="9">
        <v>40</v>
      </c>
      <c r="P16" s="10">
        <v>172.69642879999998</v>
      </c>
      <c r="Q16" s="10">
        <v>0</v>
      </c>
      <c r="R16" s="10">
        <v>172.69642879999998</v>
      </c>
      <c r="S16" s="9" t="s">
        <v>67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189</v>
      </c>
      <c r="AA16" s="8">
        <v>9359.9000000000015</v>
      </c>
      <c r="AB16" s="8">
        <v>0</v>
      </c>
      <c r="AC16" s="8">
        <v>9359.9000000000015</v>
      </c>
      <c r="AD16" s="8">
        <v>0</v>
      </c>
      <c r="AE16" s="8">
        <v>0</v>
      </c>
      <c r="AF16" s="8">
        <v>0</v>
      </c>
      <c r="AG16" s="1" t="s">
        <v>122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679.73673777777788</v>
      </c>
    </row>
    <row r="17" spans="1:56" ht="28.5" customHeight="1" x14ac:dyDescent="0.45">
      <c r="A17" s="3" t="s">
        <v>146</v>
      </c>
      <c r="B17" s="14" t="s">
        <v>146</v>
      </c>
      <c r="C17" s="9" t="s">
        <v>147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45777</v>
      </c>
      <c r="U17" s="11">
        <v>120000</v>
      </c>
      <c r="V17" s="10">
        <v>0</v>
      </c>
      <c r="W17" s="10">
        <v>120000</v>
      </c>
      <c r="X17" s="10">
        <v>0</v>
      </c>
      <c r="Y17" s="10">
        <v>126000</v>
      </c>
      <c r="Z17" s="9" t="s">
        <v>189</v>
      </c>
      <c r="AA17" s="8">
        <v>105613.2</v>
      </c>
      <c r="AB17" s="8">
        <v>0</v>
      </c>
      <c r="AC17" s="8">
        <v>105613.2</v>
      </c>
      <c r="AD17" s="8">
        <v>0</v>
      </c>
      <c r="AE17" s="8">
        <v>0</v>
      </c>
      <c r="AF17" s="8">
        <v>0</v>
      </c>
      <c r="AG17" s="1" t="s">
        <v>124</v>
      </c>
      <c r="AH17" s="1" t="s">
        <v>74</v>
      </c>
      <c r="AI17" s="1">
        <v>2</v>
      </c>
      <c r="AJ17" s="3">
        <v>45777</v>
      </c>
      <c r="AK17" s="3">
        <v>0</v>
      </c>
      <c r="AL17" s="3">
        <v>45768</v>
      </c>
      <c r="AM17" s="3">
        <v>45775</v>
      </c>
      <c r="AN17" s="3">
        <v>45776</v>
      </c>
      <c r="AO17" s="3">
        <v>45776</v>
      </c>
      <c r="AP17" s="3">
        <v>45772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7669.86528</v>
      </c>
    </row>
    <row r="18" spans="1:56" ht="28.5" customHeight="1" x14ac:dyDescent="0.45">
      <c r="A18" s="3" t="s">
        <v>146</v>
      </c>
      <c r="B18" s="14" t="s">
        <v>146</v>
      </c>
      <c r="C18" s="9" t="s">
        <v>466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45777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189</v>
      </c>
      <c r="AA18" s="8">
        <v>26403.3</v>
      </c>
      <c r="AB18" s="8">
        <v>0</v>
      </c>
      <c r="AC18" s="8">
        <v>26403.3</v>
      </c>
      <c r="AD18" s="8">
        <v>0</v>
      </c>
      <c r="AE18" s="8">
        <v>0</v>
      </c>
      <c r="AF18" s="8">
        <v>0</v>
      </c>
      <c r="AG18" s="1" t="s">
        <v>124</v>
      </c>
      <c r="AH18" s="1" t="s">
        <v>74</v>
      </c>
      <c r="AI18" s="1">
        <v>2</v>
      </c>
      <c r="AJ18" s="3">
        <v>45777</v>
      </c>
      <c r="AK18" s="3">
        <v>0</v>
      </c>
      <c r="AL18" s="3">
        <v>45768</v>
      </c>
      <c r="AM18" s="3">
        <v>45775</v>
      </c>
      <c r="AN18" s="3">
        <v>45776</v>
      </c>
      <c r="AO18" s="3">
        <v>45776</v>
      </c>
      <c r="AP18" s="3">
        <v>45772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1917.46632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189</v>
      </c>
      <c r="AA19" s="8">
        <v>251733.81199999998</v>
      </c>
      <c r="AB19" s="8">
        <v>24372</v>
      </c>
      <c r="AC19" s="8">
        <v>227361.81199999998</v>
      </c>
      <c r="AD19" s="8">
        <v>0</v>
      </c>
      <c r="AE19" s="8">
        <v>0</v>
      </c>
      <c r="AF19" s="8" t="s">
        <v>58</v>
      </c>
      <c r="AG19" s="1" t="s">
        <v>124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8.5" customHeight="1" x14ac:dyDescent="0.45">
      <c r="A20" s="3">
        <v>45728</v>
      </c>
      <c r="B20" s="14" t="s">
        <v>562</v>
      </c>
      <c r="C20" s="9" t="s">
        <v>73</v>
      </c>
      <c r="D20" s="13" t="s">
        <v>193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156</v>
      </c>
      <c r="T20" s="12">
        <v>45744</v>
      </c>
      <c r="U20" s="11">
        <v>10000</v>
      </c>
      <c r="V20" s="10">
        <v>0</v>
      </c>
      <c r="W20" s="10">
        <v>10000</v>
      </c>
      <c r="X20" s="10">
        <v>10300</v>
      </c>
      <c r="Y20" s="10">
        <v>0</v>
      </c>
      <c r="Z20" s="9" t="s">
        <v>196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566</v>
      </c>
      <c r="AG20" s="1" t="s">
        <v>124</v>
      </c>
      <c r="AH20" s="1" t="s">
        <v>74</v>
      </c>
      <c r="AI20" s="1">
        <v>2</v>
      </c>
      <c r="AJ20" s="3">
        <v>45744</v>
      </c>
      <c r="AK20" s="3">
        <v>0</v>
      </c>
      <c r="AL20" s="3">
        <v>45735</v>
      </c>
      <c r="AM20" s="3">
        <v>45742</v>
      </c>
      <c r="AN20" s="3">
        <v>45743</v>
      </c>
      <c r="AO20" s="3">
        <v>45743</v>
      </c>
      <c r="AP20" s="3">
        <v>45739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197</v>
      </c>
      <c r="BD20" s="56">
        <v>0</v>
      </c>
    </row>
    <row r="21" spans="1:56" ht="28.5" customHeight="1" x14ac:dyDescent="0.45">
      <c r="A21" s="3">
        <v>45728</v>
      </c>
      <c r="B21" s="14" t="s">
        <v>562</v>
      </c>
      <c r="C21" s="9" t="s">
        <v>73</v>
      </c>
      <c r="D21" s="13" t="s">
        <v>237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156</v>
      </c>
      <c r="T21" s="12">
        <v>45744</v>
      </c>
      <c r="U21" s="11">
        <v>5000</v>
      </c>
      <c r="V21" s="10">
        <v>0</v>
      </c>
      <c r="W21" s="10">
        <v>5000</v>
      </c>
      <c r="X21" s="10">
        <v>5000</v>
      </c>
      <c r="Y21" s="10">
        <v>0</v>
      </c>
      <c r="Z21" s="9" t="s">
        <v>196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566</v>
      </c>
      <c r="AG21" s="1" t="s">
        <v>122</v>
      </c>
      <c r="AH21" s="1" t="s">
        <v>74</v>
      </c>
      <c r="AI21" s="1">
        <v>2</v>
      </c>
      <c r="AJ21" s="3">
        <v>45744</v>
      </c>
      <c r="AK21" s="3">
        <v>0</v>
      </c>
      <c r="AL21" s="3">
        <v>45735</v>
      </c>
      <c r="AM21" s="3">
        <v>45742</v>
      </c>
      <c r="AN21" s="3">
        <v>45743</v>
      </c>
      <c r="AO21" s="3">
        <v>45743</v>
      </c>
      <c r="AP21" s="3">
        <v>45739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197</v>
      </c>
      <c r="BD21" s="56">
        <v>0</v>
      </c>
    </row>
    <row r="22" spans="1:56" ht="28.5" customHeight="1" x14ac:dyDescent="0.45">
      <c r="A22" s="3">
        <v>45728</v>
      </c>
      <c r="B22" s="14" t="s">
        <v>562</v>
      </c>
      <c r="C22" s="9" t="s">
        <v>73</v>
      </c>
      <c r="D22" s="13" t="s">
        <v>236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156</v>
      </c>
      <c r="T22" s="12">
        <v>45744</v>
      </c>
      <c r="U22" s="11">
        <v>5000</v>
      </c>
      <c r="V22" s="10">
        <v>0</v>
      </c>
      <c r="W22" s="10">
        <v>5000</v>
      </c>
      <c r="X22" s="10">
        <v>5520</v>
      </c>
      <c r="Y22" s="10">
        <v>0</v>
      </c>
      <c r="Z22" s="9" t="s">
        <v>196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566</v>
      </c>
      <c r="AG22" s="1" t="s">
        <v>125</v>
      </c>
      <c r="AH22" s="1" t="s">
        <v>74</v>
      </c>
      <c r="AI22" s="1">
        <v>2</v>
      </c>
      <c r="AJ22" s="3">
        <v>45744</v>
      </c>
      <c r="AK22" s="3">
        <v>0</v>
      </c>
      <c r="AL22" s="3">
        <v>45735</v>
      </c>
      <c r="AM22" s="3">
        <v>45742</v>
      </c>
      <c r="AN22" s="3">
        <v>45743</v>
      </c>
      <c r="AO22" s="3">
        <v>45743</v>
      </c>
      <c r="AP22" s="3">
        <v>45739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197</v>
      </c>
      <c r="BD22" s="56">
        <v>0</v>
      </c>
    </row>
    <row r="23" spans="1:56" ht="28.5" customHeight="1" x14ac:dyDescent="0.45">
      <c r="A23" s="3">
        <v>45728</v>
      </c>
      <c r="B23" s="14" t="s">
        <v>564</v>
      </c>
      <c r="C23" s="9" t="s">
        <v>73</v>
      </c>
      <c r="D23" s="13" t="s">
        <v>290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45744</v>
      </c>
      <c r="U23" s="11">
        <v>5000</v>
      </c>
      <c r="V23" s="10">
        <v>671</v>
      </c>
      <c r="W23" s="10">
        <v>4329</v>
      </c>
      <c r="X23" s="10">
        <v>5371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566</v>
      </c>
      <c r="AG23" s="1" t="s">
        <v>125</v>
      </c>
      <c r="AH23" s="1" t="s">
        <v>74</v>
      </c>
      <c r="AI23" s="1">
        <v>2</v>
      </c>
      <c r="AJ23" s="3">
        <v>45744</v>
      </c>
      <c r="AK23" s="3">
        <v>0</v>
      </c>
      <c r="AL23" s="3">
        <v>45735</v>
      </c>
      <c r="AM23" s="3">
        <v>45742</v>
      </c>
      <c r="AN23" s="3">
        <v>45743</v>
      </c>
      <c r="AO23" s="3">
        <v>45743</v>
      </c>
      <c r="AP23" s="3">
        <v>45739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0</v>
      </c>
      <c r="B24" s="14" t="s">
        <v>138</v>
      </c>
      <c r="C24" s="9" t="s">
        <v>73</v>
      </c>
      <c r="D24" s="13" t="s">
        <v>292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 t="s">
        <v>63</v>
      </c>
      <c r="U24" s="11">
        <v>5000</v>
      </c>
      <c r="V24" s="10">
        <v>5250</v>
      </c>
      <c r="W24" s="10">
        <v>0</v>
      </c>
      <c r="X24" s="10">
        <v>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45728</v>
      </c>
      <c r="B25" s="14" t="s">
        <v>567</v>
      </c>
      <c r="C25" s="9" t="s">
        <v>73</v>
      </c>
      <c r="D25" s="13" t="s">
        <v>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45745</v>
      </c>
      <c r="U25" s="11">
        <v>20000</v>
      </c>
      <c r="V25" s="10">
        <v>20000</v>
      </c>
      <c r="W25" s="10">
        <v>0</v>
      </c>
      <c r="X25" s="10">
        <v>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568</v>
      </c>
      <c r="AG25" s="1" t="s">
        <v>123</v>
      </c>
      <c r="AH25" s="1" t="s">
        <v>77</v>
      </c>
      <c r="AI25" s="1">
        <v>1</v>
      </c>
      <c r="AJ25" s="3">
        <v>45745</v>
      </c>
      <c r="AK25" s="3">
        <v>0</v>
      </c>
      <c r="AL25" s="3">
        <v>0</v>
      </c>
      <c r="AM25" s="3">
        <v>0</v>
      </c>
      <c r="AN25" s="3">
        <v>0</v>
      </c>
      <c r="AO25" s="3">
        <v>45744</v>
      </c>
      <c r="AP25" s="3">
        <v>45740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45728</v>
      </c>
      <c r="B26" s="14" t="s">
        <v>569</v>
      </c>
      <c r="C26" s="9" t="s">
        <v>73</v>
      </c>
      <c r="D26" s="13" t="s">
        <v>59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45745</v>
      </c>
      <c r="U26" s="11">
        <v>20000</v>
      </c>
      <c r="V26" s="10">
        <v>15000</v>
      </c>
      <c r="W26" s="10">
        <v>5000</v>
      </c>
      <c r="X26" s="10">
        <v>0</v>
      </c>
      <c r="Y26" s="10">
        <v>0</v>
      </c>
      <c r="Z26" s="9" t="s">
        <v>196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570</v>
      </c>
      <c r="AG26" s="1" t="s">
        <v>123</v>
      </c>
      <c r="AH26" s="1" t="s">
        <v>77</v>
      </c>
      <c r="AI26" s="1">
        <v>1</v>
      </c>
      <c r="AJ26" s="3">
        <v>45745</v>
      </c>
      <c r="AK26" s="3">
        <v>0</v>
      </c>
      <c r="AL26" s="3">
        <v>0</v>
      </c>
      <c r="AM26" s="3">
        <v>0</v>
      </c>
      <c r="AN26" s="3">
        <v>0</v>
      </c>
      <c r="AO26" s="3">
        <v>45744</v>
      </c>
      <c r="AP26" s="3">
        <v>45740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45737</v>
      </c>
      <c r="B27" s="14" t="s">
        <v>673</v>
      </c>
      <c r="C27" s="9" t="s">
        <v>73</v>
      </c>
      <c r="D27" s="13" t="s">
        <v>193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196</v>
      </c>
      <c r="AA27" s="8">
        <v>8801.1</v>
      </c>
      <c r="AB27" s="8">
        <v>8801.1</v>
      </c>
      <c r="AC27" s="8">
        <v>0</v>
      </c>
      <c r="AD27" s="8">
        <v>0</v>
      </c>
      <c r="AE27" s="8">
        <v>0</v>
      </c>
      <c r="AF27" s="8" t="s">
        <v>674</v>
      </c>
      <c r="AG27" s="1" t="s">
        <v>125</v>
      </c>
      <c r="AH27" s="1" t="s">
        <v>74</v>
      </c>
      <c r="AI27" s="1">
        <v>2</v>
      </c>
      <c r="AJ27" s="3">
        <v>45748</v>
      </c>
      <c r="AK27" s="3">
        <v>0</v>
      </c>
      <c r="AL27" s="3">
        <v>45739</v>
      </c>
      <c r="AM27" s="3">
        <v>45746</v>
      </c>
      <c r="AN27" s="3">
        <v>45747</v>
      </c>
      <c r="AO27" s="3">
        <v>45747</v>
      </c>
      <c r="AP27" s="3">
        <v>45743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673</v>
      </c>
      <c r="C28" s="9" t="s">
        <v>73</v>
      </c>
      <c r="D28" s="13" t="s">
        <v>237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674</v>
      </c>
      <c r="AG28" s="1" t="s">
        <v>123</v>
      </c>
      <c r="AH28" s="1" t="s">
        <v>74</v>
      </c>
      <c r="AI28" s="1">
        <v>2</v>
      </c>
      <c r="AJ28" s="3">
        <v>45748</v>
      </c>
      <c r="AK28" s="3">
        <v>0</v>
      </c>
      <c r="AL28" s="3">
        <v>45739</v>
      </c>
      <c r="AM28" s="3">
        <v>45746</v>
      </c>
      <c r="AN28" s="3">
        <v>45747</v>
      </c>
      <c r="AO28" s="3">
        <v>45747</v>
      </c>
      <c r="AP28" s="3">
        <v>45743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673</v>
      </c>
      <c r="C29" s="9" t="s">
        <v>73</v>
      </c>
      <c r="D29" s="13" t="s">
        <v>230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45748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196</v>
      </c>
      <c r="AA29" s="8">
        <v>8801.1</v>
      </c>
      <c r="AB29" s="8">
        <v>8801.1</v>
      </c>
      <c r="AC29" s="8">
        <v>0</v>
      </c>
      <c r="AD29" s="8">
        <v>0</v>
      </c>
      <c r="AE29" s="8">
        <v>0</v>
      </c>
      <c r="AF29" s="8" t="s">
        <v>674</v>
      </c>
      <c r="AG29" s="1" t="s">
        <v>123</v>
      </c>
      <c r="AH29" s="1" t="s">
        <v>74</v>
      </c>
      <c r="AI29" s="1">
        <v>2</v>
      </c>
      <c r="AJ29" s="3">
        <v>45748</v>
      </c>
      <c r="AK29" s="3">
        <v>0</v>
      </c>
      <c r="AL29" s="3">
        <v>45739</v>
      </c>
      <c r="AM29" s="3">
        <v>45746</v>
      </c>
      <c r="AN29" s="3">
        <v>45747</v>
      </c>
      <c r="AO29" s="3">
        <v>45747</v>
      </c>
      <c r="AP29" s="3">
        <v>45743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675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196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>
        <v>0</v>
      </c>
      <c r="AG30" s="1" t="s">
        <v>123</v>
      </c>
      <c r="AH30" s="1" t="s">
        <v>77</v>
      </c>
      <c r="AI30" s="1">
        <v>1</v>
      </c>
      <c r="AJ30" s="3">
        <v>45750</v>
      </c>
      <c r="AK30" s="3">
        <v>0</v>
      </c>
      <c r="AL30" s="3">
        <v>0</v>
      </c>
      <c r="AM30" s="3">
        <v>0</v>
      </c>
      <c r="AN30" s="3">
        <v>0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673</v>
      </c>
      <c r="C31" s="9" t="s">
        <v>73</v>
      </c>
      <c r="D31" s="13" t="s">
        <v>235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676</v>
      </c>
      <c r="AG31" s="1" t="s">
        <v>123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45737</v>
      </c>
      <c r="B32" s="14" t="s">
        <v>673</v>
      </c>
      <c r="C32" s="9" t="s">
        <v>73</v>
      </c>
      <c r="D32" s="13" t="s">
        <v>236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3947</v>
      </c>
      <c r="AC32" s="8">
        <v>453.55000000000018</v>
      </c>
      <c r="AD32" s="8">
        <v>0</v>
      </c>
      <c r="AE32" s="8">
        <v>0</v>
      </c>
      <c r="AF32" s="8" t="s">
        <v>676</v>
      </c>
      <c r="AG32" s="1" t="s">
        <v>123</v>
      </c>
      <c r="AH32" s="1" t="s">
        <v>74</v>
      </c>
      <c r="AI32" s="1">
        <v>2</v>
      </c>
      <c r="AJ32" s="3">
        <v>45750</v>
      </c>
      <c r="AK32" s="3">
        <v>0</v>
      </c>
      <c r="AL32" s="3">
        <v>45741</v>
      </c>
      <c r="AM32" s="3">
        <v>45748</v>
      </c>
      <c r="AN32" s="3">
        <v>45749</v>
      </c>
      <c r="AO32" s="3">
        <v>45749</v>
      </c>
      <c r="AP32" s="3">
        <v>45745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34.163401777777793</v>
      </c>
    </row>
    <row r="33" spans="1:56" ht="28.5" customHeight="1" x14ac:dyDescent="0.45">
      <c r="A33" s="3">
        <v>45737</v>
      </c>
      <c r="B33" s="14" t="s">
        <v>673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676</v>
      </c>
      <c r="AG33" s="1" t="s">
        <v>123</v>
      </c>
      <c r="AH33" s="1" t="s">
        <v>74</v>
      </c>
      <c r="AI33" s="1">
        <v>2</v>
      </c>
      <c r="AJ33" s="3">
        <v>45750</v>
      </c>
      <c r="AK33" s="3">
        <v>0</v>
      </c>
      <c r="AL33" s="3">
        <v>45741</v>
      </c>
      <c r="AM33" s="3">
        <v>45748</v>
      </c>
      <c r="AN33" s="3">
        <v>45749</v>
      </c>
      <c r="AO33" s="3">
        <v>45749</v>
      </c>
      <c r="AP33" s="3">
        <v>45745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45737</v>
      </c>
      <c r="B34" s="14" t="s">
        <v>673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676</v>
      </c>
      <c r="AG34" s="1" t="s">
        <v>123</v>
      </c>
      <c r="AH34" s="1" t="s">
        <v>74</v>
      </c>
      <c r="AI34" s="1">
        <v>2</v>
      </c>
      <c r="AJ34" s="3">
        <v>45750</v>
      </c>
      <c r="AK34" s="3">
        <v>0</v>
      </c>
      <c r="AL34" s="3">
        <v>45741</v>
      </c>
      <c r="AM34" s="3">
        <v>45748</v>
      </c>
      <c r="AN34" s="3">
        <v>45749</v>
      </c>
      <c r="AO34" s="3">
        <v>45749</v>
      </c>
      <c r="AP34" s="3">
        <v>45745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45737</v>
      </c>
      <c r="B35" s="14" t="s">
        <v>673</v>
      </c>
      <c r="C35" s="9" t="s">
        <v>73</v>
      </c>
      <c r="D35" s="13" t="s">
        <v>193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196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677</v>
      </c>
      <c r="AG35" s="1" t="s">
        <v>125</v>
      </c>
      <c r="AH35" s="1" t="s">
        <v>74</v>
      </c>
      <c r="AI35" s="1">
        <v>2</v>
      </c>
      <c r="AJ35" s="3">
        <v>45752</v>
      </c>
      <c r="AK35" s="3">
        <v>0</v>
      </c>
      <c r="AL35" s="3">
        <v>45743</v>
      </c>
      <c r="AM35" s="3">
        <v>45750</v>
      </c>
      <c r="AN35" s="3">
        <v>45751</v>
      </c>
      <c r="AO35" s="3">
        <v>45751</v>
      </c>
      <c r="AP35" s="3">
        <v>45747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662.93796800000007</v>
      </c>
    </row>
    <row r="36" spans="1:56" ht="28.5" customHeight="1" x14ac:dyDescent="0.45">
      <c r="A36" s="3">
        <v>45737</v>
      </c>
      <c r="B36" s="14" t="s">
        <v>673</v>
      </c>
      <c r="C36" s="9" t="s">
        <v>73</v>
      </c>
      <c r="D36" s="13" t="s">
        <v>225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677</v>
      </c>
      <c r="AG36" s="1" t="s">
        <v>125</v>
      </c>
      <c r="AH36" s="1" t="s">
        <v>74</v>
      </c>
      <c r="AI36" s="1">
        <v>2</v>
      </c>
      <c r="AJ36" s="3">
        <v>45752</v>
      </c>
      <c r="AK36" s="3">
        <v>0</v>
      </c>
      <c r="AL36" s="3">
        <v>45743</v>
      </c>
      <c r="AM36" s="3">
        <v>45750</v>
      </c>
      <c r="AN36" s="3">
        <v>45751</v>
      </c>
      <c r="AO36" s="3">
        <v>45751</v>
      </c>
      <c r="AP36" s="3">
        <v>45747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45737</v>
      </c>
      <c r="B37" s="14" t="s">
        <v>673</v>
      </c>
      <c r="C37" s="9" t="s">
        <v>73</v>
      </c>
      <c r="D37" s="13" t="s">
        <v>267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45752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677</v>
      </c>
      <c r="AG37" s="1" t="s">
        <v>61</v>
      </c>
      <c r="AH37" s="1" t="s">
        <v>74</v>
      </c>
      <c r="AI37" s="1">
        <v>2</v>
      </c>
      <c r="AJ37" s="3">
        <v>45752</v>
      </c>
      <c r="AK37" s="3">
        <v>0</v>
      </c>
      <c r="AL37" s="3">
        <v>45743</v>
      </c>
      <c r="AM37" s="3">
        <v>45750</v>
      </c>
      <c r="AN37" s="3">
        <v>45751</v>
      </c>
      <c r="AO37" s="3">
        <v>45751</v>
      </c>
      <c r="AP37" s="3">
        <v>45747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45737</v>
      </c>
      <c r="B38" s="14" t="s">
        <v>678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196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122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1325.8759360000001</v>
      </c>
    </row>
    <row r="39" spans="1:56" ht="28.5" customHeight="1" x14ac:dyDescent="0.45">
      <c r="A39" s="3">
        <v>45737</v>
      </c>
      <c r="B39" s="14" t="s">
        <v>679</v>
      </c>
      <c r="C39" s="9" t="s">
        <v>73</v>
      </c>
      <c r="D39" s="13" t="s">
        <v>59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45769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196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>
        <v>0</v>
      </c>
      <c r="AG39" s="1" t="s">
        <v>123</v>
      </c>
      <c r="AH39" s="1" t="s">
        <v>77</v>
      </c>
      <c r="AI39" s="1">
        <v>1</v>
      </c>
      <c r="AJ39" s="3">
        <v>45769</v>
      </c>
      <c r="AK39" s="3">
        <v>0</v>
      </c>
      <c r="AL39" s="3">
        <v>0</v>
      </c>
      <c r="AM39" s="3">
        <v>0</v>
      </c>
      <c r="AN39" s="3">
        <v>0</v>
      </c>
      <c r="AO39" s="3">
        <v>45768</v>
      </c>
      <c r="AP39" s="3">
        <v>45764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1325.8759360000001</v>
      </c>
    </row>
    <row r="40" spans="1:56" ht="28.5" customHeight="1" x14ac:dyDescent="0.45">
      <c r="A40" s="3" t="s">
        <v>146</v>
      </c>
      <c r="B40" s="14" t="s">
        <v>146</v>
      </c>
      <c r="C40" s="9" t="s">
        <v>73</v>
      </c>
      <c r="D40" s="13" t="s">
        <v>61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45777</v>
      </c>
      <c r="U40" s="11">
        <v>485000</v>
      </c>
      <c r="V40" s="10">
        <v>0</v>
      </c>
      <c r="W40" s="10">
        <v>485000</v>
      </c>
      <c r="X40" s="10">
        <v>0</v>
      </c>
      <c r="Y40" s="10">
        <v>509250</v>
      </c>
      <c r="Z40" s="9" t="s">
        <v>196</v>
      </c>
      <c r="AA40" s="8">
        <v>426853.35</v>
      </c>
      <c r="AB40" s="8">
        <v>0</v>
      </c>
      <c r="AC40" s="8">
        <v>426853.35</v>
      </c>
      <c r="AD40" s="8">
        <v>0</v>
      </c>
      <c r="AE40" s="8">
        <v>0</v>
      </c>
      <c r="AF40" s="8">
        <v>0</v>
      </c>
      <c r="AG40" s="1" t="s">
        <v>122</v>
      </c>
      <c r="AH40" s="1" t="s">
        <v>74</v>
      </c>
      <c r="AI40" s="1">
        <v>2</v>
      </c>
      <c r="AJ40" s="3">
        <v>45777</v>
      </c>
      <c r="AK40" s="3">
        <v>0</v>
      </c>
      <c r="AL40" s="3">
        <v>45768</v>
      </c>
      <c r="AM40" s="3">
        <v>45775</v>
      </c>
      <c r="AN40" s="3">
        <v>45776</v>
      </c>
      <c r="AO40" s="3">
        <v>45776</v>
      </c>
      <c r="AP40" s="3">
        <v>45772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32152.491448000001</v>
      </c>
    </row>
    <row r="41" spans="1:56" ht="28.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196</v>
      </c>
      <c r="AA41" s="8">
        <v>528904.19999999995</v>
      </c>
      <c r="AB41" s="8">
        <v>39989.600000000006</v>
      </c>
      <c r="AC41" s="8">
        <v>488914.6</v>
      </c>
      <c r="AD41" s="8">
        <v>0</v>
      </c>
      <c r="AE41" s="8">
        <v>0</v>
      </c>
      <c r="AF41" s="8" t="s">
        <v>58</v>
      </c>
      <c r="AG41" s="1" t="s">
        <v>126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0</v>
      </c>
    </row>
    <row r="42" spans="1:56" ht="28.5" customHeight="1" x14ac:dyDescent="0.45">
      <c r="A42" s="3">
        <v>45740</v>
      </c>
      <c r="B42" s="14" t="s">
        <v>705</v>
      </c>
      <c r="C42" s="9" t="s">
        <v>316</v>
      </c>
      <c r="D42" s="13" t="s">
        <v>680</v>
      </c>
      <c r="E42" s="9">
        <v>19</v>
      </c>
      <c r="F42" s="9">
        <v>26</v>
      </c>
      <c r="G42" s="9" t="s">
        <v>60</v>
      </c>
      <c r="H42" s="9" t="s">
        <v>76</v>
      </c>
      <c r="I42" s="9">
        <v>70</v>
      </c>
      <c r="J42" s="9" t="s">
        <v>57</v>
      </c>
      <c r="K42" s="9">
        <v>5</v>
      </c>
      <c r="L42" s="9" t="s">
        <v>93</v>
      </c>
      <c r="M42" s="10">
        <v>20</v>
      </c>
      <c r="N42" s="9">
        <v>28</v>
      </c>
      <c r="O42" s="9">
        <v>50</v>
      </c>
      <c r="P42" s="10">
        <v>166.06488593407997</v>
      </c>
      <c r="Q42" s="10">
        <v>0</v>
      </c>
      <c r="R42" s="10">
        <v>166.06488593407997</v>
      </c>
      <c r="S42" s="9" t="s">
        <v>133</v>
      </c>
      <c r="T42" s="12">
        <v>45756</v>
      </c>
      <c r="U42" s="11">
        <v>10000</v>
      </c>
      <c r="V42" s="10">
        <v>384</v>
      </c>
      <c r="W42" s="10">
        <v>9616</v>
      </c>
      <c r="X42" s="10">
        <v>0</v>
      </c>
      <c r="Y42" s="10">
        <v>10096.800000000001</v>
      </c>
      <c r="Z42" s="9" t="s">
        <v>318</v>
      </c>
      <c r="AA42" s="8">
        <v>7388.4536000000007</v>
      </c>
      <c r="AB42" s="8">
        <v>5520</v>
      </c>
      <c r="AC42" s="8">
        <v>1868.4536000000007</v>
      </c>
      <c r="AD42" s="8">
        <v>0</v>
      </c>
      <c r="AE42" s="8">
        <v>7388.4536000000007</v>
      </c>
      <c r="AF42" s="8" t="s">
        <v>299</v>
      </c>
      <c r="AG42" s="1" t="s">
        <v>123</v>
      </c>
      <c r="AH42" s="1" t="s">
        <v>68</v>
      </c>
      <c r="AI42" s="1">
        <v>4</v>
      </c>
      <c r="AJ42" s="3">
        <v>45756</v>
      </c>
      <c r="AK42" s="3">
        <v>45752</v>
      </c>
      <c r="AL42" s="3">
        <v>45746</v>
      </c>
      <c r="AM42" s="3">
        <v>45753</v>
      </c>
      <c r="AN42" s="3">
        <v>45754</v>
      </c>
      <c r="AO42" s="3">
        <v>45754</v>
      </c>
      <c r="AP42" s="3">
        <v>45751</v>
      </c>
      <c r="AQ42" s="3">
        <v>45755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126.22442097777787</v>
      </c>
    </row>
    <row r="43" spans="1:56" ht="28.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318</v>
      </c>
      <c r="AA43" s="8">
        <v>7388.4536000000007</v>
      </c>
      <c r="AB43" s="8">
        <v>5520</v>
      </c>
      <c r="AC43" s="8">
        <v>1868.4536000000007</v>
      </c>
      <c r="AD43" s="8">
        <v>0</v>
      </c>
      <c r="AE43" s="8">
        <v>7388.4536000000007</v>
      </c>
      <c r="AF43" s="8" t="s">
        <v>58</v>
      </c>
      <c r="AG43" s="1" t="s">
        <v>123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319</v>
      </c>
      <c r="BD43" s="56">
        <v>0</v>
      </c>
    </row>
    <row r="44" spans="1:56" ht="28.5" customHeight="1" x14ac:dyDescent="0.45">
      <c r="A44" s="3">
        <v>45721</v>
      </c>
      <c r="B44" s="14" t="s">
        <v>513</v>
      </c>
      <c r="C44" s="9" t="s">
        <v>152</v>
      </c>
      <c r="D44" s="13" t="s">
        <v>484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>
        <v>45744</v>
      </c>
      <c r="U44" s="11">
        <v>5040</v>
      </c>
      <c r="V44" s="10">
        <v>0</v>
      </c>
      <c r="W44" s="10">
        <v>5040</v>
      </c>
      <c r="X44" s="10">
        <v>2910</v>
      </c>
      <c r="Y44" s="10">
        <v>2236.5</v>
      </c>
      <c r="Z44" s="9" t="s">
        <v>116</v>
      </c>
      <c r="AA44" s="8">
        <v>2218.3172549999999</v>
      </c>
      <c r="AB44" s="8">
        <v>2218.3172549999999</v>
      </c>
      <c r="AC44" s="8">
        <v>0</v>
      </c>
      <c r="AD44" s="8">
        <v>0</v>
      </c>
      <c r="AE44" s="8">
        <v>2218.3172549999999</v>
      </c>
      <c r="AF44" s="8">
        <v>0</v>
      </c>
      <c r="AG44" s="1" t="s">
        <v>122</v>
      </c>
      <c r="AH44" s="1" t="s">
        <v>75</v>
      </c>
      <c r="AI44" s="1">
        <v>4</v>
      </c>
      <c r="AJ44" s="3">
        <v>45744</v>
      </c>
      <c r="AK44" s="3">
        <v>45740</v>
      </c>
      <c r="AL44" s="3">
        <v>45733</v>
      </c>
      <c r="AM44" s="3">
        <v>45741</v>
      </c>
      <c r="AN44" s="3">
        <v>45742</v>
      </c>
      <c r="AO44" s="3">
        <v>45743</v>
      </c>
      <c r="AP44" s="3">
        <v>45739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238</v>
      </c>
      <c r="BD44" s="56">
        <v>0</v>
      </c>
    </row>
    <row r="45" spans="1:56" ht="28.5" customHeight="1" x14ac:dyDescent="0.45">
      <c r="A45" s="3">
        <v>45741</v>
      </c>
      <c r="B45" s="14" t="s">
        <v>138</v>
      </c>
      <c r="C45" s="9" t="s">
        <v>152</v>
      </c>
      <c r="D45" s="13" t="s">
        <v>708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>
        <v>45764</v>
      </c>
      <c r="U45" s="11">
        <v>5040</v>
      </c>
      <c r="V45" s="10">
        <v>0</v>
      </c>
      <c r="W45" s="10">
        <v>5040</v>
      </c>
      <c r="X45" s="10">
        <v>0</v>
      </c>
      <c r="Y45" s="10">
        <v>5292</v>
      </c>
      <c r="Z45" s="9" t="s">
        <v>116</v>
      </c>
      <c r="AA45" s="8">
        <v>4999.0247999999992</v>
      </c>
      <c r="AB45" s="8">
        <v>0</v>
      </c>
      <c r="AC45" s="8">
        <v>4999.0247999999992</v>
      </c>
      <c r="AD45" s="8">
        <v>0</v>
      </c>
      <c r="AE45" s="8">
        <v>4999.0247999999992</v>
      </c>
      <c r="AF45" s="8">
        <v>0</v>
      </c>
      <c r="AG45" s="1" t="s">
        <v>125</v>
      </c>
      <c r="AH45" s="1" t="s">
        <v>75</v>
      </c>
      <c r="AI45" s="1">
        <v>4</v>
      </c>
      <c r="AJ45" s="3">
        <v>45764</v>
      </c>
      <c r="AK45" s="3">
        <v>45760</v>
      </c>
      <c r="AL45" s="3">
        <v>45753</v>
      </c>
      <c r="AM45" s="3">
        <v>45761</v>
      </c>
      <c r="AN45" s="3">
        <v>45762</v>
      </c>
      <c r="AO45" s="3">
        <v>45763</v>
      </c>
      <c r="AP45" s="3">
        <v>45759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238</v>
      </c>
      <c r="BD45" s="56">
        <v>422.13987199999997</v>
      </c>
    </row>
    <row r="46" spans="1:56" ht="28.5" customHeight="1" x14ac:dyDescent="0.45">
      <c r="A46" s="3">
        <v>45741</v>
      </c>
      <c r="B46" s="14" t="s">
        <v>138</v>
      </c>
      <c r="C46" s="9" t="s">
        <v>152</v>
      </c>
      <c r="D46" s="13" t="s">
        <v>709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>
        <v>45764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116</v>
      </c>
      <c r="AA46" s="8">
        <v>4999.0247999999992</v>
      </c>
      <c r="AB46" s="8">
        <v>0</v>
      </c>
      <c r="AC46" s="8">
        <v>4999.0247999999992</v>
      </c>
      <c r="AD46" s="8">
        <v>0</v>
      </c>
      <c r="AE46" s="8">
        <v>4999.0247999999992</v>
      </c>
      <c r="AF46" s="8">
        <v>0</v>
      </c>
      <c r="AG46" s="1" t="s">
        <v>125</v>
      </c>
      <c r="AH46" s="1" t="s">
        <v>75</v>
      </c>
      <c r="AI46" s="1">
        <v>4</v>
      </c>
      <c r="AJ46" s="3">
        <v>45764</v>
      </c>
      <c r="AK46" s="3">
        <v>45760</v>
      </c>
      <c r="AL46" s="3">
        <v>45753</v>
      </c>
      <c r="AM46" s="3">
        <v>45761</v>
      </c>
      <c r="AN46" s="3">
        <v>45762</v>
      </c>
      <c r="AO46" s="3">
        <v>45763</v>
      </c>
      <c r="AP46" s="3">
        <v>45759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238</v>
      </c>
      <c r="BD46" s="56">
        <v>422.13987199999997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116</v>
      </c>
      <c r="AA47" s="8">
        <v>12216.366854999998</v>
      </c>
      <c r="AB47" s="8">
        <v>2218.3172549999999</v>
      </c>
      <c r="AC47" s="8">
        <v>9998.0495999999985</v>
      </c>
      <c r="AD47" s="8">
        <v>0</v>
      </c>
      <c r="AE47" s="8">
        <v>12216.366854999998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239</v>
      </c>
      <c r="BD47" s="56">
        <v>0</v>
      </c>
    </row>
    <row r="48" spans="1:56" ht="28.5" customHeight="1" x14ac:dyDescent="0.45">
      <c r="A48" s="3" t="s">
        <v>146</v>
      </c>
      <c r="B48" s="14" t="s">
        <v>146</v>
      </c>
      <c r="C48" s="9" t="s">
        <v>195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45777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151</v>
      </c>
      <c r="AA48" s="8">
        <v>8801.1</v>
      </c>
      <c r="AB48" s="8">
        <v>8801.1</v>
      </c>
      <c r="AC48" s="8">
        <v>0</v>
      </c>
      <c r="AD48" s="8">
        <v>0</v>
      </c>
      <c r="AE48" s="8">
        <v>0</v>
      </c>
      <c r="AF48" s="8">
        <v>0</v>
      </c>
      <c r="AG48" s="1" t="s">
        <v>125</v>
      </c>
      <c r="AH48" s="1" t="s">
        <v>77</v>
      </c>
      <c r="AI48" s="1">
        <v>1</v>
      </c>
      <c r="AJ48" s="3">
        <v>45777</v>
      </c>
      <c r="AK48" s="3">
        <v>0</v>
      </c>
      <c r="AL48" s="3">
        <v>0</v>
      </c>
      <c r="AM48" s="3">
        <v>0</v>
      </c>
      <c r="AN48" s="3">
        <v>0</v>
      </c>
      <c r="AO48" s="3">
        <v>45776</v>
      </c>
      <c r="AP48" s="3">
        <v>45772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8.5" customHeight="1" x14ac:dyDescent="0.45">
      <c r="A49" s="3" t="s">
        <v>146</v>
      </c>
      <c r="B49" s="14" t="s">
        <v>146</v>
      </c>
      <c r="C49" s="9" t="s">
        <v>195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45807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151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122</v>
      </c>
      <c r="AH49" s="1" t="s">
        <v>77</v>
      </c>
      <c r="AI49" s="1">
        <v>1</v>
      </c>
      <c r="AJ49" s="3">
        <v>45807</v>
      </c>
      <c r="AK49" s="3">
        <v>0</v>
      </c>
      <c r="AL49" s="3">
        <v>0</v>
      </c>
      <c r="AM49" s="3">
        <v>0</v>
      </c>
      <c r="AN49" s="3">
        <v>0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540.28975000000003</v>
      </c>
    </row>
    <row r="50" spans="1:56" ht="28.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151</v>
      </c>
      <c r="AA50" s="8">
        <v>17602.2</v>
      </c>
      <c r="AB50" s="8">
        <v>8801.1</v>
      </c>
      <c r="AC50" s="8">
        <v>8801.1</v>
      </c>
      <c r="AD50" s="8">
        <v>0</v>
      </c>
      <c r="AE50" s="8">
        <v>0</v>
      </c>
      <c r="AF50" s="8" t="s">
        <v>58</v>
      </c>
      <c r="AG50" s="1" t="s">
        <v>124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8.5" customHeight="1" x14ac:dyDescent="0.45">
      <c r="A51" s="3" t="s">
        <v>146</v>
      </c>
      <c r="B51" s="14" t="s">
        <v>146</v>
      </c>
      <c r="C51" s="9" t="s">
        <v>86</v>
      </c>
      <c r="D51" s="13" t="s">
        <v>59</v>
      </c>
      <c r="E51" s="9">
        <v>20</v>
      </c>
      <c r="F51" s="9">
        <v>38</v>
      </c>
      <c r="G51" s="9" t="s">
        <v>60</v>
      </c>
      <c r="H51" s="9">
        <v>0</v>
      </c>
      <c r="I51" s="9">
        <v>72</v>
      </c>
      <c r="J51" s="9" t="s">
        <v>57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 t="s">
        <v>63</v>
      </c>
      <c r="U51" s="11">
        <v>50000</v>
      </c>
      <c r="V51" s="10">
        <v>0</v>
      </c>
      <c r="W51" s="10">
        <v>50000</v>
      </c>
      <c r="X51" s="10">
        <v>0</v>
      </c>
      <c r="Y51" s="10">
        <v>0</v>
      </c>
      <c r="Z51" s="9" t="s">
        <v>79</v>
      </c>
      <c r="AA51" s="8">
        <v>55181.5</v>
      </c>
      <c r="AB51" s="8">
        <v>14387</v>
      </c>
      <c r="AC51" s="8">
        <v>40794.5</v>
      </c>
      <c r="AD51" s="8">
        <v>0</v>
      </c>
      <c r="AE51" s="8">
        <v>0</v>
      </c>
      <c r="AF51" s="8">
        <v>0</v>
      </c>
      <c r="AG51" s="1" t="s">
        <v>122</v>
      </c>
      <c r="AH51" s="1" t="s">
        <v>77</v>
      </c>
      <c r="AI51" s="1">
        <v>1</v>
      </c>
      <c r="AJ51" s="3" t="s">
        <v>63</v>
      </c>
      <c r="AK51" s="3">
        <v>0</v>
      </c>
      <c r="AL51" s="3">
        <v>0</v>
      </c>
      <c r="AM51" s="3">
        <v>0</v>
      </c>
      <c r="AN51" s="3">
        <v>0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2937.2039999999997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79</v>
      </c>
      <c r="AA52" s="8">
        <v>55181.5</v>
      </c>
      <c r="AB52" s="8">
        <v>14387</v>
      </c>
      <c r="AC52" s="8">
        <v>40794.5</v>
      </c>
      <c r="AD52" s="8">
        <v>0</v>
      </c>
      <c r="AE52" s="8">
        <v>0</v>
      </c>
      <c r="AF52" s="8" t="s">
        <v>58</v>
      </c>
      <c r="AG52" s="1" t="s">
        <v>124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45">
      <c r="A53" s="3">
        <v>45721</v>
      </c>
      <c r="B53" s="14" t="s">
        <v>514</v>
      </c>
      <c r="C53" s="9" t="s">
        <v>152</v>
      </c>
      <c r="D53" s="13" t="s">
        <v>488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45747</v>
      </c>
      <c r="U53" s="11">
        <v>971</v>
      </c>
      <c r="V53" s="10">
        <v>0</v>
      </c>
      <c r="W53" s="10">
        <v>971</v>
      </c>
      <c r="X53" s="10">
        <v>10610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124</v>
      </c>
      <c r="AH53" s="1" t="s">
        <v>75</v>
      </c>
      <c r="AI53" s="1">
        <v>4</v>
      </c>
      <c r="AJ53" s="3">
        <v>45747</v>
      </c>
      <c r="AK53" s="3">
        <v>45743</v>
      </c>
      <c r="AL53" s="3">
        <v>45736</v>
      </c>
      <c r="AM53" s="3">
        <v>45744</v>
      </c>
      <c r="AN53" s="3">
        <v>45745</v>
      </c>
      <c r="AO53" s="3">
        <v>45746</v>
      </c>
      <c r="AP53" s="3">
        <v>45742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45721</v>
      </c>
      <c r="B54" s="14" t="s">
        <v>514</v>
      </c>
      <c r="C54" s="9" t="s">
        <v>152</v>
      </c>
      <c r="D54" s="13" t="s">
        <v>357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111</v>
      </c>
      <c r="V54" s="10">
        <v>0</v>
      </c>
      <c r="W54" s="10">
        <v>111</v>
      </c>
      <c r="X54" s="10">
        <v>5600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124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45721</v>
      </c>
      <c r="B55" s="14" t="s">
        <v>515</v>
      </c>
      <c r="C55" s="9" t="s">
        <v>152</v>
      </c>
      <c r="D55" s="13" t="s">
        <v>161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45743</v>
      </c>
      <c r="U55" s="11">
        <v>4880</v>
      </c>
      <c r="V55" s="10">
        <v>0</v>
      </c>
      <c r="W55" s="10">
        <v>4880</v>
      </c>
      <c r="X55" s="10">
        <v>21200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122</v>
      </c>
      <c r="AH55" s="1" t="s">
        <v>75</v>
      </c>
      <c r="AI55" s="1">
        <v>4</v>
      </c>
      <c r="AJ55" s="3">
        <v>45743</v>
      </c>
      <c r="AK55" s="3">
        <v>45739</v>
      </c>
      <c r="AL55" s="3">
        <v>45732</v>
      </c>
      <c r="AM55" s="3">
        <v>45740</v>
      </c>
      <c r="AN55" s="3">
        <v>45741</v>
      </c>
      <c r="AO55" s="3">
        <v>45742</v>
      </c>
      <c r="AP55" s="3">
        <v>45738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45729</v>
      </c>
      <c r="B56" s="14" t="s">
        <v>609</v>
      </c>
      <c r="C56" s="9" t="s">
        <v>297</v>
      </c>
      <c r="D56" s="13" t="s">
        <v>584</v>
      </c>
      <c r="E56" s="9">
        <v>20</v>
      </c>
      <c r="F56" s="9">
        <v>30</v>
      </c>
      <c r="G56" s="9" t="s">
        <v>60</v>
      </c>
      <c r="H56" s="9" t="s">
        <v>66</v>
      </c>
      <c r="I56" s="9">
        <v>80</v>
      </c>
      <c r="J56" s="9" t="s">
        <v>57</v>
      </c>
      <c r="K56" s="9">
        <v>5</v>
      </c>
      <c r="L56" s="9" t="s">
        <v>251</v>
      </c>
      <c r="M56" s="10">
        <v>21</v>
      </c>
      <c r="N56" s="9">
        <v>33</v>
      </c>
      <c r="O56" s="9">
        <v>40</v>
      </c>
      <c r="P56" s="10">
        <v>170.969464512</v>
      </c>
      <c r="Q56" s="10">
        <v>0</v>
      </c>
      <c r="R56" s="10">
        <v>170.969464512</v>
      </c>
      <c r="S56" s="9" t="s">
        <v>71</v>
      </c>
      <c r="T56" s="12">
        <v>45743</v>
      </c>
      <c r="U56" s="11">
        <v>10000</v>
      </c>
      <c r="V56" s="10">
        <v>0</v>
      </c>
      <c r="W56" s="10">
        <v>10000</v>
      </c>
      <c r="X56" s="10">
        <v>10500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68</v>
      </c>
      <c r="AI56" s="1">
        <v>4</v>
      </c>
      <c r="AJ56" s="3">
        <v>45743</v>
      </c>
      <c r="AK56" s="3">
        <v>45739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45738</v>
      </c>
      <c r="AQ56" s="3">
        <v>45742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45721</v>
      </c>
      <c r="B57" s="14" t="s">
        <v>516</v>
      </c>
      <c r="C57" s="9" t="s">
        <v>152</v>
      </c>
      <c r="D57" s="13" t="s">
        <v>131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45743</v>
      </c>
      <c r="U57" s="11">
        <v>5040</v>
      </c>
      <c r="V57" s="10">
        <v>0</v>
      </c>
      <c r="W57" s="10">
        <v>5040</v>
      </c>
      <c r="X57" s="10">
        <v>5950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45743</v>
      </c>
      <c r="AK57" s="3">
        <v>45739</v>
      </c>
      <c r="AL57" s="3">
        <v>45732</v>
      </c>
      <c r="AM57" s="3">
        <v>45740</v>
      </c>
      <c r="AN57" s="3">
        <v>45741</v>
      </c>
      <c r="AO57" s="3">
        <v>45742</v>
      </c>
      <c r="AP57" s="3">
        <v>45738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45611</v>
      </c>
      <c r="B58" s="14" t="s">
        <v>249</v>
      </c>
      <c r="C58" s="9" t="s">
        <v>152</v>
      </c>
      <c r="D58" s="13" t="s">
        <v>131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45743</v>
      </c>
      <c r="U58" s="11">
        <v>67</v>
      </c>
      <c r="V58" s="10">
        <v>0</v>
      </c>
      <c r="W58" s="10">
        <v>67</v>
      </c>
      <c r="X58" s="10">
        <v>80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45743</v>
      </c>
      <c r="AK58" s="3">
        <v>45739</v>
      </c>
      <c r="AL58" s="3">
        <v>45732</v>
      </c>
      <c r="AM58" s="3">
        <v>45740</v>
      </c>
      <c r="AN58" s="3">
        <v>45741</v>
      </c>
      <c r="AO58" s="3">
        <v>45742</v>
      </c>
      <c r="AP58" s="3">
        <v>45738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45721</v>
      </c>
      <c r="B59" s="14" t="s">
        <v>517</v>
      </c>
      <c r="C59" s="9" t="s">
        <v>152</v>
      </c>
      <c r="D59" s="13" t="s">
        <v>141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45744</v>
      </c>
      <c r="U59" s="11">
        <v>20000</v>
      </c>
      <c r="V59" s="10">
        <v>0</v>
      </c>
      <c r="W59" s="10">
        <v>20000</v>
      </c>
      <c r="X59" s="10">
        <v>21368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45744</v>
      </c>
      <c r="AK59" s="3">
        <v>45740</v>
      </c>
      <c r="AL59" s="3">
        <v>45733</v>
      </c>
      <c r="AM59" s="3">
        <v>45741</v>
      </c>
      <c r="AN59" s="3">
        <v>45742</v>
      </c>
      <c r="AO59" s="3">
        <v>45743</v>
      </c>
      <c r="AP59" s="3">
        <v>45739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145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45611</v>
      </c>
      <c r="B60" s="14" t="s">
        <v>244</v>
      </c>
      <c r="C60" s="9" t="s">
        <v>152</v>
      </c>
      <c r="D60" s="13" t="s">
        <v>141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45744</v>
      </c>
      <c r="U60" s="11">
        <v>1945</v>
      </c>
      <c r="V60" s="10">
        <v>0</v>
      </c>
      <c r="W60" s="10">
        <v>1945</v>
      </c>
      <c r="X60" s="10">
        <v>0</v>
      </c>
      <c r="Y60" s="10">
        <v>2042.25</v>
      </c>
      <c r="Z60" s="9" t="s">
        <v>81</v>
      </c>
      <c r="AA60" s="8">
        <v>2037.8737500000002</v>
      </c>
      <c r="AB60" s="8">
        <v>2037.8737500000002</v>
      </c>
      <c r="AC60" s="8">
        <v>0</v>
      </c>
      <c r="AD60" s="8">
        <v>0</v>
      </c>
      <c r="AE60" s="8">
        <v>2037.8737500000002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45744</v>
      </c>
      <c r="AK60" s="3">
        <v>45740</v>
      </c>
      <c r="AL60" s="3">
        <v>45733</v>
      </c>
      <c r="AM60" s="3">
        <v>45741</v>
      </c>
      <c r="AN60" s="3">
        <v>45742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145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45721</v>
      </c>
      <c r="B61" s="14" t="s">
        <v>513</v>
      </c>
      <c r="C61" s="9" t="s">
        <v>152</v>
      </c>
      <c r="D61" s="13" t="s">
        <v>358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45744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81</v>
      </c>
      <c r="AA61" s="8">
        <v>10477.5</v>
      </c>
      <c r="AB61" s="8">
        <v>10477.5</v>
      </c>
      <c r="AC61" s="8">
        <v>0</v>
      </c>
      <c r="AD61" s="8">
        <v>0</v>
      </c>
      <c r="AE61" s="8">
        <v>10477.5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45744</v>
      </c>
      <c r="AK61" s="3">
        <v>45740</v>
      </c>
      <c r="AL61" s="3">
        <v>45733</v>
      </c>
      <c r="AM61" s="3">
        <v>45741</v>
      </c>
      <c r="AN61" s="3">
        <v>45742</v>
      </c>
      <c r="AO61" s="3">
        <v>45743</v>
      </c>
      <c r="AP61" s="3">
        <v>45739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45674</v>
      </c>
      <c r="B62" s="14" t="s">
        <v>369</v>
      </c>
      <c r="C62" s="9" t="s">
        <v>152</v>
      </c>
      <c r="D62" s="13" t="s">
        <v>358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252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45744</v>
      </c>
      <c r="U62" s="11">
        <v>940</v>
      </c>
      <c r="V62" s="10">
        <v>0</v>
      </c>
      <c r="W62" s="10">
        <v>940</v>
      </c>
      <c r="X62" s="10">
        <v>0</v>
      </c>
      <c r="Y62" s="10">
        <v>987</v>
      </c>
      <c r="Z62" s="9" t="s">
        <v>81</v>
      </c>
      <c r="AA62" s="8">
        <v>984.8850000000001</v>
      </c>
      <c r="AB62" s="8">
        <v>984.8850000000001</v>
      </c>
      <c r="AC62" s="8">
        <v>0</v>
      </c>
      <c r="AD62" s="8">
        <v>0</v>
      </c>
      <c r="AE62" s="8">
        <v>984.8850000000001</v>
      </c>
      <c r="AF62" s="8" t="s">
        <v>299</v>
      </c>
      <c r="AG62" s="1" t="s">
        <v>123</v>
      </c>
      <c r="AH62" s="1" t="s">
        <v>75</v>
      </c>
      <c r="AI62" s="1">
        <v>4</v>
      </c>
      <c r="AJ62" s="3">
        <v>45744</v>
      </c>
      <c r="AK62" s="3">
        <v>45740</v>
      </c>
      <c r="AL62" s="3">
        <v>45733</v>
      </c>
      <c r="AM62" s="3">
        <v>45741</v>
      </c>
      <c r="AN62" s="3">
        <v>45742</v>
      </c>
      <c r="AO62" s="3">
        <v>45743</v>
      </c>
      <c r="AP62" s="3">
        <v>45739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45721</v>
      </c>
      <c r="B63" s="14" t="s">
        <v>518</v>
      </c>
      <c r="C63" s="9" t="s">
        <v>152</v>
      </c>
      <c r="D63" s="13" t="s">
        <v>162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45744</v>
      </c>
      <c r="U63" s="11">
        <v>5040</v>
      </c>
      <c r="V63" s="10">
        <v>418</v>
      </c>
      <c r="W63" s="10">
        <v>4622</v>
      </c>
      <c r="X63" s="10">
        <v>0</v>
      </c>
      <c r="Y63" s="10">
        <v>4853.1000000000004</v>
      </c>
      <c r="Z63" s="9" t="s">
        <v>81</v>
      </c>
      <c r="AA63" s="8">
        <v>4842.7004999999999</v>
      </c>
      <c r="AB63" s="8">
        <v>4842.7004999999999</v>
      </c>
      <c r="AC63" s="8">
        <v>0</v>
      </c>
      <c r="AD63" s="8">
        <v>0</v>
      </c>
      <c r="AE63" s="8">
        <v>4842.7004999999999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45744</v>
      </c>
      <c r="AK63" s="3">
        <v>45740</v>
      </c>
      <c r="AL63" s="3">
        <v>45733</v>
      </c>
      <c r="AM63" s="3">
        <v>45741</v>
      </c>
      <c r="AN63" s="3">
        <v>45742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45738</v>
      </c>
      <c r="B64" s="14" t="s">
        <v>691</v>
      </c>
      <c r="C64" s="9" t="s">
        <v>111</v>
      </c>
      <c r="D64" s="13" t="s">
        <v>682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45745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5518.15</v>
      </c>
      <c r="AB64" s="8">
        <v>5518.15</v>
      </c>
      <c r="AC64" s="8">
        <v>0</v>
      </c>
      <c r="AD64" s="8">
        <v>0</v>
      </c>
      <c r="AE64" s="8">
        <v>5518.15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45745</v>
      </c>
      <c r="AK64" s="3">
        <v>45741</v>
      </c>
      <c r="AL64" s="3">
        <v>45734</v>
      </c>
      <c r="AM64" s="3">
        <v>45742</v>
      </c>
      <c r="AN64" s="3">
        <v>45743</v>
      </c>
      <c r="AO64" s="3">
        <v>45744</v>
      </c>
      <c r="AP64" s="3">
        <v>45740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45738</v>
      </c>
      <c r="B65" s="14" t="s">
        <v>710</v>
      </c>
      <c r="C65" s="9" t="s">
        <v>111</v>
      </c>
      <c r="D65" s="13" t="s">
        <v>684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45745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5518.15</v>
      </c>
      <c r="AB65" s="8">
        <v>5518.15</v>
      </c>
      <c r="AC65" s="8">
        <v>0</v>
      </c>
      <c r="AD65" s="8">
        <v>0</v>
      </c>
      <c r="AE65" s="8">
        <v>5518.15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45745</v>
      </c>
      <c r="AK65" s="3">
        <v>45741</v>
      </c>
      <c r="AL65" s="3">
        <v>45734</v>
      </c>
      <c r="AM65" s="3">
        <v>45742</v>
      </c>
      <c r="AN65" s="3">
        <v>45743</v>
      </c>
      <c r="AO65" s="3">
        <v>45744</v>
      </c>
      <c r="AP65" s="3">
        <v>45740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45743</v>
      </c>
      <c r="B66" s="14" t="s">
        <v>171</v>
      </c>
      <c r="C66" s="9" t="s">
        <v>80</v>
      </c>
      <c r="D66" s="13" t="s">
        <v>718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45745</v>
      </c>
      <c r="U66" s="11">
        <v>3000</v>
      </c>
      <c r="V66" s="10">
        <v>3157</v>
      </c>
      <c r="W66" s="10">
        <v>0</v>
      </c>
      <c r="X66" s="10">
        <v>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45745</v>
      </c>
      <c r="AK66" s="3">
        <v>45741</v>
      </c>
      <c r="AL66" s="3">
        <v>45734</v>
      </c>
      <c r="AM66" s="3">
        <v>45742</v>
      </c>
      <c r="AN66" s="3">
        <v>45743</v>
      </c>
      <c r="AO66" s="3">
        <v>45744</v>
      </c>
      <c r="AP66" s="3">
        <v>45740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45743</v>
      </c>
      <c r="B67" s="14" t="s">
        <v>287</v>
      </c>
      <c r="C67" s="9" t="s">
        <v>80</v>
      </c>
      <c r="D67" s="13" t="s">
        <v>719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45745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45745</v>
      </c>
      <c r="AK67" s="3">
        <v>45741</v>
      </c>
      <c r="AL67" s="3">
        <v>45734</v>
      </c>
      <c r="AM67" s="3">
        <v>45742</v>
      </c>
      <c r="AN67" s="3">
        <v>45743</v>
      </c>
      <c r="AO67" s="3">
        <v>45744</v>
      </c>
      <c r="AP67" s="3">
        <v>45740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416.92688888888887</v>
      </c>
    </row>
    <row r="68" spans="1:56" ht="28.5" customHeight="1" x14ac:dyDescent="0.45">
      <c r="A68" s="3">
        <v>45720</v>
      </c>
      <c r="B68" s="14" t="s">
        <v>502</v>
      </c>
      <c r="C68" s="9" t="s">
        <v>111</v>
      </c>
      <c r="D68" s="13" t="s">
        <v>487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45747</v>
      </c>
      <c r="U68" s="11">
        <v>5000</v>
      </c>
      <c r="V68" s="10">
        <v>4703</v>
      </c>
      <c r="W68" s="10">
        <v>297</v>
      </c>
      <c r="X68" s="10">
        <v>5230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45747</v>
      </c>
      <c r="AK68" s="3">
        <v>45743</v>
      </c>
      <c r="AL68" s="3">
        <v>45736</v>
      </c>
      <c r="AM68" s="3">
        <v>45744</v>
      </c>
      <c r="AN68" s="3">
        <v>45745</v>
      </c>
      <c r="AO68" s="3">
        <v>45746</v>
      </c>
      <c r="AP68" s="3">
        <v>45742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45706</v>
      </c>
      <c r="B69" s="14" t="s">
        <v>424</v>
      </c>
      <c r="C69" s="9" t="s">
        <v>111</v>
      </c>
      <c r="D69" s="13" t="s">
        <v>425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45747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45747</v>
      </c>
      <c r="AK69" s="3">
        <v>45743</v>
      </c>
      <c r="AL69" s="3">
        <v>45736</v>
      </c>
      <c r="AM69" s="3">
        <v>45744</v>
      </c>
      <c r="AN69" s="3">
        <v>45745</v>
      </c>
      <c r="AO69" s="3">
        <v>45746</v>
      </c>
      <c r="AP69" s="3">
        <v>45742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8.5" customHeight="1" x14ac:dyDescent="0.45">
      <c r="A70" s="3">
        <v>45667</v>
      </c>
      <c r="B70" s="14" t="s">
        <v>339</v>
      </c>
      <c r="C70" s="9" t="s">
        <v>111</v>
      </c>
      <c r="D70" s="13" t="s">
        <v>333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45747</v>
      </c>
      <c r="U70" s="11">
        <v>2432</v>
      </c>
      <c r="V70" s="10">
        <v>2432</v>
      </c>
      <c r="W70" s="10">
        <v>0</v>
      </c>
      <c r="X70" s="10">
        <v>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45747</v>
      </c>
      <c r="AK70" s="3">
        <v>45743</v>
      </c>
      <c r="AL70" s="3">
        <v>45736</v>
      </c>
      <c r="AM70" s="3">
        <v>45744</v>
      </c>
      <c r="AN70" s="3">
        <v>45745</v>
      </c>
      <c r="AO70" s="3">
        <v>45746</v>
      </c>
      <c r="AP70" s="3">
        <v>45742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45667</v>
      </c>
      <c r="B71" s="14" t="s">
        <v>341</v>
      </c>
      <c r="C71" s="9" t="s">
        <v>111</v>
      </c>
      <c r="D71" s="13" t="s">
        <v>335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45747</v>
      </c>
      <c r="U71" s="11">
        <v>12000</v>
      </c>
      <c r="V71" s="10">
        <v>0</v>
      </c>
      <c r="W71" s="10">
        <v>12000</v>
      </c>
      <c r="X71" s="10">
        <v>0</v>
      </c>
      <c r="Y71" s="10">
        <v>12600</v>
      </c>
      <c r="Z71" s="9" t="s">
        <v>81</v>
      </c>
      <c r="AA71" s="8">
        <v>13243.56</v>
      </c>
      <c r="AB71" s="8">
        <v>0</v>
      </c>
      <c r="AC71" s="8">
        <v>13243.56</v>
      </c>
      <c r="AD71" s="8">
        <v>0</v>
      </c>
      <c r="AE71" s="8">
        <v>13243.56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45747</v>
      </c>
      <c r="AK71" s="3">
        <v>45743</v>
      </c>
      <c r="AL71" s="3">
        <v>45736</v>
      </c>
      <c r="AM71" s="3">
        <v>45744</v>
      </c>
      <c r="AN71" s="3">
        <v>45745</v>
      </c>
      <c r="AO71" s="3">
        <v>45746</v>
      </c>
      <c r="AP71" s="3">
        <v>45742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1000.6245333333335</v>
      </c>
    </row>
    <row r="72" spans="1:56" ht="28.5" customHeight="1" x14ac:dyDescent="0.45">
      <c r="A72" s="3">
        <v>45674</v>
      </c>
      <c r="B72" s="14" t="s">
        <v>368</v>
      </c>
      <c r="C72" s="9" t="s">
        <v>152</v>
      </c>
      <c r="D72" s="13" t="s">
        <v>161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252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45748</v>
      </c>
      <c r="U72" s="11">
        <v>811</v>
      </c>
      <c r="V72" s="10">
        <v>0</v>
      </c>
      <c r="W72" s="10">
        <v>811</v>
      </c>
      <c r="X72" s="10">
        <v>0</v>
      </c>
      <c r="Y72" s="10">
        <v>851.55000000000007</v>
      </c>
      <c r="Z72" s="9" t="s">
        <v>81</v>
      </c>
      <c r="AA72" s="8">
        <v>849.72525000000007</v>
      </c>
      <c r="AB72" s="8">
        <v>0</v>
      </c>
      <c r="AC72" s="8">
        <v>849.72525000000007</v>
      </c>
      <c r="AD72" s="8">
        <v>0</v>
      </c>
      <c r="AE72" s="8">
        <v>849.72525000000007</v>
      </c>
      <c r="AF72" s="8" t="s">
        <v>299</v>
      </c>
      <c r="AG72" s="1" t="s">
        <v>122</v>
      </c>
      <c r="AH72" s="1" t="s">
        <v>75</v>
      </c>
      <c r="AI72" s="1">
        <v>4</v>
      </c>
      <c r="AJ72" s="3">
        <v>45748</v>
      </c>
      <c r="AK72" s="3">
        <v>45744</v>
      </c>
      <c r="AL72" s="3">
        <v>45737</v>
      </c>
      <c r="AM72" s="3">
        <v>45745</v>
      </c>
      <c r="AN72" s="3">
        <v>45746</v>
      </c>
      <c r="AO72" s="3">
        <v>45747</v>
      </c>
      <c r="AP72" s="3">
        <v>45743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64.201463333333322</v>
      </c>
    </row>
    <row r="73" spans="1:56" ht="28.5" customHeight="1" x14ac:dyDescent="0.45">
      <c r="A73" s="3">
        <v>45721</v>
      </c>
      <c r="B73" s="14" t="s">
        <v>515</v>
      </c>
      <c r="C73" s="9" t="s">
        <v>152</v>
      </c>
      <c r="D73" s="13" t="s">
        <v>161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252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45748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81</v>
      </c>
      <c r="AA73" s="8">
        <v>10477.5</v>
      </c>
      <c r="AB73" s="8">
        <v>0</v>
      </c>
      <c r="AC73" s="8">
        <v>10477.5</v>
      </c>
      <c r="AD73" s="8">
        <v>0</v>
      </c>
      <c r="AE73" s="8">
        <v>10477.5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45748</v>
      </c>
      <c r="AK73" s="3">
        <v>45744</v>
      </c>
      <c r="AL73" s="3">
        <v>45737</v>
      </c>
      <c r="AM73" s="3">
        <v>45745</v>
      </c>
      <c r="AN73" s="3">
        <v>45746</v>
      </c>
      <c r="AO73" s="3">
        <v>45747</v>
      </c>
      <c r="AP73" s="3">
        <v>45743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791.63333333333321</v>
      </c>
    </row>
    <row r="74" spans="1:56" ht="28.5" customHeight="1" x14ac:dyDescent="0.45">
      <c r="A74" s="3">
        <v>45721</v>
      </c>
      <c r="B74" s="14" t="s">
        <v>518</v>
      </c>
      <c r="C74" s="9" t="s">
        <v>152</v>
      </c>
      <c r="D74" s="13" t="s">
        <v>489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45747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81</v>
      </c>
      <c r="AA74" s="8">
        <v>5280.6600000000008</v>
      </c>
      <c r="AB74" s="8">
        <v>0</v>
      </c>
      <c r="AC74" s="8">
        <v>5280.6600000000008</v>
      </c>
      <c r="AD74" s="8">
        <v>0</v>
      </c>
      <c r="AE74" s="8">
        <v>5280.6600000000008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45747</v>
      </c>
      <c r="AK74" s="3">
        <v>45743</v>
      </c>
      <c r="AL74" s="3">
        <v>45736</v>
      </c>
      <c r="AM74" s="3">
        <v>45744</v>
      </c>
      <c r="AN74" s="3">
        <v>45745</v>
      </c>
      <c r="AO74" s="3">
        <v>45746</v>
      </c>
      <c r="AP74" s="3">
        <v>45742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398.98320000000001</v>
      </c>
    </row>
    <row r="75" spans="1:56" ht="28.5" customHeight="1" x14ac:dyDescent="0.45">
      <c r="A75" s="3">
        <v>45611</v>
      </c>
      <c r="B75" s="14" t="s">
        <v>246</v>
      </c>
      <c r="C75" s="9" t="s">
        <v>152</v>
      </c>
      <c r="D75" s="13" t="s">
        <v>489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45747</v>
      </c>
      <c r="U75" s="11">
        <v>640</v>
      </c>
      <c r="V75" s="10">
        <v>225</v>
      </c>
      <c r="W75" s="10">
        <v>415</v>
      </c>
      <c r="X75" s="10">
        <v>0</v>
      </c>
      <c r="Y75" s="10">
        <v>435.75</v>
      </c>
      <c r="Z75" s="9" t="s">
        <v>81</v>
      </c>
      <c r="AA75" s="8">
        <v>434.81625000000008</v>
      </c>
      <c r="AB75" s="8">
        <v>0</v>
      </c>
      <c r="AC75" s="8">
        <v>434.81625000000008</v>
      </c>
      <c r="AD75" s="8">
        <v>0</v>
      </c>
      <c r="AE75" s="8">
        <v>434.81625000000008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45747</v>
      </c>
      <c r="AK75" s="3">
        <v>45743</v>
      </c>
      <c r="AL75" s="3">
        <v>45736</v>
      </c>
      <c r="AM75" s="3">
        <v>45744</v>
      </c>
      <c r="AN75" s="3">
        <v>45745</v>
      </c>
      <c r="AO75" s="3">
        <v>45746</v>
      </c>
      <c r="AP75" s="3">
        <v>45742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32.852783333333335</v>
      </c>
    </row>
    <row r="76" spans="1:56" ht="28.5" customHeight="1" x14ac:dyDescent="0.45">
      <c r="A76" s="3">
        <v>45721</v>
      </c>
      <c r="B76" s="14" t="s">
        <v>517</v>
      </c>
      <c r="C76" s="9" t="s">
        <v>152</v>
      </c>
      <c r="D76" s="13" t="s">
        <v>141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252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20955</v>
      </c>
      <c r="AB76" s="8">
        <v>0</v>
      </c>
      <c r="AC76" s="8">
        <v>20955</v>
      </c>
      <c r="AD76" s="8">
        <v>0</v>
      </c>
      <c r="AE76" s="8">
        <v>20955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45748</v>
      </c>
      <c r="AK76" s="3">
        <v>45744</v>
      </c>
      <c r="AL76" s="3">
        <v>45737</v>
      </c>
      <c r="AM76" s="3">
        <v>45745</v>
      </c>
      <c r="AN76" s="3">
        <v>45746</v>
      </c>
      <c r="AO76" s="3">
        <v>45747</v>
      </c>
      <c r="AP76" s="3">
        <v>45743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1583.2666666666664</v>
      </c>
    </row>
    <row r="77" spans="1:56" ht="28.5" customHeight="1" x14ac:dyDescent="0.45">
      <c r="A77" s="3">
        <v>45721</v>
      </c>
      <c r="B77" s="14" t="s">
        <v>519</v>
      </c>
      <c r="C77" s="9" t="s">
        <v>152</v>
      </c>
      <c r="D77" s="13" t="s">
        <v>415</v>
      </c>
      <c r="E77" s="9">
        <v>20</v>
      </c>
      <c r="F77" s="9">
        <v>35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45747</v>
      </c>
      <c r="U77" s="11">
        <v>10080</v>
      </c>
      <c r="V77" s="10">
        <v>0</v>
      </c>
      <c r="W77" s="10">
        <v>10080</v>
      </c>
      <c r="X77" s="10">
        <v>0</v>
      </c>
      <c r="Y77" s="10">
        <v>10584</v>
      </c>
      <c r="Z77" s="9" t="s">
        <v>81</v>
      </c>
      <c r="AA77" s="8">
        <v>10279.684800000001</v>
      </c>
      <c r="AB77" s="8">
        <v>0</v>
      </c>
      <c r="AC77" s="8">
        <v>10279.684800000001</v>
      </c>
      <c r="AD77" s="8">
        <v>0</v>
      </c>
      <c r="AE77" s="8">
        <v>10279.684800000001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45747</v>
      </c>
      <c r="AK77" s="3">
        <v>45743</v>
      </c>
      <c r="AL77" s="3">
        <v>45736</v>
      </c>
      <c r="AM77" s="3">
        <v>45744</v>
      </c>
      <c r="AN77" s="3">
        <v>45745</v>
      </c>
      <c r="AO77" s="3">
        <v>45746</v>
      </c>
      <c r="AP77" s="3">
        <v>45742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776.68729599999983</v>
      </c>
    </row>
    <row r="78" spans="1:56" ht="28.5" customHeight="1" x14ac:dyDescent="0.45">
      <c r="A78" s="3">
        <v>45738</v>
      </c>
      <c r="B78" s="14" t="s">
        <v>685</v>
      </c>
      <c r="C78" s="9" t="s">
        <v>111</v>
      </c>
      <c r="D78" s="13" t="s">
        <v>686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45751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45751</v>
      </c>
      <c r="AK78" s="3">
        <v>45747</v>
      </c>
      <c r="AL78" s="3">
        <v>45740</v>
      </c>
      <c r="AM78" s="3">
        <v>45748</v>
      </c>
      <c r="AN78" s="3">
        <v>45749</v>
      </c>
      <c r="AO78" s="3">
        <v>45750</v>
      </c>
      <c r="AP78" s="3">
        <v>45746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250.15613333333337</v>
      </c>
    </row>
    <row r="79" spans="1:56" ht="28.5" customHeight="1" x14ac:dyDescent="0.45">
      <c r="A79" s="3">
        <v>45738</v>
      </c>
      <c r="B79" s="14" t="s">
        <v>711</v>
      </c>
      <c r="C79" s="9" t="s">
        <v>111</v>
      </c>
      <c r="D79" s="13" t="s">
        <v>687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45751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81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45751</v>
      </c>
      <c r="AK79" s="3">
        <v>45747</v>
      </c>
      <c r="AL79" s="3">
        <v>45740</v>
      </c>
      <c r="AM79" s="3">
        <v>45748</v>
      </c>
      <c r="AN79" s="3">
        <v>45749</v>
      </c>
      <c r="AO79" s="3">
        <v>45750</v>
      </c>
      <c r="AP79" s="3">
        <v>45746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333.54151111111111</v>
      </c>
    </row>
    <row r="80" spans="1:56" ht="28.5" customHeight="1" x14ac:dyDescent="0.45">
      <c r="A80" s="3">
        <v>45740</v>
      </c>
      <c r="B80" s="14" t="s">
        <v>683</v>
      </c>
      <c r="C80" s="9" t="s">
        <v>111</v>
      </c>
      <c r="D80" s="13" t="s">
        <v>693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45758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45758</v>
      </c>
      <c r="AK80" s="3">
        <v>45754</v>
      </c>
      <c r="AL80" s="3">
        <v>45747</v>
      </c>
      <c r="AM80" s="3">
        <v>45755</v>
      </c>
      <c r="AN80" s="3">
        <v>45756</v>
      </c>
      <c r="AO80" s="3">
        <v>45757</v>
      </c>
      <c r="AP80" s="3">
        <v>45753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250.15613333333337</v>
      </c>
    </row>
    <row r="81" spans="1:56" ht="28.5" customHeight="1" x14ac:dyDescent="0.45">
      <c r="A81" s="3">
        <v>45741</v>
      </c>
      <c r="B81" s="14" t="s">
        <v>138</v>
      </c>
      <c r="C81" s="9" t="s">
        <v>152</v>
      </c>
      <c r="D81" s="13" t="s">
        <v>141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252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45764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81</v>
      </c>
      <c r="AA81" s="8">
        <v>10477.5</v>
      </c>
      <c r="AB81" s="8">
        <v>0</v>
      </c>
      <c r="AC81" s="8">
        <v>10477.5</v>
      </c>
      <c r="AD81" s="8">
        <v>0</v>
      </c>
      <c r="AE81" s="8">
        <v>10477.5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45764</v>
      </c>
      <c r="AK81" s="3">
        <v>45760</v>
      </c>
      <c r="AL81" s="3">
        <v>45753</v>
      </c>
      <c r="AM81" s="3">
        <v>45761</v>
      </c>
      <c r="AN81" s="3">
        <v>45762</v>
      </c>
      <c r="AO81" s="3">
        <v>45763</v>
      </c>
      <c r="AP81" s="3">
        <v>45759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791.63333333333321</v>
      </c>
    </row>
    <row r="82" spans="1:56" ht="28.5" customHeight="1" x14ac:dyDescent="0.45">
      <c r="A82" s="3">
        <v>45741</v>
      </c>
      <c r="B82" s="14" t="s">
        <v>138</v>
      </c>
      <c r="C82" s="9" t="s">
        <v>111</v>
      </c>
      <c r="D82" s="13" t="s">
        <v>688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45765</v>
      </c>
      <c r="U82" s="11">
        <v>4000</v>
      </c>
      <c r="V82" s="10">
        <v>0</v>
      </c>
      <c r="W82" s="10">
        <v>4000</v>
      </c>
      <c r="X82" s="10">
        <v>0</v>
      </c>
      <c r="Y82" s="10">
        <v>4200</v>
      </c>
      <c r="Z82" s="9" t="s">
        <v>81</v>
      </c>
      <c r="AA82" s="8">
        <v>4414.5199999999995</v>
      </c>
      <c r="AB82" s="8">
        <v>0</v>
      </c>
      <c r="AC82" s="8">
        <v>4414.5199999999995</v>
      </c>
      <c r="AD82" s="8">
        <v>0</v>
      </c>
      <c r="AE82" s="8">
        <v>4414.5199999999995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45765</v>
      </c>
      <c r="AK82" s="3">
        <v>45761</v>
      </c>
      <c r="AL82" s="3">
        <v>45754</v>
      </c>
      <c r="AM82" s="3">
        <v>45762</v>
      </c>
      <c r="AN82" s="3">
        <v>45763</v>
      </c>
      <c r="AO82" s="3">
        <v>45764</v>
      </c>
      <c r="AP82" s="3">
        <v>45760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333.54151111111111</v>
      </c>
    </row>
    <row r="83" spans="1:56" ht="28.5" customHeight="1" x14ac:dyDescent="0.45">
      <c r="A83" s="3">
        <v>45741</v>
      </c>
      <c r="B83" s="14" t="s">
        <v>138</v>
      </c>
      <c r="C83" s="9" t="s">
        <v>111</v>
      </c>
      <c r="D83" s="13" t="s">
        <v>689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45765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81</v>
      </c>
      <c r="AA83" s="8">
        <v>4414.5199999999995</v>
      </c>
      <c r="AB83" s="8">
        <v>0</v>
      </c>
      <c r="AC83" s="8">
        <v>4414.5199999999995</v>
      </c>
      <c r="AD83" s="8">
        <v>0</v>
      </c>
      <c r="AE83" s="8">
        <v>4414.5199999999995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45765</v>
      </c>
      <c r="AK83" s="3">
        <v>45761</v>
      </c>
      <c r="AL83" s="3">
        <v>45754</v>
      </c>
      <c r="AM83" s="3">
        <v>45762</v>
      </c>
      <c r="AN83" s="3">
        <v>45763</v>
      </c>
      <c r="AO83" s="3">
        <v>45764</v>
      </c>
      <c r="AP83" s="3">
        <v>45760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333.54151111111111</v>
      </c>
    </row>
    <row r="84" spans="1:56" ht="28.5" customHeight="1" x14ac:dyDescent="0.45">
      <c r="A84" s="3">
        <v>45741</v>
      </c>
      <c r="B84" s="14" t="s">
        <v>138</v>
      </c>
      <c r="C84" s="9" t="s">
        <v>111</v>
      </c>
      <c r="D84" s="13" t="s">
        <v>690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333.54151111111111</v>
      </c>
    </row>
    <row r="85" spans="1:56" ht="28.5" customHeight="1" x14ac:dyDescent="0.45">
      <c r="A85" s="3">
        <v>45734</v>
      </c>
      <c r="B85" s="14" t="s">
        <v>655</v>
      </c>
      <c r="C85" s="9" t="s">
        <v>155</v>
      </c>
      <c r="D85" s="13" t="s">
        <v>642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45768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5378.4500000000007</v>
      </c>
      <c r="AF85" s="8" t="s">
        <v>610</v>
      </c>
      <c r="AG85" s="1" t="s">
        <v>123</v>
      </c>
      <c r="AH85" s="1" t="s">
        <v>75</v>
      </c>
      <c r="AI85" s="1">
        <v>4</v>
      </c>
      <c r="AJ85" s="3">
        <v>45768</v>
      </c>
      <c r="AK85" s="3">
        <v>45764</v>
      </c>
      <c r="AL85" s="3">
        <v>45757</v>
      </c>
      <c r="AM85" s="3">
        <v>45765</v>
      </c>
      <c r="AN85" s="3">
        <v>45766</v>
      </c>
      <c r="AO85" s="3">
        <v>45767</v>
      </c>
      <c r="AP85" s="3">
        <v>45763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406.37177777777782</v>
      </c>
    </row>
    <row r="86" spans="1:56" ht="28.5" customHeight="1" x14ac:dyDescent="0.45">
      <c r="A86" s="3">
        <v>45734</v>
      </c>
      <c r="B86" s="14" t="s">
        <v>655</v>
      </c>
      <c r="C86" s="9" t="s">
        <v>155</v>
      </c>
      <c r="D86" s="13" t="s">
        <v>644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45768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 t="s">
        <v>610</v>
      </c>
      <c r="AG86" s="1" t="s">
        <v>123</v>
      </c>
      <c r="AH86" s="1" t="s">
        <v>75</v>
      </c>
      <c r="AI86" s="1">
        <v>4</v>
      </c>
      <c r="AJ86" s="3">
        <v>45768</v>
      </c>
      <c r="AK86" s="3">
        <v>45764</v>
      </c>
      <c r="AL86" s="3">
        <v>45757</v>
      </c>
      <c r="AM86" s="3">
        <v>45765</v>
      </c>
      <c r="AN86" s="3">
        <v>45766</v>
      </c>
      <c r="AO86" s="3">
        <v>45767</v>
      </c>
      <c r="AP86" s="3">
        <v>45763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406.37177777777782</v>
      </c>
    </row>
    <row r="87" spans="1:56" ht="28.5" customHeight="1" x14ac:dyDescent="0.45">
      <c r="A87" s="3">
        <v>45734</v>
      </c>
      <c r="B87" s="14" t="s">
        <v>655</v>
      </c>
      <c r="C87" s="9" t="s">
        <v>155</v>
      </c>
      <c r="D87" s="13" t="s">
        <v>645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45768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5378.4500000000007</v>
      </c>
      <c r="AF87" s="8" t="s">
        <v>610</v>
      </c>
      <c r="AG87" s="1" t="s">
        <v>123</v>
      </c>
      <c r="AH87" s="1" t="s">
        <v>75</v>
      </c>
      <c r="AI87" s="1">
        <v>4</v>
      </c>
      <c r="AJ87" s="3">
        <v>45768</v>
      </c>
      <c r="AK87" s="3">
        <v>45764</v>
      </c>
      <c r="AL87" s="3">
        <v>45757</v>
      </c>
      <c r="AM87" s="3">
        <v>45765</v>
      </c>
      <c r="AN87" s="3">
        <v>45766</v>
      </c>
      <c r="AO87" s="3">
        <v>45767</v>
      </c>
      <c r="AP87" s="3">
        <v>45763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406.37177777777782</v>
      </c>
    </row>
    <row r="88" spans="1:56" ht="28.5" customHeight="1" x14ac:dyDescent="0.45">
      <c r="A88" s="3">
        <v>45734</v>
      </c>
      <c r="B88" s="14" t="s">
        <v>692</v>
      </c>
      <c r="C88" s="9" t="s">
        <v>155</v>
      </c>
      <c r="D88" s="13" t="s">
        <v>671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45768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5378.4500000000007</v>
      </c>
      <c r="AF88" s="8" t="s">
        <v>610</v>
      </c>
      <c r="AG88" s="1" t="s">
        <v>123</v>
      </c>
      <c r="AH88" s="1" t="s">
        <v>75</v>
      </c>
      <c r="AI88" s="1">
        <v>4</v>
      </c>
      <c r="AJ88" s="3">
        <v>45768</v>
      </c>
      <c r="AK88" s="3">
        <v>45764</v>
      </c>
      <c r="AL88" s="3">
        <v>45757</v>
      </c>
      <c r="AM88" s="3">
        <v>45765</v>
      </c>
      <c r="AN88" s="3">
        <v>45766</v>
      </c>
      <c r="AO88" s="3">
        <v>45767</v>
      </c>
      <c r="AP88" s="3">
        <v>45763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406.37177777777782</v>
      </c>
    </row>
    <row r="89" spans="1:56" ht="28.5" customHeight="1" x14ac:dyDescent="0.45">
      <c r="A89" s="3" t="s">
        <v>146</v>
      </c>
      <c r="B89" s="14" t="s">
        <v>146</v>
      </c>
      <c r="C89" s="9" t="s">
        <v>155</v>
      </c>
      <c r="D89" s="13" t="s">
        <v>646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45768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5378.4500000000007</v>
      </c>
      <c r="AF89" s="8" t="s">
        <v>610</v>
      </c>
      <c r="AG89" s="1" t="s">
        <v>61</v>
      </c>
      <c r="AH89" s="1" t="s">
        <v>75</v>
      </c>
      <c r="AI89" s="1">
        <v>4</v>
      </c>
      <c r="AJ89" s="3">
        <v>45768</v>
      </c>
      <c r="AK89" s="3">
        <v>45764</v>
      </c>
      <c r="AL89" s="3">
        <v>45757</v>
      </c>
      <c r="AM89" s="3">
        <v>45765</v>
      </c>
      <c r="AN89" s="3">
        <v>45766</v>
      </c>
      <c r="AO89" s="3">
        <v>45767</v>
      </c>
      <c r="AP89" s="3">
        <v>45763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406.37177777777782</v>
      </c>
    </row>
    <row r="90" spans="1:56" ht="28.5" customHeight="1" x14ac:dyDescent="0.45">
      <c r="A90" s="3">
        <v>45740</v>
      </c>
      <c r="B90" s="14" t="s">
        <v>694</v>
      </c>
      <c r="C90" s="9" t="s">
        <v>80</v>
      </c>
      <c r="D90" s="13" t="s">
        <v>340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45776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45776</v>
      </c>
      <c r="AK90" s="3">
        <v>45772</v>
      </c>
      <c r="AL90" s="3">
        <v>45765</v>
      </c>
      <c r="AM90" s="3">
        <v>45773</v>
      </c>
      <c r="AN90" s="3">
        <v>45774</v>
      </c>
      <c r="AO90" s="3">
        <v>45775</v>
      </c>
      <c r="AP90" s="3">
        <v>45771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416.92688888888887</v>
      </c>
    </row>
    <row r="91" spans="1:56" ht="28.5" customHeight="1" x14ac:dyDescent="0.45">
      <c r="A91" s="3">
        <v>45740</v>
      </c>
      <c r="B91" s="14" t="s">
        <v>706</v>
      </c>
      <c r="C91" s="9" t="s">
        <v>80</v>
      </c>
      <c r="D91" s="13" t="s">
        <v>394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3227.07</v>
      </c>
      <c r="AB91" s="8">
        <v>0</v>
      </c>
      <c r="AC91" s="8">
        <v>3227.07</v>
      </c>
      <c r="AD91" s="8">
        <v>0</v>
      </c>
      <c r="AE91" s="8">
        <v>3227.07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243.82306666666665</v>
      </c>
    </row>
    <row r="92" spans="1:56" ht="28.5" customHeight="1" x14ac:dyDescent="0.45">
      <c r="A92" s="3" t="s">
        <v>146</v>
      </c>
      <c r="B92" s="14" t="s">
        <v>146</v>
      </c>
      <c r="C92" s="9" t="s">
        <v>152</v>
      </c>
      <c r="D92" s="13" t="s">
        <v>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45777</v>
      </c>
      <c r="U92" s="11">
        <v>140000</v>
      </c>
      <c r="V92" s="10">
        <v>0</v>
      </c>
      <c r="W92" s="10">
        <v>140000</v>
      </c>
      <c r="X92" s="10">
        <v>0</v>
      </c>
      <c r="Y92" s="10">
        <v>147000</v>
      </c>
      <c r="Z92" s="9" t="s">
        <v>81</v>
      </c>
      <c r="AA92" s="8">
        <v>146685</v>
      </c>
      <c r="AB92" s="8">
        <v>0</v>
      </c>
      <c r="AC92" s="8">
        <v>146685</v>
      </c>
      <c r="AD92" s="8">
        <v>0</v>
      </c>
      <c r="AE92" s="8">
        <v>146685</v>
      </c>
      <c r="AF92" s="8">
        <v>0</v>
      </c>
      <c r="AG92" s="1" t="s">
        <v>61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11082.866666666665</v>
      </c>
    </row>
    <row r="93" spans="1:56" ht="28.5" customHeight="1" x14ac:dyDescent="0.45">
      <c r="A93" s="3" t="s">
        <v>146</v>
      </c>
      <c r="B93" s="14" t="s">
        <v>146</v>
      </c>
      <c r="C93" s="9" t="s">
        <v>80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45777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81</v>
      </c>
      <c r="AA93" s="8">
        <v>22072.6</v>
      </c>
      <c r="AB93" s="8">
        <v>0</v>
      </c>
      <c r="AC93" s="8">
        <v>22072.6</v>
      </c>
      <c r="AD93" s="8">
        <v>0</v>
      </c>
      <c r="AE93" s="8">
        <v>22072.6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45777</v>
      </c>
      <c r="AK93" s="3">
        <v>45773</v>
      </c>
      <c r="AL93" s="3">
        <v>45766</v>
      </c>
      <c r="AM93" s="3">
        <v>45774</v>
      </c>
      <c r="AN93" s="3">
        <v>45775</v>
      </c>
      <c r="AO93" s="3">
        <v>45776</v>
      </c>
      <c r="AP93" s="3">
        <v>45772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1667.7075555555555</v>
      </c>
    </row>
    <row r="94" spans="1:56" ht="28.5" customHeight="1" x14ac:dyDescent="0.45">
      <c r="A94" s="3">
        <v>45705</v>
      </c>
      <c r="B94" s="14" t="s">
        <v>423</v>
      </c>
      <c r="C94" s="9" t="s">
        <v>152</v>
      </c>
      <c r="D94" s="13" t="s">
        <v>242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252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122</v>
      </c>
      <c r="V94" s="10">
        <v>0</v>
      </c>
      <c r="W94" s="10">
        <v>122</v>
      </c>
      <c r="X94" s="10">
        <v>11870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510</v>
      </c>
      <c r="AG94" s="1" t="s">
        <v>123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 t="s">
        <v>146</v>
      </c>
      <c r="B95" s="14" t="s">
        <v>146</v>
      </c>
      <c r="C95" s="9" t="s">
        <v>98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 t="s">
        <v>63</v>
      </c>
      <c r="U95" s="11">
        <v>40000</v>
      </c>
      <c r="V95" s="10">
        <v>0</v>
      </c>
      <c r="W95" s="10">
        <v>40000</v>
      </c>
      <c r="X95" s="10">
        <v>0</v>
      </c>
      <c r="Y95" s="10">
        <v>42000</v>
      </c>
      <c r="Z95" s="9" t="s">
        <v>81</v>
      </c>
      <c r="AA95" s="8">
        <v>43027.600000000006</v>
      </c>
      <c r="AB95" s="8">
        <v>0</v>
      </c>
      <c r="AC95" s="8">
        <v>43027.600000000006</v>
      </c>
      <c r="AD95" s="8">
        <v>0</v>
      </c>
      <c r="AE95" s="8">
        <v>43027.600000000006</v>
      </c>
      <c r="AF95" s="8">
        <v>0</v>
      </c>
      <c r="AG95" s="1" t="s">
        <v>123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3250.9742222222226</v>
      </c>
    </row>
    <row r="96" spans="1:56" ht="28.5" customHeight="1" x14ac:dyDescent="0.45">
      <c r="A96" s="3">
        <v>45720</v>
      </c>
      <c r="B96" s="14" t="s">
        <v>503</v>
      </c>
      <c r="C96" s="9" t="s">
        <v>111</v>
      </c>
      <c r="D96" s="13" t="s">
        <v>485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81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123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250.15613333333337</v>
      </c>
    </row>
    <row r="97" spans="1:56" ht="28.5" customHeight="1" x14ac:dyDescent="0.45">
      <c r="A97" s="3">
        <v>45720</v>
      </c>
      <c r="B97" s="14" t="s">
        <v>504</v>
      </c>
      <c r="C97" s="9" t="s">
        <v>111</v>
      </c>
      <c r="D97" s="13" t="s">
        <v>486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81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123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250.15613333333337</v>
      </c>
    </row>
    <row r="98" spans="1:56" ht="28.5" customHeight="1" x14ac:dyDescent="0.45">
      <c r="A98" s="3">
        <v>45720</v>
      </c>
      <c r="B98" s="14" t="s">
        <v>502</v>
      </c>
      <c r="C98" s="9" t="s">
        <v>111</v>
      </c>
      <c r="D98" s="13" t="s">
        <v>487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123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416.92688888888887</v>
      </c>
    </row>
    <row r="99" spans="1:56" ht="28.5" customHeight="1" x14ac:dyDescent="0.45">
      <c r="A99" s="3">
        <v>45720</v>
      </c>
      <c r="B99" s="14" t="s">
        <v>505</v>
      </c>
      <c r="C99" s="9" t="s">
        <v>111</v>
      </c>
      <c r="D99" s="13" t="s">
        <v>490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124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416.92688888888887</v>
      </c>
    </row>
    <row r="100" spans="1:56" ht="28.5" customHeight="1" x14ac:dyDescent="0.45">
      <c r="A100" s="3">
        <v>45712</v>
      </c>
      <c r="B100" s="14" t="s">
        <v>448</v>
      </c>
      <c r="C100" s="9" t="s">
        <v>111</v>
      </c>
      <c r="D100" s="13" t="s">
        <v>127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416.92688888888887</v>
      </c>
    </row>
    <row r="101" spans="1:56" ht="28.5" customHeight="1" x14ac:dyDescent="0.45">
      <c r="A101" s="3">
        <v>45681</v>
      </c>
      <c r="B101" s="14" t="s">
        <v>376</v>
      </c>
      <c r="C101" s="9" t="s">
        <v>80</v>
      </c>
      <c r="D101" s="13" t="s">
        <v>373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3478.5300000000007</v>
      </c>
      <c r="AB101" s="8">
        <v>0</v>
      </c>
      <c r="AC101" s="8">
        <v>3478.5300000000007</v>
      </c>
      <c r="AD101" s="8">
        <v>0</v>
      </c>
      <c r="AE101" s="8">
        <v>3478.5300000000007</v>
      </c>
      <c r="AF101" s="8">
        <v>0</v>
      </c>
      <c r="AG101" s="1" t="s">
        <v>124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262.82226666666674</v>
      </c>
    </row>
    <row r="102" spans="1:56" ht="28.5" customHeight="1" x14ac:dyDescent="0.45">
      <c r="A102" s="3">
        <v>45705</v>
      </c>
      <c r="B102" s="14" t="s">
        <v>422</v>
      </c>
      <c r="C102" s="9" t="s">
        <v>152</v>
      </c>
      <c r="D102" s="13" t="s">
        <v>209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252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855</v>
      </c>
      <c r="V102" s="10">
        <v>0</v>
      </c>
      <c r="W102" s="10">
        <v>855</v>
      </c>
      <c r="X102" s="10">
        <v>16440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445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45674</v>
      </c>
      <c r="B103" s="14" t="s">
        <v>370</v>
      </c>
      <c r="C103" s="9" t="s">
        <v>152</v>
      </c>
      <c r="D103" s="13" t="s">
        <v>360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252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124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444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45611</v>
      </c>
      <c r="B104" s="14" t="s">
        <v>245</v>
      </c>
      <c r="C104" s="9" t="s">
        <v>152</v>
      </c>
      <c r="D104" s="13" t="s">
        <v>160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2320</v>
      </c>
      <c r="V104" s="10">
        <v>0</v>
      </c>
      <c r="W104" s="10">
        <v>2320</v>
      </c>
      <c r="X104" s="10">
        <v>20900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124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45611</v>
      </c>
      <c r="B105" s="14" t="s">
        <v>248</v>
      </c>
      <c r="C105" s="9" t="s">
        <v>152</v>
      </c>
      <c r="D105" s="13" t="s">
        <v>241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117</v>
      </c>
      <c r="V105" s="10">
        <v>0</v>
      </c>
      <c r="W105" s="10">
        <v>117</v>
      </c>
      <c r="X105" s="10">
        <v>10065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45611</v>
      </c>
      <c r="B106" s="14" t="s">
        <v>247</v>
      </c>
      <c r="C106" s="9" t="s">
        <v>152</v>
      </c>
      <c r="D106" s="13" t="s">
        <v>226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1434</v>
      </c>
      <c r="V106" s="10">
        <v>0</v>
      </c>
      <c r="W106" s="10">
        <v>1434</v>
      </c>
      <c r="X106" s="10">
        <v>11200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145</v>
      </c>
      <c r="AY106" s="2">
        <v>29.3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45523</v>
      </c>
      <c r="B107" s="14" t="s">
        <v>205</v>
      </c>
      <c r="C107" s="9" t="s">
        <v>152</v>
      </c>
      <c r="D107" s="13" t="s">
        <v>203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1260</v>
      </c>
      <c r="V107" s="10">
        <v>0</v>
      </c>
      <c r="W107" s="10">
        <v>1260</v>
      </c>
      <c r="X107" s="10">
        <v>11095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45523</v>
      </c>
      <c r="B108" s="14" t="s">
        <v>205</v>
      </c>
      <c r="C108" s="9" t="s">
        <v>152</v>
      </c>
      <c r="D108" s="13" t="s">
        <v>204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 t="s">
        <v>63</v>
      </c>
      <c r="U108" s="11">
        <v>89</v>
      </c>
      <c r="V108" s="10">
        <v>0</v>
      </c>
      <c r="W108" s="10">
        <v>89</v>
      </c>
      <c r="X108" s="10">
        <v>11180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45643</v>
      </c>
      <c r="B109" s="14" t="s">
        <v>285</v>
      </c>
      <c r="C109" s="9" t="s">
        <v>111</v>
      </c>
      <c r="D109" s="13" t="s">
        <v>286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142</v>
      </c>
      <c r="U109" s="11">
        <v>4000</v>
      </c>
      <c r="V109" s="10">
        <v>3712</v>
      </c>
      <c r="W109" s="10">
        <v>288</v>
      </c>
      <c r="X109" s="10">
        <v>4300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142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142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45720</v>
      </c>
      <c r="B110" s="14" t="s">
        <v>138</v>
      </c>
      <c r="C110" s="9" t="s">
        <v>111</v>
      </c>
      <c r="D110" s="13" t="s">
        <v>288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142</v>
      </c>
      <c r="U110" s="11">
        <v>4000</v>
      </c>
      <c r="V110" s="10">
        <v>4010</v>
      </c>
      <c r="W110" s="10">
        <v>0</v>
      </c>
      <c r="X110" s="10">
        <v>4470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142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45720</v>
      </c>
      <c r="B111" s="14" t="s">
        <v>138</v>
      </c>
      <c r="C111" s="9" t="s">
        <v>111</v>
      </c>
      <c r="D111" s="13" t="s">
        <v>334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142</v>
      </c>
      <c r="U111" s="11">
        <v>3000</v>
      </c>
      <c r="V111" s="10">
        <v>3065</v>
      </c>
      <c r="W111" s="10">
        <v>0</v>
      </c>
      <c r="X111" s="10">
        <v>3300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142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45628</v>
      </c>
      <c r="B112" s="14" t="s">
        <v>259</v>
      </c>
      <c r="C112" s="9" t="s">
        <v>111</v>
      </c>
      <c r="D112" s="13" t="s">
        <v>260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142</v>
      </c>
      <c r="U112" s="11">
        <v>2500</v>
      </c>
      <c r="V112" s="10">
        <v>2600</v>
      </c>
      <c r="W112" s="10">
        <v>0</v>
      </c>
      <c r="X112" s="10">
        <v>2800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142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45541</v>
      </c>
      <c r="B113" s="14" t="s">
        <v>211</v>
      </c>
      <c r="C113" s="9" t="s">
        <v>111</v>
      </c>
      <c r="D113" s="13" t="s">
        <v>212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142</v>
      </c>
      <c r="U113" s="11">
        <v>3000</v>
      </c>
      <c r="V113" s="10">
        <v>3318</v>
      </c>
      <c r="W113" s="10">
        <v>0</v>
      </c>
      <c r="X113" s="10">
        <v>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217</v>
      </c>
      <c r="AG113" s="1" t="s">
        <v>122</v>
      </c>
      <c r="AH113" s="1" t="s">
        <v>75</v>
      </c>
      <c r="AI113" s="1">
        <v>4</v>
      </c>
      <c r="AJ113" s="3" t="s">
        <v>142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>
        <v>0</v>
      </c>
      <c r="AY113" s="2" t="s">
        <v>348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45548</v>
      </c>
      <c r="B114" s="14" t="s">
        <v>215</v>
      </c>
      <c r="C114" s="9" t="s">
        <v>111</v>
      </c>
      <c r="D114" s="13" t="s">
        <v>214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142</v>
      </c>
      <c r="U114" s="11">
        <v>2500</v>
      </c>
      <c r="V114" s="10">
        <v>2364</v>
      </c>
      <c r="W114" s="10">
        <v>136</v>
      </c>
      <c r="X114" s="10">
        <v>5500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142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145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45581</v>
      </c>
      <c r="B115" s="14" t="s">
        <v>221</v>
      </c>
      <c r="C115" s="9" t="s">
        <v>111</v>
      </c>
      <c r="D115" s="13" t="s">
        <v>222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142</v>
      </c>
      <c r="U115" s="11">
        <v>3000</v>
      </c>
      <c r="V115" s="10">
        <v>3194</v>
      </c>
      <c r="W115" s="10">
        <v>0</v>
      </c>
      <c r="X115" s="10">
        <v>5632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142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38</v>
      </c>
      <c r="G116" s="9">
        <v>0</v>
      </c>
      <c r="H116" s="9">
        <v>0</v>
      </c>
      <c r="I116" s="9">
        <v>84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81</v>
      </c>
      <c r="AA116" s="8">
        <v>408564.03555000015</v>
      </c>
      <c r="AB116" s="8">
        <v>29379.259250000003</v>
      </c>
      <c r="AC116" s="8">
        <v>379184.77630000014</v>
      </c>
      <c r="AD116" s="8">
        <v>0</v>
      </c>
      <c r="AE116" s="8">
        <v>408564.03555000015</v>
      </c>
      <c r="AF116" s="8" t="s">
        <v>58</v>
      </c>
      <c r="AG116" s="1" t="s">
        <v>124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45724</v>
      </c>
      <c r="B117" s="14" t="s">
        <v>589</v>
      </c>
      <c r="C117" s="9" t="s">
        <v>86</v>
      </c>
      <c r="D117" s="13" t="s">
        <v>322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232</v>
      </c>
      <c r="T117" s="12">
        <v>45744</v>
      </c>
      <c r="U117" s="11">
        <v>20000</v>
      </c>
      <c r="V117" s="10">
        <v>0</v>
      </c>
      <c r="W117" s="10">
        <v>20000</v>
      </c>
      <c r="X117" s="10">
        <v>20800</v>
      </c>
      <c r="Y117" s="10">
        <v>0</v>
      </c>
      <c r="Z117" s="9" t="s">
        <v>82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436</v>
      </c>
      <c r="AG117" s="1" t="s">
        <v>124</v>
      </c>
      <c r="AH117" s="1" t="s">
        <v>74</v>
      </c>
      <c r="AI117" s="1">
        <v>2</v>
      </c>
      <c r="AJ117" s="3">
        <v>45744</v>
      </c>
      <c r="AK117" s="3">
        <v>0</v>
      </c>
      <c r="AL117" s="3">
        <v>45735</v>
      </c>
      <c r="AM117" s="3">
        <v>45742</v>
      </c>
      <c r="AN117" s="3">
        <v>45743</v>
      </c>
      <c r="AO117" s="3">
        <v>45743</v>
      </c>
      <c r="AP117" s="3">
        <v>45739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8.5" customHeight="1" x14ac:dyDescent="0.45">
      <c r="A118" s="3">
        <v>45721</v>
      </c>
      <c r="B118" s="14" t="s">
        <v>522</v>
      </c>
      <c r="C118" s="9" t="s">
        <v>152</v>
      </c>
      <c r="D118" s="13" t="s">
        <v>491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45744</v>
      </c>
      <c r="U118" s="11">
        <v>20503</v>
      </c>
      <c r="V118" s="10">
        <v>0</v>
      </c>
      <c r="W118" s="10">
        <v>20503</v>
      </c>
      <c r="X118" s="10">
        <v>21700</v>
      </c>
      <c r="Y118" s="10">
        <v>0</v>
      </c>
      <c r="Z118" s="9" t="s">
        <v>82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123</v>
      </c>
      <c r="AH118" s="1" t="s">
        <v>74</v>
      </c>
      <c r="AI118" s="1">
        <v>2</v>
      </c>
      <c r="AJ118" s="3">
        <v>45744</v>
      </c>
      <c r="AK118" s="3">
        <v>0</v>
      </c>
      <c r="AL118" s="3">
        <v>45735</v>
      </c>
      <c r="AM118" s="3">
        <v>45742</v>
      </c>
      <c r="AN118" s="3">
        <v>45743</v>
      </c>
      <c r="AO118" s="3">
        <v>45743</v>
      </c>
      <c r="AP118" s="3">
        <v>45739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8.5" customHeight="1" x14ac:dyDescent="0.45">
      <c r="A119" s="3">
        <v>45724</v>
      </c>
      <c r="B119" s="14" t="s">
        <v>590</v>
      </c>
      <c r="C119" s="9" t="s">
        <v>86</v>
      </c>
      <c r="D119" s="13" t="s">
        <v>526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45744</v>
      </c>
      <c r="U119" s="11">
        <v>7000</v>
      </c>
      <c r="V119" s="10">
        <v>0</v>
      </c>
      <c r="W119" s="10">
        <v>7000</v>
      </c>
      <c r="X119" s="10">
        <v>7300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436</v>
      </c>
      <c r="AG119" s="1" t="s">
        <v>126</v>
      </c>
      <c r="AH119" s="1" t="s">
        <v>74</v>
      </c>
      <c r="AI119" s="1">
        <v>2</v>
      </c>
      <c r="AJ119" s="3">
        <v>45744</v>
      </c>
      <c r="AK119" s="3">
        <v>0</v>
      </c>
      <c r="AL119" s="3">
        <v>45735</v>
      </c>
      <c r="AM119" s="3">
        <v>45742</v>
      </c>
      <c r="AN119" s="3">
        <v>45743</v>
      </c>
      <c r="AO119" s="3">
        <v>45743</v>
      </c>
      <c r="AP119" s="3">
        <v>45739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8.5" customHeight="1" x14ac:dyDescent="0.45">
      <c r="A120" s="3">
        <v>45724</v>
      </c>
      <c r="B120" s="14" t="s">
        <v>590</v>
      </c>
      <c r="C120" s="9" t="s">
        <v>86</v>
      </c>
      <c r="D120" s="13" t="s">
        <v>527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45744</v>
      </c>
      <c r="U120" s="11">
        <v>30000</v>
      </c>
      <c r="V120" s="10">
        <v>0</v>
      </c>
      <c r="W120" s="10">
        <v>30000</v>
      </c>
      <c r="X120" s="10">
        <v>30835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436</v>
      </c>
      <c r="AG120" s="1" t="s">
        <v>124</v>
      </c>
      <c r="AH120" s="1" t="s">
        <v>74</v>
      </c>
      <c r="AI120" s="1">
        <v>2</v>
      </c>
      <c r="AJ120" s="3">
        <v>45744</v>
      </c>
      <c r="AK120" s="3">
        <v>0</v>
      </c>
      <c r="AL120" s="3">
        <v>45735</v>
      </c>
      <c r="AM120" s="3">
        <v>45742</v>
      </c>
      <c r="AN120" s="3">
        <v>45743</v>
      </c>
      <c r="AO120" s="3">
        <v>45743</v>
      </c>
      <c r="AP120" s="3">
        <v>45739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8.5" customHeight="1" x14ac:dyDescent="0.45">
      <c r="A121" s="3">
        <v>45724</v>
      </c>
      <c r="B121" s="14" t="s">
        <v>591</v>
      </c>
      <c r="C121" s="9" t="s">
        <v>86</v>
      </c>
      <c r="D121" s="13" t="s">
        <v>528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45747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82</v>
      </c>
      <c r="AA121" s="8">
        <v>21513.800000000003</v>
      </c>
      <c r="AB121" s="8">
        <v>21513.800000000003</v>
      </c>
      <c r="AC121" s="8">
        <v>0</v>
      </c>
      <c r="AD121" s="8">
        <v>0</v>
      </c>
      <c r="AE121" s="8">
        <v>0</v>
      </c>
      <c r="AF121" s="8" t="s">
        <v>436</v>
      </c>
      <c r="AG121" s="1" t="s">
        <v>124</v>
      </c>
      <c r="AH121" s="1" t="s">
        <v>74</v>
      </c>
      <c r="AI121" s="1">
        <v>2</v>
      </c>
      <c r="AJ121" s="3">
        <v>45747</v>
      </c>
      <c r="AK121" s="3">
        <v>0</v>
      </c>
      <c r="AL121" s="3">
        <v>45738</v>
      </c>
      <c r="AM121" s="3">
        <v>45745</v>
      </c>
      <c r="AN121" s="3">
        <v>45746</v>
      </c>
      <c r="AO121" s="3">
        <v>45746</v>
      </c>
      <c r="AP121" s="3">
        <v>45742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8.5" customHeight="1" x14ac:dyDescent="0.45">
      <c r="A122" s="3">
        <v>45724</v>
      </c>
      <c r="B122" s="14" t="s">
        <v>591</v>
      </c>
      <c r="C122" s="9" t="s">
        <v>86</v>
      </c>
      <c r="D122" s="13" t="s">
        <v>269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45747</v>
      </c>
      <c r="U122" s="11">
        <v>15000</v>
      </c>
      <c r="V122" s="10">
        <v>0</v>
      </c>
      <c r="W122" s="10">
        <v>15000</v>
      </c>
      <c r="X122" s="10">
        <v>11800</v>
      </c>
      <c r="Y122" s="10">
        <v>3360</v>
      </c>
      <c r="Z122" s="9" t="s">
        <v>82</v>
      </c>
      <c r="AA122" s="8">
        <v>3614.3184000000006</v>
      </c>
      <c r="AB122" s="8">
        <v>3614.3184000000006</v>
      </c>
      <c r="AC122" s="8">
        <v>0</v>
      </c>
      <c r="AD122" s="8">
        <v>0</v>
      </c>
      <c r="AE122" s="8">
        <v>0</v>
      </c>
      <c r="AF122" s="8" t="s">
        <v>436</v>
      </c>
      <c r="AG122" s="1" t="s">
        <v>123</v>
      </c>
      <c r="AH122" s="1" t="s">
        <v>74</v>
      </c>
      <c r="AI122" s="1">
        <v>2</v>
      </c>
      <c r="AJ122" s="3">
        <v>45747</v>
      </c>
      <c r="AK122" s="3">
        <v>0</v>
      </c>
      <c r="AL122" s="3">
        <v>45738</v>
      </c>
      <c r="AM122" s="3">
        <v>45745</v>
      </c>
      <c r="AN122" s="3">
        <v>45746</v>
      </c>
      <c r="AO122" s="3">
        <v>45746</v>
      </c>
      <c r="AP122" s="3">
        <v>45742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8.5" customHeight="1" x14ac:dyDescent="0.45">
      <c r="A123" s="3">
        <v>45724</v>
      </c>
      <c r="B123" s="14" t="s">
        <v>591</v>
      </c>
      <c r="C123" s="9" t="s">
        <v>86</v>
      </c>
      <c r="D123" s="13" t="s">
        <v>529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45747</v>
      </c>
      <c r="U123" s="11">
        <v>10000</v>
      </c>
      <c r="V123" s="10">
        <v>0</v>
      </c>
      <c r="W123" s="10">
        <v>10000</v>
      </c>
      <c r="X123" s="10">
        <v>10400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436</v>
      </c>
      <c r="AG123" s="1" t="s">
        <v>123</v>
      </c>
      <c r="AH123" s="1" t="s">
        <v>74</v>
      </c>
      <c r="AI123" s="1">
        <v>2</v>
      </c>
      <c r="AJ123" s="3">
        <v>45747</v>
      </c>
      <c r="AK123" s="3">
        <v>0</v>
      </c>
      <c r="AL123" s="3">
        <v>45738</v>
      </c>
      <c r="AM123" s="3">
        <v>45745</v>
      </c>
      <c r="AN123" s="3">
        <v>45746</v>
      </c>
      <c r="AO123" s="3">
        <v>45746</v>
      </c>
      <c r="AP123" s="3">
        <v>45742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8.5" customHeight="1" x14ac:dyDescent="0.45">
      <c r="A124" s="3">
        <v>45724</v>
      </c>
      <c r="B124" s="14" t="s">
        <v>592</v>
      </c>
      <c r="C124" s="9" t="s">
        <v>86</v>
      </c>
      <c r="D124" s="13" t="s">
        <v>268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232</v>
      </c>
      <c r="T124" s="12">
        <v>45747</v>
      </c>
      <c r="U124" s="11">
        <v>20000</v>
      </c>
      <c r="V124" s="10">
        <v>0</v>
      </c>
      <c r="W124" s="10">
        <v>20000</v>
      </c>
      <c r="X124" s="10">
        <v>20800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436</v>
      </c>
      <c r="AG124" s="1" t="s">
        <v>123</v>
      </c>
      <c r="AH124" s="1" t="s">
        <v>74</v>
      </c>
      <c r="AI124" s="1">
        <v>2</v>
      </c>
      <c r="AJ124" s="3">
        <v>45747</v>
      </c>
      <c r="AK124" s="3">
        <v>0</v>
      </c>
      <c r="AL124" s="3">
        <v>45738</v>
      </c>
      <c r="AM124" s="3">
        <v>45745</v>
      </c>
      <c r="AN124" s="3">
        <v>45746</v>
      </c>
      <c r="AO124" s="3">
        <v>45746</v>
      </c>
      <c r="AP124" s="3">
        <v>45742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8.5" customHeight="1" x14ac:dyDescent="0.45">
      <c r="A125" s="3">
        <v>45722</v>
      </c>
      <c r="B125" s="14" t="s">
        <v>530</v>
      </c>
      <c r="C125" s="9" t="s">
        <v>86</v>
      </c>
      <c r="D125" s="13" t="s">
        <v>321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45747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82</v>
      </c>
      <c r="AA125" s="8">
        <v>32270.700000000004</v>
      </c>
      <c r="AB125" s="8">
        <v>0</v>
      </c>
      <c r="AC125" s="8">
        <v>32270.700000000004</v>
      </c>
      <c r="AD125" s="8">
        <v>0</v>
      </c>
      <c r="AE125" s="8">
        <v>0</v>
      </c>
      <c r="AF125" s="8" t="s">
        <v>436</v>
      </c>
      <c r="AG125" s="1" t="s">
        <v>123</v>
      </c>
      <c r="AH125" s="1" t="s">
        <v>74</v>
      </c>
      <c r="AI125" s="1">
        <v>2</v>
      </c>
      <c r="AJ125" s="3">
        <v>45747</v>
      </c>
      <c r="AK125" s="3">
        <v>0</v>
      </c>
      <c r="AL125" s="3">
        <v>45738</v>
      </c>
      <c r="AM125" s="3">
        <v>45745</v>
      </c>
      <c r="AN125" s="3">
        <v>45746</v>
      </c>
      <c r="AO125" s="3">
        <v>45746</v>
      </c>
      <c r="AP125" s="3">
        <v>45742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2466.9157333333337</v>
      </c>
    </row>
    <row r="126" spans="1:56" ht="28.5" customHeight="1" x14ac:dyDescent="0.45">
      <c r="A126" s="3">
        <v>45723</v>
      </c>
      <c r="B126" s="14" t="s">
        <v>552</v>
      </c>
      <c r="C126" s="9" t="s">
        <v>86</v>
      </c>
      <c r="D126" s="13" t="s">
        <v>435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45747</v>
      </c>
      <c r="U126" s="11">
        <v>40000</v>
      </c>
      <c r="V126" s="10">
        <v>0</v>
      </c>
      <c r="W126" s="10">
        <v>40000</v>
      </c>
      <c r="X126" s="10">
        <v>0</v>
      </c>
      <c r="Y126" s="10">
        <v>42000</v>
      </c>
      <c r="Z126" s="9" t="s">
        <v>82</v>
      </c>
      <c r="AA126" s="8">
        <v>43027.600000000006</v>
      </c>
      <c r="AB126" s="8">
        <v>0</v>
      </c>
      <c r="AC126" s="8">
        <v>43027.600000000006</v>
      </c>
      <c r="AD126" s="8">
        <v>0</v>
      </c>
      <c r="AE126" s="8">
        <v>0</v>
      </c>
      <c r="AF126" s="8" t="s">
        <v>436</v>
      </c>
      <c r="AG126" s="1" t="s">
        <v>123</v>
      </c>
      <c r="AH126" s="1" t="s">
        <v>74</v>
      </c>
      <c r="AI126" s="1">
        <v>2</v>
      </c>
      <c r="AJ126" s="3">
        <v>45747</v>
      </c>
      <c r="AK126" s="3">
        <v>0</v>
      </c>
      <c r="AL126" s="3">
        <v>45738</v>
      </c>
      <c r="AM126" s="3">
        <v>45745</v>
      </c>
      <c r="AN126" s="3">
        <v>45746</v>
      </c>
      <c r="AO126" s="3">
        <v>45746</v>
      </c>
      <c r="AP126" s="3">
        <v>45742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3289.220977777778</v>
      </c>
    </row>
    <row r="127" spans="1:56" ht="28.5" customHeight="1" x14ac:dyDescent="0.45">
      <c r="A127" s="3">
        <v>45724</v>
      </c>
      <c r="B127" s="14" t="s">
        <v>593</v>
      </c>
      <c r="C127" s="9" t="s">
        <v>86</v>
      </c>
      <c r="D127" s="13" t="s">
        <v>328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329</v>
      </c>
      <c r="T127" s="12">
        <v>45748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82</v>
      </c>
      <c r="AA127" s="8">
        <v>21513.800000000003</v>
      </c>
      <c r="AB127" s="8">
        <v>0</v>
      </c>
      <c r="AC127" s="8">
        <v>21513.800000000003</v>
      </c>
      <c r="AD127" s="8">
        <v>0</v>
      </c>
      <c r="AE127" s="8">
        <v>0</v>
      </c>
      <c r="AF127" s="8" t="s">
        <v>298</v>
      </c>
      <c r="AG127" s="1" t="s">
        <v>123</v>
      </c>
      <c r="AH127" s="1" t="s">
        <v>74</v>
      </c>
      <c r="AI127" s="1">
        <v>2</v>
      </c>
      <c r="AJ127" s="3">
        <v>45748</v>
      </c>
      <c r="AK127" s="3">
        <v>0</v>
      </c>
      <c r="AL127" s="3">
        <v>45739</v>
      </c>
      <c r="AM127" s="3">
        <v>45746</v>
      </c>
      <c r="AN127" s="3">
        <v>45747</v>
      </c>
      <c r="AO127" s="3">
        <v>45747</v>
      </c>
      <c r="AP127" s="3">
        <v>45743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1644.610488888889</v>
      </c>
    </row>
    <row r="128" spans="1:56" ht="28.5" customHeight="1" x14ac:dyDescent="0.45">
      <c r="A128" s="3">
        <v>45731</v>
      </c>
      <c r="B128" s="14" t="s">
        <v>657</v>
      </c>
      <c r="C128" s="9" t="s">
        <v>86</v>
      </c>
      <c r="D128" s="13" t="s">
        <v>615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45749</v>
      </c>
      <c r="U128" s="11">
        <v>15000</v>
      </c>
      <c r="V128" s="10">
        <v>0</v>
      </c>
      <c r="W128" s="10">
        <v>15000</v>
      </c>
      <c r="X128" s="10">
        <v>0</v>
      </c>
      <c r="Y128" s="10">
        <v>15750</v>
      </c>
      <c r="Z128" s="9" t="s">
        <v>82</v>
      </c>
      <c r="AA128" s="8">
        <v>16135.350000000002</v>
      </c>
      <c r="AB128" s="8">
        <v>0</v>
      </c>
      <c r="AC128" s="8">
        <v>16135.350000000002</v>
      </c>
      <c r="AD128" s="8">
        <v>0</v>
      </c>
      <c r="AE128" s="8">
        <v>0</v>
      </c>
      <c r="AF128" s="8" t="s">
        <v>243</v>
      </c>
      <c r="AG128" s="1" t="s">
        <v>123</v>
      </c>
      <c r="AH128" s="1" t="s">
        <v>74</v>
      </c>
      <c r="AI128" s="1">
        <v>2</v>
      </c>
      <c r="AJ128" s="3">
        <v>45749</v>
      </c>
      <c r="AK128" s="3">
        <v>0</v>
      </c>
      <c r="AL128" s="3">
        <v>45740</v>
      </c>
      <c r="AM128" s="3">
        <v>45747</v>
      </c>
      <c r="AN128" s="3">
        <v>45748</v>
      </c>
      <c r="AO128" s="3">
        <v>45748</v>
      </c>
      <c r="AP128" s="3">
        <v>45744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1233.4578666666669</v>
      </c>
    </row>
    <row r="129" spans="1:56" ht="28.5" customHeight="1" x14ac:dyDescent="0.45">
      <c r="A129" s="3">
        <v>45731</v>
      </c>
      <c r="B129" s="14" t="s">
        <v>658</v>
      </c>
      <c r="C129" s="9" t="s">
        <v>86</v>
      </c>
      <c r="D129" s="13" t="s">
        <v>619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232</v>
      </c>
      <c r="T129" s="12">
        <v>45749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 t="s">
        <v>243</v>
      </c>
      <c r="AG129" s="1" t="s">
        <v>123</v>
      </c>
      <c r="AH129" s="1" t="s">
        <v>74</v>
      </c>
      <c r="AI129" s="1">
        <v>2</v>
      </c>
      <c r="AJ129" s="3">
        <v>45749</v>
      </c>
      <c r="AK129" s="3">
        <v>0</v>
      </c>
      <c r="AL129" s="3">
        <v>45740</v>
      </c>
      <c r="AM129" s="3">
        <v>45747</v>
      </c>
      <c r="AN129" s="3">
        <v>45748</v>
      </c>
      <c r="AO129" s="3">
        <v>45748</v>
      </c>
      <c r="AP129" s="3">
        <v>45744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411.15262222222225</v>
      </c>
    </row>
    <row r="130" spans="1:56" ht="28.5" customHeight="1" x14ac:dyDescent="0.45">
      <c r="A130" s="3">
        <v>45731</v>
      </c>
      <c r="B130" s="14" t="s">
        <v>658</v>
      </c>
      <c r="C130" s="9" t="s">
        <v>86</v>
      </c>
      <c r="D130" s="13" t="s">
        <v>620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45749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82</v>
      </c>
      <c r="AA130" s="8">
        <v>10756.900000000001</v>
      </c>
      <c r="AB130" s="8">
        <v>0</v>
      </c>
      <c r="AC130" s="8">
        <v>10756.900000000001</v>
      </c>
      <c r="AD130" s="8">
        <v>0</v>
      </c>
      <c r="AE130" s="8">
        <v>0</v>
      </c>
      <c r="AF130" s="8" t="s">
        <v>243</v>
      </c>
      <c r="AG130" s="1" t="s">
        <v>123</v>
      </c>
      <c r="AH130" s="1" t="s">
        <v>74</v>
      </c>
      <c r="AI130" s="1">
        <v>2</v>
      </c>
      <c r="AJ130" s="3">
        <v>45749</v>
      </c>
      <c r="AK130" s="3">
        <v>0</v>
      </c>
      <c r="AL130" s="3">
        <v>45740</v>
      </c>
      <c r="AM130" s="3">
        <v>45747</v>
      </c>
      <c r="AN130" s="3">
        <v>45748</v>
      </c>
      <c r="AO130" s="3">
        <v>45748</v>
      </c>
      <c r="AP130" s="3">
        <v>45744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822.3052444444445</v>
      </c>
    </row>
    <row r="131" spans="1:56" ht="28.5" customHeight="1" x14ac:dyDescent="0.45">
      <c r="A131" s="3">
        <v>45731</v>
      </c>
      <c r="B131" s="14" t="s">
        <v>659</v>
      </c>
      <c r="C131" s="9" t="s">
        <v>86</v>
      </c>
      <c r="D131" s="13" t="s">
        <v>621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45749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243</v>
      </c>
      <c r="AG131" s="1" t="s">
        <v>123</v>
      </c>
      <c r="AH131" s="1" t="s">
        <v>74</v>
      </c>
      <c r="AI131" s="1">
        <v>2</v>
      </c>
      <c r="AJ131" s="3">
        <v>45749</v>
      </c>
      <c r="AK131" s="3">
        <v>0</v>
      </c>
      <c r="AL131" s="3">
        <v>45740</v>
      </c>
      <c r="AM131" s="3">
        <v>45747</v>
      </c>
      <c r="AN131" s="3">
        <v>45748</v>
      </c>
      <c r="AO131" s="3">
        <v>45748</v>
      </c>
      <c r="AP131" s="3">
        <v>45744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822.3052444444445</v>
      </c>
    </row>
    <row r="132" spans="1:56" ht="28.5" customHeight="1" x14ac:dyDescent="0.45">
      <c r="A132" s="3">
        <v>45724</v>
      </c>
      <c r="B132" s="14" t="s">
        <v>593</v>
      </c>
      <c r="C132" s="9" t="s">
        <v>86</v>
      </c>
      <c r="D132" s="13" t="s">
        <v>527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329</v>
      </c>
      <c r="T132" s="12">
        <v>45750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82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0</v>
      </c>
      <c r="AF132" s="8" t="s">
        <v>298</v>
      </c>
      <c r="AG132" s="1" t="s">
        <v>123</v>
      </c>
      <c r="AH132" s="1" t="s">
        <v>74</v>
      </c>
      <c r="AI132" s="1">
        <v>2</v>
      </c>
      <c r="AJ132" s="3">
        <v>45750</v>
      </c>
      <c r="AK132" s="3">
        <v>0</v>
      </c>
      <c r="AL132" s="3">
        <v>45741</v>
      </c>
      <c r="AM132" s="3">
        <v>45748</v>
      </c>
      <c r="AN132" s="3">
        <v>45749</v>
      </c>
      <c r="AO132" s="3">
        <v>45749</v>
      </c>
      <c r="AP132" s="3">
        <v>45745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822.3052444444445</v>
      </c>
    </row>
    <row r="133" spans="1:56" ht="28.5" customHeight="1" x14ac:dyDescent="0.45">
      <c r="A133" s="3">
        <v>45722</v>
      </c>
      <c r="B133" s="14" t="s">
        <v>531</v>
      </c>
      <c r="C133" s="9" t="s">
        <v>86</v>
      </c>
      <c r="D133" s="13" t="s">
        <v>321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45750</v>
      </c>
      <c r="U133" s="11">
        <v>40000</v>
      </c>
      <c r="V133" s="10">
        <v>0</v>
      </c>
      <c r="W133" s="10">
        <v>40000</v>
      </c>
      <c r="X133" s="10">
        <v>0</v>
      </c>
      <c r="Y133" s="10">
        <v>42000</v>
      </c>
      <c r="Z133" s="9" t="s">
        <v>82</v>
      </c>
      <c r="AA133" s="8">
        <v>43027.600000000006</v>
      </c>
      <c r="AB133" s="8">
        <v>0</v>
      </c>
      <c r="AC133" s="8">
        <v>43027.600000000006</v>
      </c>
      <c r="AD133" s="8">
        <v>0</v>
      </c>
      <c r="AE133" s="8">
        <v>0</v>
      </c>
      <c r="AF133" s="8" t="s">
        <v>436</v>
      </c>
      <c r="AG133" s="1" t="s">
        <v>123</v>
      </c>
      <c r="AH133" s="1" t="s">
        <v>74</v>
      </c>
      <c r="AI133" s="1">
        <v>2</v>
      </c>
      <c r="AJ133" s="3">
        <v>45750</v>
      </c>
      <c r="AK133" s="3">
        <v>0</v>
      </c>
      <c r="AL133" s="3">
        <v>45741</v>
      </c>
      <c r="AM133" s="3">
        <v>45748</v>
      </c>
      <c r="AN133" s="3">
        <v>45749</v>
      </c>
      <c r="AO133" s="3">
        <v>45749</v>
      </c>
      <c r="AP133" s="3">
        <v>45745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3289.220977777778</v>
      </c>
    </row>
    <row r="134" spans="1:56" ht="28.5" customHeight="1" x14ac:dyDescent="0.45">
      <c r="A134" s="3">
        <v>45731</v>
      </c>
      <c r="B134" s="14" t="s">
        <v>660</v>
      </c>
      <c r="C134" s="9" t="s">
        <v>86</v>
      </c>
      <c r="D134" s="13" t="s">
        <v>617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45751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82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0</v>
      </c>
      <c r="AF134" s="8" t="s">
        <v>243</v>
      </c>
      <c r="AG134" s="1" t="s">
        <v>123</v>
      </c>
      <c r="AH134" s="1" t="s">
        <v>74</v>
      </c>
      <c r="AI134" s="1">
        <v>2</v>
      </c>
      <c r="AJ134" s="3">
        <v>45751</v>
      </c>
      <c r="AK134" s="3">
        <v>0</v>
      </c>
      <c r="AL134" s="3">
        <v>45742</v>
      </c>
      <c r="AM134" s="3">
        <v>45749</v>
      </c>
      <c r="AN134" s="3">
        <v>45750</v>
      </c>
      <c r="AO134" s="3">
        <v>45750</v>
      </c>
      <c r="AP134" s="3">
        <v>45746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822.3052444444445</v>
      </c>
    </row>
    <row r="135" spans="1:56" ht="28.5" customHeight="1" x14ac:dyDescent="0.45">
      <c r="A135" s="3">
        <v>45731</v>
      </c>
      <c r="B135" s="14" t="s">
        <v>661</v>
      </c>
      <c r="C135" s="9" t="s">
        <v>86</v>
      </c>
      <c r="D135" s="13" t="s">
        <v>623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45751</v>
      </c>
      <c r="U135" s="11">
        <v>15000</v>
      </c>
      <c r="V135" s="10">
        <v>0</v>
      </c>
      <c r="W135" s="10">
        <v>15000</v>
      </c>
      <c r="X135" s="10">
        <v>0</v>
      </c>
      <c r="Y135" s="10">
        <v>15750</v>
      </c>
      <c r="Z135" s="9" t="s">
        <v>82</v>
      </c>
      <c r="AA135" s="8">
        <v>16135.350000000002</v>
      </c>
      <c r="AB135" s="8">
        <v>0</v>
      </c>
      <c r="AC135" s="8">
        <v>16135.350000000002</v>
      </c>
      <c r="AD135" s="8">
        <v>0</v>
      </c>
      <c r="AE135" s="8">
        <v>0</v>
      </c>
      <c r="AF135" s="8" t="s">
        <v>243</v>
      </c>
      <c r="AG135" s="1" t="s">
        <v>123</v>
      </c>
      <c r="AH135" s="1" t="s">
        <v>74</v>
      </c>
      <c r="AI135" s="1">
        <v>2</v>
      </c>
      <c r="AJ135" s="3">
        <v>45751</v>
      </c>
      <c r="AK135" s="3">
        <v>0</v>
      </c>
      <c r="AL135" s="3">
        <v>45742</v>
      </c>
      <c r="AM135" s="3">
        <v>45749</v>
      </c>
      <c r="AN135" s="3">
        <v>45750</v>
      </c>
      <c r="AO135" s="3">
        <v>45750</v>
      </c>
      <c r="AP135" s="3">
        <v>45746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1233.4578666666669</v>
      </c>
    </row>
    <row r="136" spans="1:56" ht="28.5" customHeight="1" x14ac:dyDescent="0.45">
      <c r="A136" s="3">
        <v>45731</v>
      </c>
      <c r="B136" s="14" t="s">
        <v>662</v>
      </c>
      <c r="C136" s="9" t="s">
        <v>86</v>
      </c>
      <c r="D136" s="13" t="s">
        <v>625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45751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45751</v>
      </c>
      <c r="AK136" s="3">
        <v>0</v>
      </c>
      <c r="AL136" s="3">
        <v>45742</v>
      </c>
      <c r="AM136" s="3">
        <v>45749</v>
      </c>
      <c r="AN136" s="3">
        <v>45750</v>
      </c>
      <c r="AO136" s="3">
        <v>45750</v>
      </c>
      <c r="AP136" s="3">
        <v>45746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822.3052444444445</v>
      </c>
    </row>
    <row r="137" spans="1:56" ht="28.5" customHeight="1" x14ac:dyDescent="0.45">
      <c r="A137" s="3">
        <v>45724</v>
      </c>
      <c r="B137" s="14" t="s">
        <v>594</v>
      </c>
      <c r="C137" s="9" t="s">
        <v>86</v>
      </c>
      <c r="D137" s="13" t="s">
        <v>463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45751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436</v>
      </c>
      <c r="AG137" s="1" t="s">
        <v>123</v>
      </c>
      <c r="AH137" s="1" t="s">
        <v>74</v>
      </c>
      <c r="AI137" s="1">
        <v>2</v>
      </c>
      <c r="AJ137" s="3">
        <v>45751</v>
      </c>
      <c r="AK137" s="3">
        <v>0</v>
      </c>
      <c r="AL137" s="3">
        <v>45742</v>
      </c>
      <c r="AM137" s="3">
        <v>45749</v>
      </c>
      <c r="AN137" s="3">
        <v>45750</v>
      </c>
      <c r="AO137" s="3">
        <v>45750</v>
      </c>
      <c r="AP137" s="3">
        <v>45746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45724</v>
      </c>
      <c r="B138" s="14" t="s">
        <v>594</v>
      </c>
      <c r="C138" s="9" t="s">
        <v>86</v>
      </c>
      <c r="D138" s="13" t="s">
        <v>532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45751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0</v>
      </c>
      <c r="AF138" s="8" t="s">
        <v>436</v>
      </c>
      <c r="AG138" s="1" t="s">
        <v>123</v>
      </c>
      <c r="AH138" s="1" t="s">
        <v>74</v>
      </c>
      <c r="AI138" s="1">
        <v>2</v>
      </c>
      <c r="AJ138" s="3">
        <v>45751</v>
      </c>
      <c r="AK138" s="3">
        <v>0</v>
      </c>
      <c r="AL138" s="3">
        <v>45742</v>
      </c>
      <c r="AM138" s="3">
        <v>45749</v>
      </c>
      <c r="AN138" s="3">
        <v>45750</v>
      </c>
      <c r="AO138" s="3">
        <v>45750</v>
      </c>
      <c r="AP138" s="3">
        <v>45746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411.15262222222225</v>
      </c>
    </row>
    <row r="139" spans="1:56" ht="28.5" customHeight="1" x14ac:dyDescent="0.45">
      <c r="A139" s="3">
        <v>45721</v>
      </c>
      <c r="B139" s="14" t="s">
        <v>520</v>
      </c>
      <c r="C139" s="9" t="s">
        <v>152</v>
      </c>
      <c r="D139" s="13" t="s">
        <v>293</v>
      </c>
      <c r="E139" s="9">
        <v>20</v>
      </c>
      <c r="F139" s="9">
        <v>36</v>
      </c>
      <c r="G139" s="9" t="s">
        <v>60</v>
      </c>
      <c r="H139" s="9">
        <v>0</v>
      </c>
      <c r="I139" s="9">
        <v>78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112</v>
      </c>
      <c r="T139" s="12">
        <v>45752</v>
      </c>
      <c r="U139" s="11">
        <v>10080</v>
      </c>
      <c r="V139" s="10">
        <v>0</v>
      </c>
      <c r="W139" s="10">
        <v>10080</v>
      </c>
      <c r="X139" s="10">
        <v>0</v>
      </c>
      <c r="Y139" s="10">
        <v>10584</v>
      </c>
      <c r="Z139" s="9" t="s">
        <v>82</v>
      </c>
      <c r="AA139" s="8">
        <v>10561.320000000002</v>
      </c>
      <c r="AB139" s="8">
        <v>0</v>
      </c>
      <c r="AC139" s="8">
        <v>10561.320000000002</v>
      </c>
      <c r="AD139" s="8">
        <v>0</v>
      </c>
      <c r="AE139" s="8">
        <v>0</v>
      </c>
      <c r="AF139" s="8">
        <v>0</v>
      </c>
      <c r="AG139" s="1" t="s">
        <v>124</v>
      </c>
      <c r="AH139" s="1" t="s">
        <v>74</v>
      </c>
      <c r="AI139" s="1">
        <v>2</v>
      </c>
      <c r="AJ139" s="3">
        <v>45752</v>
      </c>
      <c r="AK139" s="3">
        <v>0</v>
      </c>
      <c r="AL139" s="3">
        <v>45743</v>
      </c>
      <c r="AM139" s="3">
        <v>45750</v>
      </c>
      <c r="AN139" s="3">
        <v>45751</v>
      </c>
      <c r="AO139" s="3">
        <v>45751</v>
      </c>
      <c r="AP139" s="3">
        <v>45747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807.35424000000012</v>
      </c>
    </row>
    <row r="140" spans="1:56" ht="28.5" customHeight="1" x14ac:dyDescent="0.45">
      <c r="A140" s="3">
        <v>45721</v>
      </c>
      <c r="B140" s="14" t="s">
        <v>521</v>
      </c>
      <c r="C140" s="9" t="s">
        <v>152</v>
      </c>
      <c r="D140" s="13" t="s">
        <v>289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>
        <v>45752</v>
      </c>
      <c r="U140" s="11">
        <v>10080</v>
      </c>
      <c r="V140" s="10">
        <v>0</v>
      </c>
      <c r="W140" s="10">
        <v>10080</v>
      </c>
      <c r="X140" s="10">
        <v>0</v>
      </c>
      <c r="Y140" s="10">
        <v>10584</v>
      </c>
      <c r="Z140" s="9" t="s">
        <v>82</v>
      </c>
      <c r="AA140" s="8">
        <v>10561.320000000002</v>
      </c>
      <c r="AB140" s="8">
        <v>0</v>
      </c>
      <c r="AC140" s="8">
        <v>10561.320000000002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74</v>
      </c>
      <c r="AI140" s="1">
        <v>2</v>
      </c>
      <c r="AJ140" s="3">
        <v>45752</v>
      </c>
      <c r="AK140" s="3">
        <v>0</v>
      </c>
      <c r="AL140" s="3">
        <v>45743</v>
      </c>
      <c r="AM140" s="3">
        <v>45750</v>
      </c>
      <c r="AN140" s="3">
        <v>45751</v>
      </c>
      <c r="AO140" s="3">
        <v>45751</v>
      </c>
      <c r="AP140" s="3">
        <v>45747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807.35424000000012</v>
      </c>
    </row>
    <row r="141" spans="1:56" ht="28.5" customHeight="1" x14ac:dyDescent="0.45">
      <c r="A141" s="3">
        <v>45722</v>
      </c>
      <c r="B141" s="14" t="s">
        <v>533</v>
      </c>
      <c r="C141" s="9" t="s">
        <v>86</v>
      </c>
      <c r="D141" s="13" t="s">
        <v>512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45754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82</v>
      </c>
      <c r="AA141" s="8">
        <v>21513.800000000003</v>
      </c>
      <c r="AB141" s="8">
        <v>0</v>
      </c>
      <c r="AC141" s="8">
        <v>21513.800000000003</v>
      </c>
      <c r="AD141" s="8">
        <v>0</v>
      </c>
      <c r="AE141" s="8">
        <v>0</v>
      </c>
      <c r="AF141" s="8" t="s">
        <v>436</v>
      </c>
      <c r="AG141" s="1" t="s">
        <v>123</v>
      </c>
      <c r="AH141" s="1" t="s">
        <v>74</v>
      </c>
      <c r="AI141" s="1">
        <v>2</v>
      </c>
      <c r="AJ141" s="3">
        <v>45754</v>
      </c>
      <c r="AK141" s="3">
        <v>0</v>
      </c>
      <c r="AL141" s="3">
        <v>45745</v>
      </c>
      <c r="AM141" s="3">
        <v>45752</v>
      </c>
      <c r="AN141" s="3">
        <v>45753</v>
      </c>
      <c r="AO141" s="3">
        <v>45753</v>
      </c>
      <c r="AP141" s="3">
        <v>45749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1644.610488888889</v>
      </c>
    </row>
    <row r="142" spans="1:56" ht="28.5" customHeight="1" x14ac:dyDescent="0.45">
      <c r="A142" s="3">
        <v>45737</v>
      </c>
      <c r="B142" s="14" t="s">
        <v>695</v>
      </c>
      <c r="C142" s="9" t="s">
        <v>73</v>
      </c>
      <c r="D142" s="13" t="s">
        <v>231</v>
      </c>
      <c r="E142" s="9">
        <v>20</v>
      </c>
      <c r="F142" s="9">
        <v>32</v>
      </c>
      <c r="G142" s="9" t="s">
        <v>60</v>
      </c>
      <c r="H142" s="9">
        <v>0</v>
      </c>
      <c r="I142" s="9">
        <v>72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156</v>
      </c>
      <c r="T142" s="12">
        <v>45752</v>
      </c>
      <c r="U142" s="11">
        <v>5000</v>
      </c>
      <c r="V142" s="10">
        <v>0</v>
      </c>
      <c r="W142" s="10">
        <v>5000</v>
      </c>
      <c r="X142" s="10">
        <v>5300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123</v>
      </c>
      <c r="AH142" s="1" t="s">
        <v>74</v>
      </c>
      <c r="AI142" s="1">
        <v>2</v>
      </c>
      <c r="AJ142" s="3">
        <v>45752</v>
      </c>
      <c r="AK142" s="3">
        <v>0</v>
      </c>
      <c r="AL142" s="3">
        <v>45743</v>
      </c>
      <c r="AM142" s="3">
        <v>45750</v>
      </c>
      <c r="AN142" s="3">
        <v>45751</v>
      </c>
      <c r="AO142" s="3">
        <v>45751</v>
      </c>
      <c r="AP142" s="3">
        <v>45747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45724</v>
      </c>
      <c r="B143" s="14" t="s">
        <v>595</v>
      </c>
      <c r="C143" s="9" t="s">
        <v>86</v>
      </c>
      <c r="D143" s="13" t="s">
        <v>328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329</v>
      </c>
      <c r="T143" s="12">
        <v>45755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298</v>
      </c>
      <c r="AG143" s="1" t="s">
        <v>123</v>
      </c>
      <c r="AH143" s="1" t="s">
        <v>74</v>
      </c>
      <c r="AI143" s="1">
        <v>2</v>
      </c>
      <c r="AJ143" s="3">
        <v>45755</v>
      </c>
      <c r="AK143" s="3">
        <v>0</v>
      </c>
      <c r="AL143" s="3">
        <v>45746</v>
      </c>
      <c r="AM143" s="3">
        <v>45753</v>
      </c>
      <c r="AN143" s="3">
        <v>45754</v>
      </c>
      <c r="AO143" s="3">
        <v>45754</v>
      </c>
      <c r="AP143" s="3">
        <v>45750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1644.610488888889</v>
      </c>
    </row>
    <row r="144" spans="1:56" ht="28.5" customHeight="1" x14ac:dyDescent="0.45">
      <c r="A144" s="3">
        <v>45724</v>
      </c>
      <c r="B144" s="14" t="s">
        <v>595</v>
      </c>
      <c r="C144" s="9" t="s">
        <v>86</v>
      </c>
      <c r="D144" s="13" t="s">
        <v>406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329</v>
      </c>
      <c r="T144" s="12">
        <v>45756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298</v>
      </c>
      <c r="AG144" s="1" t="s">
        <v>123</v>
      </c>
      <c r="AH144" s="1" t="s">
        <v>74</v>
      </c>
      <c r="AI144" s="1">
        <v>2</v>
      </c>
      <c r="AJ144" s="3">
        <v>45756</v>
      </c>
      <c r="AK144" s="3">
        <v>0</v>
      </c>
      <c r="AL144" s="3">
        <v>45747</v>
      </c>
      <c r="AM144" s="3">
        <v>45754</v>
      </c>
      <c r="AN144" s="3">
        <v>45755</v>
      </c>
      <c r="AO144" s="3">
        <v>45755</v>
      </c>
      <c r="AP144" s="3">
        <v>45751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45731</v>
      </c>
      <c r="B145" s="14" t="s">
        <v>661</v>
      </c>
      <c r="C145" s="9" t="s">
        <v>86</v>
      </c>
      <c r="D145" s="13" t="s">
        <v>622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45757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82</v>
      </c>
      <c r="AA145" s="8">
        <v>5378.4500000000007</v>
      </c>
      <c r="AB145" s="8">
        <v>0</v>
      </c>
      <c r="AC145" s="8">
        <v>5378.4500000000007</v>
      </c>
      <c r="AD145" s="8">
        <v>0</v>
      </c>
      <c r="AE145" s="8">
        <v>0</v>
      </c>
      <c r="AF145" s="8" t="s">
        <v>243</v>
      </c>
      <c r="AG145" s="1" t="s">
        <v>123</v>
      </c>
      <c r="AH145" s="1" t="s">
        <v>74</v>
      </c>
      <c r="AI145" s="1">
        <v>2</v>
      </c>
      <c r="AJ145" s="3">
        <v>45757</v>
      </c>
      <c r="AK145" s="3">
        <v>0</v>
      </c>
      <c r="AL145" s="3">
        <v>45748</v>
      </c>
      <c r="AM145" s="3">
        <v>45755</v>
      </c>
      <c r="AN145" s="3">
        <v>45756</v>
      </c>
      <c r="AO145" s="3">
        <v>45756</v>
      </c>
      <c r="AP145" s="3">
        <v>45752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411.15262222222225</v>
      </c>
    </row>
    <row r="146" spans="1:56" ht="28.5" customHeight="1" x14ac:dyDescent="0.45">
      <c r="A146" s="3">
        <v>45724</v>
      </c>
      <c r="B146" s="14" t="s">
        <v>596</v>
      </c>
      <c r="C146" s="9" t="s">
        <v>86</v>
      </c>
      <c r="D146" s="13" t="s">
        <v>527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45757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82</v>
      </c>
      <c r="AA146" s="8">
        <v>32270.700000000004</v>
      </c>
      <c r="AB146" s="8">
        <v>0</v>
      </c>
      <c r="AC146" s="8">
        <v>32270.700000000004</v>
      </c>
      <c r="AD146" s="8">
        <v>0</v>
      </c>
      <c r="AE146" s="8">
        <v>0</v>
      </c>
      <c r="AF146" s="8" t="s">
        <v>436</v>
      </c>
      <c r="AG146" s="1" t="s">
        <v>123</v>
      </c>
      <c r="AH146" s="1" t="s">
        <v>74</v>
      </c>
      <c r="AI146" s="1">
        <v>2</v>
      </c>
      <c r="AJ146" s="3">
        <v>45757</v>
      </c>
      <c r="AK146" s="3">
        <v>0</v>
      </c>
      <c r="AL146" s="3">
        <v>45748</v>
      </c>
      <c r="AM146" s="3">
        <v>45755</v>
      </c>
      <c r="AN146" s="3">
        <v>45756</v>
      </c>
      <c r="AO146" s="3">
        <v>45756</v>
      </c>
      <c r="AP146" s="3">
        <v>45752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2466.9157333333337</v>
      </c>
    </row>
    <row r="147" spans="1:56" ht="28.5" customHeight="1" x14ac:dyDescent="0.45">
      <c r="A147" s="3">
        <v>45722</v>
      </c>
      <c r="B147" s="14" t="s">
        <v>534</v>
      </c>
      <c r="C147" s="9" t="s">
        <v>86</v>
      </c>
      <c r="D147" s="13" t="s">
        <v>321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45757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436</v>
      </c>
      <c r="AG147" s="1" t="s">
        <v>123</v>
      </c>
      <c r="AH147" s="1" t="s">
        <v>74</v>
      </c>
      <c r="AI147" s="1">
        <v>2</v>
      </c>
      <c r="AJ147" s="3">
        <v>45757</v>
      </c>
      <c r="AK147" s="3">
        <v>0</v>
      </c>
      <c r="AL147" s="3">
        <v>45748</v>
      </c>
      <c r="AM147" s="3">
        <v>45755</v>
      </c>
      <c r="AN147" s="3">
        <v>45756</v>
      </c>
      <c r="AO147" s="3">
        <v>45756</v>
      </c>
      <c r="AP147" s="3">
        <v>45752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45723</v>
      </c>
      <c r="B148" s="14" t="s">
        <v>553</v>
      </c>
      <c r="C148" s="9" t="s">
        <v>86</v>
      </c>
      <c r="D148" s="13" t="s">
        <v>435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45757</v>
      </c>
      <c r="U148" s="11">
        <v>40000</v>
      </c>
      <c r="V148" s="10">
        <v>0</v>
      </c>
      <c r="W148" s="10">
        <v>40000</v>
      </c>
      <c r="X148" s="10">
        <v>0</v>
      </c>
      <c r="Y148" s="10">
        <v>42000</v>
      </c>
      <c r="Z148" s="9" t="s">
        <v>82</v>
      </c>
      <c r="AA148" s="8">
        <v>43027.600000000006</v>
      </c>
      <c r="AB148" s="8">
        <v>0</v>
      </c>
      <c r="AC148" s="8">
        <v>43027.600000000006</v>
      </c>
      <c r="AD148" s="8">
        <v>0</v>
      </c>
      <c r="AE148" s="8">
        <v>0</v>
      </c>
      <c r="AF148" s="8" t="s">
        <v>436</v>
      </c>
      <c r="AG148" s="1" t="s">
        <v>123</v>
      </c>
      <c r="AH148" s="1" t="s">
        <v>74</v>
      </c>
      <c r="AI148" s="1">
        <v>2</v>
      </c>
      <c r="AJ148" s="3">
        <v>45757</v>
      </c>
      <c r="AK148" s="3">
        <v>0</v>
      </c>
      <c r="AL148" s="3">
        <v>45748</v>
      </c>
      <c r="AM148" s="3">
        <v>45755</v>
      </c>
      <c r="AN148" s="3">
        <v>45756</v>
      </c>
      <c r="AO148" s="3">
        <v>45756</v>
      </c>
      <c r="AP148" s="3">
        <v>45752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3289.220977777778</v>
      </c>
    </row>
    <row r="149" spans="1:56" ht="28.5" customHeight="1" x14ac:dyDescent="0.45">
      <c r="A149" s="3">
        <v>45724</v>
      </c>
      <c r="B149" s="14" t="s">
        <v>597</v>
      </c>
      <c r="C149" s="9" t="s">
        <v>86</v>
      </c>
      <c r="D149" s="13" t="s">
        <v>328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329</v>
      </c>
      <c r="T149" s="12">
        <v>45765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298</v>
      </c>
      <c r="AG149" s="1" t="s">
        <v>123</v>
      </c>
      <c r="AH149" s="1" t="s">
        <v>74</v>
      </c>
      <c r="AI149" s="1">
        <v>2</v>
      </c>
      <c r="AJ149" s="3">
        <v>45765</v>
      </c>
      <c r="AK149" s="3">
        <v>0</v>
      </c>
      <c r="AL149" s="3">
        <v>45756</v>
      </c>
      <c r="AM149" s="3">
        <v>45763</v>
      </c>
      <c r="AN149" s="3">
        <v>45764</v>
      </c>
      <c r="AO149" s="3">
        <v>45764</v>
      </c>
      <c r="AP149" s="3">
        <v>45760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1644.610488888889</v>
      </c>
    </row>
    <row r="150" spans="1:56" ht="28.5" customHeight="1" x14ac:dyDescent="0.45">
      <c r="A150" s="3">
        <v>45728</v>
      </c>
      <c r="B150" s="14" t="s">
        <v>598</v>
      </c>
      <c r="C150" s="9" t="s">
        <v>86</v>
      </c>
      <c r="D150" s="13" t="s">
        <v>599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243</v>
      </c>
      <c r="AG150" s="1" t="s">
        <v>123</v>
      </c>
      <c r="AH150" s="1" t="s">
        <v>74</v>
      </c>
      <c r="AI150" s="1">
        <v>2</v>
      </c>
      <c r="AJ150" s="3">
        <v>45770</v>
      </c>
      <c r="AK150" s="3">
        <v>0</v>
      </c>
      <c r="AL150" s="3">
        <v>45761</v>
      </c>
      <c r="AM150" s="3">
        <v>45768</v>
      </c>
      <c r="AN150" s="3">
        <v>45769</v>
      </c>
      <c r="AO150" s="3">
        <v>45769</v>
      </c>
      <c r="AP150" s="3">
        <v>45765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822.3052444444445</v>
      </c>
    </row>
    <row r="151" spans="1:56" ht="28.5" customHeight="1" x14ac:dyDescent="0.45">
      <c r="A151" s="3">
        <v>45731</v>
      </c>
      <c r="B151" s="14" t="s">
        <v>659</v>
      </c>
      <c r="C151" s="9" t="s">
        <v>86</v>
      </c>
      <c r="D151" s="13" t="s">
        <v>620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45771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45771</v>
      </c>
      <c r="AK151" s="3">
        <v>0</v>
      </c>
      <c r="AL151" s="3">
        <v>45762</v>
      </c>
      <c r="AM151" s="3">
        <v>45769</v>
      </c>
      <c r="AN151" s="3">
        <v>45770</v>
      </c>
      <c r="AO151" s="3">
        <v>45770</v>
      </c>
      <c r="AP151" s="3">
        <v>45766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45724</v>
      </c>
      <c r="B152" s="14" t="s">
        <v>602</v>
      </c>
      <c r="C152" s="9" t="s">
        <v>86</v>
      </c>
      <c r="D152" s="13" t="s">
        <v>328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329</v>
      </c>
      <c r="T152" s="12">
        <v>45771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298</v>
      </c>
      <c r="AG152" s="1" t="s">
        <v>123</v>
      </c>
      <c r="AH152" s="1" t="s">
        <v>74</v>
      </c>
      <c r="AI152" s="1">
        <v>2</v>
      </c>
      <c r="AJ152" s="3">
        <v>45771</v>
      </c>
      <c r="AK152" s="3">
        <v>0</v>
      </c>
      <c r="AL152" s="3">
        <v>45762</v>
      </c>
      <c r="AM152" s="3">
        <v>45769</v>
      </c>
      <c r="AN152" s="3">
        <v>45770</v>
      </c>
      <c r="AO152" s="3">
        <v>45770</v>
      </c>
      <c r="AP152" s="3">
        <v>45766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45724</v>
      </c>
      <c r="B153" s="14" t="s">
        <v>602</v>
      </c>
      <c r="C153" s="9" t="s">
        <v>86</v>
      </c>
      <c r="D153" s="13" t="s">
        <v>527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329</v>
      </c>
      <c r="T153" s="12">
        <v>45771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298</v>
      </c>
      <c r="AG153" s="1" t="s">
        <v>123</v>
      </c>
      <c r="AH153" s="1" t="s">
        <v>74</v>
      </c>
      <c r="AI153" s="1">
        <v>2</v>
      </c>
      <c r="AJ153" s="3">
        <v>45771</v>
      </c>
      <c r="AK153" s="3">
        <v>0</v>
      </c>
      <c r="AL153" s="3">
        <v>45762</v>
      </c>
      <c r="AM153" s="3">
        <v>45769</v>
      </c>
      <c r="AN153" s="3">
        <v>45770</v>
      </c>
      <c r="AO153" s="3">
        <v>45770</v>
      </c>
      <c r="AP153" s="3">
        <v>45766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45731</v>
      </c>
      <c r="B154" s="14" t="s">
        <v>657</v>
      </c>
      <c r="C154" s="9" t="s">
        <v>86</v>
      </c>
      <c r="D154" s="13" t="s">
        <v>613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45772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45772</v>
      </c>
      <c r="AK154" s="3">
        <v>0</v>
      </c>
      <c r="AL154" s="3">
        <v>45763</v>
      </c>
      <c r="AM154" s="3">
        <v>45770</v>
      </c>
      <c r="AN154" s="3">
        <v>45771</v>
      </c>
      <c r="AO154" s="3">
        <v>45771</v>
      </c>
      <c r="AP154" s="3">
        <v>45767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45736</v>
      </c>
      <c r="B155" s="14" t="s">
        <v>696</v>
      </c>
      <c r="C155" s="9" t="s">
        <v>86</v>
      </c>
      <c r="D155" s="13" t="s">
        <v>311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45759</v>
      </c>
      <c r="U155" s="11">
        <v>15000</v>
      </c>
      <c r="V155" s="10">
        <v>0</v>
      </c>
      <c r="W155" s="10">
        <v>15000</v>
      </c>
      <c r="X155" s="10">
        <v>0</v>
      </c>
      <c r="Y155" s="10">
        <v>15750</v>
      </c>
      <c r="Z155" s="9" t="s">
        <v>82</v>
      </c>
      <c r="AA155" s="8">
        <v>16135.350000000002</v>
      </c>
      <c r="AB155" s="8">
        <v>0</v>
      </c>
      <c r="AC155" s="8">
        <v>16135.350000000002</v>
      </c>
      <c r="AD155" s="8">
        <v>0</v>
      </c>
      <c r="AE155" s="8">
        <v>0</v>
      </c>
      <c r="AF155" s="8" t="s">
        <v>312</v>
      </c>
      <c r="AG155" s="1" t="s">
        <v>123</v>
      </c>
      <c r="AH155" s="1" t="s">
        <v>74</v>
      </c>
      <c r="AI155" s="1">
        <v>2</v>
      </c>
      <c r="AJ155" s="3">
        <v>45759</v>
      </c>
      <c r="AK155" s="3">
        <v>0</v>
      </c>
      <c r="AL155" s="3">
        <v>45750</v>
      </c>
      <c r="AM155" s="3">
        <v>45757</v>
      </c>
      <c r="AN155" s="3">
        <v>45758</v>
      </c>
      <c r="AO155" s="3">
        <v>45758</v>
      </c>
      <c r="AP155" s="3">
        <v>45754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1233.4578666666669</v>
      </c>
    </row>
    <row r="156" spans="1:56" ht="28.5" customHeight="1" x14ac:dyDescent="0.45">
      <c r="A156" s="3">
        <v>45736</v>
      </c>
      <c r="B156" s="14" t="s">
        <v>696</v>
      </c>
      <c r="C156" s="9" t="s">
        <v>86</v>
      </c>
      <c r="D156" s="13" t="s">
        <v>314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45764</v>
      </c>
      <c r="U156" s="11">
        <v>14000</v>
      </c>
      <c r="V156" s="10">
        <v>0</v>
      </c>
      <c r="W156" s="10">
        <v>14000</v>
      </c>
      <c r="X156" s="10">
        <v>0</v>
      </c>
      <c r="Y156" s="10">
        <v>14700</v>
      </c>
      <c r="Z156" s="9" t="s">
        <v>82</v>
      </c>
      <c r="AA156" s="8">
        <v>15059.660000000002</v>
      </c>
      <c r="AB156" s="8">
        <v>0</v>
      </c>
      <c r="AC156" s="8">
        <v>15059.660000000002</v>
      </c>
      <c r="AD156" s="8">
        <v>0</v>
      </c>
      <c r="AE156" s="8">
        <v>0</v>
      </c>
      <c r="AF156" s="8" t="s">
        <v>312</v>
      </c>
      <c r="AG156" s="1" t="s">
        <v>61</v>
      </c>
      <c r="AH156" s="1" t="s">
        <v>74</v>
      </c>
      <c r="AI156" s="1">
        <v>2</v>
      </c>
      <c r="AJ156" s="3">
        <v>45764</v>
      </c>
      <c r="AK156" s="3">
        <v>0</v>
      </c>
      <c r="AL156" s="3">
        <v>45755</v>
      </c>
      <c r="AM156" s="3">
        <v>45762</v>
      </c>
      <c r="AN156" s="3">
        <v>45763</v>
      </c>
      <c r="AO156" s="3">
        <v>45763</v>
      </c>
      <c r="AP156" s="3">
        <v>45759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1151.2273422222224</v>
      </c>
    </row>
    <row r="157" spans="1:56" ht="28.5" customHeight="1" x14ac:dyDescent="0.45">
      <c r="A157" s="3">
        <v>45736</v>
      </c>
      <c r="B157" s="14" t="s">
        <v>697</v>
      </c>
      <c r="C157" s="9" t="s">
        <v>86</v>
      </c>
      <c r="D157" s="13" t="s">
        <v>647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45757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312</v>
      </c>
      <c r="AG157" s="1" t="s">
        <v>61</v>
      </c>
      <c r="AH157" s="1" t="s">
        <v>74</v>
      </c>
      <c r="AI157" s="1">
        <v>2</v>
      </c>
      <c r="AJ157" s="3">
        <v>45757</v>
      </c>
      <c r="AK157" s="3">
        <v>0</v>
      </c>
      <c r="AL157" s="3">
        <v>45748</v>
      </c>
      <c r="AM157" s="3">
        <v>45755</v>
      </c>
      <c r="AN157" s="3">
        <v>45756</v>
      </c>
      <c r="AO157" s="3">
        <v>45756</v>
      </c>
      <c r="AP157" s="3">
        <v>45752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45736</v>
      </c>
      <c r="B158" s="14" t="s">
        <v>698</v>
      </c>
      <c r="C158" s="9" t="s">
        <v>86</v>
      </c>
      <c r="D158" s="13" t="s">
        <v>404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45766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82</v>
      </c>
      <c r="AA158" s="8">
        <v>21513.800000000003</v>
      </c>
      <c r="AB158" s="8">
        <v>0</v>
      </c>
      <c r="AC158" s="8">
        <v>21513.800000000003</v>
      </c>
      <c r="AD158" s="8">
        <v>0</v>
      </c>
      <c r="AE158" s="8">
        <v>0</v>
      </c>
      <c r="AF158" s="8" t="s">
        <v>432</v>
      </c>
      <c r="AG158" s="1" t="s">
        <v>123</v>
      </c>
      <c r="AH158" s="1" t="s">
        <v>74</v>
      </c>
      <c r="AI158" s="1">
        <v>2</v>
      </c>
      <c r="AJ158" s="3">
        <v>45766</v>
      </c>
      <c r="AK158" s="3">
        <v>0</v>
      </c>
      <c r="AL158" s="3">
        <v>45757</v>
      </c>
      <c r="AM158" s="3">
        <v>45764</v>
      </c>
      <c r="AN158" s="3">
        <v>45765</v>
      </c>
      <c r="AO158" s="3">
        <v>45765</v>
      </c>
      <c r="AP158" s="3">
        <v>45761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1644.610488888889</v>
      </c>
    </row>
    <row r="159" spans="1:56" ht="28.5" customHeight="1" x14ac:dyDescent="0.45">
      <c r="A159" s="3" t="s">
        <v>146</v>
      </c>
      <c r="B159" s="14" t="s">
        <v>146</v>
      </c>
      <c r="C159" s="9" t="s">
        <v>86</v>
      </c>
      <c r="D159" s="13" t="s">
        <v>61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45777</v>
      </c>
      <c r="U159" s="11">
        <v>46000</v>
      </c>
      <c r="V159" s="10">
        <v>0</v>
      </c>
      <c r="W159" s="10">
        <v>46000</v>
      </c>
      <c r="X159" s="10">
        <v>0</v>
      </c>
      <c r="Y159" s="10">
        <v>48300</v>
      </c>
      <c r="Z159" s="9" t="s">
        <v>82</v>
      </c>
      <c r="AA159" s="8">
        <v>49481.740000000005</v>
      </c>
      <c r="AB159" s="8">
        <v>0</v>
      </c>
      <c r="AC159" s="8">
        <v>49481.740000000005</v>
      </c>
      <c r="AD159" s="8">
        <v>0</v>
      </c>
      <c r="AE159" s="8">
        <v>0</v>
      </c>
      <c r="AF159" s="8">
        <v>0</v>
      </c>
      <c r="AG159" s="1" t="s">
        <v>123</v>
      </c>
      <c r="AH159" s="1" t="s">
        <v>74</v>
      </c>
      <c r="AI159" s="1">
        <v>2</v>
      </c>
      <c r="AJ159" s="3">
        <v>45777</v>
      </c>
      <c r="AK159" s="3">
        <v>0</v>
      </c>
      <c r="AL159" s="3">
        <v>45768</v>
      </c>
      <c r="AM159" s="3">
        <v>45775</v>
      </c>
      <c r="AN159" s="3">
        <v>45776</v>
      </c>
      <c r="AO159" s="3">
        <v>45776</v>
      </c>
      <c r="AP159" s="3">
        <v>45772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3782.604124444445</v>
      </c>
    </row>
    <row r="160" spans="1:56" ht="28.5" customHeight="1" x14ac:dyDescent="0.45">
      <c r="A160" s="3" t="s">
        <v>146</v>
      </c>
      <c r="B160" s="14" t="s">
        <v>146</v>
      </c>
      <c r="C160" s="9" t="s">
        <v>152</v>
      </c>
      <c r="D160" s="13" t="s">
        <v>61</v>
      </c>
      <c r="E160" s="9">
        <v>20</v>
      </c>
      <c r="F160" s="9">
        <v>36</v>
      </c>
      <c r="G160" s="9" t="s">
        <v>60</v>
      </c>
      <c r="H160" s="9">
        <v>0</v>
      </c>
      <c r="I160" s="9">
        <v>78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112</v>
      </c>
      <c r="T160" s="12">
        <v>45777</v>
      </c>
      <c r="U160" s="11">
        <v>160000</v>
      </c>
      <c r="V160" s="10">
        <v>0</v>
      </c>
      <c r="W160" s="10">
        <v>160000</v>
      </c>
      <c r="X160" s="10">
        <v>0</v>
      </c>
      <c r="Y160" s="10">
        <v>168000</v>
      </c>
      <c r="Z160" s="9" t="s">
        <v>82</v>
      </c>
      <c r="AA160" s="8">
        <v>167640</v>
      </c>
      <c r="AB160" s="8">
        <v>0</v>
      </c>
      <c r="AC160" s="8">
        <v>167640</v>
      </c>
      <c r="AD160" s="8">
        <v>0</v>
      </c>
      <c r="AE160" s="8">
        <v>0</v>
      </c>
      <c r="AF160" s="8">
        <v>0</v>
      </c>
      <c r="AG160" s="1" t="s">
        <v>123</v>
      </c>
      <c r="AH160" s="1" t="s">
        <v>74</v>
      </c>
      <c r="AI160" s="1">
        <v>2</v>
      </c>
      <c r="AJ160" s="3">
        <v>45777</v>
      </c>
      <c r="AK160" s="3">
        <v>0</v>
      </c>
      <c r="AL160" s="3">
        <v>45768</v>
      </c>
      <c r="AM160" s="3">
        <v>45775</v>
      </c>
      <c r="AN160" s="3">
        <v>45776</v>
      </c>
      <c r="AO160" s="3">
        <v>45776</v>
      </c>
      <c r="AP160" s="3">
        <v>45772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12815.146666666666</v>
      </c>
    </row>
    <row r="161" spans="1:56" ht="28.5" customHeight="1" x14ac:dyDescent="0.45">
      <c r="A161" s="3">
        <v>45731</v>
      </c>
      <c r="B161" s="14" t="s">
        <v>663</v>
      </c>
      <c r="C161" s="9" t="s">
        <v>86</v>
      </c>
      <c r="D161" s="13" t="s">
        <v>612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45779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243</v>
      </c>
      <c r="AG161" s="1" t="s">
        <v>123</v>
      </c>
      <c r="AH161" s="1" t="s">
        <v>74</v>
      </c>
      <c r="AI161" s="1">
        <v>2</v>
      </c>
      <c r="AJ161" s="3">
        <v>45779</v>
      </c>
      <c r="AK161" s="3">
        <v>0</v>
      </c>
      <c r="AL161" s="3">
        <v>45770</v>
      </c>
      <c r="AM161" s="3">
        <v>45777</v>
      </c>
      <c r="AN161" s="3">
        <v>45778</v>
      </c>
      <c r="AO161" s="3">
        <v>45778</v>
      </c>
      <c r="AP161" s="3">
        <v>45774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45731</v>
      </c>
      <c r="B162" s="14" t="s">
        <v>664</v>
      </c>
      <c r="C162" s="9" t="s">
        <v>86</v>
      </c>
      <c r="D162" s="13" t="s">
        <v>617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45779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82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 t="s">
        <v>243</v>
      </c>
      <c r="AG162" s="1" t="s">
        <v>123</v>
      </c>
      <c r="AH162" s="1" t="s">
        <v>74</v>
      </c>
      <c r="AI162" s="1">
        <v>2</v>
      </c>
      <c r="AJ162" s="3">
        <v>45779</v>
      </c>
      <c r="AK162" s="3">
        <v>0</v>
      </c>
      <c r="AL162" s="3">
        <v>45770</v>
      </c>
      <c r="AM162" s="3">
        <v>45777</v>
      </c>
      <c r="AN162" s="3">
        <v>45778</v>
      </c>
      <c r="AO162" s="3">
        <v>45778</v>
      </c>
      <c r="AP162" s="3">
        <v>45774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822.3052444444445</v>
      </c>
    </row>
    <row r="163" spans="1:56" ht="28.5" customHeight="1" x14ac:dyDescent="0.45">
      <c r="A163" s="3">
        <v>45731</v>
      </c>
      <c r="B163" s="14" t="s">
        <v>665</v>
      </c>
      <c r="C163" s="9" t="s">
        <v>86</v>
      </c>
      <c r="D163" s="13" t="s">
        <v>623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45779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82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 t="s">
        <v>243</v>
      </c>
      <c r="AG163" s="1" t="s">
        <v>123</v>
      </c>
      <c r="AH163" s="1" t="s">
        <v>74</v>
      </c>
      <c r="AI163" s="1">
        <v>2</v>
      </c>
      <c r="AJ163" s="3">
        <v>45779</v>
      </c>
      <c r="AK163" s="3">
        <v>0</v>
      </c>
      <c r="AL163" s="3">
        <v>45770</v>
      </c>
      <c r="AM163" s="3">
        <v>45777</v>
      </c>
      <c r="AN163" s="3">
        <v>45778</v>
      </c>
      <c r="AO163" s="3">
        <v>45778</v>
      </c>
      <c r="AP163" s="3">
        <v>45774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822.3052444444445</v>
      </c>
    </row>
    <row r="164" spans="1:56" ht="28.5" customHeight="1" x14ac:dyDescent="0.45">
      <c r="A164" s="3">
        <v>45731</v>
      </c>
      <c r="B164" s="14" t="s">
        <v>664</v>
      </c>
      <c r="C164" s="9" t="s">
        <v>86</v>
      </c>
      <c r="D164" s="13" t="s">
        <v>618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45780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45780</v>
      </c>
      <c r="AK164" s="3">
        <v>0</v>
      </c>
      <c r="AL164" s="3">
        <v>45771</v>
      </c>
      <c r="AM164" s="3">
        <v>45778</v>
      </c>
      <c r="AN164" s="3">
        <v>45779</v>
      </c>
      <c r="AO164" s="3">
        <v>45779</v>
      </c>
      <c r="AP164" s="3">
        <v>45775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45731</v>
      </c>
      <c r="B165" s="14" t="s">
        <v>665</v>
      </c>
      <c r="C165" s="9" t="s">
        <v>86</v>
      </c>
      <c r="D165" s="13" t="s">
        <v>624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45785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45785</v>
      </c>
      <c r="AK165" s="3">
        <v>0</v>
      </c>
      <c r="AL165" s="3">
        <v>45776</v>
      </c>
      <c r="AM165" s="3">
        <v>45783</v>
      </c>
      <c r="AN165" s="3">
        <v>45784</v>
      </c>
      <c r="AO165" s="3">
        <v>45784</v>
      </c>
      <c r="AP165" s="3">
        <v>45780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45731</v>
      </c>
      <c r="B166" s="14" t="s">
        <v>660</v>
      </c>
      <c r="C166" s="9" t="s">
        <v>86</v>
      </c>
      <c r="D166" s="13" t="s">
        <v>616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45790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82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 t="s">
        <v>243</v>
      </c>
      <c r="AG166" s="1" t="s">
        <v>123</v>
      </c>
      <c r="AH166" s="1" t="s">
        <v>74</v>
      </c>
      <c r="AI166" s="1">
        <v>2</v>
      </c>
      <c r="AJ166" s="3">
        <v>45790</v>
      </c>
      <c r="AK166" s="3">
        <v>0</v>
      </c>
      <c r="AL166" s="3">
        <v>45781</v>
      </c>
      <c r="AM166" s="3">
        <v>45788</v>
      </c>
      <c r="AN166" s="3">
        <v>45789</v>
      </c>
      <c r="AO166" s="3">
        <v>45789</v>
      </c>
      <c r="AP166" s="3">
        <v>45785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411.15262222222225</v>
      </c>
    </row>
    <row r="167" spans="1:56" ht="28.5" customHeight="1" x14ac:dyDescent="0.45">
      <c r="A167" s="3">
        <v>45731</v>
      </c>
      <c r="B167" s="14" t="s">
        <v>663</v>
      </c>
      <c r="C167" s="9" t="s">
        <v>86</v>
      </c>
      <c r="D167" s="13" t="s">
        <v>614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45792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243</v>
      </c>
      <c r="AG167" s="1" t="s">
        <v>122</v>
      </c>
      <c r="AH167" s="1" t="s">
        <v>74</v>
      </c>
      <c r="AI167" s="1">
        <v>2</v>
      </c>
      <c r="AJ167" s="3">
        <v>45792</v>
      </c>
      <c r="AK167" s="3">
        <v>0</v>
      </c>
      <c r="AL167" s="3">
        <v>45783</v>
      </c>
      <c r="AM167" s="3">
        <v>45790</v>
      </c>
      <c r="AN167" s="3">
        <v>45791</v>
      </c>
      <c r="AO167" s="3">
        <v>45791</v>
      </c>
      <c r="AP167" s="3">
        <v>45787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>
        <v>45728</v>
      </c>
      <c r="B168" s="14" t="s">
        <v>600</v>
      </c>
      <c r="C168" s="9" t="s">
        <v>86</v>
      </c>
      <c r="D168" s="13" t="s">
        <v>601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45793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82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 t="s">
        <v>243</v>
      </c>
      <c r="AG168" s="1" t="s">
        <v>122</v>
      </c>
      <c r="AH168" s="1" t="s">
        <v>74</v>
      </c>
      <c r="AI168" s="1">
        <v>2</v>
      </c>
      <c r="AJ168" s="3">
        <v>45793</v>
      </c>
      <c r="AK168" s="3">
        <v>0</v>
      </c>
      <c r="AL168" s="3">
        <v>45784</v>
      </c>
      <c r="AM168" s="3">
        <v>45791</v>
      </c>
      <c r="AN168" s="3">
        <v>45792</v>
      </c>
      <c r="AO168" s="3">
        <v>45792</v>
      </c>
      <c r="AP168" s="3">
        <v>45788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411.15262222222225</v>
      </c>
    </row>
    <row r="169" spans="1:56" ht="28.5" customHeight="1" x14ac:dyDescent="0.45">
      <c r="A169" s="3">
        <v>45728</v>
      </c>
      <c r="B169" s="14" t="s">
        <v>600</v>
      </c>
      <c r="C169" s="9" t="s">
        <v>86</v>
      </c>
      <c r="D169" s="13" t="s">
        <v>250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232</v>
      </c>
      <c r="T169" s="12">
        <v>45793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82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 t="s">
        <v>243</v>
      </c>
      <c r="AG169" s="1" t="s">
        <v>122</v>
      </c>
      <c r="AH169" s="1" t="s">
        <v>74</v>
      </c>
      <c r="AI169" s="1">
        <v>2</v>
      </c>
      <c r="AJ169" s="3">
        <v>45793</v>
      </c>
      <c r="AK169" s="3">
        <v>0</v>
      </c>
      <c r="AL169" s="3">
        <v>45784</v>
      </c>
      <c r="AM169" s="3">
        <v>45791</v>
      </c>
      <c r="AN169" s="3">
        <v>45792</v>
      </c>
      <c r="AO169" s="3">
        <v>45792</v>
      </c>
      <c r="AP169" s="3">
        <v>45788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411.15262222222225</v>
      </c>
    </row>
    <row r="170" spans="1:56" ht="28.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20</v>
      </c>
      <c r="F170" s="9">
        <v>37</v>
      </c>
      <c r="G170" s="9">
        <v>0</v>
      </c>
      <c r="H170" s="9">
        <v>0</v>
      </c>
      <c r="I170" s="9">
        <v>80</v>
      </c>
      <c r="J170" s="9" t="s">
        <v>57</v>
      </c>
      <c r="K170" s="9">
        <v>3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82</v>
      </c>
      <c r="AA170" s="8">
        <v>875440.10839999991</v>
      </c>
      <c r="AB170" s="8">
        <v>25128.118400000003</v>
      </c>
      <c r="AC170" s="8">
        <v>850311.99</v>
      </c>
      <c r="AD170" s="8">
        <v>0</v>
      </c>
      <c r="AE170" s="8">
        <v>0</v>
      </c>
      <c r="AF170" s="8" t="s">
        <v>58</v>
      </c>
      <c r="AG170" s="1" t="s">
        <v>122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0</v>
      </c>
    </row>
    <row r="171" spans="1:56" ht="28.5" customHeight="1" x14ac:dyDescent="0.45">
      <c r="A171" s="3" t="s">
        <v>146</v>
      </c>
      <c r="B171" s="14" t="s">
        <v>146</v>
      </c>
      <c r="C171" s="9" t="s">
        <v>273</v>
      </c>
      <c r="D171" s="13" t="s">
        <v>275</v>
      </c>
      <c r="E171" s="9">
        <v>21</v>
      </c>
      <c r="F171" s="9">
        <v>34</v>
      </c>
      <c r="G171" s="9" t="s">
        <v>60</v>
      </c>
      <c r="H171" s="9">
        <v>0</v>
      </c>
      <c r="I171" s="9">
        <v>60</v>
      </c>
      <c r="J171" s="9" t="s">
        <v>57</v>
      </c>
      <c r="K171" s="9">
        <v>5</v>
      </c>
      <c r="L171" s="9" t="s">
        <v>93</v>
      </c>
      <c r="M171" s="10">
        <v>22</v>
      </c>
      <c r="N171" s="9">
        <v>36</v>
      </c>
      <c r="O171" s="9">
        <v>40</v>
      </c>
      <c r="P171" s="10">
        <v>195.39367372799995</v>
      </c>
      <c r="Q171" s="10">
        <v>0</v>
      </c>
      <c r="R171" s="10">
        <v>195.39367372799995</v>
      </c>
      <c r="S171" s="9" t="s">
        <v>67</v>
      </c>
      <c r="T171" s="12">
        <v>45777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140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72</v>
      </c>
      <c r="AI171" s="1">
        <v>3</v>
      </c>
      <c r="AJ171" s="3">
        <v>45777</v>
      </c>
      <c r="AK171" s="3">
        <v>0</v>
      </c>
      <c r="AL171" s="3">
        <v>45767</v>
      </c>
      <c r="AM171" s="3">
        <v>45774</v>
      </c>
      <c r="AN171" s="3">
        <v>45775</v>
      </c>
      <c r="AO171" s="3">
        <v>45775</v>
      </c>
      <c r="AP171" s="3">
        <v>45772</v>
      </c>
      <c r="AQ171" s="3">
        <v>45776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676.95127500000001</v>
      </c>
    </row>
    <row r="172" spans="1:56" ht="28.5" customHeight="1" x14ac:dyDescent="0.45">
      <c r="A172" s="3" t="s">
        <v>146</v>
      </c>
      <c r="B172" s="14" t="s">
        <v>146</v>
      </c>
      <c r="C172" s="9" t="s">
        <v>195</v>
      </c>
      <c r="D172" s="13" t="s">
        <v>59</v>
      </c>
      <c r="E172" s="9">
        <v>21</v>
      </c>
      <c r="F172" s="9">
        <v>38</v>
      </c>
      <c r="G172" s="9" t="s">
        <v>60</v>
      </c>
      <c r="H172" s="9">
        <v>0</v>
      </c>
      <c r="I172" s="9">
        <v>69</v>
      </c>
      <c r="J172" s="9" t="s">
        <v>57</v>
      </c>
      <c r="K172" s="9">
        <v>5</v>
      </c>
      <c r="L172" s="9" t="s">
        <v>93</v>
      </c>
      <c r="M172" s="10">
        <v>22</v>
      </c>
      <c r="N172" s="9">
        <v>41</v>
      </c>
      <c r="O172" s="9">
        <v>40</v>
      </c>
      <c r="P172" s="10">
        <v>445.06336793599996</v>
      </c>
      <c r="Q172" s="10">
        <v>0</v>
      </c>
      <c r="R172" s="10">
        <v>445.06336793599996</v>
      </c>
      <c r="S172" s="9" t="s">
        <v>71</v>
      </c>
      <c r="T172" s="12">
        <v>45777</v>
      </c>
      <c r="U172" s="11">
        <v>20000</v>
      </c>
      <c r="V172" s="10">
        <v>0</v>
      </c>
      <c r="W172" s="10">
        <v>20000</v>
      </c>
      <c r="X172" s="10">
        <v>0</v>
      </c>
      <c r="Y172" s="10">
        <v>0</v>
      </c>
      <c r="Z172" s="9" t="s">
        <v>140</v>
      </c>
      <c r="AA172" s="8">
        <v>22072.6</v>
      </c>
      <c r="AB172" s="8">
        <v>0</v>
      </c>
      <c r="AC172" s="8">
        <v>22072.6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77</v>
      </c>
      <c r="AI172" s="1">
        <v>3</v>
      </c>
      <c r="AJ172" s="3">
        <v>45777</v>
      </c>
      <c r="AK172" s="3">
        <v>0</v>
      </c>
      <c r="AL172" s="3">
        <v>0</v>
      </c>
      <c r="AM172" s="3">
        <v>0</v>
      </c>
      <c r="AN172" s="3">
        <v>0</v>
      </c>
      <c r="AO172" s="3">
        <v>45774</v>
      </c>
      <c r="AP172" s="3">
        <v>45772</v>
      </c>
      <c r="AQ172" s="3">
        <v>45775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1506.4549499999996</v>
      </c>
    </row>
    <row r="173" spans="1:56" ht="28.5" customHeight="1" x14ac:dyDescent="0.45">
      <c r="A173" s="3" t="s">
        <v>146</v>
      </c>
      <c r="B173" s="14" t="s">
        <v>146</v>
      </c>
      <c r="C173" s="9" t="s">
        <v>195</v>
      </c>
      <c r="D173" s="13" t="s">
        <v>59</v>
      </c>
      <c r="E173" s="9">
        <v>21</v>
      </c>
      <c r="F173" s="9">
        <v>38</v>
      </c>
      <c r="G173" s="9" t="s">
        <v>60</v>
      </c>
      <c r="H173" s="9">
        <v>0</v>
      </c>
      <c r="I173" s="9">
        <v>69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45777</v>
      </c>
      <c r="U173" s="11">
        <v>20000</v>
      </c>
      <c r="V173" s="10">
        <v>0</v>
      </c>
      <c r="W173" s="10">
        <v>20000</v>
      </c>
      <c r="X173" s="10">
        <v>0</v>
      </c>
      <c r="Y173" s="10">
        <v>0</v>
      </c>
      <c r="Z173" s="9" t="s">
        <v>140</v>
      </c>
      <c r="AA173" s="8">
        <v>22072.6</v>
      </c>
      <c r="AB173" s="8">
        <v>0</v>
      </c>
      <c r="AC173" s="8">
        <v>22072.6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77</v>
      </c>
      <c r="AI173" s="1">
        <v>2</v>
      </c>
      <c r="AJ173" s="3">
        <v>45777</v>
      </c>
      <c r="AK173" s="3">
        <v>0</v>
      </c>
      <c r="AL173" s="3">
        <v>0</v>
      </c>
      <c r="AM173" s="3">
        <v>0</v>
      </c>
      <c r="AN173" s="3">
        <v>0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1506.4549499999996</v>
      </c>
    </row>
    <row r="174" spans="1:56" ht="28.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21</v>
      </c>
      <c r="F174" s="9">
        <v>37</v>
      </c>
      <c r="G174" s="9" t="s">
        <v>60</v>
      </c>
      <c r="H174" s="9">
        <v>0</v>
      </c>
      <c r="I174" s="9">
        <v>67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140</v>
      </c>
      <c r="AA174" s="8">
        <v>54063.899999999994</v>
      </c>
      <c r="AB174" s="8">
        <v>0</v>
      </c>
      <c r="AC174" s="8">
        <v>54063.899999999994</v>
      </c>
      <c r="AD174" s="8">
        <v>0</v>
      </c>
      <c r="AE174" s="8">
        <v>0</v>
      </c>
      <c r="AF174" s="8" t="s">
        <v>58</v>
      </c>
      <c r="AG174" s="1" t="s">
        <v>124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0</v>
      </c>
    </row>
    <row r="175" spans="1:56" ht="28.5" customHeight="1" x14ac:dyDescent="0.45">
      <c r="A175" s="3">
        <v>45736</v>
      </c>
      <c r="B175" s="14" t="s">
        <v>699</v>
      </c>
      <c r="C175" s="9" t="s">
        <v>80</v>
      </c>
      <c r="D175" s="13" t="s">
        <v>371</v>
      </c>
      <c r="E175" s="9">
        <v>21</v>
      </c>
      <c r="F175" s="9">
        <v>40</v>
      </c>
      <c r="G175" s="9" t="s">
        <v>60</v>
      </c>
      <c r="H175" s="9" t="s">
        <v>76</v>
      </c>
      <c r="I175" s="9">
        <v>108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42</v>
      </c>
      <c r="O175" s="9">
        <v>40</v>
      </c>
      <c r="P175" s="10">
        <v>68.387785804799989</v>
      </c>
      <c r="Q175" s="10">
        <v>0</v>
      </c>
      <c r="R175" s="10">
        <v>68.387785804799989</v>
      </c>
      <c r="S175" s="9" t="s">
        <v>67</v>
      </c>
      <c r="T175" s="12">
        <v>45748</v>
      </c>
      <c r="U175" s="11">
        <v>3000</v>
      </c>
      <c r="V175" s="10">
        <v>0</v>
      </c>
      <c r="W175" s="10">
        <v>3000</v>
      </c>
      <c r="X175" s="10">
        <v>3510</v>
      </c>
      <c r="Y175" s="10">
        <v>0</v>
      </c>
      <c r="Z175" s="9" t="s">
        <v>128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123</v>
      </c>
      <c r="AH175" s="1" t="s">
        <v>68</v>
      </c>
      <c r="AI175" s="1">
        <v>4</v>
      </c>
      <c r="AJ175" s="3">
        <v>45748</v>
      </c>
      <c r="AK175" s="3">
        <v>45744</v>
      </c>
      <c r="AL175" s="3">
        <v>45738</v>
      </c>
      <c r="AM175" s="3">
        <v>45745</v>
      </c>
      <c r="AN175" s="3">
        <v>45746</v>
      </c>
      <c r="AO175" s="3">
        <v>45746</v>
      </c>
      <c r="AP175" s="3">
        <v>45743</v>
      </c>
      <c r="AQ175" s="3">
        <v>45747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8.5" customHeight="1" x14ac:dyDescent="0.45">
      <c r="A176" s="3">
        <v>45736</v>
      </c>
      <c r="B176" s="14" t="s">
        <v>700</v>
      </c>
      <c r="C176" s="9" t="s">
        <v>80</v>
      </c>
      <c r="D176" s="13" t="s">
        <v>672</v>
      </c>
      <c r="E176" s="9">
        <v>21</v>
      </c>
      <c r="F176" s="9">
        <v>38</v>
      </c>
      <c r="G176" s="9" t="s">
        <v>60</v>
      </c>
      <c r="H176" s="9" t="s">
        <v>76</v>
      </c>
      <c r="I176" s="9">
        <v>102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65.13122457599998</v>
      </c>
      <c r="Q176" s="10">
        <v>0</v>
      </c>
      <c r="R176" s="10">
        <v>65.13122457599998</v>
      </c>
      <c r="S176" s="9" t="s">
        <v>67</v>
      </c>
      <c r="T176" s="12">
        <v>45748</v>
      </c>
      <c r="U176" s="11">
        <v>3000</v>
      </c>
      <c r="V176" s="10">
        <v>0</v>
      </c>
      <c r="W176" s="10">
        <v>3000</v>
      </c>
      <c r="X176" s="10">
        <v>0</v>
      </c>
      <c r="Y176" s="10">
        <v>3150</v>
      </c>
      <c r="Z176" s="9" t="s">
        <v>128</v>
      </c>
      <c r="AA176" s="8">
        <v>3310.89</v>
      </c>
      <c r="AB176" s="8">
        <v>3310.89</v>
      </c>
      <c r="AC176" s="8">
        <v>0</v>
      </c>
      <c r="AD176" s="8">
        <v>3310.89</v>
      </c>
      <c r="AE176" s="8">
        <v>0</v>
      </c>
      <c r="AF176" s="8">
        <v>0</v>
      </c>
      <c r="AG176" s="1" t="s">
        <v>122</v>
      </c>
      <c r="AH176" s="1" t="s">
        <v>68</v>
      </c>
      <c r="AI176" s="1">
        <v>4</v>
      </c>
      <c r="AJ176" s="3">
        <v>45748</v>
      </c>
      <c r="AK176" s="3">
        <v>45744</v>
      </c>
      <c r="AL176" s="3">
        <v>45738</v>
      </c>
      <c r="AM176" s="3">
        <v>45745</v>
      </c>
      <c r="AN176" s="3">
        <v>45746</v>
      </c>
      <c r="AO176" s="3">
        <v>45746</v>
      </c>
      <c r="AP176" s="3">
        <v>45743</v>
      </c>
      <c r="AQ176" s="3">
        <v>45747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0</v>
      </c>
    </row>
    <row r="177" spans="1:56" ht="28.5" customHeight="1" x14ac:dyDescent="0.45">
      <c r="A177" s="3">
        <v>0</v>
      </c>
      <c r="B177" s="14" t="s">
        <v>138</v>
      </c>
      <c r="C177" s="9" t="s">
        <v>80</v>
      </c>
      <c r="D177" s="13" t="s">
        <v>720</v>
      </c>
      <c r="E177" s="9">
        <v>21</v>
      </c>
      <c r="F177" s="9">
        <v>38</v>
      </c>
      <c r="G177" s="9" t="s">
        <v>60</v>
      </c>
      <c r="H177" s="9" t="s">
        <v>76</v>
      </c>
      <c r="I177" s="9">
        <v>102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65.13122457599998</v>
      </c>
      <c r="Q177" s="10">
        <v>0</v>
      </c>
      <c r="R177" s="10">
        <v>65.13122457599998</v>
      </c>
      <c r="S177" s="9" t="s">
        <v>67</v>
      </c>
      <c r="T177" s="12">
        <v>45748</v>
      </c>
      <c r="U177" s="11">
        <v>3000</v>
      </c>
      <c r="V177" s="10">
        <v>0</v>
      </c>
      <c r="W177" s="10">
        <v>3000</v>
      </c>
      <c r="X177" s="10">
        <v>0</v>
      </c>
      <c r="Y177" s="10">
        <v>3150</v>
      </c>
      <c r="Z177" s="9" t="s">
        <v>128</v>
      </c>
      <c r="AA177" s="8">
        <v>3310.89</v>
      </c>
      <c r="AB177" s="8">
        <v>3310.89</v>
      </c>
      <c r="AC177" s="8">
        <v>0</v>
      </c>
      <c r="AD177" s="8">
        <v>3310.89</v>
      </c>
      <c r="AE177" s="8">
        <v>0</v>
      </c>
      <c r="AF177" s="8">
        <v>0</v>
      </c>
      <c r="AG177" s="1" t="s">
        <v>61</v>
      </c>
      <c r="AH177" s="1" t="s">
        <v>68</v>
      </c>
      <c r="AI177" s="1">
        <v>4</v>
      </c>
      <c r="AJ177" s="3">
        <v>45748</v>
      </c>
      <c r="AK177" s="3">
        <v>45744</v>
      </c>
      <c r="AL177" s="3">
        <v>45738</v>
      </c>
      <c r="AM177" s="3">
        <v>45745</v>
      </c>
      <c r="AN177" s="3">
        <v>45746</v>
      </c>
      <c r="AO177" s="3">
        <v>45746</v>
      </c>
      <c r="AP177" s="3">
        <v>45743</v>
      </c>
      <c r="AQ177" s="3">
        <v>45747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45740</v>
      </c>
      <c r="B178" s="14" t="s">
        <v>712</v>
      </c>
      <c r="C178" s="9" t="s">
        <v>350</v>
      </c>
      <c r="D178" s="13" t="s">
        <v>707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108.55204095999999</v>
      </c>
      <c r="Q178" s="10">
        <v>0</v>
      </c>
      <c r="R178" s="10">
        <v>108.55204095999999</v>
      </c>
      <c r="S178" s="9" t="s">
        <v>114</v>
      </c>
      <c r="T178" s="12">
        <v>45752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128</v>
      </c>
      <c r="AA178" s="8">
        <v>5378.4500000000007</v>
      </c>
      <c r="AB178" s="8">
        <v>5378.4500000000007</v>
      </c>
      <c r="AC178" s="8">
        <v>0</v>
      </c>
      <c r="AD178" s="8">
        <v>5378.4500000000007</v>
      </c>
      <c r="AE178" s="8">
        <v>0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45752</v>
      </c>
      <c r="AK178" s="3">
        <v>45748</v>
      </c>
      <c r="AL178" s="3">
        <v>45742</v>
      </c>
      <c r="AM178" s="3">
        <v>45749</v>
      </c>
      <c r="AN178" s="3">
        <v>45750</v>
      </c>
      <c r="AO178" s="3">
        <v>45750</v>
      </c>
      <c r="AP178" s="3">
        <v>45747</v>
      </c>
      <c r="AQ178" s="3">
        <v>45751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45693</v>
      </c>
      <c r="B179" s="14" t="s">
        <v>401</v>
      </c>
      <c r="C179" s="9" t="s">
        <v>111</v>
      </c>
      <c r="D179" s="13" t="s">
        <v>192</v>
      </c>
      <c r="E179" s="9">
        <v>21</v>
      </c>
      <c r="F179" s="9">
        <v>40</v>
      </c>
      <c r="G179" s="9" t="s">
        <v>60</v>
      </c>
      <c r="H179" s="9" t="s">
        <v>66</v>
      </c>
      <c r="I179" s="9">
        <v>108</v>
      </c>
      <c r="J179" s="9" t="s">
        <v>57</v>
      </c>
      <c r="K179" s="9">
        <v>5</v>
      </c>
      <c r="L179" s="9" t="s">
        <v>91</v>
      </c>
      <c r="M179" s="10">
        <v>22</v>
      </c>
      <c r="N179" s="9">
        <v>42</v>
      </c>
      <c r="O179" s="9">
        <v>40</v>
      </c>
      <c r="P179" s="10">
        <v>0.43312264343039991</v>
      </c>
      <c r="Q179" s="10">
        <v>0</v>
      </c>
      <c r="R179" s="10">
        <v>0.43312264343039991</v>
      </c>
      <c r="S179" s="9" t="s">
        <v>67</v>
      </c>
      <c r="T179" s="12">
        <v>45754</v>
      </c>
      <c r="U179" s="11">
        <v>5000</v>
      </c>
      <c r="V179" s="10">
        <v>4981</v>
      </c>
      <c r="W179" s="10">
        <v>19</v>
      </c>
      <c r="X179" s="10">
        <v>5398</v>
      </c>
      <c r="Y179" s="10">
        <v>0</v>
      </c>
      <c r="Z179" s="9" t="s">
        <v>128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45754</v>
      </c>
      <c r="AK179" s="3">
        <v>45750</v>
      </c>
      <c r="AL179" s="3">
        <v>45744</v>
      </c>
      <c r="AM179" s="3">
        <v>45751</v>
      </c>
      <c r="AN179" s="3">
        <v>45752</v>
      </c>
      <c r="AO179" s="3">
        <v>45752</v>
      </c>
      <c r="AP179" s="3">
        <v>45749</v>
      </c>
      <c r="AQ179" s="3">
        <v>45753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 t="s">
        <v>146</v>
      </c>
      <c r="B180" s="14" t="s">
        <v>146</v>
      </c>
      <c r="C180" s="9" t="s">
        <v>115</v>
      </c>
      <c r="D180" s="13" t="s">
        <v>61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>
        <v>45777</v>
      </c>
      <c r="U180" s="11">
        <v>40000</v>
      </c>
      <c r="V180" s="10">
        <v>0</v>
      </c>
      <c r="W180" s="10">
        <v>40000</v>
      </c>
      <c r="X180" s="10">
        <v>0</v>
      </c>
      <c r="Y180" s="10">
        <v>42000</v>
      </c>
      <c r="Z180" s="9" t="s">
        <v>128</v>
      </c>
      <c r="AA180" s="8">
        <v>43027.600000000006</v>
      </c>
      <c r="AB180" s="8">
        <v>43027.600000000006</v>
      </c>
      <c r="AC180" s="8">
        <v>0</v>
      </c>
      <c r="AD180" s="8">
        <v>43027.600000000006</v>
      </c>
      <c r="AE180" s="8">
        <v>0</v>
      </c>
      <c r="AF180" s="8">
        <v>0</v>
      </c>
      <c r="AG180" s="1" t="s">
        <v>123</v>
      </c>
      <c r="AH180" s="1" t="s">
        <v>68</v>
      </c>
      <c r="AI180" s="1">
        <v>4</v>
      </c>
      <c r="AJ180" s="3">
        <v>45777</v>
      </c>
      <c r="AK180" s="3">
        <v>45773</v>
      </c>
      <c r="AL180" s="3">
        <v>45767</v>
      </c>
      <c r="AM180" s="3">
        <v>45774</v>
      </c>
      <c r="AN180" s="3">
        <v>45775</v>
      </c>
      <c r="AO180" s="3">
        <v>45775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45741</v>
      </c>
      <c r="B181" s="14" t="s">
        <v>138</v>
      </c>
      <c r="C181" s="9" t="s">
        <v>207</v>
      </c>
      <c r="D181" s="13" t="s">
        <v>713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108.55204095999999</v>
      </c>
      <c r="Q181" s="10">
        <v>0</v>
      </c>
      <c r="R181" s="10">
        <v>108.55204095999999</v>
      </c>
      <c r="S181" s="9" t="s">
        <v>114</v>
      </c>
      <c r="T181" s="12">
        <v>45755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128</v>
      </c>
      <c r="AA181" s="8">
        <v>5378.4500000000007</v>
      </c>
      <c r="AB181" s="8">
        <v>5378.4500000000007</v>
      </c>
      <c r="AC181" s="8">
        <v>0</v>
      </c>
      <c r="AD181" s="8">
        <v>5378.4500000000007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>
        <v>45755</v>
      </c>
      <c r="AK181" s="3">
        <v>45751</v>
      </c>
      <c r="AL181" s="3">
        <v>45745</v>
      </c>
      <c r="AM181" s="3">
        <v>45752</v>
      </c>
      <c r="AN181" s="3">
        <v>45753</v>
      </c>
      <c r="AO181" s="3">
        <v>45753</v>
      </c>
      <c r="AP181" s="3">
        <v>45750</v>
      </c>
      <c r="AQ181" s="3">
        <v>45754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45741</v>
      </c>
      <c r="B182" s="14" t="s">
        <v>138</v>
      </c>
      <c r="C182" s="9" t="s">
        <v>207</v>
      </c>
      <c r="D182" s="13" t="s">
        <v>347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92</v>
      </c>
      <c r="M182" s="10">
        <v>22</v>
      </c>
      <c r="N182" s="9">
        <v>40</v>
      </c>
      <c r="O182" s="9">
        <v>40</v>
      </c>
      <c r="P182" s="10">
        <v>108.55204095999999</v>
      </c>
      <c r="Q182" s="10">
        <v>0</v>
      </c>
      <c r="R182" s="10">
        <v>108.55204095999999</v>
      </c>
      <c r="S182" s="9" t="s">
        <v>114</v>
      </c>
      <c r="T182" s="12">
        <v>45755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128</v>
      </c>
      <c r="AA182" s="8">
        <v>5378.4500000000007</v>
      </c>
      <c r="AB182" s="8">
        <v>5378.4500000000007</v>
      </c>
      <c r="AC182" s="8">
        <v>0</v>
      </c>
      <c r="AD182" s="8">
        <v>5378.4500000000007</v>
      </c>
      <c r="AE182" s="8">
        <v>0</v>
      </c>
      <c r="AF182" s="8">
        <v>0</v>
      </c>
      <c r="AG182" s="1" t="s">
        <v>123</v>
      </c>
      <c r="AH182" s="1" t="s">
        <v>68</v>
      </c>
      <c r="AI182" s="1">
        <v>4</v>
      </c>
      <c r="AJ182" s="3">
        <v>45755</v>
      </c>
      <c r="AK182" s="3">
        <v>45751</v>
      </c>
      <c r="AL182" s="3">
        <v>45745</v>
      </c>
      <c r="AM182" s="3">
        <v>45752</v>
      </c>
      <c r="AN182" s="3">
        <v>45753</v>
      </c>
      <c r="AO182" s="3">
        <v>45753</v>
      </c>
      <c r="AP182" s="3">
        <v>45750</v>
      </c>
      <c r="AQ182" s="3">
        <v>45754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0</v>
      </c>
    </row>
    <row r="183" spans="1:56" ht="28.5" customHeight="1" x14ac:dyDescent="0.45">
      <c r="A183" s="3">
        <v>45741</v>
      </c>
      <c r="B183" s="14" t="s">
        <v>138</v>
      </c>
      <c r="C183" s="9" t="s">
        <v>207</v>
      </c>
      <c r="D183" s="13" t="s">
        <v>714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92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114</v>
      </c>
      <c r="T183" s="12">
        <v>45755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128</v>
      </c>
      <c r="AA183" s="8">
        <v>5378.4500000000007</v>
      </c>
      <c r="AB183" s="8">
        <v>5378.4500000000007</v>
      </c>
      <c r="AC183" s="8">
        <v>0</v>
      </c>
      <c r="AD183" s="8">
        <v>5378.4500000000007</v>
      </c>
      <c r="AE183" s="8">
        <v>0</v>
      </c>
      <c r="AF183" s="8">
        <v>0</v>
      </c>
      <c r="AG183" s="1" t="s">
        <v>123</v>
      </c>
      <c r="AH183" s="1" t="s">
        <v>68</v>
      </c>
      <c r="AI183" s="1">
        <v>4</v>
      </c>
      <c r="AJ183" s="3">
        <v>45755</v>
      </c>
      <c r="AK183" s="3">
        <v>45751</v>
      </c>
      <c r="AL183" s="3">
        <v>45745</v>
      </c>
      <c r="AM183" s="3">
        <v>45752</v>
      </c>
      <c r="AN183" s="3">
        <v>45753</v>
      </c>
      <c r="AO183" s="3">
        <v>45753</v>
      </c>
      <c r="AP183" s="3">
        <v>45750</v>
      </c>
      <c r="AQ183" s="3">
        <v>45754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0</v>
      </c>
    </row>
    <row r="184" spans="1:56" ht="28.5" customHeight="1" x14ac:dyDescent="0.45">
      <c r="A184" s="3">
        <v>45741</v>
      </c>
      <c r="B184" s="14" t="s">
        <v>138</v>
      </c>
      <c r="C184" s="9" t="s">
        <v>207</v>
      </c>
      <c r="D184" s="13" t="s">
        <v>323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92</v>
      </c>
      <c r="M184" s="10">
        <v>22</v>
      </c>
      <c r="N184" s="9">
        <v>40</v>
      </c>
      <c r="O184" s="9">
        <v>40</v>
      </c>
      <c r="P184" s="10">
        <v>108.55204095999999</v>
      </c>
      <c r="Q184" s="10">
        <v>0</v>
      </c>
      <c r="R184" s="10">
        <v>108.55204095999999</v>
      </c>
      <c r="S184" s="9" t="s">
        <v>114</v>
      </c>
      <c r="T184" s="12">
        <v>45755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128</v>
      </c>
      <c r="AA184" s="8">
        <v>5378.4500000000007</v>
      </c>
      <c r="AB184" s="8">
        <v>5378.4500000000007</v>
      </c>
      <c r="AC184" s="8">
        <v>0</v>
      </c>
      <c r="AD184" s="8">
        <v>5378.4500000000007</v>
      </c>
      <c r="AE184" s="8">
        <v>0</v>
      </c>
      <c r="AF184" s="8">
        <v>0</v>
      </c>
      <c r="AG184" s="1" t="s">
        <v>123</v>
      </c>
      <c r="AH184" s="1" t="s">
        <v>68</v>
      </c>
      <c r="AI184" s="1">
        <v>4</v>
      </c>
      <c r="AJ184" s="3">
        <v>45755</v>
      </c>
      <c r="AK184" s="3">
        <v>45751</v>
      </c>
      <c r="AL184" s="3">
        <v>45745</v>
      </c>
      <c r="AM184" s="3">
        <v>45752</v>
      </c>
      <c r="AN184" s="3">
        <v>45753</v>
      </c>
      <c r="AO184" s="3">
        <v>45753</v>
      </c>
      <c r="AP184" s="3">
        <v>45750</v>
      </c>
      <c r="AQ184" s="3">
        <v>45754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0</v>
      </c>
    </row>
    <row r="185" spans="1:56" ht="28.5" customHeight="1" x14ac:dyDescent="0.45">
      <c r="A185" s="3">
        <v>45741</v>
      </c>
      <c r="B185" s="14" t="s">
        <v>138</v>
      </c>
      <c r="C185" s="9" t="s">
        <v>207</v>
      </c>
      <c r="D185" s="13" t="s">
        <v>715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92</v>
      </c>
      <c r="M185" s="10">
        <v>22</v>
      </c>
      <c r="N185" s="9">
        <v>40</v>
      </c>
      <c r="O185" s="9">
        <v>40</v>
      </c>
      <c r="P185" s="10">
        <v>108.55204095999999</v>
      </c>
      <c r="Q185" s="10">
        <v>0</v>
      </c>
      <c r="R185" s="10">
        <v>108.55204095999999</v>
      </c>
      <c r="S185" s="9" t="s">
        <v>114</v>
      </c>
      <c r="T185" s="12">
        <v>45755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128</v>
      </c>
      <c r="AA185" s="8">
        <v>5378.4500000000007</v>
      </c>
      <c r="AB185" s="8">
        <v>5378.4500000000007</v>
      </c>
      <c r="AC185" s="8">
        <v>0</v>
      </c>
      <c r="AD185" s="8">
        <v>5378.4500000000007</v>
      </c>
      <c r="AE185" s="8">
        <v>0</v>
      </c>
      <c r="AF185" s="8">
        <v>0</v>
      </c>
      <c r="AG185" s="1" t="s">
        <v>61</v>
      </c>
      <c r="AH185" s="1" t="s">
        <v>68</v>
      </c>
      <c r="AI185" s="1">
        <v>4</v>
      </c>
      <c r="AJ185" s="3">
        <v>45755</v>
      </c>
      <c r="AK185" s="3">
        <v>45751</v>
      </c>
      <c r="AL185" s="3">
        <v>45745</v>
      </c>
      <c r="AM185" s="3">
        <v>45752</v>
      </c>
      <c r="AN185" s="3">
        <v>45753</v>
      </c>
      <c r="AO185" s="3">
        <v>45753</v>
      </c>
      <c r="AP185" s="3">
        <v>45750</v>
      </c>
      <c r="AQ185" s="3">
        <v>45754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45741</v>
      </c>
      <c r="B186" s="14" t="s">
        <v>138</v>
      </c>
      <c r="C186" s="9" t="s">
        <v>207</v>
      </c>
      <c r="D186" s="13" t="s">
        <v>716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92</v>
      </c>
      <c r="M186" s="10">
        <v>22</v>
      </c>
      <c r="N186" s="9">
        <v>40</v>
      </c>
      <c r="O186" s="9">
        <v>40</v>
      </c>
      <c r="P186" s="10">
        <v>108.55204095999999</v>
      </c>
      <c r="Q186" s="10">
        <v>0</v>
      </c>
      <c r="R186" s="10">
        <v>108.55204095999999</v>
      </c>
      <c r="S186" s="9" t="s">
        <v>114</v>
      </c>
      <c r="T186" s="12">
        <v>45755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128</v>
      </c>
      <c r="AA186" s="8">
        <v>5378.4500000000007</v>
      </c>
      <c r="AB186" s="8">
        <v>5378.4500000000007</v>
      </c>
      <c r="AC186" s="8">
        <v>0</v>
      </c>
      <c r="AD186" s="8">
        <v>5378.4500000000007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>
        <v>45755</v>
      </c>
      <c r="AK186" s="3">
        <v>45751</v>
      </c>
      <c r="AL186" s="3">
        <v>45745</v>
      </c>
      <c r="AM186" s="3">
        <v>45752</v>
      </c>
      <c r="AN186" s="3">
        <v>45753</v>
      </c>
      <c r="AO186" s="3">
        <v>45753</v>
      </c>
      <c r="AP186" s="3">
        <v>45750</v>
      </c>
      <c r="AQ186" s="3">
        <v>45754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 t="s">
        <v>146</v>
      </c>
      <c r="B187" s="14" t="s">
        <v>146</v>
      </c>
      <c r="C187" s="9" t="s">
        <v>113</v>
      </c>
      <c r="D187" s="13" t="s">
        <v>159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>
        <v>45777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128</v>
      </c>
      <c r="AA187" s="8">
        <v>21513.800000000003</v>
      </c>
      <c r="AB187" s="8">
        <v>0</v>
      </c>
      <c r="AC187" s="8">
        <v>21513.800000000003</v>
      </c>
      <c r="AD187" s="8">
        <v>0</v>
      </c>
      <c r="AE187" s="8">
        <v>21513.800000000003</v>
      </c>
      <c r="AF187" s="8">
        <v>0</v>
      </c>
      <c r="AG187" s="1" t="s">
        <v>123</v>
      </c>
      <c r="AH187" s="1" t="s">
        <v>68</v>
      </c>
      <c r="AI187" s="1">
        <v>4</v>
      </c>
      <c r="AJ187" s="3">
        <v>45777</v>
      </c>
      <c r="AK187" s="3">
        <v>45773</v>
      </c>
      <c r="AL187" s="3">
        <v>45767</v>
      </c>
      <c r="AM187" s="3">
        <v>45774</v>
      </c>
      <c r="AN187" s="3">
        <v>45775</v>
      </c>
      <c r="AO187" s="3">
        <v>45775</v>
      </c>
      <c r="AP187" s="3">
        <v>45772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1547.1290706666666</v>
      </c>
    </row>
    <row r="188" spans="1:56" ht="28.5" customHeight="1" x14ac:dyDescent="0.45">
      <c r="A188" s="3" t="s">
        <v>146</v>
      </c>
      <c r="B188" s="14" t="s">
        <v>146</v>
      </c>
      <c r="C188" s="9" t="s">
        <v>111</v>
      </c>
      <c r="D188" s="13" t="s">
        <v>61</v>
      </c>
      <c r="E188" s="9">
        <v>21</v>
      </c>
      <c r="F188" s="9">
        <v>40</v>
      </c>
      <c r="G188" s="9" t="s">
        <v>60</v>
      </c>
      <c r="H188" s="9" t="s">
        <v>66</v>
      </c>
      <c r="I188" s="9">
        <v>108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42</v>
      </c>
      <c r="O188" s="9">
        <v>40</v>
      </c>
      <c r="P188" s="10">
        <v>227.95928601599996</v>
      </c>
      <c r="Q188" s="10">
        <v>0</v>
      </c>
      <c r="R188" s="10">
        <v>227.95928601599996</v>
      </c>
      <c r="S188" s="9" t="s">
        <v>67</v>
      </c>
      <c r="T188" s="12">
        <v>45777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128</v>
      </c>
      <c r="AA188" s="8">
        <v>11595.1</v>
      </c>
      <c r="AB188" s="8">
        <v>11595.1</v>
      </c>
      <c r="AC188" s="8">
        <v>0</v>
      </c>
      <c r="AD188" s="8">
        <v>11595.1</v>
      </c>
      <c r="AE188" s="8">
        <v>0</v>
      </c>
      <c r="AF188" s="8">
        <v>0</v>
      </c>
      <c r="AG188" s="1" t="s">
        <v>123</v>
      </c>
      <c r="AH188" s="1" t="s">
        <v>68</v>
      </c>
      <c r="AI188" s="1">
        <v>4</v>
      </c>
      <c r="AJ188" s="3">
        <v>45777</v>
      </c>
      <c r="AK188" s="3">
        <v>45773</v>
      </c>
      <c r="AL188" s="3">
        <v>45767</v>
      </c>
      <c r="AM188" s="3">
        <v>45774</v>
      </c>
      <c r="AN188" s="3">
        <v>45775</v>
      </c>
      <c r="AO188" s="3">
        <v>45775</v>
      </c>
      <c r="AP188" s="3">
        <v>45772</v>
      </c>
      <c r="AQ188" s="3">
        <v>45776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45631</v>
      </c>
      <c r="B189" s="14" t="s">
        <v>270</v>
      </c>
      <c r="C189" s="9" t="s">
        <v>113</v>
      </c>
      <c r="D189" s="13" t="s">
        <v>159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 t="s">
        <v>63</v>
      </c>
      <c r="U189" s="11">
        <v>16000</v>
      </c>
      <c r="V189" s="10">
        <v>0</v>
      </c>
      <c r="W189" s="10">
        <v>16000</v>
      </c>
      <c r="X189" s="10">
        <v>0</v>
      </c>
      <c r="Y189" s="10">
        <v>16800</v>
      </c>
      <c r="Z189" s="9" t="s">
        <v>128</v>
      </c>
      <c r="AA189" s="8">
        <v>17211.04</v>
      </c>
      <c r="AB189" s="8">
        <v>17211.04</v>
      </c>
      <c r="AC189" s="8">
        <v>0</v>
      </c>
      <c r="AD189" s="8">
        <v>17211.04</v>
      </c>
      <c r="AE189" s="8">
        <v>0</v>
      </c>
      <c r="AF189" s="8">
        <v>0</v>
      </c>
      <c r="AG189" s="1" t="s">
        <v>123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331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45628</v>
      </c>
      <c r="B190" s="14" t="s">
        <v>263</v>
      </c>
      <c r="C190" s="9" t="s">
        <v>113</v>
      </c>
      <c r="D190" s="13" t="s">
        <v>159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 t="s">
        <v>63</v>
      </c>
      <c r="U190" s="11">
        <v>16000</v>
      </c>
      <c r="V190" s="10">
        <v>1759</v>
      </c>
      <c r="W190" s="10">
        <v>14241</v>
      </c>
      <c r="X190" s="10">
        <v>0</v>
      </c>
      <c r="Y190" s="10">
        <v>14953.050000000001</v>
      </c>
      <c r="Z190" s="9" t="s">
        <v>128</v>
      </c>
      <c r="AA190" s="8">
        <v>15318.901290000002</v>
      </c>
      <c r="AB190" s="8">
        <v>15318.901290000002</v>
      </c>
      <c r="AC190" s="8">
        <v>0</v>
      </c>
      <c r="AD190" s="8">
        <v>15318.901290000002</v>
      </c>
      <c r="AE190" s="8">
        <v>0</v>
      </c>
      <c r="AF190" s="8">
        <v>0</v>
      </c>
      <c r="AG190" s="1" t="s">
        <v>123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330</v>
      </c>
      <c r="AZ190" s="2">
        <v>0</v>
      </c>
      <c r="BA190" s="2">
        <v>0</v>
      </c>
      <c r="BB190" s="2">
        <v>0</v>
      </c>
      <c r="BC190" s="1" t="s">
        <v>129</v>
      </c>
      <c r="BD190" s="56">
        <v>0</v>
      </c>
    </row>
    <row r="191" spans="1:56" ht="28.5" customHeight="1" x14ac:dyDescent="0.45">
      <c r="A191" s="3">
        <v>45631</v>
      </c>
      <c r="B191" s="14" t="s">
        <v>271</v>
      </c>
      <c r="C191" s="9" t="s">
        <v>113</v>
      </c>
      <c r="D191" s="13" t="s">
        <v>159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 t="s">
        <v>63</v>
      </c>
      <c r="U191" s="11">
        <v>16000</v>
      </c>
      <c r="V191" s="10">
        <v>0</v>
      </c>
      <c r="W191" s="10">
        <v>16000</v>
      </c>
      <c r="X191" s="10">
        <v>0</v>
      </c>
      <c r="Y191" s="10">
        <v>16800</v>
      </c>
      <c r="Z191" s="9" t="s">
        <v>128</v>
      </c>
      <c r="AA191" s="8">
        <v>17211.04</v>
      </c>
      <c r="AB191" s="8">
        <v>17211.04</v>
      </c>
      <c r="AC191" s="8">
        <v>0</v>
      </c>
      <c r="AD191" s="8">
        <v>17211.04</v>
      </c>
      <c r="AE191" s="8">
        <v>0</v>
      </c>
      <c r="AF191" s="8">
        <v>0</v>
      </c>
      <c r="AG191" s="1" t="s">
        <v>123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332</v>
      </c>
      <c r="AZ191" s="2">
        <v>0</v>
      </c>
      <c r="BA191" s="2">
        <v>0</v>
      </c>
      <c r="BB191" s="2">
        <v>0</v>
      </c>
      <c r="BC191" s="1" t="s">
        <v>129</v>
      </c>
      <c r="BD191" s="56">
        <v>0</v>
      </c>
    </row>
    <row r="192" spans="1:56" ht="28.5" customHeight="1" x14ac:dyDescent="0.45">
      <c r="A192" s="3">
        <v>45693</v>
      </c>
      <c r="B192" s="14" t="s">
        <v>400</v>
      </c>
      <c r="C192" s="9" t="s">
        <v>111</v>
      </c>
      <c r="D192" s="13" t="s">
        <v>397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128</v>
      </c>
      <c r="AA192" s="8">
        <v>3310.89</v>
      </c>
      <c r="AB192" s="8">
        <v>3310.89</v>
      </c>
      <c r="AC192" s="8">
        <v>0</v>
      </c>
      <c r="AD192" s="8">
        <v>3310.89</v>
      </c>
      <c r="AE192" s="8">
        <v>0</v>
      </c>
      <c r="AF192" s="8">
        <v>0</v>
      </c>
      <c r="AG192" s="1" t="s">
        <v>123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0</v>
      </c>
    </row>
    <row r="193" spans="1:56" ht="28.5" customHeight="1" x14ac:dyDescent="0.45">
      <c r="A193" s="3">
        <v>45693</v>
      </c>
      <c r="B193" s="14" t="s">
        <v>401</v>
      </c>
      <c r="C193" s="9" t="s">
        <v>111</v>
      </c>
      <c r="D193" s="13" t="s">
        <v>192</v>
      </c>
      <c r="E193" s="9">
        <v>21</v>
      </c>
      <c r="F193" s="9">
        <v>40</v>
      </c>
      <c r="G193" s="9" t="s">
        <v>60</v>
      </c>
      <c r="H193" s="9" t="s">
        <v>66</v>
      </c>
      <c r="I193" s="9">
        <v>108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42</v>
      </c>
      <c r="O193" s="9">
        <v>40</v>
      </c>
      <c r="P193" s="10">
        <v>113.97964300799998</v>
      </c>
      <c r="Q193" s="10">
        <v>0</v>
      </c>
      <c r="R193" s="10">
        <v>113.97964300799998</v>
      </c>
      <c r="S193" s="9" t="s">
        <v>67</v>
      </c>
      <c r="T193" s="12" t="s">
        <v>63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128</v>
      </c>
      <c r="AA193" s="8">
        <v>5797.55</v>
      </c>
      <c r="AB193" s="8">
        <v>5797.55</v>
      </c>
      <c r="AC193" s="8">
        <v>0</v>
      </c>
      <c r="AD193" s="8">
        <v>5797.55</v>
      </c>
      <c r="AE193" s="8">
        <v>0</v>
      </c>
      <c r="AF193" s="8">
        <v>0</v>
      </c>
      <c r="AG193" s="1" t="s">
        <v>123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0</v>
      </c>
    </row>
    <row r="194" spans="1:56" ht="28.5" customHeight="1" x14ac:dyDescent="0.45">
      <c r="A194" s="3">
        <v>45667</v>
      </c>
      <c r="B194" s="14" t="s">
        <v>342</v>
      </c>
      <c r="C194" s="9" t="s">
        <v>111</v>
      </c>
      <c r="D194" s="13" t="s">
        <v>336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91</v>
      </c>
      <c r="M194" s="10">
        <v>22</v>
      </c>
      <c r="N194" s="9">
        <v>40</v>
      </c>
      <c r="O194" s="9">
        <v>40</v>
      </c>
      <c r="P194" s="10">
        <v>86.841632767999982</v>
      </c>
      <c r="Q194" s="10">
        <v>0</v>
      </c>
      <c r="R194" s="10">
        <v>86.841632767999982</v>
      </c>
      <c r="S194" s="9" t="s">
        <v>67</v>
      </c>
      <c r="T194" s="12" t="s">
        <v>63</v>
      </c>
      <c r="U194" s="11">
        <v>4000</v>
      </c>
      <c r="V194" s="10">
        <v>0</v>
      </c>
      <c r="W194" s="10">
        <v>4000</v>
      </c>
      <c r="X194" s="10">
        <v>0</v>
      </c>
      <c r="Y194" s="10">
        <v>4200</v>
      </c>
      <c r="Z194" s="9" t="s">
        <v>128</v>
      </c>
      <c r="AA194" s="8">
        <v>4414.5199999999995</v>
      </c>
      <c r="AB194" s="8">
        <v>4414.5199999999995</v>
      </c>
      <c r="AC194" s="8">
        <v>0</v>
      </c>
      <c r="AD194" s="8">
        <v>4414.5199999999995</v>
      </c>
      <c r="AE194" s="8">
        <v>0</v>
      </c>
      <c r="AF194" s="8">
        <v>0</v>
      </c>
      <c r="AG194" s="1" t="s">
        <v>123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0</v>
      </c>
    </row>
    <row r="195" spans="1:56" ht="28.5" customHeight="1" x14ac:dyDescent="0.45">
      <c r="A195" s="3" t="s">
        <v>146</v>
      </c>
      <c r="B195" s="14" t="s">
        <v>146</v>
      </c>
      <c r="C195" s="9" t="s">
        <v>113</v>
      </c>
      <c r="D195" s="13" t="s">
        <v>159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128</v>
      </c>
      <c r="AA195" s="8">
        <v>10756.900000000001</v>
      </c>
      <c r="AB195" s="8">
        <v>10756.900000000001</v>
      </c>
      <c r="AC195" s="8">
        <v>0</v>
      </c>
      <c r="AD195" s="8">
        <v>10756.900000000001</v>
      </c>
      <c r="AE195" s="8">
        <v>0</v>
      </c>
      <c r="AF195" s="8">
        <v>0</v>
      </c>
      <c r="AG195" s="1" t="s">
        <v>122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129</v>
      </c>
      <c r="BD195" s="56">
        <v>0</v>
      </c>
    </row>
    <row r="196" spans="1:56" ht="28.5" customHeight="1" x14ac:dyDescent="0.45">
      <c r="A196" s="3">
        <v>45548</v>
      </c>
      <c r="B196" s="14" t="s">
        <v>216</v>
      </c>
      <c r="C196" s="9" t="s">
        <v>111</v>
      </c>
      <c r="D196" s="13" t="s">
        <v>210</v>
      </c>
      <c r="E196" s="9">
        <v>21</v>
      </c>
      <c r="F196" s="9">
        <v>38</v>
      </c>
      <c r="G196" s="9" t="s">
        <v>60</v>
      </c>
      <c r="H196" s="9" t="s">
        <v>66</v>
      </c>
      <c r="I196" s="9">
        <v>102</v>
      </c>
      <c r="J196" s="9" t="s">
        <v>57</v>
      </c>
      <c r="K196" s="9">
        <v>5</v>
      </c>
      <c r="L196" s="9" t="s">
        <v>91</v>
      </c>
      <c r="M196" s="10">
        <v>22</v>
      </c>
      <c r="N196" s="9">
        <v>40</v>
      </c>
      <c r="O196" s="9">
        <v>40</v>
      </c>
      <c r="P196" s="10">
        <v>217.10408191999997</v>
      </c>
      <c r="Q196" s="10">
        <v>0</v>
      </c>
      <c r="R196" s="10">
        <v>217.10408191999997</v>
      </c>
      <c r="S196" s="9" t="s">
        <v>67</v>
      </c>
      <c r="T196" s="12" t="s">
        <v>63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128</v>
      </c>
      <c r="AA196" s="8">
        <v>11036.3</v>
      </c>
      <c r="AB196" s="8">
        <v>11036.3</v>
      </c>
      <c r="AC196" s="8">
        <v>0</v>
      </c>
      <c r="AD196" s="8">
        <v>11036.3</v>
      </c>
      <c r="AE196" s="8">
        <v>0</v>
      </c>
      <c r="AF196" s="8">
        <v>0</v>
      </c>
      <c r="AG196" s="1" t="s">
        <v>126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129</v>
      </c>
      <c r="BD196" s="56">
        <v>0</v>
      </c>
    </row>
    <row r="197" spans="1:56" ht="28.5" customHeight="1" x14ac:dyDescent="0.45">
      <c r="A197" s="3">
        <v>45066</v>
      </c>
      <c r="B197" s="14" t="s">
        <v>136</v>
      </c>
      <c r="C197" s="9" t="s">
        <v>80</v>
      </c>
      <c r="D197" s="13" t="s">
        <v>135</v>
      </c>
      <c r="E197" s="9">
        <v>21</v>
      </c>
      <c r="F197" s="9">
        <v>38</v>
      </c>
      <c r="G197" s="9" t="s">
        <v>60</v>
      </c>
      <c r="H197" s="9" t="s">
        <v>76</v>
      </c>
      <c r="I197" s="9">
        <v>102</v>
      </c>
      <c r="J197" s="9" t="s">
        <v>57</v>
      </c>
      <c r="K197" s="9">
        <v>5</v>
      </c>
      <c r="L197" s="9" t="s">
        <v>92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67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128</v>
      </c>
      <c r="AA197" s="8">
        <v>5518.15</v>
      </c>
      <c r="AB197" s="8">
        <v>5518.15</v>
      </c>
      <c r="AC197" s="8">
        <v>0</v>
      </c>
      <c r="AD197" s="8">
        <v>5518.15</v>
      </c>
      <c r="AE197" s="8">
        <v>0</v>
      </c>
      <c r="AF197" s="8">
        <v>0</v>
      </c>
      <c r="AG197" s="1" t="s">
        <v>123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129</v>
      </c>
      <c r="BD197" s="56">
        <v>0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21</v>
      </c>
      <c r="F198" s="9">
        <v>37</v>
      </c>
      <c r="G198" s="9">
        <v>0</v>
      </c>
      <c r="H198" s="9">
        <v>0</v>
      </c>
      <c r="I198" s="9">
        <v>74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 t="s">
        <v>83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128</v>
      </c>
      <c r="AA198" s="8">
        <v>210982.72128999999</v>
      </c>
      <c r="AB198" s="8">
        <v>189468.92128999997</v>
      </c>
      <c r="AC198" s="8">
        <v>21513.800000000003</v>
      </c>
      <c r="AD198" s="8">
        <v>189468.92128999997</v>
      </c>
      <c r="AE198" s="8">
        <v>21513.800000000003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130</v>
      </c>
      <c r="BD198" s="56">
        <v>0</v>
      </c>
    </row>
    <row r="199" spans="1:56" ht="28.5" customHeight="1" x14ac:dyDescent="0.45">
      <c r="A199" s="3">
        <v>45720</v>
      </c>
      <c r="B199" s="14" t="s">
        <v>507</v>
      </c>
      <c r="C199" s="9" t="s">
        <v>493</v>
      </c>
      <c r="D199" s="13" t="s">
        <v>494</v>
      </c>
      <c r="E199" s="9">
        <v>22</v>
      </c>
      <c r="F199" s="9">
        <v>34</v>
      </c>
      <c r="G199" s="9" t="s">
        <v>60</v>
      </c>
      <c r="H199" s="9" t="s">
        <v>66</v>
      </c>
      <c r="I199" s="9">
        <v>115</v>
      </c>
      <c r="J199" s="9" t="s">
        <v>78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372</v>
      </c>
      <c r="T199" s="12">
        <v>45746</v>
      </c>
      <c r="U199" s="11">
        <v>300000</v>
      </c>
      <c r="V199" s="10">
        <v>203706</v>
      </c>
      <c r="W199" s="10">
        <v>96294</v>
      </c>
      <c r="X199" s="10">
        <v>200791</v>
      </c>
      <c r="Y199" s="10">
        <v>101108.7</v>
      </c>
      <c r="Z199" s="9" t="s">
        <v>413</v>
      </c>
      <c r="AA199" s="8">
        <v>95511.129780000003</v>
      </c>
      <c r="AB199" s="8">
        <v>95511.129780000003</v>
      </c>
      <c r="AC199" s="8">
        <v>0</v>
      </c>
      <c r="AD199" s="8">
        <v>0</v>
      </c>
      <c r="AE199" s="8">
        <v>95511.129780000003</v>
      </c>
      <c r="AF199" s="8">
        <v>0</v>
      </c>
      <c r="AG199" s="1" t="s">
        <v>123</v>
      </c>
      <c r="AH199" s="1" t="s">
        <v>68</v>
      </c>
      <c r="AI199" s="1">
        <v>4</v>
      </c>
      <c r="AJ199" s="3">
        <v>45746</v>
      </c>
      <c r="AK199" s="3">
        <v>45742</v>
      </c>
      <c r="AL199" s="3">
        <v>45736</v>
      </c>
      <c r="AM199" s="3">
        <v>45743</v>
      </c>
      <c r="AN199" s="3">
        <v>45744</v>
      </c>
      <c r="AO199" s="3">
        <v>45744</v>
      </c>
      <c r="AP199" s="3">
        <v>45741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416</v>
      </c>
      <c r="BD199" s="56">
        <v>0</v>
      </c>
    </row>
    <row r="200" spans="1:56" ht="28.5" customHeight="1" x14ac:dyDescent="0.45">
      <c r="A200" s="3">
        <v>45720</v>
      </c>
      <c r="B200" s="14" t="s">
        <v>507</v>
      </c>
      <c r="C200" s="9" t="s">
        <v>493</v>
      </c>
      <c r="D200" s="13" t="s">
        <v>494</v>
      </c>
      <c r="E200" s="9">
        <v>22</v>
      </c>
      <c r="F200" s="9">
        <v>34</v>
      </c>
      <c r="G200" s="9" t="s">
        <v>60</v>
      </c>
      <c r="H200" s="9" t="s">
        <v>66</v>
      </c>
      <c r="I200" s="9">
        <v>115</v>
      </c>
      <c r="J200" s="9" t="s">
        <v>78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372</v>
      </c>
      <c r="T200" s="12">
        <v>45800</v>
      </c>
      <c r="U200" s="11">
        <v>3700000</v>
      </c>
      <c r="V200" s="10">
        <v>0</v>
      </c>
      <c r="W200" s="10">
        <v>3700000</v>
      </c>
      <c r="X200" s="10">
        <v>0</v>
      </c>
      <c r="Y200" s="10">
        <v>3885000</v>
      </c>
      <c r="Z200" s="9" t="s">
        <v>413</v>
      </c>
      <c r="AA200" s="8">
        <v>3669919.0000000005</v>
      </c>
      <c r="AB200" s="8">
        <v>22358</v>
      </c>
      <c r="AC200" s="8">
        <v>3647561.0000000005</v>
      </c>
      <c r="AD200" s="8">
        <v>0</v>
      </c>
      <c r="AE200" s="8">
        <v>3669919.0000000005</v>
      </c>
      <c r="AF200" s="8">
        <v>0</v>
      </c>
      <c r="AG200" s="1" t="s">
        <v>123</v>
      </c>
      <c r="AH200" s="1" t="s">
        <v>68</v>
      </c>
      <c r="AI200" s="1">
        <v>4</v>
      </c>
      <c r="AJ200" s="3">
        <v>45800</v>
      </c>
      <c r="AK200" s="3">
        <v>45796</v>
      </c>
      <c r="AL200" s="3">
        <v>45790</v>
      </c>
      <c r="AM200" s="3">
        <v>45797</v>
      </c>
      <c r="AN200" s="3">
        <v>45798</v>
      </c>
      <c r="AO200" s="3">
        <v>45798</v>
      </c>
      <c r="AP200" s="3">
        <v>45795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416</v>
      </c>
      <c r="BD200" s="56">
        <v>389729.73431333347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21.6</v>
      </c>
      <c r="F201" s="9">
        <v>34</v>
      </c>
      <c r="G201" s="9">
        <v>0</v>
      </c>
      <c r="H201" s="9">
        <v>0</v>
      </c>
      <c r="I201" s="9">
        <v>97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413</v>
      </c>
      <c r="AA201" s="8">
        <v>3765430.1297800005</v>
      </c>
      <c r="AB201" s="8">
        <v>117869.12978</v>
      </c>
      <c r="AC201" s="8">
        <v>3647561.0000000005</v>
      </c>
      <c r="AD201" s="8">
        <v>0</v>
      </c>
      <c r="AE201" s="8">
        <v>3765430.1297800005</v>
      </c>
      <c r="AF201" s="8" t="s">
        <v>58</v>
      </c>
      <c r="AG201" s="1" t="s">
        <v>123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416</v>
      </c>
      <c r="BD201" s="56">
        <v>0</v>
      </c>
    </row>
    <row r="202" spans="1:56" ht="28.5" customHeight="1" x14ac:dyDescent="0.45">
      <c r="A202" s="3">
        <v>45706</v>
      </c>
      <c r="B202" s="14" t="s">
        <v>523</v>
      </c>
      <c r="C202" s="9" t="s">
        <v>280</v>
      </c>
      <c r="D202" s="13" t="s">
        <v>281</v>
      </c>
      <c r="E202" s="9">
        <v>23</v>
      </c>
      <c r="F202" s="9">
        <v>38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45747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5518.15</v>
      </c>
      <c r="AB202" s="8">
        <v>5518.15</v>
      </c>
      <c r="AC202" s="8">
        <v>0</v>
      </c>
      <c r="AD202" s="8">
        <v>5518.15</v>
      </c>
      <c r="AE202" s="8">
        <v>0</v>
      </c>
      <c r="AF202" s="8" t="s">
        <v>234</v>
      </c>
      <c r="AG202" s="1" t="s">
        <v>61</v>
      </c>
      <c r="AH202" s="1" t="s">
        <v>68</v>
      </c>
      <c r="AI202" s="1">
        <v>4</v>
      </c>
      <c r="AJ202" s="3">
        <v>45747</v>
      </c>
      <c r="AK202" s="3">
        <v>45743</v>
      </c>
      <c r="AL202" s="3">
        <v>45737</v>
      </c>
      <c r="AM202" s="3">
        <v>45744</v>
      </c>
      <c r="AN202" s="3">
        <v>45745</v>
      </c>
      <c r="AO202" s="3">
        <v>45745</v>
      </c>
      <c r="AP202" s="3">
        <v>45742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 t="s">
        <v>438</v>
      </c>
      <c r="AZ202" s="2">
        <v>0</v>
      </c>
      <c r="BA202" s="2">
        <v>0</v>
      </c>
      <c r="BB202" s="2">
        <v>0</v>
      </c>
      <c r="BC202" s="1" t="s">
        <v>105</v>
      </c>
      <c r="BD202" s="56">
        <v>0</v>
      </c>
    </row>
    <row r="203" spans="1:56" ht="28.5" customHeight="1" x14ac:dyDescent="0.45">
      <c r="A203" s="3">
        <v>45723</v>
      </c>
      <c r="B203" s="14" t="s">
        <v>536</v>
      </c>
      <c r="C203" s="9" t="s">
        <v>280</v>
      </c>
      <c r="D203" s="13" t="s">
        <v>272</v>
      </c>
      <c r="E203" s="9">
        <v>23</v>
      </c>
      <c r="F203" s="9">
        <v>38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45747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84</v>
      </c>
      <c r="AA203" s="8">
        <v>5518.15</v>
      </c>
      <c r="AB203" s="8">
        <v>5518.15</v>
      </c>
      <c r="AC203" s="8">
        <v>0</v>
      </c>
      <c r="AD203" s="8">
        <v>0</v>
      </c>
      <c r="AE203" s="8">
        <v>5518.15</v>
      </c>
      <c r="AF203" s="8" t="s">
        <v>234</v>
      </c>
      <c r="AG203" s="1" t="s">
        <v>61</v>
      </c>
      <c r="AH203" s="1" t="s">
        <v>68</v>
      </c>
      <c r="AI203" s="1">
        <v>4</v>
      </c>
      <c r="AJ203" s="3">
        <v>45747</v>
      </c>
      <c r="AK203" s="3">
        <v>45743</v>
      </c>
      <c r="AL203" s="3">
        <v>45737</v>
      </c>
      <c r="AM203" s="3">
        <v>45744</v>
      </c>
      <c r="AN203" s="3">
        <v>45745</v>
      </c>
      <c r="AO203" s="3">
        <v>45745</v>
      </c>
      <c r="AP203" s="3">
        <v>45742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0</v>
      </c>
    </row>
    <row r="204" spans="1:56" ht="28.5" customHeight="1" x14ac:dyDescent="0.45">
      <c r="A204" s="3">
        <v>45740</v>
      </c>
      <c r="B204" s="14" t="s">
        <v>717</v>
      </c>
      <c r="C204" s="9" t="s">
        <v>701</v>
      </c>
      <c r="D204" s="13" t="s">
        <v>702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45751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84</v>
      </c>
      <c r="AA204" s="8">
        <v>19837.400000000001</v>
      </c>
      <c r="AB204" s="8">
        <v>3030</v>
      </c>
      <c r="AC204" s="8">
        <v>16807.400000000001</v>
      </c>
      <c r="AD204" s="8">
        <v>0</v>
      </c>
      <c r="AE204" s="8">
        <v>0</v>
      </c>
      <c r="AF204" s="8" t="s">
        <v>351</v>
      </c>
      <c r="AG204" s="1" t="s">
        <v>61</v>
      </c>
      <c r="AH204" s="1" t="s">
        <v>74</v>
      </c>
      <c r="AI204" s="1">
        <v>2</v>
      </c>
      <c r="AJ204" s="3">
        <v>45751</v>
      </c>
      <c r="AK204" s="3">
        <v>0</v>
      </c>
      <c r="AL204" s="3">
        <v>45742</v>
      </c>
      <c r="AM204" s="3">
        <v>45749</v>
      </c>
      <c r="AN204" s="3">
        <v>45750</v>
      </c>
      <c r="AO204" s="3">
        <v>45750</v>
      </c>
      <c r="AP204" s="3">
        <v>45746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1256.3531499999999</v>
      </c>
    </row>
    <row r="205" spans="1:56" ht="28.5" customHeight="1" x14ac:dyDescent="0.45">
      <c r="A205" s="3" t="s">
        <v>146</v>
      </c>
      <c r="B205" s="14" t="s">
        <v>146</v>
      </c>
      <c r="C205" s="9" t="s">
        <v>320</v>
      </c>
      <c r="D205" s="13" t="s">
        <v>61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45777</v>
      </c>
      <c r="U205" s="11">
        <v>50000</v>
      </c>
      <c r="V205" s="10">
        <v>0</v>
      </c>
      <c r="W205" s="10">
        <v>50000</v>
      </c>
      <c r="X205" s="10">
        <v>0</v>
      </c>
      <c r="Y205" s="10">
        <v>52500</v>
      </c>
      <c r="Z205" s="9" t="s">
        <v>84</v>
      </c>
      <c r="AA205" s="8">
        <v>49593.500000000007</v>
      </c>
      <c r="AB205" s="8">
        <v>0</v>
      </c>
      <c r="AC205" s="8">
        <v>49593.500000000007</v>
      </c>
      <c r="AD205" s="8">
        <v>0</v>
      </c>
      <c r="AE205" s="8">
        <v>0</v>
      </c>
      <c r="AF205" s="8">
        <v>0</v>
      </c>
      <c r="AG205" s="1" t="s">
        <v>61</v>
      </c>
      <c r="AH205" s="1" t="s">
        <v>74</v>
      </c>
      <c r="AI205" s="1">
        <v>2</v>
      </c>
      <c r="AJ205" s="3">
        <v>45777</v>
      </c>
      <c r="AK205" s="3">
        <v>0</v>
      </c>
      <c r="AL205" s="3">
        <v>45768</v>
      </c>
      <c r="AM205" s="3">
        <v>45775</v>
      </c>
      <c r="AN205" s="3">
        <v>45776</v>
      </c>
      <c r="AO205" s="3">
        <v>45776</v>
      </c>
      <c r="AP205" s="3">
        <v>45772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3707.1141250000001</v>
      </c>
    </row>
    <row r="206" spans="1:56" ht="28.5" customHeight="1" x14ac:dyDescent="0.45">
      <c r="A206" s="3" t="s">
        <v>146</v>
      </c>
      <c r="B206" s="14" t="s">
        <v>146</v>
      </c>
      <c r="C206" s="9" t="s">
        <v>344</v>
      </c>
      <c r="D206" s="13" t="s">
        <v>61</v>
      </c>
      <c r="E206" s="9">
        <v>23</v>
      </c>
      <c r="F206" s="9">
        <v>34</v>
      </c>
      <c r="G206" s="9" t="s">
        <v>60</v>
      </c>
      <c r="H206" s="9" t="s">
        <v>66</v>
      </c>
      <c r="I206" s="9">
        <v>92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133</v>
      </c>
      <c r="T206" s="12">
        <v>45777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84</v>
      </c>
      <c r="AA206" s="8">
        <v>9918.7000000000007</v>
      </c>
      <c r="AB206" s="8">
        <v>0</v>
      </c>
      <c r="AC206" s="8">
        <v>9918.7000000000007</v>
      </c>
      <c r="AD206" s="8">
        <v>0</v>
      </c>
      <c r="AE206" s="8">
        <v>9918.7000000000007</v>
      </c>
      <c r="AF206" s="8">
        <v>0</v>
      </c>
      <c r="AG206" s="1" t="s">
        <v>122</v>
      </c>
      <c r="AH206" s="1" t="s">
        <v>68</v>
      </c>
      <c r="AI206" s="1">
        <v>4</v>
      </c>
      <c r="AJ206" s="3">
        <v>45777</v>
      </c>
      <c r="AK206" s="3">
        <v>45773</v>
      </c>
      <c r="AL206" s="3">
        <v>45767</v>
      </c>
      <c r="AM206" s="3">
        <v>45774</v>
      </c>
      <c r="AN206" s="3">
        <v>45775</v>
      </c>
      <c r="AO206" s="3">
        <v>45775</v>
      </c>
      <c r="AP206" s="3">
        <v>45772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741.42282499999999</v>
      </c>
    </row>
    <row r="207" spans="1:56" ht="28.5" customHeight="1" x14ac:dyDescent="0.45">
      <c r="A207" s="3" t="s">
        <v>146</v>
      </c>
      <c r="B207" s="14" t="s">
        <v>146</v>
      </c>
      <c r="C207" s="9" t="s">
        <v>194</v>
      </c>
      <c r="D207" s="13" t="s">
        <v>61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93</v>
      </c>
      <c r="M207" s="10">
        <v>24</v>
      </c>
      <c r="N207" s="9">
        <v>37</v>
      </c>
      <c r="O207" s="9">
        <v>50</v>
      </c>
      <c r="P207" s="10">
        <v>273.84719423999996</v>
      </c>
      <c r="Q207" s="10">
        <v>0</v>
      </c>
      <c r="R207" s="10">
        <v>273.84719423999996</v>
      </c>
      <c r="S207" s="9" t="s">
        <v>133</v>
      </c>
      <c r="T207" s="12">
        <v>45777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84</v>
      </c>
      <c r="AA207" s="8">
        <v>9918.7000000000007</v>
      </c>
      <c r="AB207" s="8">
        <v>0</v>
      </c>
      <c r="AC207" s="8">
        <v>9918.7000000000007</v>
      </c>
      <c r="AD207" s="8">
        <v>0</v>
      </c>
      <c r="AE207" s="8">
        <v>0</v>
      </c>
      <c r="AF207" s="8">
        <v>0</v>
      </c>
      <c r="AG207" s="1" t="s">
        <v>123</v>
      </c>
      <c r="AH207" s="1" t="s">
        <v>72</v>
      </c>
      <c r="AI207" s="1">
        <v>3</v>
      </c>
      <c r="AJ207" s="3">
        <v>45777</v>
      </c>
      <c r="AK207" s="3">
        <v>0</v>
      </c>
      <c r="AL207" s="3">
        <v>45767</v>
      </c>
      <c r="AM207" s="3">
        <v>45774</v>
      </c>
      <c r="AN207" s="3">
        <v>45775</v>
      </c>
      <c r="AO207" s="3">
        <v>45775</v>
      </c>
      <c r="AP207" s="3">
        <v>45772</v>
      </c>
      <c r="AQ207" s="3">
        <v>45776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741.42282499999999</v>
      </c>
    </row>
    <row r="208" spans="1:56" ht="28.5" customHeight="1" x14ac:dyDescent="0.45">
      <c r="A208" s="3" t="s">
        <v>146</v>
      </c>
      <c r="B208" s="14" t="s">
        <v>146</v>
      </c>
      <c r="C208" s="9" t="s">
        <v>280</v>
      </c>
      <c r="D208" s="13" t="s">
        <v>61</v>
      </c>
      <c r="E208" s="9">
        <v>23</v>
      </c>
      <c r="F208" s="9">
        <v>34</v>
      </c>
      <c r="G208" s="9" t="s">
        <v>60</v>
      </c>
      <c r="H208" s="9" t="s">
        <v>66</v>
      </c>
      <c r="I208" s="9">
        <v>92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45777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84</v>
      </c>
      <c r="AA208" s="8">
        <v>9918.7000000000007</v>
      </c>
      <c r="AB208" s="8">
        <v>0</v>
      </c>
      <c r="AC208" s="8">
        <v>9918.7000000000007</v>
      </c>
      <c r="AD208" s="8">
        <v>0</v>
      </c>
      <c r="AE208" s="8">
        <v>9918.7000000000007</v>
      </c>
      <c r="AF208" s="8">
        <v>0</v>
      </c>
      <c r="AG208" s="1" t="s">
        <v>122</v>
      </c>
      <c r="AH208" s="1" t="s">
        <v>68</v>
      </c>
      <c r="AI208" s="1">
        <v>4</v>
      </c>
      <c r="AJ208" s="3">
        <v>45777</v>
      </c>
      <c r="AK208" s="3">
        <v>45773</v>
      </c>
      <c r="AL208" s="3">
        <v>45767</v>
      </c>
      <c r="AM208" s="3">
        <v>45774</v>
      </c>
      <c r="AN208" s="3">
        <v>45775</v>
      </c>
      <c r="AO208" s="3">
        <v>45775</v>
      </c>
      <c r="AP208" s="3">
        <v>45772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741.42282499999999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34</v>
      </c>
      <c r="G209" s="9" t="s">
        <v>60</v>
      </c>
      <c r="H209" s="9">
        <v>0</v>
      </c>
      <c r="I209" s="9">
        <v>68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84</v>
      </c>
      <c r="AA209" s="8">
        <v>110223.3</v>
      </c>
      <c r="AB209" s="8">
        <v>14066.3</v>
      </c>
      <c r="AC209" s="8">
        <v>96157</v>
      </c>
      <c r="AD209" s="8">
        <v>5518.15</v>
      </c>
      <c r="AE209" s="8">
        <v>25355.550000000003</v>
      </c>
      <c r="AF209" s="8" t="s">
        <v>58</v>
      </c>
      <c r="AG209" s="1" t="s">
        <v>122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0</v>
      </c>
    </row>
    <row r="210" spans="1:56" ht="28.5" customHeight="1" x14ac:dyDescent="0.45">
      <c r="A210" s="3">
        <v>45733</v>
      </c>
      <c r="B210" s="14" t="s">
        <v>632</v>
      </c>
      <c r="C210" s="9" t="s">
        <v>633</v>
      </c>
      <c r="D210" s="13" t="s">
        <v>634</v>
      </c>
      <c r="E210" s="9">
        <v>23</v>
      </c>
      <c r="F210" s="9">
        <v>34</v>
      </c>
      <c r="G210" s="9" t="s">
        <v>199</v>
      </c>
      <c r="H210" s="9">
        <v>0</v>
      </c>
      <c r="I210" s="9">
        <v>68</v>
      </c>
      <c r="J210" s="9" t="s">
        <v>57</v>
      </c>
      <c r="K210" s="9">
        <v>5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>
        <v>45747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201</v>
      </c>
      <c r="AA210" s="8">
        <v>4959.3500000000004</v>
      </c>
      <c r="AB210" s="8">
        <v>4959.3500000000004</v>
      </c>
      <c r="AC210" s="8">
        <v>0</v>
      </c>
      <c r="AD210" s="8">
        <v>0</v>
      </c>
      <c r="AE210" s="8">
        <v>0</v>
      </c>
      <c r="AF210" s="8">
        <v>0</v>
      </c>
      <c r="AG210" s="1" t="s">
        <v>122</v>
      </c>
      <c r="AH210" s="1" t="s">
        <v>74</v>
      </c>
      <c r="AI210" s="1">
        <v>2</v>
      </c>
      <c r="AJ210" s="3">
        <v>45747</v>
      </c>
      <c r="AK210" s="3">
        <v>0</v>
      </c>
      <c r="AL210" s="3">
        <v>45738</v>
      </c>
      <c r="AM210" s="3">
        <v>45745</v>
      </c>
      <c r="AN210" s="3">
        <v>45746</v>
      </c>
      <c r="AO210" s="3">
        <v>45746</v>
      </c>
      <c r="AP210" s="3">
        <v>45742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200</v>
      </c>
      <c r="BD210" s="56">
        <v>0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23</v>
      </c>
      <c r="F211" s="9">
        <v>34</v>
      </c>
      <c r="G211" s="9" t="s">
        <v>199</v>
      </c>
      <c r="H211" s="9">
        <v>0</v>
      </c>
      <c r="I211" s="9">
        <v>68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201</v>
      </c>
      <c r="AA211" s="8">
        <v>4959.3500000000004</v>
      </c>
      <c r="AB211" s="8">
        <v>4959.3500000000004</v>
      </c>
      <c r="AC211" s="8">
        <v>0</v>
      </c>
      <c r="AD211" s="8">
        <v>0</v>
      </c>
      <c r="AE211" s="8">
        <v>0</v>
      </c>
      <c r="AF211" s="8">
        <v>0</v>
      </c>
      <c r="AG211" s="1" t="s">
        <v>122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200</v>
      </c>
      <c r="BD211" s="56">
        <v>0</v>
      </c>
    </row>
    <row r="212" spans="1:56" ht="28.5" customHeight="1" x14ac:dyDescent="0.45">
      <c r="A212" s="3">
        <v>45729</v>
      </c>
      <c r="B212" s="14" t="s">
        <v>578</v>
      </c>
      <c r="C212" s="9" t="s">
        <v>579</v>
      </c>
      <c r="D212" s="13" t="s">
        <v>580</v>
      </c>
      <c r="E212" s="9">
        <v>23</v>
      </c>
      <c r="F212" s="9">
        <v>34</v>
      </c>
      <c r="G212" s="9" t="s">
        <v>60</v>
      </c>
      <c r="H212" s="9" t="s">
        <v>66</v>
      </c>
      <c r="I212" s="9">
        <v>105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37</v>
      </c>
      <c r="O212" s="9">
        <v>70</v>
      </c>
      <c r="P212" s="10">
        <v>1.4185284661631998</v>
      </c>
      <c r="Q212" s="10">
        <v>35</v>
      </c>
      <c r="R212" s="10">
        <v>0</v>
      </c>
      <c r="S212" s="9" t="s">
        <v>71</v>
      </c>
      <c r="T212" s="12">
        <v>45743</v>
      </c>
      <c r="U212" s="11">
        <v>5000</v>
      </c>
      <c r="V212" s="10">
        <v>4963</v>
      </c>
      <c r="W212" s="10">
        <v>37</v>
      </c>
      <c r="X212" s="10">
        <v>5400</v>
      </c>
      <c r="Y212" s="10">
        <v>0</v>
      </c>
      <c r="Z212" s="9" t="s">
        <v>309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351</v>
      </c>
      <c r="AG212" s="1" t="s">
        <v>122</v>
      </c>
      <c r="AH212" s="1" t="s">
        <v>68</v>
      </c>
      <c r="AI212" s="1">
        <v>4</v>
      </c>
      <c r="AJ212" s="3">
        <v>45743</v>
      </c>
      <c r="AK212" s="3">
        <v>45739</v>
      </c>
      <c r="AL212" s="3">
        <v>45733</v>
      </c>
      <c r="AM212" s="3">
        <v>45740</v>
      </c>
      <c r="AN212" s="3">
        <v>45741</v>
      </c>
      <c r="AO212" s="3">
        <v>45741</v>
      </c>
      <c r="AP212" s="3">
        <v>45738</v>
      </c>
      <c r="AQ212" s="3">
        <v>45742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0</v>
      </c>
    </row>
    <row r="213" spans="1:56" ht="28.5" customHeight="1" x14ac:dyDescent="0.45">
      <c r="A213" s="3">
        <v>45727</v>
      </c>
      <c r="B213" s="14" t="s">
        <v>581</v>
      </c>
      <c r="C213" s="9" t="s">
        <v>115</v>
      </c>
      <c r="D213" s="13" t="s">
        <v>59</v>
      </c>
      <c r="E213" s="9">
        <v>23</v>
      </c>
      <c r="F213" s="9">
        <v>40</v>
      </c>
      <c r="G213" s="9" t="s">
        <v>60</v>
      </c>
      <c r="H213" s="9" t="s">
        <v>66</v>
      </c>
      <c r="I213" s="9">
        <v>125</v>
      </c>
      <c r="J213" s="9" t="s">
        <v>57</v>
      </c>
      <c r="K213" s="9">
        <v>5</v>
      </c>
      <c r="L213" s="9" t="s">
        <v>252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 t="s">
        <v>63</v>
      </c>
      <c r="U213" s="11">
        <v>1000</v>
      </c>
      <c r="V213" s="10">
        <v>0</v>
      </c>
      <c r="W213" s="10">
        <v>1000</v>
      </c>
      <c r="X213" s="10">
        <v>0</v>
      </c>
      <c r="Y213" s="10">
        <v>0</v>
      </c>
      <c r="Z213" s="9" t="s">
        <v>309</v>
      </c>
      <c r="AA213" s="8">
        <v>1159.5100000000002</v>
      </c>
      <c r="AB213" s="8">
        <v>1159.5100000000002</v>
      </c>
      <c r="AC213" s="8">
        <v>0</v>
      </c>
      <c r="AD213" s="8">
        <v>0</v>
      </c>
      <c r="AE213" s="8">
        <v>1159.5100000000002</v>
      </c>
      <c r="AF213" s="8" t="s">
        <v>315</v>
      </c>
      <c r="AG213" s="1" t="s">
        <v>122</v>
      </c>
      <c r="AH213" s="1" t="s">
        <v>163</v>
      </c>
      <c r="AI213" s="1">
        <v>2</v>
      </c>
      <c r="AJ213" s="3" t="s">
        <v>63</v>
      </c>
      <c r="AK213" s="3" t="e">
        <v>#VALUE!</v>
      </c>
      <c r="AL213" s="3">
        <v>0</v>
      </c>
      <c r="AM213" s="3">
        <v>0</v>
      </c>
      <c r="AN213" s="3">
        <v>0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158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108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85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309</v>
      </c>
      <c r="AA214" s="8">
        <v>1159.5100000000002</v>
      </c>
      <c r="AB214" s="8">
        <v>1159.5100000000002</v>
      </c>
      <c r="AC214" s="8">
        <v>0</v>
      </c>
      <c r="AD214" s="8">
        <v>0</v>
      </c>
      <c r="AE214" s="8">
        <v>1159.5100000000002</v>
      </c>
      <c r="AF214" s="8" t="s">
        <v>58</v>
      </c>
      <c r="AG214" s="1" t="s">
        <v>122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310</v>
      </c>
      <c r="BD214" s="56">
        <v>0</v>
      </c>
    </row>
    <row r="215" spans="1:56" ht="28.5" customHeight="1" x14ac:dyDescent="0.45">
      <c r="A215" s="3">
        <v>45601</v>
      </c>
      <c r="B215" s="14" t="s">
        <v>240</v>
      </c>
      <c r="C215" s="9" t="s">
        <v>94</v>
      </c>
      <c r="D215" s="13" t="s">
        <v>157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3256.5612287999998</v>
      </c>
      <c r="Q215" s="10">
        <v>3256.5612287999998</v>
      </c>
      <c r="R215" s="10">
        <v>0</v>
      </c>
      <c r="S215" s="9" t="s">
        <v>100</v>
      </c>
      <c r="T215" s="12">
        <v>45797</v>
      </c>
      <c r="U215" s="11">
        <v>100000</v>
      </c>
      <c r="V215" s="10">
        <v>0</v>
      </c>
      <c r="W215" s="10">
        <v>100000</v>
      </c>
      <c r="X215" s="10">
        <v>0</v>
      </c>
      <c r="Y215" s="10">
        <v>105000</v>
      </c>
      <c r="Z215" s="9" t="s">
        <v>402</v>
      </c>
      <c r="AA215" s="8">
        <v>107569.00000000001</v>
      </c>
      <c r="AB215" s="8">
        <v>0</v>
      </c>
      <c r="AC215" s="8">
        <v>107569.00000000001</v>
      </c>
      <c r="AD215" s="8">
        <v>0</v>
      </c>
      <c r="AE215" s="8">
        <v>0</v>
      </c>
      <c r="AF215" s="8" t="s">
        <v>403</v>
      </c>
      <c r="AG215" s="1" t="s">
        <v>123</v>
      </c>
      <c r="AH215" s="1" t="s">
        <v>72</v>
      </c>
      <c r="AI215" s="1">
        <v>3</v>
      </c>
      <c r="AJ215" s="3">
        <v>45797</v>
      </c>
      <c r="AK215" s="3">
        <v>0</v>
      </c>
      <c r="AL215" s="3">
        <v>45787</v>
      </c>
      <c r="AM215" s="3">
        <v>45794</v>
      </c>
      <c r="AN215" s="3">
        <v>45795</v>
      </c>
      <c r="AO215" s="3">
        <v>45795</v>
      </c>
      <c r="AP215" s="3">
        <v>45792</v>
      </c>
      <c r="AQ215" s="3">
        <v>45796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482</v>
      </c>
      <c r="AZ215" s="2">
        <v>0</v>
      </c>
      <c r="BA215" s="2">
        <v>0</v>
      </c>
      <c r="BB215" s="2">
        <v>0</v>
      </c>
      <c r="BC215" s="1" t="s">
        <v>120</v>
      </c>
      <c r="BD215" s="56">
        <v>13779.977343611114</v>
      </c>
    </row>
    <row r="216" spans="1:56" ht="28.5" customHeight="1" x14ac:dyDescent="0.45">
      <c r="A216" s="3">
        <v>45601</v>
      </c>
      <c r="B216" s="14" t="s">
        <v>240</v>
      </c>
      <c r="C216" s="9" t="s">
        <v>94</v>
      </c>
      <c r="D216" s="13" t="s">
        <v>157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6513.1224575999995</v>
      </c>
      <c r="Q216" s="10">
        <v>264</v>
      </c>
      <c r="R216" s="10">
        <v>6249.1224575999995</v>
      </c>
      <c r="S216" s="9" t="s">
        <v>100</v>
      </c>
      <c r="T216" s="12">
        <v>45828</v>
      </c>
      <c r="U216" s="11">
        <v>200000</v>
      </c>
      <c r="V216" s="10">
        <v>0</v>
      </c>
      <c r="W216" s="10">
        <v>200000</v>
      </c>
      <c r="X216" s="10">
        <v>0</v>
      </c>
      <c r="Y216" s="10">
        <v>210000</v>
      </c>
      <c r="Z216" s="9" t="s">
        <v>402</v>
      </c>
      <c r="AA216" s="8">
        <v>215138.00000000003</v>
      </c>
      <c r="AB216" s="8">
        <v>0</v>
      </c>
      <c r="AC216" s="8">
        <v>215138.00000000003</v>
      </c>
      <c r="AD216" s="8">
        <v>0</v>
      </c>
      <c r="AE216" s="8">
        <v>0</v>
      </c>
      <c r="AF216" s="8" t="s">
        <v>403</v>
      </c>
      <c r="AG216" s="1" t="s">
        <v>123</v>
      </c>
      <c r="AH216" s="1" t="s">
        <v>72</v>
      </c>
      <c r="AI216" s="1">
        <v>3</v>
      </c>
      <c r="AJ216" s="3">
        <v>45828</v>
      </c>
      <c r="AK216" s="3">
        <v>0</v>
      </c>
      <c r="AL216" s="3">
        <v>45818</v>
      </c>
      <c r="AM216" s="3">
        <v>45825</v>
      </c>
      <c r="AN216" s="3">
        <v>45826</v>
      </c>
      <c r="AO216" s="3">
        <v>45826</v>
      </c>
      <c r="AP216" s="3">
        <v>45823</v>
      </c>
      <c r="AQ216" s="3">
        <v>45827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482</v>
      </c>
      <c r="AZ216" s="2">
        <v>0</v>
      </c>
      <c r="BA216" s="2">
        <v>0</v>
      </c>
      <c r="BB216" s="2">
        <v>0</v>
      </c>
      <c r="BC216" s="1" t="s">
        <v>120</v>
      </c>
      <c r="BD216" s="56">
        <v>27559.954687222227</v>
      </c>
    </row>
    <row r="217" spans="1:56" ht="28.5" customHeight="1" x14ac:dyDescent="0.45">
      <c r="A217" s="3">
        <v>45601</v>
      </c>
      <c r="B217" s="14" t="s">
        <v>240</v>
      </c>
      <c r="C217" s="9" t="s">
        <v>94</v>
      </c>
      <c r="D217" s="13" t="s">
        <v>157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6513.1224575999995</v>
      </c>
      <c r="Q217" s="10">
        <v>0</v>
      </c>
      <c r="R217" s="10">
        <v>6513.1224575999995</v>
      </c>
      <c r="S217" s="9" t="s">
        <v>100</v>
      </c>
      <c r="T217" s="12">
        <v>45858</v>
      </c>
      <c r="U217" s="11">
        <v>200000</v>
      </c>
      <c r="V217" s="10">
        <v>0</v>
      </c>
      <c r="W217" s="10">
        <v>200000</v>
      </c>
      <c r="X217" s="10">
        <v>0</v>
      </c>
      <c r="Y217" s="10">
        <v>210000</v>
      </c>
      <c r="Z217" s="9" t="s">
        <v>101</v>
      </c>
      <c r="AA217" s="8">
        <v>215138.00000000003</v>
      </c>
      <c r="AB217" s="8">
        <v>0</v>
      </c>
      <c r="AC217" s="8">
        <v>215138.00000000003</v>
      </c>
      <c r="AD217" s="8">
        <v>0</v>
      </c>
      <c r="AE217" s="8">
        <v>0</v>
      </c>
      <c r="AF217" s="8" t="s">
        <v>403</v>
      </c>
      <c r="AG217" s="1" t="s">
        <v>123</v>
      </c>
      <c r="AH217" s="1" t="s">
        <v>72</v>
      </c>
      <c r="AI217" s="1">
        <v>3</v>
      </c>
      <c r="AJ217" s="3">
        <v>45858</v>
      </c>
      <c r="AK217" s="3">
        <v>0</v>
      </c>
      <c r="AL217" s="3">
        <v>45848</v>
      </c>
      <c r="AM217" s="3">
        <v>45855</v>
      </c>
      <c r="AN217" s="3">
        <v>45856</v>
      </c>
      <c r="AO217" s="3">
        <v>45856</v>
      </c>
      <c r="AP217" s="3">
        <v>45853</v>
      </c>
      <c r="AQ217" s="3">
        <v>45857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120</v>
      </c>
      <c r="BD217" s="56">
        <v>27559.954687222227</v>
      </c>
    </row>
    <row r="218" spans="1:56" ht="28.5" customHeight="1" x14ac:dyDescent="0.45">
      <c r="A218" s="3">
        <v>45601</v>
      </c>
      <c r="B218" s="14" t="s">
        <v>240</v>
      </c>
      <c r="C218" s="9" t="s">
        <v>94</v>
      </c>
      <c r="D218" s="13" t="s">
        <v>110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4884.8418431999999</v>
      </c>
      <c r="Q218" s="10">
        <v>0</v>
      </c>
      <c r="R218" s="10">
        <v>4884.8418431999999</v>
      </c>
      <c r="S218" s="9" t="s">
        <v>100</v>
      </c>
      <c r="T218" s="12">
        <v>45858</v>
      </c>
      <c r="U218" s="11">
        <v>150000</v>
      </c>
      <c r="V218" s="10">
        <v>0</v>
      </c>
      <c r="W218" s="10">
        <v>150000</v>
      </c>
      <c r="X218" s="10">
        <v>0</v>
      </c>
      <c r="Y218" s="10">
        <v>157500</v>
      </c>
      <c r="Z218" s="9" t="s">
        <v>402</v>
      </c>
      <c r="AA218" s="8">
        <v>161353.5</v>
      </c>
      <c r="AB218" s="8">
        <v>0</v>
      </c>
      <c r="AC218" s="8">
        <v>161353.5</v>
      </c>
      <c r="AD218" s="8">
        <v>0</v>
      </c>
      <c r="AE218" s="8">
        <v>0</v>
      </c>
      <c r="AF218" s="8">
        <v>0</v>
      </c>
      <c r="AG218" s="1" t="s">
        <v>122</v>
      </c>
      <c r="AH218" s="1" t="s">
        <v>72</v>
      </c>
      <c r="AI218" s="1">
        <v>3</v>
      </c>
      <c r="AJ218" s="3">
        <v>45858</v>
      </c>
      <c r="AK218" s="3">
        <v>0</v>
      </c>
      <c r="AL218" s="3">
        <v>45848</v>
      </c>
      <c r="AM218" s="3">
        <v>45855</v>
      </c>
      <c r="AN218" s="3">
        <v>45856</v>
      </c>
      <c r="AO218" s="3">
        <v>45856</v>
      </c>
      <c r="AP218" s="3">
        <v>45853</v>
      </c>
      <c r="AQ218" s="3">
        <v>45857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120</v>
      </c>
      <c r="BD218" s="56">
        <v>20669.966015416667</v>
      </c>
    </row>
    <row r="219" spans="1:56" ht="28.5" customHeight="1" x14ac:dyDescent="0.45">
      <c r="A219" s="3">
        <v>45601</v>
      </c>
      <c r="B219" s="14" t="s">
        <v>240</v>
      </c>
      <c r="C219" s="9" t="s">
        <v>94</v>
      </c>
      <c r="D219" s="13" t="s">
        <v>157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6513.1224575999995</v>
      </c>
      <c r="Q219" s="10">
        <v>0</v>
      </c>
      <c r="R219" s="10">
        <v>6513.1224575999995</v>
      </c>
      <c r="S219" s="9" t="s">
        <v>100</v>
      </c>
      <c r="T219" s="12">
        <v>45889</v>
      </c>
      <c r="U219" s="11">
        <v>200000</v>
      </c>
      <c r="V219" s="10">
        <v>0</v>
      </c>
      <c r="W219" s="10">
        <v>200000</v>
      </c>
      <c r="X219" s="10">
        <v>0</v>
      </c>
      <c r="Y219" s="10">
        <v>210000</v>
      </c>
      <c r="Z219" s="9" t="s">
        <v>101</v>
      </c>
      <c r="AA219" s="8">
        <v>215138.00000000003</v>
      </c>
      <c r="AB219" s="8">
        <v>0</v>
      </c>
      <c r="AC219" s="8">
        <v>215138.00000000003</v>
      </c>
      <c r="AD219" s="8">
        <v>0</v>
      </c>
      <c r="AE219" s="8">
        <v>0</v>
      </c>
      <c r="AF219" s="8" t="s">
        <v>403</v>
      </c>
      <c r="AG219" s="1" t="s">
        <v>122</v>
      </c>
      <c r="AH219" s="1" t="s">
        <v>72</v>
      </c>
      <c r="AI219" s="1">
        <v>3</v>
      </c>
      <c r="AJ219" s="3">
        <v>45889</v>
      </c>
      <c r="AK219" s="3">
        <v>0</v>
      </c>
      <c r="AL219" s="3">
        <v>45879</v>
      </c>
      <c r="AM219" s="3">
        <v>45886</v>
      </c>
      <c r="AN219" s="3">
        <v>45887</v>
      </c>
      <c r="AO219" s="3">
        <v>45887</v>
      </c>
      <c r="AP219" s="3">
        <v>45884</v>
      </c>
      <c r="AQ219" s="3">
        <v>45888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27559.954687222227</v>
      </c>
    </row>
    <row r="220" spans="1:56" ht="28.5" customHeight="1" x14ac:dyDescent="0.45">
      <c r="A220" s="3">
        <v>45601</v>
      </c>
      <c r="B220" s="14" t="s">
        <v>240</v>
      </c>
      <c r="C220" s="9" t="s">
        <v>94</v>
      </c>
      <c r="D220" s="13" t="s">
        <v>157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3461.0081427440637</v>
      </c>
      <c r="Q220" s="10">
        <v>0</v>
      </c>
      <c r="R220" s="10">
        <v>3461.0081427440637</v>
      </c>
      <c r="S220" s="9" t="s">
        <v>100</v>
      </c>
      <c r="T220" s="12" t="s">
        <v>63</v>
      </c>
      <c r="U220" s="11">
        <v>106278</v>
      </c>
      <c r="V220" s="10">
        <v>0</v>
      </c>
      <c r="W220" s="10">
        <v>106278</v>
      </c>
      <c r="X220" s="10">
        <v>0</v>
      </c>
      <c r="Y220" s="10">
        <v>111591.90000000001</v>
      </c>
      <c r="Z220" s="9" t="s">
        <v>101</v>
      </c>
      <c r="AA220" s="8">
        <v>114322.18182000001</v>
      </c>
      <c r="AB220" s="8">
        <v>0</v>
      </c>
      <c r="AC220" s="8">
        <v>114322.18182000001</v>
      </c>
      <c r="AD220" s="8">
        <v>0</v>
      </c>
      <c r="AE220" s="8">
        <v>0</v>
      </c>
      <c r="AF220" s="8" t="s">
        <v>403</v>
      </c>
      <c r="AG220" s="1" t="s">
        <v>122</v>
      </c>
      <c r="AH220" s="1" t="s">
        <v>72</v>
      </c>
      <c r="AI220" s="1">
        <v>3</v>
      </c>
      <c r="AJ220" s="3" t="s">
        <v>63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120</v>
      </c>
      <c r="BD220" s="56">
        <v>14645.084321243019</v>
      </c>
    </row>
    <row r="221" spans="1:56" ht="28.5" customHeight="1" x14ac:dyDescent="0.45">
      <c r="A221" s="3">
        <v>45601</v>
      </c>
      <c r="B221" s="14" t="s">
        <v>240</v>
      </c>
      <c r="C221" s="9" t="s">
        <v>94</v>
      </c>
      <c r="D221" s="13" t="s">
        <v>157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0</v>
      </c>
      <c r="Q221" s="10">
        <v>0</v>
      </c>
      <c r="R221" s="10">
        <v>0</v>
      </c>
      <c r="S221" s="9" t="s">
        <v>100</v>
      </c>
      <c r="T221" s="12" t="s">
        <v>142</v>
      </c>
      <c r="U221" s="11">
        <v>10000</v>
      </c>
      <c r="V221" s="10">
        <v>12607</v>
      </c>
      <c r="W221" s="10">
        <v>0</v>
      </c>
      <c r="X221" s="10">
        <v>56730</v>
      </c>
      <c r="Y221" s="10">
        <v>0</v>
      </c>
      <c r="Z221" s="9" t="s">
        <v>402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72</v>
      </c>
      <c r="AI221" s="1">
        <v>3</v>
      </c>
      <c r="AJ221" s="3" t="s">
        <v>142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414</v>
      </c>
      <c r="AZ221" s="2">
        <v>0</v>
      </c>
      <c r="BA221" s="2">
        <v>0</v>
      </c>
      <c r="BB221" s="2">
        <v>0</v>
      </c>
      <c r="BC221" s="1" t="s">
        <v>120</v>
      </c>
      <c r="BD221" s="56">
        <v>0</v>
      </c>
    </row>
    <row r="222" spans="1:56" ht="28.5" customHeight="1" x14ac:dyDescent="0.45">
      <c r="A222" s="3">
        <v>45601</v>
      </c>
      <c r="B222" s="14" t="s">
        <v>240</v>
      </c>
      <c r="C222" s="9" t="s">
        <v>94</v>
      </c>
      <c r="D222" s="13" t="s">
        <v>110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0</v>
      </c>
      <c r="Q222" s="10">
        <v>0</v>
      </c>
      <c r="R222" s="10">
        <v>0</v>
      </c>
      <c r="S222" s="9" t="s">
        <v>100</v>
      </c>
      <c r="T222" s="12" t="s">
        <v>142</v>
      </c>
      <c r="U222" s="11">
        <v>7920</v>
      </c>
      <c r="V222" s="10">
        <v>7920</v>
      </c>
      <c r="W222" s="10">
        <v>0</v>
      </c>
      <c r="X222" s="10">
        <v>12600</v>
      </c>
      <c r="Y222" s="10">
        <v>0</v>
      </c>
      <c r="Z222" s="9" t="s">
        <v>402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72</v>
      </c>
      <c r="AI222" s="1">
        <v>3</v>
      </c>
      <c r="AJ222" s="3" t="s">
        <v>142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120</v>
      </c>
      <c r="BD222" s="56">
        <v>0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23</v>
      </c>
      <c r="F223" s="9">
        <v>37</v>
      </c>
      <c r="G223" s="9">
        <v>0</v>
      </c>
      <c r="H223" s="9">
        <v>0</v>
      </c>
      <c r="I223" s="9">
        <v>128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101</v>
      </c>
      <c r="AA223" s="8">
        <v>1028658.6818200002</v>
      </c>
      <c r="AB223" s="8">
        <v>0</v>
      </c>
      <c r="AC223" s="8">
        <v>1028658.6818200002</v>
      </c>
      <c r="AD223" s="8">
        <v>0</v>
      </c>
      <c r="AE223" s="8">
        <v>0</v>
      </c>
      <c r="AF223" s="8" t="s">
        <v>58</v>
      </c>
      <c r="AG223" s="1" t="s">
        <v>122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121</v>
      </c>
      <c r="BD223" s="56">
        <v>0</v>
      </c>
    </row>
    <row r="224" spans="1:56" ht="28.5" customHeight="1" x14ac:dyDescent="0.45">
      <c r="A224" s="3">
        <v>45737</v>
      </c>
      <c r="B224" s="14" t="s">
        <v>703</v>
      </c>
      <c r="C224" s="9" t="s">
        <v>325</v>
      </c>
      <c r="D224" s="13" t="s">
        <v>59</v>
      </c>
      <c r="E224" s="9">
        <v>26</v>
      </c>
      <c r="F224" s="9">
        <v>39</v>
      </c>
      <c r="G224" s="9" t="s">
        <v>60</v>
      </c>
      <c r="H224" s="9">
        <v>0</v>
      </c>
      <c r="I224" s="9">
        <v>93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133</v>
      </c>
      <c r="T224" s="12">
        <v>45745</v>
      </c>
      <c r="U224" s="11">
        <v>5000</v>
      </c>
      <c r="V224" s="10">
        <v>0</v>
      </c>
      <c r="W224" s="10">
        <v>5000</v>
      </c>
      <c r="X224" s="10">
        <v>0</v>
      </c>
      <c r="Y224" s="10">
        <v>0</v>
      </c>
      <c r="Z224" s="9" t="s">
        <v>85</v>
      </c>
      <c r="AA224" s="8">
        <v>5657.85</v>
      </c>
      <c r="AB224" s="8">
        <v>1350</v>
      </c>
      <c r="AC224" s="8">
        <v>4307.8500000000004</v>
      </c>
      <c r="AD224" s="8">
        <v>0</v>
      </c>
      <c r="AE224" s="8">
        <v>0</v>
      </c>
      <c r="AF224" s="8">
        <v>0</v>
      </c>
      <c r="AG224" s="1" t="s">
        <v>61</v>
      </c>
      <c r="AH224" s="1" t="s">
        <v>77</v>
      </c>
      <c r="AI224" s="1">
        <v>1</v>
      </c>
      <c r="AJ224" s="3">
        <v>45745</v>
      </c>
      <c r="AK224" s="3">
        <v>0</v>
      </c>
      <c r="AL224" s="3">
        <v>0</v>
      </c>
      <c r="AM224" s="3">
        <v>0</v>
      </c>
      <c r="AN224" s="3">
        <v>0</v>
      </c>
      <c r="AO224" s="3">
        <v>45744</v>
      </c>
      <c r="AP224" s="3">
        <v>45740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347.83495500000004</v>
      </c>
    </row>
    <row r="225" spans="1:56" ht="28.5" customHeight="1" x14ac:dyDescent="0.45">
      <c r="A225" s="3">
        <v>45738</v>
      </c>
      <c r="B225" s="14" t="s">
        <v>704</v>
      </c>
      <c r="C225" s="9" t="s">
        <v>150</v>
      </c>
      <c r="D225" s="13" t="s">
        <v>59</v>
      </c>
      <c r="E225" s="9">
        <v>26</v>
      </c>
      <c r="F225" s="9">
        <v>39</v>
      </c>
      <c r="G225" s="9" t="s">
        <v>60</v>
      </c>
      <c r="H225" s="9">
        <v>0</v>
      </c>
      <c r="I225" s="9">
        <v>93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133</v>
      </c>
      <c r="T225" s="12">
        <v>45753</v>
      </c>
      <c r="U225" s="11">
        <v>10000</v>
      </c>
      <c r="V225" s="10">
        <v>0</v>
      </c>
      <c r="W225" s="10">
        <v>10000</v>
      </c>
      <c r="X225" s="10">
        <v>0</v>
      </c>
      <c r="Y225" s="10">
        <v>0</v>
      </c>
      <c r="Z225" s="9" t="s">
        <v>85</v>
      </c>
      <c r="AA225" s="8">
        <v>11315.7</v>
      </c>
      <c r="AB225" s="8">
        <v>0</v>
      </c>
      <c r="AC225" s="8">
        <v>11315.7</v>
      </c>
      <c r="AD225" s="8">
        <v>0</v>
      </c>
      <c r="AE225" s="8">
        <v>0</v>
      </c>
      <c r="AF225" s="8">
        <v>0</v>
      </c>
      <c r="AG225" s="1" t="s">
        <v>122</v>
      </c>
      <c r="AH225" s="1" t="s">
        <v>77</v>
      </c>
      <c r="AI225" s="1">
        <v>1</v>
      </c>
      <c r="AJ225" s="3">
        <v>45753</v>
      </c>
      <c r="AK225" s="3">
        <v>0</v>
      </c>
      <c r="AL225" s="3">
        <v>0</v>
      </c>
      <c r="AM225" s="3">
        <v>0</v>
      </c>
      <c r="AN225" s="3">
        <v>0</v>
      </c>
      <c r="AO225" s="3">
        <v>45752</v>
      </c>
      <c r="AP225" s="3">
        <v>45748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913.67990999999995</v>
      </c>
    </row>
    <row r="226" spans="1:56" ht="28.5" customHeight="1" x14ac:dyDescent="0.45">
      <c r="A226" s="3" t="s">
        <v>146</v>
      </c>
      <c r="B226" s="14" t="s">
        <v>146</v>
      </c>
      <c r="C226" s="9" t="s">
        <v>153</v>
      </c>
      <c r="D226" s="13" t="s">
        <v>59</v>
      </c>
      <c r="E226" s="9">
        <v>26</v>
      </c>
      <c r="F226" s="9">
        <v>42</v>
      </c>
      <c r="G226" s="9" t="s">
        <v>60</v>
      </c>
      <c r="H226" s="9">
        <v>0</v>
      </c>
      <c r="I226" s="9">
        <v>100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 t="s">
        <v>63</v>
      </c>
      <c r="U226" s="11">
        <v>40000</v>
      </c>
      <c r="V226" s="10">
        <v>0</v>
      </c>
      <c r="W226" s="10">
        <v>40000</v>
      </c>
      <c r="X226" s="10">
        <v>0</v>
      </c>
      <c r="Y226" s="10">
        <v>0</v>
      </c>
      <c r="Z226" s="9" t="s">
        <v>85</v>
      </c>
      <c r="AA226" s="8">
        <v>48615.600000000006</v>
      </c>
      <c r="AB226" s="8">
        <v>0</v>
      </c>
      <c r="AC226" s="8">
        <v>48615.600000000006</v>
      </c>
      <c r="AD226" s="8">
        <v>0</v>
      </c>
      <c r="AE226" s="8">
        <v>0</v>
      </c>
      <c r="AF226" s="8">
        <v>0</v>
      </c>
      <c r="AG226" s="1" t="s">
        <v>123</v>
      </c>
      <c r="AH226" s="1" t="s">
        <v>77</v>
      </c>
      <c r="AI226" s="1">
        <v>1</v>
      </c>
      <c r="AJ226" s="3" t="s">
        <v>63</v>
      </c>
      <c r="AK226" s="3">
        <v>0</v>
      </c>
      <c r="AL226" s="3">
        <v>0</v>
      </c>
      <c r="AM226" s="3">
        <v>0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3925.4396133333335</v>
      </c>
    </row>
    <row r="227" spans="1:56" ht="28.5" customHeight="1" x14ac:dyDescent="0.45">
      <c r="A227" s="3" t="s">
        <v>146</v>
      </c>
      <c r="B227" s="14" t="s">
        <v>146</v>
      </c>
      <c r="C227" s="9" t="s">
        <v>206</v>
      </c>
      <c r="D227" s="13" t="s">
        <v>61</v>
      </c>
      <c r="E227" s="9">
        <v>26</v>
      </c>
      <c r="F227" s="9">
        <v>41</v>
      </c>
      <c r="G227" s="9" t="s">
        <v>60</v>
      </c>
      <c r="H227" s="9">
        <v>0</v>
      </c>
      <c r="I227" s="9">
        <v>97</v>
      </c>
      <c r="J227" s="9" t="s">
        <v>57</v>
      </c>
      <c r="K227" s="9">
        <v>5</v>
      </c>
      <c r="L227" s="9" t="s">
        <v>92</v>
      </c>
      <c r="M227" s="10">
        <v>27</v>
      </c>
      <c r="N227" s="9">
        <v>43</v>
      </c>
      <c r="O227" s="9">
        <v>40</v>
      </c>
      <c r="P227" s="10">
        <v>286.42936262399996</v>
      </c>
      <c r="Q227" s="10">
        <v>0</v>
      </c>
      <c r="R227" s="10">
        <v>286.42936262399996</v>
      </c>
      <c r="S227" s="9" t="s">
        <v>218</v>
      </c>
      <c r="T227" s="12" t="s">
        <v>63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85</v>
      </c>
      <c r="AA227" s="8">
        <v>11874.499999999998</v>
      </c>
      <c r="AB227" s="8">
        <v>0</v>
      </c>
      <c r="AC227" s="8">
        <v>11874.499999999998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72</v>
      </c>
      <c r="AI227" s="1">
        <v>3</v>
      </c>
      <c r="AJ227" s="3" t="s">
        <v>63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958.79990555555537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26</v>
      </c>
      <c r="F228" s="9">
        <v>43</v>
      </c>
      <c r="G228" s="9" t="s">
        <v>60</v>
      </c>
      <c r="H228" s="9">
        <v>0</v>
      </c>
      <c r="I228" s="9">
        <v>102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85</v>
      </c>
      <c r="AA228" s="8">
        <v>77463.650000000009</v>
      </c>
      <c r="AB228" s="8">
        <v>1350</v>
      </c>
      <c r="AC228" s="8">
        <v>76113.650000000009</v>
      </c>
      <c r="AD228" s="8">
        <v>0</v>
      </c>
      <c r="AE228" s="8">
        <v>0</v>
      </c>
      <c r="AF228" s="8" t="s">
        <v>58</v>
      </c>
      <c r="AG228" s="1" t="s">
        <v>122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0</v>
      </c>
    </row>
    <row r="229" spans="1:56" ht="28.5" customHeight="1" x14ac:dyDescent="0.45">
      <c r="A229" s="3">
        <v>45733</v>
      </c>
      <c r="B229" s="14" t="s">
        <v>636</v>
      </c>
      <c r="C229" s="9" t="s">
        <v>227</v>
      </c>
      <c r="D229" s="13" t="s">
        <v>560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140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213</v>
      </c>
      <c r="T229" s="12">
        <v>45746</v>
      </c>
      <c r="U229" s="11">
        <v>11800</v>
      </c>
      <c r="V229" s="10">
        <v>0</v>
      </c>
      <c r="W229" s="10">
        <v>11800</v>
      </c>
      <c r="X229" s="10">
        <v>0</v>
      </c>
      <c r="Y229" s="10">
        <v>12390</v>
      </c>
      <c r="Z229" s="9" t="s">
        <v>165</v>
      </c>
      <c r="AA229" s="8">
        <v>14671.294</v>
      </c>
      <c r="AB229" s="8">
        <v>13272</v>
      </c>
      <c r="AC229" s="8">
        <v>1399.2939999999999</v>
      </c>
      <c r="AD229" s="8">
        <v>3485</v>
      </c>
      <c r="AE229" s="8">
        <v>11186.294</v>
      </c>
      <c r="AF229" s="8">
        <v>0</v>
      </c>
      <c r="AG229" s="1" t="s">
        <v>122</v>
      </c>
      <c r="AH229" s="1" t="s">
        <v>68</v>
      </c>
      <c r="AI229" s="1">
        <v>4</v>
      </c>
      <c r="AJ229" s="3">
        <v>45746</v>
      </c>
      <c r="AK229" s="3">
        <v>45742</v>
      </c>
      <c r="AL229" s="3">
        <v>45736</v>
      </c>
      <c r="AM229" s="3">
        <v>45743</v>
      </c>
      <c r="AN229" s="3">
        <v>45744</v>
      </c>
      <c r="AO229" s="3">
        <v>45744</v>
      </c>
      <c r="AP229" s="3">
        <v>45741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106</v>
      </c>
      <c r="BD229" s="56">
        <v>125.7187920444444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26</v>
      </c>
      <c r="F230" s="9">
        <v>43</v>
      </c>
      <c r="G230" s="9">
        <v>0</v>
      </c>
      <c r="H230" s="9">
        <v>0</v>
      </c>
      <c r="I230" s="9">
        <v>100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165</v>
      </c>
      <c r="AA230" s="8">
        <v>14671.294</v>
      </c>
      <c r="AB230" s="8">
        <v>13272</v>
      </c>
      <c r="AC230" s="8">
        <v>1399.2939999999999</v>
      </c>
      <c r="AD230" s="8">
        <v>3485</v>
      </c>
      <c r="AE230" s="8">
        <v>11186.294</v>
      </c>
      <c r="AF230" s="8" t="s">
        <v>58</v>
      </c>
      <c r="AG230" s="1" t="s">
        <v>125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106</v>
      </c>
      <c r="BD230" s="56">
        <v>0</v>
      </c>
    </row>
    <row r="231" spans="1:56" ht="28.5" customHeight="1" x14ac:dyDescent="0.45">
      <c r="A231" s="3" t="s">
        <v>146</v>
      </c>
      <c r="B231" s="14" t="s">
        <v>146</v>
      </c>
      <c r="C231" s="9" t="s">
        <v>113</v>
      </c>
      <c r="D231" s="13" t="s">
        <v>59</v>
      </c>
      <c r="E231" s="9">
        <v>26</v>
      </c>
      <c r="F231" s="9">
        <v>43</v>
      </c>
      <c r="G231" s="9" t="s">
        <v>60</v>
      </c>
      <c r="H231" s="9">
        <v>0</v>
      </c>
      <c r="I231" s="9">
        <v>116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45777</v>
      </c>
      <c r="U231" s="11">
        <v>10000</v>
      </c>
      <c r="V231" s="10">
        <v>0</v>
      </c>
      <c r="W231" s="10">
        <v>10000</v>
      </c>
      <c r="X231" s="10">
        <v>0</v>
      </c>
      <c r="Y231" s="10">
        <v>0</v>
      </c>
      <c r="Z231" s="9" t="s">
        <v>255</v>
      </c>
      <c r="AA231" s="8">
        <v>12433.3</v>
      </c>
      <c r="AB231" s="8">
        <v>8278</v>
      </c>
      <c r="AC231" s="8">
        <v>4155.2999999999993</v>
      </c>
      <c r="AD231" s="8">
        <v>0</v>
      </c>
      <c r="AE231" s="8">
        <v>0</v>
      </c>
      <c r="AF231" s="8">
        <v>0</v>
      </c>
      <c r="AG231" s="1" t="s">
        <v>124</v>
      </c>
      <c r="AH231" s="1" t="s">
        <v>77</v>
      </c>
      <c r="AI231" s="1">
        <v>1</v>
      </c>
      <c r="AJ231" s="3">
        <v>45777</v>
      </c>
      <c r="AK231" s="3">
        <v>0</v>
      </c>
      <c r="AL231" s="3">
        <v>0</v>
      </c>
      <c r="AM231" s="3">
        <v>0</v>
      </c>
      <c r="AN231" s="3">
        <v>0</v>
      </c>
      <c r="AO231" s="3">
        <v>45776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412.94448</v>
      </c>
    </row>
    <row r="232" spans="1:56" ht="28.5" customHeight="1" x14ac:dyDescent="0.45">
      <c r="A232" s="3" t="s">
        <v>146</v>
      </c>
      <c r="B232" s="14" t="s">
        <v>146</v>
      </c>
      <c r="C232" s="9" t="s">
        <v>113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 t="s">
        <v>63</v>
      </c>
      <c r="U232" s="11">
        <v>20000</v>
      </c>
      <c r="V232" s="10">
        <v>0</v>
      </c>
      <c r="W232" s="10">
        <v>20000</v>
      </c>
      <c r="X232" s="10">
        <v>0</v>
      </c>
      <c r="Y232" s="10">
        <v>0</v>
      </c>
      <c r="Z232" s="9" t="s">
        <v>255</v>
      </c>
      <c r="AA232" s="8">
        <v>24866.6</v>
      </c>
      <c r="AB232" s="8">
        <v>0</v>
      </c>
      <c r="AC232" s="8">
        <v>24866.6</v>
      </c>
      <c r="AD232" s="8">
        <v>0</v>
      </c>
      <c r="AE232" s="8">
        <v>0</v>
      </c>
      <c r="AF232" s="8">
        <v>0</v>
      </c>
      <c r="AG232" s="1" t="s">
        <v>125</v>
      </c>
      <c r="AH232" s="1" t="s">
        <v>77</v>
      </c>
      <c r="AI232" s="1">
        <v>1</v>
      </c>
      <c r="AJ232" s="3" t="s">
        <v>63</v>
      </c>
      <c r="AK232" s="3">
        <v>0</v>
      </c>
      <c r="AL232" s="3">
        <v>0</v>
      </c>
      <c r="AM232" s="3">
        <v>0</v>
      </c>
      <c r="AN232" s="3">
        <v>0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2471.1874488888889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116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255</v>
      </c>
      <c r="AA233" s="8">
        <v>37299.899999999994</v>
      </c>
      <c r="AB233" s="8">
        <v>8278</v>
      </c>
      <c r="AC233" s="8">
        <v>29021.899999999998</v>
      </c>
      <c r="AD233" s="8">
        <v>0</v>
      </c>
      <c r="AE233" s="8">
        <v>0</v>
      </c>
      <c r="AF233" s="8" t="s">
        <v>58</v>
      </c>
      <c r="AG233" s="1" t="s">
        <v>125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256</v>
      </c>
      <c r="BD233" s="56">
        <v>0</v>
      </c>
    </row>
    <row r="234" spans="1:56" ht="28.5" customHeight="1" x14ac:dyDescent="0.45">
      <c r="A234" s="3">
        <v>45731</v>
      </c>
      <c r="B234" s="14" t="s">
        <v>630</v>
      </c>
      <c r="C234" s="9" t="s">
        <v>113</v>
      </c>
      <c r="D234" s="13" t="s">
        <v>300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45744</v>
      </c>
      <c r="U234" s="11">
        <v>10000</v>
      </c>
      <c r="V234" s="10">
        <v>947</v>
      </c>
      <c r="W234" s="10">
        <v>9053</v>
      </c>
      <c r="X234" s="10">
        <v>11000</v>
      </c>
      <c r="Y234" s="10">
        <v>0</v>
      </c>
      <c r="Z234" s="9" t="s">
        <v>89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 t="s">
        <v>315</v>
      </c>
      <c r="AG234" s="1" t="s">
        <v>123</v>
      </c>
      <c r="AH234" s="1" t="s">
        <v>68</v>
      </c>
      <c r="AI234" s="1">
        <v>4</v>
      </c>
      <c r="AJ234" s="3">
        <v>45744</v>
      </c>
      <c r="AK234" s="3">
        <v>45740</v>
      </c>
      <c r="AL234" s="3">
        <v>45734</v>
      </c>
      <c r="AM234" s="3">
        <v>45741</v>
      </c>
      <c r="AN234" s="3">
        <v>45742</v>
      </c>
      <c r="AO234" s="3">
        <v>45742</v>
      </c>
      <c r="AP234" s="3">
        <v>45739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107</v>
      </c>
      <c r="BD234" s="56">
        <v>0</v>
      </c>
    </row>
    <row r="235" spans="1:56" ht="28.5" customHeight="1" x14ac:dyDescent="0.45">
      <c r="A235" s="3">
        <v>45731</v>
      </c>
      <c r="B235" s="14" t="s">
        <v>651</v>
      </c>
      <c r="C235" s="9" t="s">
        <v>113</v>
      </c>
      <c r="D235" s="13" t="s">
        <v>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>
        <v>45744</v>
      </c>
      <c r="U235" s="11">
        <v>10000</v>
      </c>
      <c r="V235" s="10">
        <v>0</v>
      </c>
      <c r="W235" s="10">
        <v>10000</v>
      </c>
      <c r="X235" s="10">
        <v>0</v>
      </c>
      <c r="Y235" s="10">
        <v>0</v>
      </c>
      <c r="Z235" s="9" t="s">
        <v>89</v>
      </c>
      <c r="AA235" s="8">
        <v>12433.3</v>
      </c>
      <c r="AB235" s="8">
        <v>12433.3</v>
      </c>
      <c r="AC235" s="8">
        <v>0</v>
      </c>
      <c r="AD235" s="8">
        <v>10000</v>
      </c>
      <c r="AE235" s="8">
        <v>2433.2999999999993</v>
      </c>
      <c r="AF235" s="8" t="s">
        <v>299</v>
      </c>
      <c r="AG235" s="1" t="s">
        <v>123</v>
      </c>
      <c r="AH235" s="1" t="s">
        <v>163</v>
      </c>
      <c r="AI235" s="1">
        <v>2</v>
      </c>
      <c r="AJ235" s="3">
        <v>45744</v>
      </c>
      <c r="AK235" s="3">
        <v>45742</v>
      </c>
      <c r="AL235" s="3">
        <v>0</v>
      </c>
      <c r="AM235" s="3">
        <v>0</v>
      </c>
      <c r="AN235" s="3">
        <v>0</v>
      </c>
      <c r="AO235" s="3">
        <v>45743</v>
      </c>
      <c r="AP235" s="3">
        <v>45739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483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107</v>
      </c>
      <c r="BD235" s="56">
        <v>0</v>
      </c>
    </row>
    <row r="236" spans="1:56" ht="28.5" customHeight="1" x14ac:dyDescent="0.45">
      <c r="A236" s="3">
        <v>45731</v>
      </c>
      <c r="B236" s="14" t="s">
        <v>651</v>
      </c>
      <c r="C236" s="9" t="s">
        <v>113</v>
      </c>
      <c r="D236" s="13" t="s">
        <v>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>
        <v>45751</v>
      </c>
      <c r="U236" s="11">
        <v>20000</v>
      </c>
      <c r="V236" s="10">
        <v>0</v>
      </c>
      <c r="W236" s="10">
        <v>20000</v>
      </c>
      <c r="X236" s="10">
        <v>0</v>
      </c>
      <c r="Y236" s="10">
        <v>0</v>
      </c>
      <c r="Z236" s="9" t="s">
        <v>89</v>
      </c>
      <c r="AA236" s="8">
        <v>24866.6</v>
      </c>
      <c r="AB236" s="8">
        <v>19648</v>
      </c>
      <c r="AC236" s="8">
        <v>5218.5999999999985</v>
      </c>
      <c r="AD236" s="8">
        <v>0</v>
      </c>
      <c r="AE236" s="8">
        <v>24866.6</v>
      </c>
      <c r="AF236" s="8" t="s">
        <v>299</v>
      </c>
      <c r="AG236" s="1" t="s">
        <v>123</v>
      </c>
      <c r="AH236" s="1" t="s">
        <v>163</v>
      </c>
      <c r="AI236" s="1">
        <v>2</v>
      </c>
      <c r="AJ236" s="3">
        <v>45751</v>
      </c>
      <c r="AK236" s="3">
        <v>45749</v>
      </c>
      <c r="AL236" s="3">
        <v>0</v>
      </c>
      <c r="AM236" s="3">
        <v>0</v>
      </c>
      <c r="AN236" s="3">
        <v>0</v>
      </c>
      <c r="AO236" s="3">
        <v>45750</v>
      </c>
      <c r="AP236" s="3">
        <v>45746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483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107</v>
      </c>
      <c r="BD236" s="56">
        <v>538.21161333333316</v>
      </c>
    </row>
    <row r="237" spans="1:56" ht="28.5" customHeight="1" x14ac:dyDescent="0.45">
      <c r="A237" s="3">
        <v>45723</v>
      </c>
      <c r="B237" s="14" t="s">
        <v>540</v>
      </c>
      <c r="C237" s="9" t="s">
        <v>113</v>
      </c>
      <c r="D237" s="13" t="s">
        <v>159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45754</v>
      </c>
      <c r="U237" s="11">
        <v>30000</v>
      </c>
      <c r="V237" s="10">
        <v>3848</v>
      </c>
      <c r="W237" s="10">
        <v>26152</v>
      </c>
      <c r="X237" s="10">
        <v>0</v>
      </c>
      <c r="Y237" s="10">
        <v>27459.600000000002</v>
      </c>
      <c r="Z237" s="9" t="s">
        <v>89</v>
      </c>
      <c r="AA237" s="8">
        <v>32515.566159999998</v>
      </c>
      <c r="AB237" s="8">
        <v>0</v>
      </c>
      <c r="AC237" s="8">
        <v>32515.566159999998</v>
      </c>
      <c r="AD237" s="8">
        <v>0</v>
      </c>
      <c r="AE237" s="8">
        <v>32515.566159999998</v>
      </c>
      <c r="AF237" s="8" t="s">
        <v>315</v>
      </c>
      <c r="AG237" s="1" t="s">
        <v>61</v>
      </c>
      <c r="AH237" s="1" t="s">
        <v>68</v>
      </c>
      <c r="AI237" s="1">
        <v>4</v>
      </c>
      <c r="AJ237" s="3">
        <v>45754</v>
      </c>
      <c r="AK237" s="3">
        <v>45750</v>
      </c>
      <c r="AL237" s="3">
        <v>45744</v>
      </c>
      <c r="AM237" s="3">
        <v>45751</v>
      </c>
      <c r="AN237" s="3">
        <v>45752</v>
      </c>
      <c r="AO237" s="3">
        <v>45752</v>
      </c>
      <c r="AP237" s="3">
        <v>45749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3353.4387233013335</v>
      </c>
    </row>
    <row r="238" spans="1:56" ht="28.5" customHeight="1" x14ac:dyDescent="0.45">
      <c r="A238" s="3">
        <v>45723</v>
      </c>
      <c r="B238" s="14" t="s">
        <v>541</v>
      </c>
      <c r="C238" s="9" t="s">
        <v>113</v>
      </c>
      <c r="D238" s="13" t="s">
        <v>159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>
        <v>45757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89</v>
      </c>
      <c r="AA238" s="8">
        <v>37299.899999999994</v>
      </c>
      <c r="AB238" s="8">
        <v>0</v>
      </c>
      <c r="AC238" s="8">
        <v>37299.899999999994</v>
      </c>
      <c r="AD238" s="8">
        <v>0</v>
      </c>
      <c r="AE238" s="8">
        <v>37299.899999999994</v>
      </c>
      <c r="AF238" s="8" t="s">
        <v>315</v>
      </c>
      <c r="AG238" s="1" t="s">
        <v>122</v>
      </c>
      <c r="AH238" s="1" t="s">
        <v>68</v>
      </c>
      <c r="AI238" s="1">
        <v>4</v>
      </c>
      <c r="AJ238" s="3">
        <v>45757</v>
      </c>
      <c r="AK238" s="3">
        <v>45753</v>
      </c>
      <c r="AL238" s="3">
        <v>45747</v>
      </c>
      <c r="AM238" s="3">
        <v>45754</v>
      </c>
      <c r="AN238" s="3">
        <v>45755</v>
      </c>
      <c r="AO238" s="3">
        <v>45755</v>
      </c>
      <c r="AP238" s="3">
        <v>45752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107</v>
      </c>
      <c r="BD238" s="56">
        <v>3846.8630200000002</v>
      </c>
    </row>
    <row r="239" spans="1:56" ht="28.5" customHeight="1" x14ac:dyDescent="0.45">
      <c r="A239" s="3">
        <v>45723</v>
      </c>
      <c r="B239" s="14" t="s">
        <v>542</v>
      </c>
      <c r="C239" s="9" t="s">
        <v>113</v>
      </c>
      <c r="D239" s="13" t="s">
        <v>159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150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>
        <v>45772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89</v>
      </c>
      <c r="AA239" s="8">
        <v>37299.899999999994</v>
      </c>
      <c r="AB239" s="8">
        <v>0</v>
      </c>
      <c r="AC239" s="8">
        <v>37299.899999999994</v>
      </c>
      <c r="AD239" s="8">
        <v>0</v>
      </c>
      <c r="AE239" s="8">
        <v>37299.899999999994</v>
      </c>
      <c r="AF239" s="8" t="s">
        <v>315</v>
      </c>
      <c r="AG239" s="1" t="s">
        <v>122</v>
      </c>
      <c r="AH239" s="1" t="s">
        <v>68</v>
      </c>
      <c r="AI239" s="1">
        <v>4</v>
      </c>
      <c r="AJ239" s="3">
        <v>45772</v>
      </c>
      <c r="AK239" s="3">
        <v>45768</v>
      </c>
      <c r="AL239" s="3">
        <v>45762</v>
      </c>
      <c r="AM239" s="3">
        <v>45769</v>
      </c>
      <c r="AN239" s="3">
        <v>45770</v>
      </c>
      <c r="AO239" s="3">
        <v>45770</v>
      </c>
      <c r="AP239" s="3">
        <v>45767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107</v>
      </c>
      <c r="BD239" s="56">
        <v>3846.8630200000002</v>
      </c>
    </row>
    <row r="240" spans="1:56" ht="28.5" customHeight="1" x14ac:dyDescent="0.45">
      <c r="A240" s="3" t="s">
        <v>146</v>
      </c>
      <c r="B240" s="14" t="s">
        <v>146</v>
      </c>
      <c r="C240" s="9" t="s">
        <v>113</v>
      </c>
      <c r="D240" s="13" t="s">
        <v>61</v>
      </c>
      <c r="E240" s="9">
        <v>26</v>
      </c>
      <c r="F240" s="9">
        <v>43</v>
      </c>
      <c r="G240" s="9" t="s">
        <v>60</v>
      </c>
      <c r="H240" s="9" t="s">
        <v>66</v>
      </c>
      <c r="I240" s="9">
        <v>150</v>
      </c>
      <c r="J240" s="9" t="s">
        <v>57</v>
      </c>
      <c r="K240" s="9">
        <v>5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114</v>
      </c>
      <c r="T240" s="12">
        <v>45777</v>
      </c>
      <c r="U240" s="11">
        <v>20000</v>
      </c>
      <c r="V240" s="10">
        <v>0</v>
      </c>
      <c r="W240" s="10">
        <v>20000</v>
      </c>
      <c r="X240" s="10">
        <v>0</v>
      </c>
      <c r="Y240" s="10">
        <v>21000</v>
      </c>
      <c r="Z240" s="9" t="s">
        <v>89</v>
      </c>
      <c r="AA240" s="8">
        <v>24866.6</v>
      </c>
      <c r="AB240" s="8">
        <v>0</v>
      </c>
      <c r="AC240" s="8">
        <v>24866.6</v>
      </c>
      <c r="AD240" s="8">
        <v>0</v>
      </c>
      <c r="AE240" s="8">
        <v>24866.6</v>
      </c>
      <c r="AF240" s="8" t="s">
        <v>315</v>
      </c>
      <c r="AG240" s="1" t="s">
        <v>123</v>
      </c>
      <c r="AH240" s="1" t="s">
        <v>68</v>
      </c>
      <c r="AI240" s="1">
        <v>4</v>
      </c>
      <c r="AJ240" s="3">
        <v>45777</v>
      </c>
      <c r="AK240" s="3">
        <v>45773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107</v>
      </c>
      <c r="BD240" s="56">
        <v>2564.5753466666665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>
        <v>0</v>
      </c>
      <c r="H241" s="9">
        <v>0</v>
      </c>
      <c r="I241" s="9">
        <v>120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89</v>
      </c>
      <c r="AA241" s="8">
        <v>169281.86616000001</v>
      </c>
      <c r="AB241" s="8">
        <v>32081.3</v>
      </c>
      <c r="AC241" s="8">
        <v>137200.56615999999</v>
      </c>
      <c r="AD241" s="8">
        <v>10000</v>
      </c>
      <c r="AE241" s="8">
        <v>159281.86616000001</v>
      </c>
      <c r="AF241" s="8" t="s">
        <v>58</v>
      </c>
      <c r="AG241" s="1" t="s">
        <v>125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109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166</v>
      </c>
      <c r="D242" s="13" t="s">
        <v>167</v>
      </c>
      <c r="E242" s="9">
        <v>28</v>
      </c>
      <c r="F242" s="9">
        <v>41</v>
      </c>
      <c r="G242" s="9" t="s">
        <v>60</v>
      </c>
      <c r="H242" s="9">
        <v>0</v>
      </c>
      <c r="I242" s="9">
        <v>120</v>
      </c>
      <c r="J242" s="9" t="s">
        <v>78</v>
      </c>
      <c r="K242" s="9">
        <v>3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45759</v>
      </c>
      <c r="U242" s="11">
        <v>50000</v>
      </c>
      <c r="V242" s="10">
        <v>0</v>
      </c>
      <c r="W242" s="10">
        <v>50000</v>
      </c>
      <c r="X242" s="10">
        <v>0</v>
      </c>
      <c r="Y242" s="10">
        <v>52500</v>
      </c>
      <c r="Z242" s="9" t="s">
        <v>137</v>
      </c>
      <c r="AA242" s="8">
        <v>59372.5</v>
      </c>
      <c r="AB242" s="8">
        <v>0</v>
      </c>
      <c r="AC242" s="8">
        <v>59372.5</v>
      </c>
      <c r="AD242" s="8">
        <v>0</v>
      </c>
      <c r="AE242" s="8">
        <v>0</v>
      </c>
      <c r="AF242" s="8">
        <v>0</v>
      </c>
      <c r="AG242" s="1" t="s">
        <v>122</v>
      </c>
      <c r="AH242" s="1" t="s">
        <v>168</v>
      </c>
      <c r="AI242" s="1">
        <v>2</v>
      </c>
      <c r="AJ242" s="3">
        <v>45759</v>
      </c>
      <c r="AK242" s="3">
        <v>0</v>
      </c>
      <c r="AL242" s="3">
        <v>45750</v>
      </c>
      <c r="AM242" s="3">
        <v>45757</v>
      </c>
      <c r="AN242" s="3">
        <v>0</v>
      </c>
      <c r="AO242" s="3">
        <v>45758</v>
      </c>
      <c r="AP242" s="3">
        <v>45754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107</v>
      </c>
      <c r="BD242" s="56">
        <v>6672.8093055555564</v>
      </c>
    </row>
    <row r="243" spans="1:56" ht="28.5" customHeight="1" x14ac:dyDescent="0.45">
      <c r="A243" s="3" t="s">
        <v>146</v>
      </c>
      <c r="B243" s="14" t="s">
        <v>146</v>
      </c>
      <c r="C243" s="9" t="s">
        <v>113</v>
      </c>
      <c r="D243" s="13" t="s">
        <v>59</v>
      </c>
      <c r="E243" s="9">
        <v>28</v>
      </c>
      <c r="F243" s="9">
        <v>47</v>
      </c>
      <c r="G243" s="9" t="s">
        <v>60</v>
      </c>
      <c r="H243" s="9" t="s">
        <v>66</v>
      </c>
      <c r="I243" s="9">
        <v>180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114</v>
      </c>
      <c r="T243" s="12">
        <v>45777</v>
      </c>
      <c r="U243" s="11">
        <v>20000</v>
      </c>
      <c r="V243" s="10">
        <v>0</v>
      </c>
      <c r="W243" s="10">
        <v>20000</v>
      </c>
      <c r="X243" s="10">
        <v>0</v>
      </c>
      <c r="Y243" s="10">
        <v>0</v>
      </c>
      <c r="Z243" s="9" t="s">
        <v>137</v>
      </c>
      <c r="AA243" s="8">
        <v>27101.800000000003</v>
      </c>
      <c r="AB243" s="8">
        <v>0</v>
      </c>
      <c r="AC243" s="8">
        <v>27101.800000000003</v>
      </c>
      <c r="AD243" s="8">
        <v>0</v>
      </c>
      <c r="AE243" s="8">
        <v>27101.800000000003</v>
      </c>
      <c r="AF243" s="8">
        <v>0</v>
      </c>
      <c r="AG243" s="1">
        <v>0</v>
      </c>
      <c r="AH243" s="1" t="s">
        <v>77</v>
      </c>
      <c r="AI243" s="1">
        <v>1</v>
      </c>
      <c r="AJ243" s="3">
        <v>45777</v>
      </c>
      <c r="AK243" s="3">
        <v>0</v>
      </c>
      <c r="AL243" s="3">
        <v>0</v>
      </c>
      <c r="AM243" s="3">
        <v>0</v>
      </c>
      <c r="AN243" s="3">
        <v>0</v>
      </c>
      <c r="AO243" s="3">
        <v>45776</v>
      </c>
      <c r="AP243" s="3">
        <v>45772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107</v>
      </c>
      <c r="BD243" s="56">
        <v>3045.9411888888894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28</v>
      </c>
      <c r="F244" s="9">
        <v>43</v>
      </c>
      <c r="G244" s="9">
        <v>0</v>
      </c>
      <c r="H244" s="9">
        <v>0</v>
      </c>
      <c r="I244" s="9">
        <v>130</v>
      </c>
      <c r="J244" s="9" t="s">
        <v>57</v>
      </c>
      <c r="K244" s="9">
        <v>3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137</v>
      </c>
      <c r="AA244" s="8">
        <v>86474.3</v>
      </c>
      <c r="AB244" s="8">
        <v>0</v>
      </c>
      <c r="AC244" s="8">
        <v>86474.3</v>
      </c>
      <c r="AD244" s="8">
        <v>0</v>
      </c>
      <c r="AE244" s="8">
        <v>27101.800000000003</v>
      </c>
      <c r="AF244" s="8" t="s">
        <v>58</v>
      </c>
      <c r="AG244" s="1">
        <v>0</v>
      </c>
      <c r="AH244" s="1">
        <v>0</v>
      </c>
      <c r="AI244" s="1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169</v>
      </c>
      <c r="BD244" s="56">
        <v>0</v>
      </c>
    </row>
  </sheetData>
  <autoFilter ref="A5:BD24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4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9472-982F-4957-8CB8-ECB92968AF5A}">
  <sheetPr>
    <tabColor rgb="FFFFFF00"/>
  </sheetPr>
  <dimension ref="A1:BD258"/>
  <sheetViews>
    <sheetView zoomScale="80" zoomScaleNormal="80" workbookViewId="0">
      <selection activeCell="E15" sqref="E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45742</v>
      </c>
      <c r="E3" s="80" t="s">
        <v>52</v>
      </c>
      <c r="F3" s="80"/>
      <c r="G3" s="81">
        <v>8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124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45734</v>
      </c>
      <c r="B13" s="14" t="s">
        <v>652</v>
      </c>
      <c r="C13" s="9" t="s">
        <v>637</v>
      </c>
      <c r="D13" s="13" t="s">
        <v>638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45747</v>
      </c>
      <c r="U13" s="11">
        <v>3000</v>
      </c>
      <c r="V13" s="10">
        <v>0</v>
      </c>
      <c r="W13" s="10">
        <v>3000</v>
      </c>
      <c r="X13" s="10">
        <v>3300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45747</v>
      </c>
      <c r="AK13" s="3">
        <v>0</v>
      </c>
      <c r="AL13" s="3">
        <v>45738</v>
      </c>
      <c r="AM13" s="3">
        <v>45745</v>
      </c>
      <c r="AN13" s="3">
        <v>45746</v>
      </c>
      <c r="AO13" s="3">
        <v>45746</v>
      </c>
      <c r="AP13" s="3">
        <v>45742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45734</v>
      </c>
      <c r="B14" s="14" t="s">
        <v>652</v>
      </c>
      <c r="C14" s="9" t="s">
        <v>637</v>
      </c>
      <c r="D14" s="13" t="s">
        <v>639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45747</v>
      </c>
      <c r="U14" s="11">
        <v>3500</v>
      </c>
      <c r="V14" s="10">
        <v>0</v>
      </c>
      <c r="W14" s="10">
        <v>3500</v>
      </c>
      <c r="X14" s="10">
        <v>4000</v>
      </c>
      <c r="Y14" s="10">
        <v>0</v>
      </c>
      <c r="Z14" s="9" t="s">
        <v>189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45747</v>
      </c>
      <c r="AK14" s="3">
        <v>0</v>
      </c>
      <c r="AL14" s="3">
        <v>45738</v>
      </c>
      <c r="AM14" s="3">
        <v>45745</v>
      </c>
      <c r="AN14" s="3">
        <v>45746</v>
      </c>
      <c r="AO14" s="3">
        <v>45746</v>
      </c>
      <c r="AP14" s="3">
        <v>45742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45734</v>
      </c>
      <c r="B15" s="14" t="s">
        <v>652</v>
      </c>
      <c r="C15" s="9" t="s">
        <v>637</v>
      </c>
      <c r="D15" s="13" t="s">
        <v>640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45747</v>
      </c>
      <c r="U15" s="11">
        <v>10000</v>
      </c>
      <c r="V15" s="10">
        <v>9919</v>
      </c>
      <c r="W15" s="10">
        <v>81</v>
      </c>
      <c r="X15" s="10">
        <v>10380</v>
      </c>
      <c r="Y15" s="10">
        <v>0</v>
      </c>
      <c r="Z15" s="9" t="s">
        <v>189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45747</v>
      </c>
      <c r="AK15" s="3">
        <v>0</v>
      </c>
      <c r="AL15" s="3">
        <v>45738</v>
      </c>
      <c r="AM15" s="3">
        <v>45745</v>
      </c>
      <c r="AN15" s="3">
        <v>45746</v>
      </c>
      <c r="AO15" s="3">
        <v>45746</v>
      </c>
      <c r="AP15" s="3">
        <v>45742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45717</v>
      </c>
      <c r="B16" s="14" t="s">
        <v>474</v>
      </c>
      <c r="C16" s="9" t="s">
        <v>147</v>
      </c>
      <c r="D16" s="13" t="s">
        <v>134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45749</v>
      </c>
      <c r="U16" s="11">
        <v>70000</v>
      </c>
      <c r="V16" s="10">
        <v>800</v>
      </c>
      <c r="W16" s="10">
        <v>69200</v>
      </c>
      <c r="X16" s="10">
        <v>0</v>
      </c>
      <c r="Y16" s="10">
        <v>72660</v>
      </c>
      <c r="Z16" s="9" t="s">
        <v>189</v>
      </c>
      <c r="AA16" s="8">
        <v>60903.612000000001</v>
      </c>
      <c r="AB16" s="8">
        <v>14332</v>
      </c>
      <c r="AC16" s="8">
        <v>46571.612000000001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45749</v>
      </c>
      <c r="AK16" s="3">
        <v>0</v>
      </c>
      <c r="AL16" s="3">
        <v>45740</v>
      </c>
      <c r="AM16" s="3">
        <v>45747</v>
      </c>
      <c r="AN16" s="3">
        <v>45748</v>
      </c>
      <c r="AO16" s="3">
        <v>45748</v>
      </c>
      <c r="AP16" s="3">
        <v>45744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3382.1339559111116</v>
      </c>
    </row>
    <row r="17" spans="1:56" ht="28.5" customHeight="1" x14ac:dyDescent="0.45">
      <c r="A17" s="3">
        <v>45734</v>
      </c>
      <c r="B17" s="14" t="s">
        <v>653</v>
      </c>
      <c r="C17" s="9" t="s">
        <v>443</v>
      </c>
      <c r="D17" s="13" t="s">
        <v>223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133</v>
      </c>
      <c r="T17" s="12">
        <v>45765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189</v>
      </c>
      <c r="AA17" s="8">
        <v>32969.200000000004</v>
      </c>
      <c r="AB17" s="8">
        <v>0</v>
      </c>
      <c r="AC17" s="8">
        <v>32969.200000000004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45765</v>
      </c>
      <c r="AK17" s="3">
        <v>0</v>
      </c>
      <c r="AL17" s="3">
        <v>45755</v>
      </c>
      <c r="AM17" s="3">
        <v>45762</v>
      </c>
      <c r="AN17" s="3">
        <v>45763</v>
      </c>
      <c r="AO17" s="3">
        <v>45763</v>
      </c>
      <c r="AP17" s="3">
        <v>45760</v>
      </c>
      <c r="AQ17" s="3">
        <v>45764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2394.2965688888899</v>
      </c>
    </row>
    <row r="18" spans="1:56" ht="28.5" customHeight="1" x14ac:dyDescent="0.45">
      <c r="A18" s="3">
        <v>45734</v>
      </c>
      <c r="B18" s="14" t="s">
        <v>654</v>
      </c>
      <c r="C18" s="9" t="s">
        <v>443</v>
      </c>
      <c r="D18" s="13" t="s">
        <v>375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189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45765</v>
      </c>
      <c r="AK18" s="3">
        <v>0</v>
      </c>
      <c r="AL18" s="3">
        <v>45755</v>
      </c>
      <c r="AM18" s="3">
        <v>45762</v>
      </c>
      <c r="AN18" s="3">
        <v>45763</v>
      </c>
      <c r="AO18" s="3">
        <v>45763</v>
      </c>
      <c r="AP18" s="3">
        <v>45760</v>
      </c>
      <c r="AQ18" s="3">
        <v>45764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1197.1482844444449</v>
      </c>
    </row>
    <row r="19" spans="1:56" ht="28.5" customHeight="1" x14ac:dyDescent="0.45">
      <c r="A19" s="3" t="s">
        <v>146</v>
      </c>
      <c r="B19" s="14" t="s">
        <v>146</v>
      </c>
      <c r="C19" s="9" t="s">
        <v>273</v>
      </c>
      <c r="D19" s="13" t="s">
        <v>274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8.5" customHeight="1" x14ac:dyDescent="0.45">
      <c r="A20" s="3" t="s">
        <v>146</v>
      </c>
      <c r="B20" s="14" t="s">
        <v>146</v>
      </c>
      <c r="C20" s="9" t="s">
        <v>147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189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7669.86528</v>
      </c>
    </row>
    <row r="21" spans="1:56" ht="28.5" customHeight="1" x14ac:dyDescent="0.45">
      <c r="A21" s="3" t="s">
        <v>146</v>
      </c>
      <c r="B21" s="14" t="s">
        <v>146</v>
      </c>
      <c r="C21" s="9" t="s">
        <v>466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251733.81199999998</v>
      </c>
      <c r="AB22" s="8">
        <v>14332</v>
      </c>
      <c r="AC22" s="8">
        <v>237401.81199999998</v>
      </c>
      <c r="AD22" s="8">
        <v>0</v>
      </c>
      <c r="AE22" s="8">
        <v>0</v>
      </c>
      <c r="AF22" s="8" t="s">
        <v>58</v>
      </c>
      <c r="AG22" s="1" t="s">
        <v>125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45722</v>
      </c>
      <c r="B23" s="14" t="s">
        <v>497</v>
      </c>
      <c r="C23" s="9" t="s">
        <v>73</v>
      </c>
      <c r="D23" s="13" t="s">
        <v>500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45743</v>
      </c>
      <c r="U23" s="11">
        <v>5000</v>
      </c>
      <c r="V23" s="10">
        <v>5760</v>
      </c>
      <c r="W23" s="10">
        <v>0</v>
      </c>
      <c r="X23" s="10">
        <v>5850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501</v>
      </c>
      <c r="AG23" s="1" t="s">
        <v>124</v>
      </c>
      <c r="AH23" s="1" t="s">
        <v>74</v>
      </c>
      <c r="AI23" s="1">
        <v>2</v>
      </c>
      <c r="AJ23" s="3">
        <v>45743</v>
      </c>
      <c r="AK23" s="3">
        <v>0</v>
      </c>
      <c r="AL23" s="3">
        <v>45734</v>
      </c>
      <c r="AM23" s="3">
        <v>45741</v>
      </c>
      <c r="AN23" s="3">
        <v>45742</v>
      </c>
      <c r="AO23" s="3">
        <v>45742</v>
      </c>
      <c r="AP23" s="3">
        <v>45738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45722</v>
      </c>
      <c r="B24" s="14" t="s">
        <v>497</v>
      </c>
      <c r="C24" s="9" t="s">
        <v>73</v>
      </c>
      <c r="D24" s="13" t="s">
        <v>253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45743</v>
      </c>
      <c r="U24" s="11">
        <v>5000</v>
      </c>
      <c r="V24" s="10">
        <v>5262</v>
      </c>
      <c r="W24" s="10">
        <v>0</v>
      </c>
      <c r="X24" s="10">
        <v>5400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501</v>
      </c>
      <c r="AG24" s="1" t="s">
        <v>124</v>
      </c>
      <c r="AH24" s="1" t="s">
        <v>74</v>
      </c>
      <c r="AI24" s="1">
        <v>2</v>
      </c>
      <c r="AJ24" s="3">
        <v>45743</v>
      </c>
      <c r="AK24" s="3">
        <v>0</v>
      </c>
      <c r="AL24" s="3">
        <v>45734</v>
      </c>
      <c r="AM24" s="3">
        <v>45741</v>
      </c>
      <c r="AN24" s="3">
        <v>45742</v>
      </c>
      <c r="AO24" s="3">
        <v>45742</v>
      </c>
      <c r="AP24" s="3">
        <v>45738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45721</v>
      </c>
      <c r="B25" s="14" t="s">
        <v>511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45743</v>
      </c>
      <c r="U25" s="11">
        <v>5000</v>
      </c>
      <c r="V25" s="10">
        <v>5000</v>
      </c>
      <c r="W25" s="10">
        <v>0</v>
      </c>
      <c r="X25" s="10">
        <v>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124</v>
      </c>
      <c r="AH25" s="1" t="s">
        <v>77</v>
      </c>
      <c r="AI25" s="1">
        <v>1</v>
      </c>
      <c r="AJ25" s="3">
        <v>45743</v>
      </c>
      <c r="AK25" s="3">
        <v>0</v>
      </c>
      <c r="AL25" s="3">
        <v>0</v>
      </c>
      <c r="AM25" s="3">
        <v>0</v>
      </c>
      <c r="AN25" s="3">
        <v>0</v>
      </c>
      <c r="AO25" s="3">
        <v>45742</v>
      </c>
      <c r="AP25" s="3">
        <v>45738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45728</v>
      </c>
      <c r="B26" s="14" t="s">
        <v>562</v>
      </c>
      <c r="C26" s="9" t="s">
        <v>73</v>
      </c>
      <c r="D26" s="13" t="s">
        <v>193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45744</v>
      </c>
      <c r="U26" s="11">
        <v>10000</v>
      </c>
      <c r="V26" s="10">
        <v>0</v>
      </c>
      <c r="W26" s="10">
        <v>10000</v>
      </c>
      <c r="X26" s="10">
        <v>10300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566</v>
      </c>
      <c r="AG26" s="1" t="s">
        <v>123</v>
      </c>
      <c r="AH26" s="1" t="s">
        <v>74</v>
      </c>
      <c r="AI26" s="1">
        <v>2</v>
      </c>
      <c r="AJ26" s="3">
        <v>45744</v>
      </c>
      <c r="AK26" s="3">
        <v>0</v>
      </c>
      <c r="AL26" s="3">
        <v>45735</v>
      </c>
      <c r="AM26" s="3">
        <v>45742</v>
      </c>
      <c r="AN26" s="3">
        <v>45743</v>
      </c>
      <c r="AO26" s="3">
        <v>45743</v>
      </c>
      <c r="AP26" s="3">
        <v>45739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45728</v>
      </c>
      <c r="B27" s="14" t="s">
        <v>562</v>
      </c>
      <c r="C27" s="9" t="s">
        <v>73</v>
      </c>
      <c r="D27" s="13" t="s">
        <v>237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45744</v>
      </c>
      <c r="U27" s="11">
        <v>5000</v>
      </c>
      <c r="V27" s="10">
        <v>0</v>
      </c>
      <c r="W27" s="10">
        <v>5000</v>
      </c>
      <c r="X27" s="10">
        <v>5000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566</v>
      </c>
      <c r="AG27" s="1" t="s">
        <v>122</v>
      </c>
      <c r="AH27" s="1" t="s">
        <v>74</v>
      </c>
      <c r="AI27" s="1">
        <v>2</v>
      </c>
      <c r="AJ27" s="3">
        <v>45744</v>
      </c>
      <c r="AK27" s="3">
        <v>0</v>
      </c>
      <c r="AL27" s="3">
        <v>45735</v>
      </c>
      <c r="AM27" s="3">
        <v>45742</v>
      </c>
      <c r="AN27" s="3">
        <v>45743</v>
      </c>
      <c r="AO27" s="3">
        <v>45743</v>
      </c>
      <c r="AP27" s="3">
        <v>45739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45728</v>
      </c>
      <c r="B28" s="14" t="s">
        <v>562</v>
      </c>
      <c r="C28" s="9" t="s">
        <v>73</v>
      </c>
      <c r="D28" s="13" t="s">
        <v>236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45744</v>
      </c>
      <c r="U28" s="11">
        <v>5000</v>
      </c>
      <c r="V28" s="10">
        <v>0</v>
      </c>
      <c r="W28" s="10">
        <v>5000</v>
      </c>
      <c r="X28" s="10">
        <v>5520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566</v>
      </c>
      <c r="AG28" s="1" t="s">
        <v>125</v>
      </c>
      <c r="AH28" s="1" t="s">
        <v>74</v>
      </c>
      <c r="AI28" s="1">
        <v>2</v>
      </c>
      <c r="AJ28" s="3">
        <v>45744</v>
      </c>
      <c r="AK28" s="3">
        <v>0</v>
      </c>
      <c r="AL28" s="3">
        <v>45735</v>
      </c>
      <c r="AM28" s="3">
        <v>45742</v>
      </c>
      <c r="AN28" s="3">
        <v>45743</v>
      </c>
      <c r="AO28" s="3">
        <v>45743</v>
      </c>
      <c r="AP28" s="3">
        <v>45739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45728</v>
      </c>
      <c r="B29" s="14" t="s">
        <v>564</v>
      </c>
      <c r="C29" s="9" t="s">
        <v>73</v>
      </c>
      <c r="D29" s="13" t="s">
        <v>290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45744</v>
      </c>
      <c r="U29" s="11">
        <v>5000</v>
      </c>
      <c r="V29" s="10">
        <v>671</v>
      </c>
      <c r="W29" s="10">
        <v>4329</v>
      </c>
      <c r="X29" s="10">
        <v>0</v>
      </c>
      <c r="Y29" s="10">
        <v>4545.45</v>
      </c>
      <c r="Z29" s="9" t="s">
        <v>196</v>
      </c>
      <c r="AA29" s="8">
        <v>4051.9007100000003</v>
      </c>
      <c r="AB29" s="8">
        <v>4051.9007100000003</v>
      </c>
      <c r="AC29" s="8">
        <v>0</v>
      </c>
      <c r="AD29" s="8">
        <v>0</v>
      </c>
      <c r="AE29" s="8">
        <v>0</v>
      </c>
      <c r="AF29" s="8" t="s">
        <v>566</v>
      </c>
      <c r="AG29" s="1" t="s">
        <v>125</v>
      </c>
      <c r="AH29" s="1" t="s">
        <v>74</v>
      </c>
      <c r="AI29" s="1">
        <v>2</v>
      </c>
      <c r="AJ29" s="3">
        <v>45744</v>
      </c>
      <c r="AK29" s="3">
        <v>0</v>
      </c>
      <c r="AL29" s="3">
        <v>45735</v>
      </c>
      <c r="AM29" s="3">
        <v>45742</v>
      </c>
      <c r="AN29" s="3">
        <v>45743</v>
      </c>
      <c r="AO29" s="3">
        <v>45743</v>
      </c>
      <c r="AP29" s="3">
        <v>45739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0</v>
      </c>
      <c r="B30" s="14" t="s">
        <v>138</v>
      </c>
      <c r="C30" s="9" t="s">
        <v>73</v>
      </c>
      <c r="D30" s="13" t="s">
        <v>292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 t="s">
        <v>63</v>
      </c>
      <c r="U30" s="11">
        <v>5000</v>
      </c>
      <c r="V30" s="10">
        <v>5250</v>
      </c>
      <c r="W30" s="10">
        <v>0</v>
      </c>
      <c r="X30" s="10">
        <v>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123</v>
      </c>
      <c r="AH30" s="1" t="s">
        <v>74</v>
      </c>
      <c r="AI30" s="1">
        <v>2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45728</v>
      </c>
      <c r="B31" s="14" t="s">
        <v>567</v>
      </c>
      <c r="C31" s="9" t="s">
        <v>73</v>
      </c>
      <c r="D31" s="13" t="s">
        <v>59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45745</v>
      </c>
      <c r="U31" s="11">
        <v>20000</v>
      </c>
      <c r="V31" s="10">
        <v>10000</v>
      </c>
      <c r="W31" s="10">
        <v>10000</v>
      </c>
      <c r="X31" s="10">
        <v>0</v>
      </c>
      <c r="Y31" s="10">
        <v>0</v>
      </c>
      <c r="Z31" s="9" t="s">
        <v>196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 t="s">
        <v>568</v>
      </c>
      <c r="AG31" s="1" t="s">
        <v>123</v>
      </c>
      <c r="AH31" s="1" t="s">
        <v>77</v>
      </c>
      <c r="AI31" s="1">
        <v>1</v>
      </c>
      <c r="AJ31" s="3">
        <v>45745</v>
      </c>
      <c r="AK31" s="3">
        <v>0</v>
      </c>
      <c r="AL31" s="3">
        <v>0</v>
      </c>
      <c r="AM31" s="3">
        <v>0</v>
      </c>
      <c r="AN31" s="3">
        <v>0</v>
      </c>
      <c r="AO31" s="3">
        <v>45744</v>
      </c>
      <c r="AP31" s="3">
        <v>45740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45728</v>
      </c>
      <c r="B32" s="14" t="s">
        <v>569</v>
      </c>
      <c r="C32" s="9" t="s">
        <v>73</v>
      </c>
      <c r="D32" s="13" t="s">
        <v>59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45745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196</v>
      </c>
      <c r="AA32" s="8">
        <v>17602.2</v>
      </c>
      <c r="AB32" s="8">
        <v>17602.2</v>
      </c>
      <c r="AC32" s="8">
        <v>0</v>
      </c>
      <c r="AD32" s="8">
        <v>0</v>
      </c>
      <c r="AE32" s="8">
        <v>0</v>
      </c>
      <c r="AF32" s="8" t="s">
        <v>570</v>
      </c>
      <c r="AG32" s="1" t="s">
        <v>123</v>
      </c>
      <c r="AH32" s="1" t="s">
        <v>77</v>
      </c>
      <c r="AI32" s="1">
        <v>1</v>
      </c>
      <c r="AJ32" s="3">
        <v>45745</v>
      </c>
      <c r="AK32" s="3">
        <v>0</v>
      </c>
      <c r="AL32" s="3">
        <v>0</v>
      </c>
      <c r="AM32" s="3">
        <v>0</v>
      </c>
      <c r="AN32" s="3">
        <v>0</v>
      </c>
      <c r="AO32" s="3">
        <v>45744</v>
      </c>
      <c r="AP32" s="3">
        <v>45740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45737</v>
      </c>
      <c r="B33" s="14" t="s">
        <v>673</v>
      </c>
      <c r="C33" s="9" t="s">
        <v>73</v>
      </c>
      <c r="D33" s="13" t="s">
        <v>193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45748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196</v>
      </c>
      <c r="AA33" s="8">
        <v>8801.1</v>
      </c>
      <c r="AB33" s="8">
        <v>7616</v>
      </c>
      <c r="AC33" s="8">
        <v>1185.1000000000004</v>
      </c>
      <c r="AD33" s="8">
        <v>0</v>
      </c>
      <c r="AE33" s="8">
        <v>0</v>
      </c>
      <c r="AF33" s="8" t="s">
        <v>674</v>
      </c>
      <c r="AG33" s="1" t="s">
        <v>125</v>
      </c>
      <c r="AH33" s="1" t="s">
        <v>74</v>
      </c>
      <c r="AI33" s="1">
        <v>2</v>
      </c>
      <c r="AJ33" s="3">
        <v>45748</v>
      </c>
      <c r="AK33" s="3">
        <v>0</v>
      </c>
      <c r="AL33" s="3">
        <v>45739</v>
      </c>
      <c r="AM33" s="3">
        <v>45746</v>
      </c>
      <c r="AN33" s="3">
        <v>45747</v>
      </c>
      <c r="AO33" s="3">
        <v>45747</v>
      </c>
      <c r="AP33" s="3">
        <v>45743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89.266999111111147</v>
      </c>
    </row>
    <row r="34" spans="1:56" ht="28.5" customHeight="1" x14ac:dyDescent="0.45">
      <c r="A34" s="3">
        <v>45737</v>
      </c>
      <c r="B34" s="14" t="s">
        <v>673</v>
      </c>
      <c r="C34" s="9" t="s">
        <v>73</v>
      </c>
      <c r="D34" s="13" t="s">
        <v>237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45748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674</v>
      </c>
      <c r="AG34" s="1" t="s">
        <v>123</v>
      </c>
      <c r="AH34" s="1" t="s">
        <v>74</v>
      </c>
      <c r="AI34" s="1">
        <v>2</v>
      </c>
      <c r="AJ34" s="3">
        <v>45748</v>
      </c>
      <c r="AK34" s="3">
        <v>0</v>
      </c>
      <c r="AL34" s="3">
        <v>45739</v>
      </c>
      <c r="AM34" s="3">
        <v>45746</v>
      </c>
      <c r="AN34" s="3">
        <v>45747</v>
      </c>
      <c r="AO34" s="3">
        <v>45747</v>
      </c>
      <c r="AP34" s="3">
        <v>45743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45737</v>
      </c>
      <c r="B35" s="14" t="s">
        <v>673</v>
      </c>
      <c r="C35" s="9" t="s">
        <v>73</v>
      </c>
      <c r="D35" s="13" t="s">
        <v>230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45748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196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674</v>
      </c>
      <c r="AG35" s="1" t="s">
        <v>123</v>
      </c>
      <c r="AH35" s="1" t="s">
        <v>74</v>
      </c>
      <c r="AI35" s="1">
        <v>2</v>
      </c>
      <c r="AJ35" s="3">
        <v>45748</v>
      </c>
      <c r="AK35" s="3">
        <v>0</v>
      </c>
      <c r="AL35" s="3">
        <v>45739</v>
      </c>
      <c r="AM35" s="3">
        <v>45746</v>
      </c>
      <c r="AN35" s="3">
        <v>45747</v>
      </c>
      <c r="AO35" s="3">
        <v>45747</v>
      </c>
      <c r="AP35" s="3">
        <v>45743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662.93796800000007</v>
      </c>
    </row>
    <row r="36" spans="1:56" ht="28.5" customHeight="1" x14ac:dyDescent="0.45">
      <c r="A36" s="3">
        <v>45737</v>
      </c>
      <c r="B36" s="14" t="s">
        <v>675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45750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196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45750</v>
      </c>
      <c r="AK36" s="3">
        <v>0</v>
      </c>
      <c r="AL36" s="3">
        <v>0</v>
      </c>
      <c r="AM36" s="3">
        <v>0</v>
      </c>
      <c r="AN36" s="3">
        <v>0</v>
      </c>
      <c r="AO36" s="3">
        <v>45749</v>
      </c>
      <c r="AP36" s="3">
        <v>45745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394.60593333333333</v>
      </c>
    </row>
    <row r="37" spans="1:56" ht="28.5" customHeight="1" x14ac:dyDescent="0.45">
      <c r="A37" s="3">
        <v>45737</v>
      </c>
      <c r="B37" s="14" t="s">
        <v>673</v>
      </c>
      <c r="C37" s="9" t="s">
        <v>73</v>
      </c>
      <c r="D37" s="13" t="s">
        <v>235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45750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676</v>
      </c>
      <c r="AG37" s="1" t="s">
        <v>123</v>
      </c>
      <c r="AH37" s="1" t="s">
        <v>74</v>
      </c>
      <c r="AI37" s="1">
        <v>2</v>
      </c>
      <c r="AJ37" s="3">
        <v>45750</v>
      </c>
      <c r="AK37" s="3">
        <v>0</v>
      </c>
      <c r="AL37" s="3">
        <v>45741</v>
      </c>
      <c r="AM37" s="3">
        <v>45748</v>
      </c>
      <c r="AN37" s="3">
        <v>45749</v>
      </c>
      <c r="AO37" s="3">
        <v>45749</v>
      </c>
      <c r="AP37" s="3">
        <v>45745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45737</v>
      </c>
      <c r="B38" s="14" t="s">
        <v>673</v>
      </c>
      <c r="C38" s="9" t="s">
        <v>73</v>
      </c>
      <c r="D38" s="13" t="s">
        <v>236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45750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676</v>
      </c>
      <c r="AG38" s="1" t="s">
        <v>123</v>
      </c>
      <c r="AH38" s="1" t="s">
        <v>74</v>
      </c>
      <c r="AI38" s="1">
        <v>2</v>
      </c>
      <c r="AJ38" s="3">
        <v>45750</v>
      </c>
      <c r="AK38" s="3">
        <v>0</v>
      </c>
      <c r="AL38" s="3">
        <v>45741</v>
      </c>
      <c r="AM38" s="3">
        <v>45748</v>
      </c>
      <c r="AN38" s="3">
        <v>45749</v>
      </c>
      <c r="AO38" s="3">
        <v>45749</v>
      </c>
      <c r="AP38" s="3">
        <v>45745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45737</v>
      </c>
      <c r="B39" s="14" t="s">
        <v>673</v>
      </c>
      <c r="C39" s="9" t="s">
        <v>73</v>
      </c>
      <c r="D39" s="13">
        <v>997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45750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676</v>
      </c>
      <c r="AG39" s="1" t="s">
        <v>123</v>
      </c>
      <c r="AH39" s="1" t="s">
        <v>74</v>
      </c>
      <c r="AI39" s="1">
        <v>2</v>
      </c>
      <c r="AJ39" s="3">
        <v>45750</v>
      </c>
      <c r="AK39" s="3">
        <v>0</v>
      </c>
      <c r="AL39" s="3">
        <v>45741</v>
      </c>
      <c r="AM39" s="3">
        <v>45748</v>
      </c>
      <c r="AN39" s="3">
        <v>45749</v>
      </c>
      <c r="AO39" s="3">
        <v>45749</v>
      </c>
      <c r="AP39" s="3">
        <v>45745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45737</v>
      </c>
      <c r="B40" s="14" t="s">
        <v>673</v>
      </c>
      <c r="C40" s="9" t="s">
        <v>73</v>
      </c>
      <c r="D40" s="13">
        <v>913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45750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676</v>
      </c>
      <c r="AG40" s="1" t="s">
        <v>123</v>
      </c>
      <c r="AH40" s="1" t="s">
        <v>74</v>
      </c>
      <c r="AI40" s="1">
        <v>2</v>
      </c>
      <c r="AJ40" s="3">
        <v>45750</v>
      </c>
      <c r="AK40" s="3">
        <v>0</v>
      </c>
      <c r="AL40" s="3">
        <v>45741</v>
      </c>
      <c r="AM40" s="3">
        <v>45748</v>
      </c>
      <c r="AN40" s="3">
        <v>45749</v>
      </c>
      <c r="AO40" s="3">
        <v>45749</v>
      </c>
      <c r="AP40" s="3">
        <v>45745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45737</v>
      </c>
      <c r="B41" s="14" t="s">
        <v>673</v>
      </c>
      <c r="C41" s="9" t="s">
        <v>73</v>
      </c>
      <c r="D41" s="13" t="s">
        <v>193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45752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196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677</v>
      </c>
      <c r="AG41" s="1" t="s">
        <v>125</v>
      </c>
      <c r="AH41" s="1" t="s">
        <v>74</v>
      </c>
      <c r="AI41" s="1">
        <v>2</v>
      </c>
      <c r="AJ41" s="3">
        <v>45752</v>
      </c>
      <c r="AK41" s="3">
        <v>0</v>
      </c>
      <c r="AL41" s="3">
        <v>45743</v>
      </c>
      <c r="AM41" s="3">
        <v>45750</v>
      </c>
      <c r="AN41" s="3">
        <v>45751</v>
      </c>
      <c r="AO41" s="3">
        <v>45751</v>
      </c>
      <c r="AP41" s="3">
        <v>45747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662.93796800000007</v>
      </c>
    </row>
    <row r="42" spans="1:56" ht="28.5" customHeight="1" x14ac:dyDescent="0.45">
      <c r="A42" s="3">
        <v>45737</v>
      </c>
      <c r="B42" s="14" t="s">
        <v>673</v>
      </c>
      <c r="C42" s="9" t="s">
        <v>73</v>
      </c>
      <c r="D42" s="13" t="s">
        <v>225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45752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677</v>
      </c>
      <c r="AG42" s="1" t="s">
        <v>125</v>
      </c>
      <c r="AH42" s="1" t="s">
        <v>74</v>
      </c>
      <c r="AI42" s="1">
        <v>2</v>
      </c>
      <c r="AJ42" s="3">
        <v>45752</v>
      </c>
      <c r="AK42" s="3">
        <v>0</v>
      </c>
      <c r="AL42" s="3">
        <v>45743</v>
      </c>
      <c r="AM42" s="3">
        <v>45750</v>
      </c>
      <c r="AN42" s="3">
        <v>45751</v>
      </c>
      <c r="AO42" s="3">
        <v>45751</v>
      </c>
      <c r="AP42" s="3">
        <v>45747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45737</v>
      </c>
      <c r="B43" s="14" t="s">
        <v>673</v>
      </c>
      <c r="C43" s="9" t="s">
        <v>73</v>
      </c>
      <c r="D43" s="13" t="s">
        <v>267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45752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677</v>
      </c>
      <c r="AG43" s="1" t="s">
        <v>61</v>
      </c>
      <c r="AH43" s="1" t="s">
        <v>74</v>
      </c>
      <c r="AI43" s="1">
        <v>2</v>
      </c>
      <c r="AJ43" s="3">
        <v>45752</v>
      </c>
      <c r="AK43" s="3">
        <v>0</v>
      </c>
      <c r="AL43" s="3">
        <v>45743</v>
      </c>
      <c r="AM43" s="3">
        <v>45750</v>
      </c>
      <c r="AN43" s="3">
        <v>45751</v>
      </c>
      <c r="AO43" s="3">
        <v>45751</v>
      </c>
      <c r="AP43" s="3">
        <v>45747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45737</v>
      </c>
      <c r="B44" s="14" t="s">
        <v>678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196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122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1325.8759360000001</v>
      </c>
    </row>
    <row r="45" spans="1:56" ht="28.5" customHeight="1" x14ac:dyDescent="0.45">
      <c r="A45" s="3">
        <v>45737</v>
      </c>
      <c r="B45" s="14" t="s">
        <v>679</v>
      </c>
      <c r="C45" s="9" t="s">
        <v>73</v>
      </c>
      <c r="D45" s="13" t="s">
        <v>59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45769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196</v>
      </c>
      <c r="AA45" s="8">
        <v>17602.2</v>
      </c>
      <c r="AB45" s="8">
        <v>0</v>
      </c>
      <c r="AC45" s="8">
        <v>17602.2</v>
      </c>
      <c r="AD45" s="8">
        <v>0</v>
      </c>
      <c r="AE45" s="8">
        <v>0</v>
      </c>
      <c r="AF45" s="8">
        <v>0</v>
      </c>
      <c r="AG45" s="1" t="s">
        <v>123</v>
      </c>
      <c r="AH45" s="1" t="s">
        <v>77</v>
      </c>
      <c r="AI45" s="1">
        <v>1</v>
      </c>
      <c r="AJ45" s="3">
        <v>45769</v>
      </c>
      <c r="AK45" s="3">
        <v>0</v>
      </c>
      <c r="AL45" s="3">
        <v>0</v>
      </c>
      <c r="AM45" s="3">
        <v>0</v>
      </c>
      <c r="AN45" s="3">
        <v>0</v>
      </c>
      <c r="AO45" s="3">
        <v>45768</v>
      </c>
      <c r="AP45" s="3">
        <v>45764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1325.8759360000001</v>
      </c>
    </row>
    <row r="46" spans="1:56" ht="28.5" customHeight="1" x14ac:dyDescent="0.45">
      <c r="A46" s="3" t="s">
        <v>146</v>
      </c>
      <c r="B46" s="14" t="s">
        <v>146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45777</v>
      </c>
      <c r="U46" s="11">
        <v>485000</v>
      </c>
      <c r="V46" s="10">
        <v>0</v>
      </c>
      <c r="W46" s="10">
        <v>485000</v>
      </c>
      <c r="X46" s="10">
        <v>0</v>
      </c>
      <c r="Y46" s="10">
        <v>509250</v>
      </c>
      <c r="Z46" s="9" t="s">
        <v>196</v>
      </c>
      <c r="AA46" s="8">
        <v>426853.35</v>
      </c>
      <c r="AB46" s="8">
        <v>0</v>
      </c>
      <c r="AC46" s="8">
        <v>426853.35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45777</v>
      </c>
      <c r="AK46" s="3">
        <v>0</v>
      </c>
      <c r="AL46" s="3">
        <v>45768</v>
      </c>
      <c r="AM46" s="3">
        <v>45775</v>
      </c>
      <c r="AN46" s="3">
        <v>45776</v>
      </c>
      <c r="AO46" s="3">
        <v>45776</v>
      </c>
      <c r="AP46" s="3">
        <v>45772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32152.491448000001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196</v>
      </c>
      <c r="AA47" s="8">
        <v>554958.85071000003</v>
      </c>
      <c r="AB47" s="8">
        <v>38071.200710000005</v>
      </c>
      <c r="AC47" s="8">
        <v>516887.64999999997</v>
      </c>
      <c r="AD47" s="8">
        <v>0</v>
      </c>
      <c r="AE47" s="8">
        <v>0</v>
      </c>
      <c r="AF47" s="8" t="s">
        <v>58</v>
      </c>
      <c r="AG47" s="1" t="s">
        <v>123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198</v>
      </c>
      <c r="BD47" s="56">
        <v>0</v>
      </c>
    </row>
    <row r="48" spans="1:56" ht="28.5" customHeight="1" x14ac:dyDescent="0.45">
      <c r="A48" s="3">
        <v>45740</v>
      </c>
      <c r="B48" s="14" t="s">
        <v>705</v>
      </c>
      <c r="C48" s="9" t="s">
        <v>316</v>
      </c>
      <c r="D48" s="13" t="s">
        <v>680</v>
      </c>
      <c r="E48" s="9">
        <v>19</v>
      </c>
      <c r="F48" s="9">
        <v>26</v>
      </c>
      <c r="G48" s="9" t="s">
        <v>60</v>
      </c>
      <c r="H48" s="9" t="s">
        <v>76</v>
      </c>
      <c r="I48" s="9">
        <v>70</v>
      </c>
      <c r="J48" s="9" t="s">
        <v>57</v>
      </c>
      <c r="K48" s="9">
        <v>5</v>
      </c>
      <c r="L48" s="9" t="s">
        <v>93</v>
      </c>
      <c r="M48" s="10">
        <v>20</v>
      </c>
      <c r="N48" s="9">
        <v>28</v>
      </c>
      <c r="O48" s="9">
        <v>50</v>
      </c>
      <c r="P48" s="10">
        <v>166.06488593407997</v>
      </c>
      <c r="Q48" s="10">
        <v>0</v>
      </c>
      <c r="R48" s="10">
        <v>166.06488593407997</v>
      </c>
      <c r="S48" s="9" t="s">
        <v>133</v>
      </c>
      <c r="T48" s="12">
        <v>45756</v>
      </c>
      <c r="U48" s="11">
        <v>10000</v>
      </c>
      <c r="V48" s="10">
        <v>384</v>
      </c>
      <c r="W48" s="10">
        <v>9616</v>
      </c>
      <c r="X48" s="10">
        <v>0</v>
      </c>
      <c r="Y48" s="10">
        <v>10096.800000000001</v>
      </c>
      <c r="Z48" s="9" t="s">
        <v>318</v>
      </c>
      <c r="AA48" s="8">
        <v>7388.4536000000007</v>
      </c>
      <c r="AB48" s="8">
        <v>1520</v>
      </c>
      <c r="AC48" s="8">
        <v>5868.4536000000007</v>
      </c>
      <c r="AD48" s="8">
        <v>0</v>
      </c>
      <c r="AE48" s="8">
        <v>7388.4536000000007</v>
      </c>
      <c r="AF48" s="8" t="s">
        <v>299</v>
      </c>
      <c r="AG48" s="1" t="s">
        <v>123</v>
      </c>
      <c r="AH48" s="1" t="s">
        <v>68</v>
      </c>
      <c r="AI48" s="1">
        <v>4</v>
      </c>
      <c r="AJ48" s="3">
        <v>45756</v>
      </c>
      <c r="AK48" s="3">
        <v>45752</v>
      </c>
      <c r="AL48" s="3">
        <v>45746</v>
      </c>
      <c r="AM48" s="3">
        <v>45753</v>
      </c>
      <c r="AN48" s="3">
        <v>45754</v>
      </c>
      <c r="AO48" s="3">
        <v>45754</v>
      </c>
      <c r="AP48" s="3">
        <v>45751</v>
      </c>
      <c r="AQ48" s="3">
        <v>45755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396.44664320000027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318</v>
      </c>
      <c r="AA49" s="8">
        <v>7388.4536000000007</v>
      </c>
      <c r="AB49" s="8">
        <v>1520</v>
      </c>
      <c r="AC49" s="8">
        <v>5868.4536000000007</v>
      </c>
      <c r="AD49" s="8">
        <v>0</v>
      </c>
      <c r="AE49" s="8">
        <v>7388.4536000000007</v>
      </c>
      <c r="AF49" s="8" t="s">
        <v>58</v>
      </c>
      <c r="AG49" s="1" t="s">
        <v>123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319</v>
      </c>
      <c r="BD49" s="56">
        <v>0</v>
      </c>
    </row>
    <row r="50" spans="1:56" ht="28.5" customHeight="1" x14ac:dyDescent="0.45">
      <c r="A50" s="3">
        <v>45721</v>
      </c>
      <c r="B50" s="14" t="s">
        <v>513</v>
      </c>
      <c r="C50" s="9" t="s">
        <v>152</v>
      </c>
      <c r="D50" s="13" t="s">
        <v>484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45744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116</v>
      </c>
      <c r="AA50" s="8">
        <v>4999.0247999999992</v>
      </c>
      <c r="AB50" s="8">
        <v>4999.0247999999992</v>
      </c>
      <c r="AC50" s="8">
        <v>0</v>
      </c>
      <c r="AD50" s="8">
        <v>0</v>
      </c>
      <c r="AE50" s="8">
        <v>4999.0247999999992</v>
      </c>
      <c r="AF50" s="8">
        <v>0</v>
      </c>
      <c r="AG50" s="1" t="s">
        <v>122</v>
      </c>
      <c r="AH50" s="1" t="s">
        <v>75</v>
      </c>
      <c r="AI50" s="1">
        <v>4</v>
      </c>
      <c r="AJ50" s="3">
        <v>45744</v>
      </c>
      <c r="AK50" s="3">
        <v>45740</v>
      </c>
      <c r="AL50" s="3">
        <v>45733</v>
      </c>
      <c r="AM50" s="3">
        <v>45741</v>
      </c>
      <c r="AN50" s="3">
        <v>45742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238</v>
      </c>
      <c r="BD50" s="56">
        <v>0</v>
      </c>
    </row>
    <row r="51" spans="1:56" ht="28.5" customHeight="1" x14ac:dyDescent="0.45">
      <c r="A51" s="3">
        <v>45741</v>
      </c>
      <c r="B51" s="14" t="s">
        <v>138</v>
      </c>
      <c r="C51" s="9" t="s">
        <v>152</v>
      </c>
      <c r="D51" s="13" t="s">
        <v>708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45764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116</v>
      </c>
      <c r="AA51" s="8">
        <v>4999.0247999999992</v>
      </c>
      <c r="AB51" s="8">
        <v>0</v>
      </c>
      <c r="AC51" s="8">
        <v>4999.0247999999992</v>
      </c>
      <c r="AD51" s="8">
        <v>0</v>
      </c>
      <c r="AE51" s="8">
        <v>4999.0247999999992</v>
      </c>
      <c r="AF51" s="8">
        <v>0</v>
      </c>
      <c r="AG51" s="1" t="s">
        <v>125</v>
      </c>
      <c r="AH51" s="1" t="s">
        <v>75</v>
      </c>
      <c r="AI51" s="1">
        <v>4</v>
      </c>
      <c r="AJ51" s="3">
        <v>45764</v>
      </c>
      <c r="AK51" s="3">
        <v>45760</v>
      </c>
      <c r="AL51" s="3">
        <v>45753</v>
      </c>
      <c r="AM51" s="3">
        <v>45761</v>
      </c>
      <c r="AN51" s="3">
        <v>45762</v>
      </c>
      <c r="AO51" s="3">
        <v>45763</v>
      </c>
      <c r="AP51" s="3">
        <v>45759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238</v>
      </c>
      <c r="BD51" s="56">
        <v>422.13987199999997</v>
      </c>
    </row>
    <row r="52" spans="1:56" ht="28.5" customHeight="1" x14ac:dyDescent="0.45">
      <c r="A52" s="3">
        <v>45741</v>
      </c>
      <c r="B52" s="14" t="s">
        <v>138</v>
      </c>
      <c r="C52" s="9" t="s">
        <v>152</v>
      </c>
      <c r="D52" s="13" t="s">
        <v>709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>
        <v>45764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116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125</v>
      </c>
      <c r="AH52" s="1" t="s">
        <v>75</v>
      </c>
      <c r="AI52" s="1">
        <v>4</v>
      </c>
      <c r="AJ52" s="3">
        <v>45764</v>
      </c>
      <c r="AK52" s="3">
        <v>45760</v>
      </c>
      <c r="AL52" s="3">
        <v>45753</v>
      </c>
      <c r="AM52" s="3">
        <v>45761</v>
      </c>
      <c r="AN52" s="3">
        <v>45762</v>
      </c>
      <c r="AO52" s="3">
        <v>45763</v>
      </c>
      <c r="AP52" s="3">
        <v>45759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238</v>
      </c>
      <c r="BD52" s="56">
        <v>422.13987199999997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116</v>
      </c>
      <c r="AA53" s="8">
        <v>14997.074399999998</v>
      </c>
      <c r="AB53" s="8">
        <v>4999.0247999999992</v>
      </c>
      <c r="AC53" s="8">
        <v>9998.0495999999985</v>
      </c>
      <c r="AD53" s="8">
        <v>0</v>
      </c>
      <c r="AE53" s="8">
        <v>14997.074399999998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239</v>
      </c>
      <c r="BD53" s="56">
        <v>0</v>
      </c>
    </row>
    <row r="54" spans="1:56" ht="28.5" customHeight="1" x14ac:dyDescent="0.45">
      <c r="A54" s="3" t="s">
        <v>146</v>
      </c>
      <c r="B54" s="14" t="s">
        <v>146</v>
      </c>
      <c r="C54" s="9" t="s">
        <v>195</v>
      </c>
      <c r="D54" s="13" t="s">
        <v>59</v>
      </c>
      <c r="E54" s="9">
        <v>20</v>
      </c>
      <c r="F54" s="9">
        <v>30</v>
      </c>
      <c r="G54" s="9" t="s">
        <v>60</v>
      </c>
      <c r="H54" s="9">
        <v>0</v>
      </c>
      <c r="I54" s="9">
        <v>53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45777</v>
      </c>
      <c r="U54" s="11">
        <v>10000</v>
      </c>
      <c r="V54" s="10">
        <v>0</v>
      </c>
      <c r="W54" s="10">
        <v>10000</v>
      </c>
      <c r="X54" s="10">
        <v>0</v>
      </c>
      <c r="Y54" s="10">
        <v>0</v>
      </c>
      <c r="Z54" s="9" t="s">
        <v>151</v>
      </c>
      <c r="AA54" s="8">
        <v>8801.1</v>
      </c>
      <c r="AB54" s="8">
        <v>8801.1</v>
      </c>
      <c r="AC54" s="8">
        <v>0</v>
      </c>
      <c r="AD54" s="8">
        <v>0</v>
      </c>
      <c r="AE54" s="8">
        <v>0</v>
      </c>
      <c r="AF54" s="8">
        <v>0</v>
      </c>
      <c r="AG54" s="1" t="s">
        <v>125</v>
      </c>
      <c r="AH54" s="1" t="s">
        <v>77</v>
      </c>
      <c r="AI54" s="1">
        <v>1</v>
      </c>
      <c r="AJ54" s="3">
        <v>45777</v>
      </c>
      <c r="AK54" s="3">
        <v>0</v>
      </c>
      <c r="AL54" s="3">
        <v>0</v>
      </c>
      <c r="AM54" s="3">
        <v>0</v>
      </c>
      <c r="AN54" s="3">
        <v>0</v>
      </c>
      <c r="AO54" s="3">
        <v>45776</v>
      </c>
      <c r="AP54" s="3">
        <v>45772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8.5" customHeight="1" x14ac:dyDescent="0.45">
      <c r="A55" s="3" t="s">
        <v>146</v>
      </c>
      <c r="B55" s="14" t="s">
        <v>146</v>
      </c>
      <c r="C55" s="9" t="s">
        <v>195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10000</v>
      </c>
      <c r="V55" s="10">
        <v>0</v>
      </c>
      <c r="W55" s="10">
        <v>10000</v>
      </c>
      <c r="X55" s="10">
        <v>0</v>
      </c>
      <c r="Y55" s="10">
        <v>0</v>
      </c>
      <c r="Z55" s="9" t="s">
        <v>151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>
        <v>0</v>
      </c>
      <c r="AG55" s="1" t="s">
        <v>122</v>
      </c>
      <c r="AH55" s="1" t="s">
        <v>77</v>
      </c>
      <c r="AI55" s="1">
        <v>1</v>
      </c>
      <c r="AJ55" s="3">
        <v>45807</v>
      </c>
      <c r="AK55" s="3">
        <v>0</v>
      </c>
      <c r="AL55" s="3">
        <v>0</v>
      </c>
      <c r="AM55" s="3">
        <v>0</v>
      </c>
      <c r="AN55" s="3">
        <v>0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540.28975000000003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151</v>
      </c>
      <c r="AA56" s="8">
        <v>17602.2</v>
      </c>
      <c r="AB56" s="8">
        <v>8801.1</v>
      </c>
      <c r="AC56" s="8">
        <v>8801.1</v>
      </c>
      <c r="AD56" s="8">
        <v>0</v>
      </c>
      <c r="AE56" s="8">
        <v>0</v>
      </c>
      <c r="AF56" s="8" t="s">
        <v>58</v>
      </c>
      <c r="AG56" s="1" t="s">
        <v>122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86</v>
      </c>
      <c r="D57" s="13" t="s">
        <v>59</v>
      </c>
      <c r="E57" s="9">
        <v>20</v>
      </c>
      <c r="F57" s="9">
        <v>38</v>
      </c>
      <c r="G57" s="9" t="s">
        <v>60</v>
      </c>
      <c r="H57" s="9">
        <v>0</v>
      </c>
      <c r="I57" s="9">
        <v>72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 t="s">
        <v>63</v>
      </c>
      <c r="U57" s="11">
        <v>50000</v>
      </c>
      <c r="V57" s="10">
        <v>0</v>
      </c>
      <c r="W57" s="10">
        <v>50000</v>
      </c>
      <c r="X57" s="10">
        <v>0</v>
      </c>
      <c r="Y57" s="10">
        <v>0</v>
      </c>
      <c r="Z57" s="9" t="s">
        <v>79</v>
      </c>
      <c r="AA57" s="8">
        <v>55181.5</v>
      </c>
      <c r="AB57" s="8">
        <v>14387</v>
      </c>
      <c r="AC57" s="8">
        <v>40794.5</v>
      </c>
      <c r="AD57" s="8">
        <v>0</v>
      </c>
      <c r="AE57" s="8">
        <v>0</v>
      </c>
      <c r="AF57" s="8">
        <v>0</v>
      </c>
      <c r="AG57" s="1" t="s">
        <v>124</v>
      </c>
      <c r="AH57" s="1" t="s">
        <v>77</v>
      </c>
      <c r="AI57" s="1">
        <v>1</v>
      </c>
      <c r="AJ57" s="3" t="s">
        <v>63</v>
      </c>
      <c r="AK57" s="3">
        <v>0</v>
      </c>
      <c r="AL57" s="3">
        <v>0</v>
      </c>
      <c r="AM57" s="3">
        <v>0</v>
      </c>
      <c r="AN57" s="3">
        <v>0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2937.2039999999997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79</v>
      </c>
      <c r="AA58" s="8">
        <v>55181.5</v>
      </c>
      <c r="AB58" s="8">
        <v>14387</v>
      </c>
      <c r="AC58" s="8">
        <v>40794.5</v>
      </c>
      <c r="AD58" s="8">
        <v>0</v>
      </c>
      <c r="AE58" s="8">
        <v>0</v>
      </c>
      <c r="AF58" s="8" t="s">
        <v>58</v>
      </c>
      <c r="AG58" s="1" t="s">
        <v>122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45">
      <c r="A59" s="3">
        <v>45727</v>
      </c>
      <c r="B59" s="14" t="s">
        <v>585</v>
      </c>
      <c r="C59" s="9" t="s">
        <v>548</v>
      </c>
      <c r="D59" s="13" t="s">
        <v>549</v>
      </c>
      <c r="E59" s="9">
        <v>20</v>
      </c>
      <c r="F59" s="9">
        <v>34</v>
      </c>
      <c r="G59" s="9" t="s">
        <v>60</v>
      </c>
      <c r="H59" s="9" t="s">
        <v>66</v>
      </c>
      <c r="I59" s="9">
        <v>90</v>
      </c>
      <c r="J59" s="9" t="s">
        <v>57</v>
      </c>
      <c r="K59" s="9">
        <v>5</v>
      </c>
      <c r="L59" s="9" t="s">
        <v>252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45747</v>
      </c>
      <c r="U59" s="11">
        <v>5000</v>
      </c>
      <c r="V59" s="10">
        <v>5446</v>
      </c>
      <c r="W59" s="10">
        <v>0</v>
      </c>
      <c r="X59" s="10">
        <v>5400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351</v>
      </c>
      <c r="AG59" s="1" t="s">
        <v>124</v>
      </c>
      <c r="AH59" s="1" t="s">
        <v>75</v>
      </c>
      <c r="AI59" s="1">
        <v>4</v>
      </c>
      <c r="AJ59" s="3">
        <v>45747</v>
      </c>
      <c r="AK59" s="3">
        <v>45743</v>
      </c>
      <c r="AL59" s="3">
        <v>45736</v>
      </c>
      <c r="AM59" s="3">
        <v>45744</v>
      </c>
      <c r="AN59" s="3">
        <v>45745</v>
      </c>
      <c r="AO59" s="3">
        <v>45746</v>
      </c>
      <c r="AP59" s="3">
        <v>45742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45721</v>
      </c>
      <c r="B60" s="14" t="s">
        <v>514</v>
      </c>
      <c r="C60" s="9" t="s">
        <v>152</v>
      </c>
      <c r="D60" s="13" t="s">
        <v>488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45747</v>
      </c>
      <c r="U60" s="11">
        <v>4960</v>
      </c>
      <c r="V60" s="10">
        <v>3989</v>
      </c>
      <c r="W60" s="10">
        <v>971</v>
      </c>
      <c r="X60" s="10">
        <v>10610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45747</v>
      </c>
      <c r="AK60" s="3">
        <v>45743</v>
      </c>
      <c r="AL60" s="3">
        <v>45736</v>
      </c>
      <c r="AM60" s="3">
        <v>45744</v>
      </c>
      <c r="AN60" s="3">
        <v>45745</v>
      </c>
      <c r="AO60" s="3">
        <v>45746</v>
      </c>
      <c r="AP60" s="3">
        <v>45742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45721</v>
      </c>
      <c r="B61" s="14" t="s">
        <v>514</v>
      </c>
      <c r="C61" s="9" t="s">
        <v>152</v>
      </c>
      <c r="D61" s="13" t="s">
        <v>357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111</v>
      </c>
      <c r="V61" s="10">
        <v>0</v>
      </c>
      <c r="W61" s="10">
        <v>111</v>
      </c>
      <c r="X61" s="10">
        <v>5600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122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45721</v>
      </c>
      <c r="B62" s="14" t="s">
        <v>515</v>
      </c>
      <c r="C62" s="9" t="s">
        <v>152</v>
      </c>
      <c r="D62" s="13" t="s">
        <v>161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45743</v>
      </c>
      <c r="U62" s="11">
        <v>20000</v>
      </c>
      <c r="V62" s="10">
        <v>15120</v>
      </c>
      <c r="W62" s="10">
        <v>4880</v>
      </c>
      <c r="X62" s="10">
        <v>21200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45743</v>
      </c>
      <c r="AK62" s="3">
        <v>45739</v>
      </c>
      <c r="AL62" s="3">
        <v>45732</v>
      </c>
      <c r="AM62" s="3">
        <v>45740</v>
      </c>
      <c r="AN62" s="3">
        <v>45741</v>
      </c>
      <c r="AO62" s="3">
        <v>45742</v>
      </c>
      <c r="AP62" s="3">
        <v>45738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45729</v>
      </c>
      <c r="B63" s="14" t="s">
        <v>609</v>
      </c>
      <c r="C63" s="9" t="s">
        <v>297</v>
      </c>
      <c r="D63" s="13" t="s">
        <v>584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251</v>
      </c>
      <c r="M63" s="10">
        <v>21</v>
      </c>
      <c r="N63" s="9">
        <v>33</v>
      </c>
      <c r="O63" s="9">
        <v>40</v>
      </c>
      <c r="P63" s="10">
        <v>170.969464512</v>
      </c>
      <c r="Q63" s="10">
        <v>0</v>
      </c>
      <c r="R63" s="10">
        <v>170.969464512</v>
      </c>
      <c r="S63" s="9" t="s">
        <v>71</v>
      </c>
      <c r="T63" s="12">
        <v>45743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81</v>
      </c>
      <c r="AA63" s="8">
        <v>8801.1</v>
      </c>
      <c r="AB63" s="8">
        <v>8801.1</v>
      </c>
      <c r="AC63" s="8">
        <v>0</v>
      </c>
      <c r="AD63" s="8">
        <v>3635</v>
      </c>
      <c r="AE63" s="8">
        <v>5166.1000000000004</v>
      </c>
      <c r="AF63" s="8">
        <v>0</v>
      </c>
      <c r="AG63" s="1" t="s">
        <v>122</v>
      </c>
      <c r="AH63" s="1" t="s">
        <v>68</v>
      </c>
      <c r="AI63" s="1">
        <v>4</v>
      </c>
      <c r="AJ63" s="3">
        <v>45743</v>
      </c>
      <c r="AK63" s="3">
        <v>45739</v>
      </c>
      <c r="AL63" s="3">
        <v>45733</v>
      </c>
      <c r="AM63" s="3">
        <v>45740</v>
      </c>
      <c r="AN63" s="3">
        <v>45741</v>
      </c>
      <c r="AO63" s="3">
        <v>45741</v>
      </c>
      <c r="AP63" s="3">
        <v>45738</v>
      </c>
      <c r="AQ63" s="3">
        <v>45742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45721</v>
      </c>
      <c r="B64" s="14" t="s">
        <v>516</v>
      </c>
      <c r="C64" s="9" t="s">
        <v>152</v>
      </c>
      <c r="D64" s="13" t="s">
        <v>356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45743</v>
      </c>
      <c r="U64" s="11">
        <v>10000</v>
      </c>
      <c r="V64" s="10">
        <v>10100</v>
      </c>
      <c r="W64" s="10">
        <v>0</v>
      </c>
      <c r="X64" s="10">
        <v>10599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45743</v>
      </c>
      <c r="AK64" s="3">
        <v>45739</v>
      </c>
      <c r="AL64" s="3">
        <v>45732</v>
      </c>
      <c r="AM64" s="3">
        <v>45740</v>
      </c>
      <c r="AN64" s="3">
        <v>45741</v>
      </c>
      <c r="AO64" s="3">
        <v>45742</v>
      </c>
      <c r="AP64" s="3">
        <v>45738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45721</v>
      </c>
      <c r="B65" s="14" t="s">
        <v>516</v>
      </c>
      <c r="C65" s="9" t="s">
        <v>152</v>
      </c>
      <c r="D65" s="13" t="s">
        <v>131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45743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81</v>
      </c>
      <c r="AA65" s="8">
        <v>5280.6600000000008</v>
      </c>
      <c r="AB65" s="8">
        <v>5280.6600000000008</v>
      </c>
      <c r="AC65" s="8">
        <v>0</v>
      </c>
      <c r="AD65" s="8">
        <v>0</v>
      </c>
      <c r="AE65" s="8">
        <v>5280.6600000000008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45743</v>
      </c>
      <c r="AK65" s="3">
        <v>45739</v>
      </c>
      <c r="AL65" s="3">
        <v>45732</v>
      </c>
      <c r="AM65" s="3">
        <v>45740</v>
      </c>
      <c r="AN65" s="3">
        <v>45741</v>
      </c>
      <c r="AO65" s="3">
        <v>45742</v>
      </c>
      <c r="AP65" s="3">
        <v>45738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45611</v>
      </c>
      <c r="B66" s="14" t="s">
        <v>249</v>
      </c>
      <c r="C66" s="9" t="s">
        <v>152</v>
      </c>
      <c r="D66" s="13" t="s">
        <v>131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45743</v>
      </c>
      <c r="U66" s="11">
        <v>67</v>
      </c>
      <c r="V66" s="10">
        <v>0</v>
      </c>
      <c r="W66" s="10">
        <v>67</v>
      </c>
      <c r="X66" s="10">
        <v>0</v>
      </c>
      <c r="Y66" s="10">
        <v>70.350000000000009</v>
      </c>
      <c r="Z66" s="9" t="s">
        <v>81</v>
      </c>
      <c r="AA66" s="8">
        <v>70.199250000000006</v>
      </c>
      <c r="AB66" s="8">
        <v>70.199250000000006</v>
      </c>
      <c r="AC66" s="8">
        <v>0</v>
      </c>
      <c r="AD66" s="8">
        <v>0</v>
      </c>
      <c r="AE66" s="8">
        <v>70.199250000000006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45743</v>
      </c>
      <c r="AK66" s="3">
        <v>45739</v>
      </c>
      <c r="AL66" s="3">
        <v>45732</v>
      </c>
      <c r="AM66" s="3">
        <v>45740</v>
      </c>
      <c r="AN66" s="3">
        <v>45741</v>
      </c>
      <c r="AO66" s="3">
        <v>45742</v>
      </c>
      <c r="AP66" s="3">
        <v>45738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45721</v>
      </c>
      <c r="B67" s="14" t="s">
        <v>517</v>
      </c>
      <c r="C67" s="9" t="s">
        <v>152</v>
      </c>
      <c r="D67" s="13" t="s">
        <v>141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45744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81</v>
      </c>
      <c r="AA67" s="8">
        <v>20955</v>
      </c>
      <c r="AB67" s="8">
        <v>20955</v>
      </c>
      <c r="AC67" s="8">
        <v>0</v>
      </c>
      <c r="AD67" s="8">
        <v>0</v>
      </c>
      <c r="AE67" s="8">
        <v>20955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45744</v>
      </c>
      <c r="AK67" s="3">
        <v>45740</v>
      </c>
      <c r="AL67" s="3">
        <v>45733</v>
      </c>
      <c r="AM67" s="3">
        <v>45741</v>
      </c>
      <c r="AN67" s="3">
        <v>45742</v>
      </c>
      <c r="AO67" s="3">
        <v>45743</v>
      </c>
      <c r="AP67" s="3">
        <v>45739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45611</v>
      </c>
      <c r="B68" s="14" t="s">
        <v>244</v>
      </c>
      <c r="C68" s="9" t="s">
        <v>152</v>
      </c>
      <c r="D68" s="13" t="s">
        <v>141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45744</v>
      </c>
      <c r="U68" s="11">
        <v>1945</v>
      </c>
      <c r="V68" s="10">
        <v>0</v>
      </c>
      <c r="W68" s="10">
        <v>1945</v>
      </c>
      <c r="X68" s="10">
        <v>0</v>
      </c>
      <c r="Y68" s="10">
        <v>2042.25</v>
      </c>
      <c r="Z68" s="9" t="s">
        <v>81</v>
      </c>
      <c r="AA68" s="8">
        <v>2037.8737500000002</v>
      </c>
      <c r="AB68" s="8">
        <v>2037.8737500000002</v>
      </c>
      <c r="AC68" s="8">
        <v>0</v>
      </c>
      <c r="AD68" s="8">
        <v>0</v>
      </c>
      <c r="AE68" s="8">
        <v>2037.8737500000002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45744</v>
      </c>
      <c r="AK68" s="3">
        <v>45740</v>
      </c>
      <c r="AL68" s="3">
        <v>45733</v>
      </c>
      <c r="AM68" s="3">
        <v>45741</v>
      </c>
      <c r="AN68" s="3">
        <v>45742</v>
      </c>
      <c r="AO68" s="3">
        <v>45743</v>
      </c>
      <c r="AP68" s="3">
        <v>45739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145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45721</v>
      </c>
      <c r="B69" s="14" t="s">
        <v>513</v>
      </c>
      <c r="C69" s="9" t="s">
        <v>152</v>
      </c>
      <c r="D69" s="13" t="s">
        <v>358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45744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10477.5</v>
      </c>
      <c r="AB69" s="8">
        <v>10477.5</v>
      </c>
      <c r="AC69" s="8">
        <v>0</v>
      </c>
      <c r="AD69" s="8">
        <v>0</v>
      </c>
      <c r="AE69" s="8">
        <v>10477.5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45744</v>
      </c>
      <c r="AK69" s="3">
        <v>45740</v>
      </c>
      <c r="AL69" s="3">
        <v>45733</v>
      </c>
      <c r="AM69" s="3">
        <v>45741</v>
      </c>
      <c r="AN69" s="3">
        <v>45742</v>
      </c>
      <c r="AO69" s="3">
        <v>45743</v>
      </c>
      <c r="AP69" s="3">
        <v>45739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369</v>
      </c>
      <c r="C70" s="9" t="s">
        <v>152</v>
      </c>
      <c r="D70" s="13" t="s">
        <v>358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252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45744</v>
      </c>
      <c r="U70" s="11">
        <v>940</v>
      </c>
      <c r="V70" s="10">
        <v>0</v>
      </c>
      <c r="W70" s="10">
        <v>940</v>
      </c>
      <c r="X70" s="10">
        <v>0</v>
      </c>
      <c r="Y70" s="10">
        <v>987</v>
      </c>
      <c r="Z70" s="9" t="s">
        <v>81</v>
      </c>
      <c r="AA70" s="8">
        <v>984.8850000000001</v>
      </c>
      <c r="AB70" s="8">
        <v>984.8850000000001</v>
      </c>
      <c r="AC70" s="8">
        <v>0</v>
      </c>
      <c r="AD70" s="8">
        <v>984.8850000000001</v>
      </c>
      <c r="AE70" s="8">
        <v>0</v>
      </c>
      <c r="AF70" s="8" t="s">
        <v>299</v>
      </c>
      <c r="AG70" s="1" t="s">
        <v>123</v>
      </c>
      <c r="AH70" s="1" t="s">
        <v>75</v>
      </c>
      <c r="AI70" s="1">
        <v>4</v>
      </c>
      <c r="AJ70" s="3">
        <v>45744</v>
      </c>
      <c r="AK70" s="3">
        <v>45740</v>
      </c>
      <c r="AL70" s="3">
        <v>45733</v>
      </c>
      <c r="AM70" s="3">
        <v>45741</v>
      </c>
      <c r="AN70" s="3">
        <v>45742</v>
      </c>
      <c r="AO70" s="3">
        <v>45743</v>
      </c>
      <c r="AP70" s="3">
        <v>45739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45721</v>
      </c>
      <c r="B71" s="14" t="s">
        <v>518</v>
      </c>
      <c r="C71" s="9" t="s">
        <v>152</v>
      </c>
      <c r="D71" s="13" t="s">
        <v>162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45744</v>
      </c>
      <c r="U71" s="11">
        <v>5040</v>
      </c>
      <c r="V71" s="10">
        <v>418</v>
      </c>
      <c r="W71" s="10">
        <v>4622</v>
      </c>
      <c r="X71" s="10">
        <v>0</v>
      </c>
      <c r="Y71" s="10">
        <v>4853.1000000000004</v>
      </c>
      <c r="Z71" s="9" t="s">
        <v>81</v>
      </c>
      <c r="AA71" s="8">
        <v>4842.7004999999999</v>
      </c>
      <c r="AB71" s="8">
        <v>4842.7004999999999</v>
      </c>
      <c r="AC71" s="8">
        <v>0</v>
      </c>
      <c r="AD71" s="8">
        <v>0</v>
      </c>
      <c r="AE71" s="8">
        <v>4842.7004999999999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45744</v>
      </c>
      <c r="AK71" s="3">
        <v>45740</v>
      </c>
      <c r="AL71" s="3">
        <v>45733</v>
      </c>
      <c r="AM71" s="3">
        <v>45741</v>
      </c>
      <c r="AN71" s="3">
        <v>45742</v>
      </c>
      <c r="AO71" s="3">
        <v>45743</v>
      </c>
      <c r="AP71" s="3">
        <v>45739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45738</v>
      </c>
      <c r="B72" s="14" t="s">
        <v>681</v>
      </c>
      <c r="C72" s="9" t="s">
        <v>111</v>
      </c>
      <c r="D72" s="13" t="s">
        <v>682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45745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3310.89</v>
      </c>
      <c r="AC72" s="8">
        <v>0</v>
      </c>
      <c r="AD72" s="8">
        <v>0</v>
      </c>
      <c r="AE72" s="8">
        <v>3310.89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45745</v>
      </c>
      <c r="AK72" s="3">
        <v>45741</v>
      </c>
      <c r="AL72" s="3">
        <v>45734</v>
      </c>
      <c r="AM72" s="3">
        <v>45742</v>
      </c>
      <c r="AN72" s="3">
        <v>45743</v>
      </c>
      <c r="AO72" s="3">
        <v>45744</v>
      </c>
      <c r="AP72" s="3">
        <v>45740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45738</v>
      </c>
      <c r="B73" s="14" t="s">
        <v>710</v>
      </c>
      <c r="C73" s="9" t="s">
        <v>111</v>
      </c>
      <c r="D73" s="13" t="s">
        <v>684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45745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45745</v>
      </c>
      <c r="AK73" s="3">
        <v>45741</v>
      </c>
      <c r="AL73" s="3">
        <v>45734</v>
      </c>
      <c r="AM73" s="3">
        <v>45742</v>
      </c>
      <c r="AN73" s="3">
        <v>45743</v>
      </c>
      <c r="AO73" s="3">
        <v>45744</v>
      </c>
      <c r="AP73" s="3">
        <v>45740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45720</v>
      </c>
      <c r="B74" s="14" t="s">
        <v>502</v>
      </c>
      <c r="C74" s="9" t="s">
        <v>111</v>
      </c>
      <c r="D74" s="13" t="s">
        <v>487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45747</v>
      </c>
      <c r="U74" s="11">
        <v>5000</v>
      </c>
      <c r="V74" s="10">
        <v>4703</v>
      </c>
      <c r="W74" s="10">
        <v>297</v>
      </c>
      <c r="X74" s="10">
        <v>5230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45747</v>
      </c>
      <c r="AK74" s="3">
        <v>45743</v>
      </c>
      <c r="AL74" s="3">
        <v>45736</v>
      </c>
      <c r="AM74" s="3">
        <v>45744</v>
      </c>
      <c r="AN74" s="3">
        <v>45745</v>
      </c>
      <c r="AO74" s="3">
        <v>45746</v>
      </c>
      <c r="AP74" s="3">
        <v>45742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45706</v>
      </c>
      <c r="B75" s="14" t="s">
        <v>424</v>
      </c>
      <c r="C75" s="9" t="s">
        <v>111</v>
      </c>
      <c r="D75" s="13" t="s">
        <v>425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45747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45747</v>
      </c>
      <c r="AK75" s="3">
        <v>45743</v>
      </c>
      <c r="AL75" s="3">
        <v>45736</v>
      </c>
      <c r="AM75" s="3">
        <v>45744</v>
      </c>
      <c r="AN75" s="3">
        <v>45745</v>
      </c>
      <c r="AO75" s="3">
        <v>45746</v>
      </c>
      <c r="AP75" s="3">
        <v>45742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250.15613333333337</v>
      </c>
    </row>
    <row r="76" spans="1:56" ht="28.5" customHeight="1" x14ac:dyDescent="0.45">
      <c r="A76" s="3">
        <v>45667</v>
      </c>
      <c r="B76" s="14" t="s">
        <v>339</v>
      </c>
      <c r="C76" s="9" t="s">
        <v>111</v>
      </c>
      <c r="D76" s="13" t="s">
        <v>333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45747</v>
      </c>
      <c r="U76" s="11">
        <v>2432</v>
      </c>
      <c r="V76" s="10">
        <v>2432</v>
      </c>
      <c r="W76" s="10">
        <v>0</v>
      </c>
      <c r="X76" s="10">
        <v>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45747</v>
      </c>
      <c r="AK76" s="3">
        <v>45743</v>
      </c>
      <c r="AL76" s="3">
        <v>45736</v>
      </c>
      <c r="AM76" s="3">
        <v>45744</v>
      </c>
      <c r="AN76" s="3">
        <v>45745</v>
      </c>
      <c r="AO76" s="3">
        <v>45746</v>
      </c>
      <c r="AP76" s="3">
        <v>45742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45667</v>
      </c>
      <c r="B77" s="14" t="s">
        <v>341</v>
      </c>
      <c r="C77" s="9" t="s">
        <v>111</v>
      </c>
      <c r="D77" s="13" t="s">
        <v>335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45747</v>
      </c>
      <c r="U77" s="11">
        <v>12000</v>
      </c>
      <c r="V77" s="10">
        <v>0</v>
      </c>
      <c r="W77" s="10">
        <v>12000</v>
      </c>
      <c r="X77" s="10">
        <v>0</v>
      </c>
      <c r="Y77" s="10">
        <v>12600</v>
      </c>
      <c r="Z77" s="9" t="s">
        <v>81</v>
      </c>
      <c r="AA77" s="8">
        <v>13243.56</v>
      </c>
      <c r="AB77" s="8">
        <v>0</v>
      </c>
      <c r="AC77" s="8">
        <v>13243.56</v>
      </c>
      <c r="AD77" s="8">
        <v>0</v>
      </c>
      <c r="AE77" s="8">
        <v>13243.56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45747</v>
      </c>
      <c r="AK77" s="3">
        <v>45743</v>
      </c>
      <c r="AL77" s="3">
        <v>45736</v>
      </c>
      <c r="AM77" s="3">
        <v>45744</v>
      </c>
      <c r="AN77" s="3">
        <v>45745</v>
      </c>
      <c r="AO77" s="3">
        <v>45746</v>
      </c>
      <c r="AP77" s="3">
        <v>45742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1000.6245333333335</v>
      </c>
    </row>
    <row r="78" spans="1:56" ht="28.5" customHeight="1" x14ac:dyDescent="0.45">
      <c r="A78" s="3">
        <v>45721</v>
      </c>
      <c r="B78" s="14" t="s">
        <v>517</v>
      </c>
      <c r="C78" s="9" t="s">
        <v>152</v>
      </c>
      <c r="D78" s="13" t="s">
        <v>141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252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45748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20955</v>
      </c>
      <c r="AB78" s="8">
        <v>0</v>
      </c>
      <c r="AC78" s="8">
        <v>20955</v>
      </c>
      <c r="AD78" s="8">
        <v>0</v>
      </c>
      <c r="AE78" s="8">
        <v>20955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45748</v>
      </c>
      <c r="AK78" s="3">
        <v>45744</v>
      </c>
      <c r="AL78" s="3">
        <v>45737</v>
      </c>
      <c r="AM78" s="3">
        <v>45745</v>
      </c>
      <c r="AN78" s="3">
        <v>45746</v>
      </c>
      <c r="AO78" s="3">
        <v>45747</v>
      </c>
      <c r="AP78" s="3">
        <v>45743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1583.2666666666664</v>
      </c>
    </row>
    <row r="79" spans="1:56" ht="28.5" customHeight="1" x14ac:dyDescent="0.45">
      <c r="A79" s="3">
        <v>45674</v>
      </c>
      <c r="B79" s="14" t="s">
        <v>368</v>
      </c>
      <c r="C79" s="9" t="s">
        <v>152</v>
      </c>
      <c r="D79" s="13" t="s">
        <v>161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252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45748</v>
      </c>
      <c r="U79" s="11">
        <v>811</v>
      </c>
      <c r="V79" s="10">
        <v>0</v>
      </c>
      <c r="W79" s="10">
        <v>811</v>
      </c>
      <c r="X79" s="10">
        <v>0</v>
      </c>
      <c r="Y79" s="10">
        <v>851.55000000000007</v>
      </c>
      <c r="Z79" s="9" t="s">
        <v>81</v>
      </c>
      <c r="AA79" s="8">
        <v>849.72525000000007</v>
      </c>
      <c r="AB79" s="8">
        <v>849.72525000000007</v>
      </c>
      <c r="AC79" s="8">
        <v>0</v>
      </c>
      <c r="AD79" s="8">
        <v>849.72525000000007</v>
      </c>
      <c r="AE79" s="8">
        <v>0</v>
      </c>
      <c r="AF79" s="8" t="s">
        <v>299</v>
      </c>
      <c r="AG79" s="1" t="s">
        <v>122</v>
      </c>
      <c r="AH79" s="1" t="s">
        <v>75</v>
      </c>
      <c r="AI79" s="1">
        <v>4</v>
      </c>
      <c r="AJ79" s="3">
        <v>45748</v>
      </c>
      <c r="AK79" s="3">
        <v>45744</v>
      </c>
      <c r="AL79" s="3">
        <v>45737</v>
      </c>
      <c r="AM79" s="3">
        <v>45745</v>
      </c>
      <c r="AN79" s="3">
        <v>45746</v>
      </c>
      <c r="AO79" s="3">
        <v>45747</v>
      </c>
      <c r="AP79" s="3">
        <v>45743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515</v>
      </c>
      <c r="C80" s="9" t="s">
        <v>152</v>
      </c>
      <c r="D80" s="13" t="s">
        <v>161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252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45748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10477.5</v>
      </c>
      <c r="AB80" s="8">
        <v>0</v>
      </c>
      <c r="AC80" s="8">
        <v>10477.5</v>
      </c>
      <c r="AD80" s="8">
        <v>0</v>
      </c>
      <c r="AE80" s="8">
        <v>10477.5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45748</v>
      </c>
      <c r="AK80" s="3">
        <v>45744</v>
      </c>
      <c r="AL80" s="3">
        <v>45737</v>
      </c>
      <c r="AM80" s="3">
        <v>45745</v>
      </c>
      <c r="AN80" s="3">
        <v>45746</v>
      </c>
      <c r="AO80" s="3">
        <v>45747</v>
      </c>
      <c r="AP80" s="3">
        <v>45743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791.63333333333321</v>
      </c>
    </row>
    <row r="81" spans="1:56" ht="28.5" customHeight="1" x14ac:dyDescent="0.45">
      <c r="A81" s="3">
        <v>45721</v>
      </c>
      <c r="B81" s="14" t="s">
        <v>518</v>
      </c>
      <c r="C81" s="9" t="s">
        <v>152</v>
      </c>
      <c r="D81" s="13" t="s">
        <v>489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45748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0</v>
      </c>
      <c r="AC81" s="8">
        <v>5280.6600000000008</v>
      </c>
      <c r="AD81" s="8">
        <v>0</v>
      </c>
      <c r="AE81" s="8">
        <v>5280.6600000000008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45748</v>
      </c>
      <c r="AK81" s="3">
        <v>45744</v>
      </c>
      <c r="AL81" s="3">
        <v>45737</v>
      </c>
      <c r="AM81" s="3">
        <v>45745</v>
      </c>
      <c r="AN81" s="3">
        <v>45746</v>
      </c>
      <c r="AO81" s="3">
        <v>45747</v>
      </c>
      <c r="AP81" s="3">
        <v>45743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398.98320000000001</v>
      </c>
    </row>
    <row r="82" spans="1:56" ht="28.5" customHeight="1" x14ac:dyDescent="0.45">
      <c r="A82" s="3">
        <v>45611</v>
      </c>
      <c r="B82" s="14" t="s">
        <v>246</v>
      </c>
      <c r="C82" s="9" t="s">
        <v>152</v>
      </c>
      <c r="D82" s="13" t="s">
        <v>489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45748</v>
      </c>
      <c r="U82" s="11">
        <v>640</v>
      </c>
      <c r="V82" s="10">
        <v>225</v>
      </c>
      <c r="W82" s="10">
        <v>415</v>
      </c>
      <c r="X82" s="10">
        <v>0</v>
      </c>
      <c r="Y82" s="10">
        <v>435.75</v>
      </c>
      <c r="Z82" s="9" t="s">
        <v>81</v>
      </c>
      <c r="AA82" s="8">
        <v>434.81625000000008</v>
      </c>
      <c r="AB82" s="8">
        <v>0</v>
      </c>
      <c r="AC82" s="8">
        <v>434.81625000000008</v>
      </c>
      <c r="AD82" s="8">
        <v>0</v>
      </c>
      <c r="AE82" s="8">
        <v>434.81625000000008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45748</v>
      </c>
      <c r="AK82" s="3">
        <v>45744</v>
      </c>
      <c r="AL82" s="3">
        <v>45737</v>
      </c>
      <c r="AM82" s="3">
        <v>45745</v>
      </c>
      <c r="AN82" s="3">
        <v>45746</v>
      </c>
      <c r="AO82" s="3">
        <v>45747</v>
      </c>
      <c r="AP82" s="3">
        <v>45743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32.852783333333335</v>
      </c>
    </row>
    <row r="83" spans="1:56" ht="28.5" customHeight="1" x14ac:dyDescent="0.45">
      <c r="A83" s="3">
        <v>45721</v>
      </c>
      <c r="B83" s="14" t="s">
        <v>519</v>
      </c>
      <c r="C83" s="9" t="s">
        <v>152</v>
      </c>
      <c r="D83" s="13" t="s">
        <v>415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45748</v>
      </c>
      <c r="U83" s="11">
        <v>10080</v>
      </c>
      <c r="V83" s="10">
        <v>0</v>
      </c>
      <c r="W83" s="10">
        <v>10080</v>
      </c>
      <c r="X83" s="10">
        <v>0</v>
      </c>
      <c r="Y83" s="10">
        <v>10584</v>
      </c>
      <c r="Z83" s="9" t="s">
        <v>81</v>
      </c>
      <c r="AA83" s="8">
        <v>10279.684800000001</v>
      </c>
      <c r="AB83" s="8">
        <v>0</v>
      </c>
      <c r="AC83" s="8">
        <v>10279.684800000001</v>
      </c>
      <c r="AD83" s="8">
        <v>0</v>
      </c>
      <c r="AE83" s="8">
        <v>10279.684800000001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45748</v>
      </c>
      <c r="AK83" s="3">
        <v>45744</v>
      </c>
      <c r="AL83" s="3">
        <v>45737</v>
      </c>
      <c r="AM83" s="3">
        <v>45745</v>
      </c>
      <c r="AN83" s="3">
        <v>45746</v>
      </c>
      <c r="AO83" s="3">
        <v>45747</v>
      </c>
      <c r="AP83" s="3">
        <v>45743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776.68729599999983</v>
      </c>
    </row>
    <row r="84" spans="1:56" ht="28.5" customHeight="1" x14ac:dyDescent="0.45">
      <c r="A84" s="3">
        <v>45738</v>
      </c>
      <c r="B84" s="14" t="s">
        <v>685</v>
      </c>
      <c r="C84" s="9" t="s">
        <v>111</v>
      </c>
      <c r="D84" s="13" t="s">
        <v>686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45751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45751</v>
      </c>
      <c r="AK84" s="3">
        <v>45747</v>
      </c>
      <c r="AL84" s="3">
        <v>45740</v>
      </c>
      <c r="AM84" s="3">
        <v>45748</v>
      </c>
      <c r="AN84" s="3">
        <v>45749</v>
      </c>
      <c r="AO84" s="3">
        <v>45750</v>
      </c>
      <c r="AP84" s="3">
        <v>45746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45738</v>
      </c>
      <c r="B85" s="14" t="s">
        <v>711</v>
      </c>
      <c r="C85" s="9" t="s">
        <v>111</v>
      </c>
      <c r="D85" s="13" t="s">
        <v>687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45751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4414.5199999999995</v>
      </c>
      <c r="AB85" s="8">
        <v>4414.5199999999995</v>
      </c>
      <c r="AC85" s="8">
        <v>0</v>
      </c>
      <c r="AD85" s="8">
        <v>0</v>
      </c>
      <c r="AE85" s="8">
        <v>4414.5199999999995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45751</v>
      </c>
      <c r="AK85" s="3">
        <v>45747</v>
      </c>
      <c r="AL85" s="3">
        <v>45740</v>
      </c>
      <c r="AM85" s="3">
        <v>45748</v>
      </c>
      <c r="AN85" s="3">
        <v>45749</v>
      </c>
      <c r="AO85" s="3">
        <v>45750</v>
      </c>
      <c r="AP85" s="3">
        <v>45746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45740</v>
      </c>
      <c r="B86" s="14" t="s">
        <v>683</v>
      </c>
      <c r="C86" s="9" t="s">
        <v>111</v>
      </c>
      <c r="D86" s="13" t="s">
        <v>693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45758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45758</v>
      </c>
      <c r="AK86" s="3">
        <v>45754</v>
      </c>
      <c r="AL86" s="3">
        <v>45747</v>
      </c>
      <c r="AM86" s="3">
        <v>45755</v>
      </c>
      <c r="AN86" s="3">
        <v>45756</v>
      </c>
      <c r="AO86" s="3">
        <v>45757</v>
      </c>
      <c r="AP86" s="3">
        <v>45753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250.15613333333337</v>
      </c>
    </row>
    <row r="87" spans="1:56" ht="28.5" customHeight="1" x14ac:dyDescent="0.45">
      <c r="A87" s="3">
        <v>45741</v>
      </c>
      <c r="B87" s="14" t="s">
        <v>138</v>
      </c>
      <c r="C87" s="9" t="s">
        <v>152</v>
      </c>
      <c r="D87" s="13" t="s">
        <v>141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45764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10477.5</v>
      </c>
      <c r="AB87" s="8">
        <v>0</v>
      </c>
      <c r="AC87" s="8">
        <v>10477.5</v>
      </c>
      <c r="AD87" s="8">
        <v>0</v>
      </c>
      <c r="AE87" s="8">
        <v>10477.5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45764</v>
      </c>
      <c r="AK87" s="3">
        <v>45760</v>
      </c>
      <c r="AL87" s="3">
        <v>45753</v>
      </c>
      <c r="AM87" s="3">
        <v>45761</v>
      </c>
      <c r="AN87" s="3">
        <v>45762</v>
      </c>
      <c r="AO87" s="3">
        <v>45763</v>
      </c>
      <c r="AP87" s="3">
        <v>45759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791.63333333333321</v>
      </c>
    </row>
    <row r="88" spans="1:56" ht="28.5" customHeight="1" x14ac:dyDescent="0.45">
      <c r="A88" s="3">
        <v>45741</v>
      </c>
      <c r="B88" s="14" t="s">
        <v>138</v>
      </c>
      <c r="C88" s="9" t="s">
        <v>111</v>
      </c>
      <c r="D88" s="13" t="s">
        <v>688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45765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0</v>
      </c>
      <c r="AE88" s="8">
        <v>4414.5199999999995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45765</v>
      </c>
      <c r="AK88" s="3">
        <v>45761</v>
      </c>
      <c r="AL88" s="3">
        <v>45754</v>
      </c>
      <c r="AM88" s="3">
        <v>45762</v>
      </c>
      <c r="AN88" s="3">
        <v>45763</v>
      </c>
      <c r="AO88" s="3">
        <v>45764</v>
      </c>
      <c r="AP88" s="3">
        <v>45760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45741</v>
      </c>
      <c r="B89" s="14" t="s">
        <v>138</v>
      </c>
      <c r="C89" s="9" t="s">
        <v>111</v>
      </c>
      <c r="D89" s="13" t="s">
        <v>689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45765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81</v>
      </c>
      <c r="AA89" s="8">
        <v>4414.5199999999995</v>
      </c>
      <c r="AB89" s="8">
        <v>633</v>
      </c>
      <c r="AC89" s="8">
        <v>3781.5199999999995</v>
      </c>
      <c r="AD89" s="8">
        <v>0</v>
      </c>
      <c r="AE89" s="8">
        <v>4414.5199999999995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45765</v>
      </c>
      <c r="AK89" s="3">
        <v>45761</v>
      </c>
      <c r="AL89" s="3">
        <v>45754</v>
      </c>
      <c r="AM89" s="3">
        <v>45762</v>
      </c>
      <c r="AN89" s="3">
        <v>45763</v>
      </c>
      <c r="AO89" s="3">
        <v>45764</v>
      </c>
      <c r="AP89" s="3">
        <v>45760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285.71484444444445</v>
      </c>
    </row>
    <row r="90" spans="1:56" ht="28.5" customHeight="1" x14ac:dyDescent="0.45">
      <c r="A90" s="3">
        <v>45741</v>
      </c>
      <c r="B90" s="14" t="s">
        <v>138</v>
      </c>
      <c r="C90" s="9" t="s">
        <v>111</v>
      </c>
      <c r="D90" s="13" t="s">
        <v>690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45765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81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45765</v>
      </c>
      <c r="AK90" s="3">
        <v>45761</v>
      </c>
      <c r="AL90" s="3">
        <v>45754</v>
      </c>
      <c r="AM90" s="3">
        <v>45762</v>
      </c>
      <c r="AN90" s="3">
        <v>45763</v>
      </c>
      <c r="AO90" s="3">
        <v>45764</v>
      </c>
      <c r="AP90" s="3">
        <v>45760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333.54151111111111</v>
      </c>
    </row>
    <row r="91" spans="1:56" ht="28.5" customHeight="1" x14ac:dyDescent="0.45">
      <c r="A91" s="3">
        <v>45734</v>
      </c>
      <c r="B91" s="14" t="s">
        <v>655</v>
      </c>
      <c r="C91" s="9" t="s">
        <v>155</v>
      </c>
      <c r="D91" s="13" t="s">
        <v>642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45768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5378.4500000000007</v>
      </c>
      <c r="AF91" s="8" t="s">
        <v>610</v>
      </c>
      <c r="AG91" s="1" t="s">
        <v>123</v>
      </c>
      <c r="AH91" s="1" t="s">
        <v>75</v>
      </c>
      <c r="AI91" s="1">
        <v>4</v>
      </c>
      <c r="AJ91" s="3">
        <v>45768</v>
      </c>
      <c r="AK91" s="3">
        <v>45764</v>
      </c>
      <c r="AL91" s="3">
        <v>45757</v>
      </c>
      <c r="AM91" s="3">
        <v>45765</v>
      </c>
      <c r="AN91" s="3">
        <v>45766</v>
      </c>
      <c r="AO91" s="3">
        <v>45767</v>
      </c>
      <c r="AP91" s="3">
        <v>45763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406.37177777777782</v>
      </c>
    </row>
    <row r="92" spans="1:56" ht="28.5" customHeight="1" x14ac:dyDescent="0.45">
      <c r="A92" s="3">
        <v>45734</v>
      </c>
      <c r="B92" s="14" t="s">
        <v>655</v>
      </c>
      <c r="C92" s="9" t="s">
        <v>155</v>
      </c>
      <c r="D92" s="13" t="s">
        <v>644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45768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5378.4500000000007</v>
      </c>
      <c r="AF92" s="8" t="s">
        <v>610</v>
      </c>
      <c r="AG92" s="1" t="s">
        <v>123</v>
      </c>
      <c r="AH92" s="1" t="s">
        <v>75</v>
      </c>
      <c r="AI92" s="1">
        <v>4</v>
      </c>
      <c r="AJ92" s="3">
        <v>45768</v>
      </c>
      <c r="AK92" s="3">
        <v>45764</v>
      </c>
      <c r="AL92" s="3">
        <v>45757</v>
      </c>
      <c r="AM92" s="3">
        <v>45765</v>
      </c>
      <c r="AN92" s="3">
        <v>45766</v>
      </c>
      <c r="AO92" s="3">
        <v>45767</v>
      </c>
      <c r="AP92" s="3">
        <v>45763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406.37177777777782</v>
      </c>
    </row>
    <row r="93" spans="1:56" ht="28.5" customHeight="1" x14ac:dyDescent="0.45">
      <c r="A93" s="3">
        <v>45734</v>
      </c>
      <c r="B93" s="14" t="s">
        <v>655</v>
      </c>
      <c r="C93" s="9" t="s">
        <v>155</v>
      </c>
      <c r="D93" s="13" t="s">
        <v>645</v>
      </c>
      <c r="E93" s="9">
        <v>20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45768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5378.4500000000007</v>
      </c>
      <c r="AF93" s="8" t="s">
        <v>610</v>
      </c>
      <c r="AG93" s="1" t="s">
        <v>123</v>
      </c>
      <c r="AH93" s="1" t="s">
        <v>75</v>
      </c>
      <c r="AI93" s="1">
        <v>4</v>
      </c>
      <c r="AJ93" s="3">
        <v>45768</v>
      </c>
      <c r="AK93" s="3">
        <v>45764</v>
      </c>
      <c r="AL93" s="3">
        <v>45757</v>
      </c>
      <c r="AM93" s="3">
        <v>45765</v>
      </c>
      <c r="AN93" s="3">
        <v>45766</v>
      </c>
      <c r="AO93" s="3">
        <v>45767</v>
      </c>
      <c r="AP93" s="3">
        <v>45763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406.37177777777782</v>
      </c>
    </row>
    <row r="94" spans="1:56" ht="28.5" customHeight="1" x14ac:dyDescent="0.45">
      <c r="A94" s="3">
        <v>45734</v>
      </c>
      <c r="B94" s="14" t="s">
        <v>692</v>
      </c>
      <c r="C94" s="9" t="s">
        <v>155</v>
      </c>
      <c r="D94" s="13" t="s">
        <v>671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45768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5378.4500000000007</v>
      </c>
      <c r="AF94" s="8" t="s">
        <v>610</v>
      </c>
      <c r="AG94" s="1" t="s">
        <v>123</v>
      </c>
      <c r="AH94" s="1" t="s">
        <v>75</v>
      </c>
      <c r="AI94" s="1">
        <v>4</v>
      </c>
      <c r="AJ94" s="3">
        <v>45768</v>
      </c>
      <c r="AK94" s="3">
        <v>45764</v>
      </c>
      <c r="AL94" s="3">
        <v>45757</v>
      </c>
      <c r="AM94" s="3">
        <v>45765</v>
      </c>
      <c r="AN94" s="3">
        <v>45766</v>
      </c>
      <c r="AO94" s="3">
        <v>45767</v>
      </c>
      <c r="AP94" s="3">
        <v>45763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406.37177777777782</v>
      </c>
    </row>
    <row r="95" spans="1:56" ht="28.5" customHeight="1" x14ac:dyDescent="0.45">
      <c r="A95" s="3" t="s">
        <v>146</v>
      </c>
      <c r="B95" s="14" t="s">
        <v>146</v>
      </c>
      <c r="C95" s="9" t="s">
        <v>155</v>
      </c>
      <c r="D95" s="13" t="s">
        <v>646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45768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5378.4500000000007</v>
      </c>
      <c r="AF95" s="8" t="s">
        <v>610</v>
      </c>
      <c r="AG95" s="1" t="s">
        <v>123</v>
      </c>
      <c r="AH95" s="1" t="s">
        <v>75</v>
      </c>
      <c r="AI95" s="1">
        <v>4</v>
      </c>
      <c r="AJ95" s="3">
        <v>45768</v>
      </c>
      <c r="AK95" s="3">
        <v>45764</v>
      </c>
      <c r="AL95" s="3">
        <v>45757</v>
      </c>
      <c r="AM95" s="3">
        <v>45765</v>
      </c>
      <c r="AN95" s="3">
        <v>45766</v>
      </c>
      <c r="AO95" s="3">
        <v>45767</v>
      </c>
      <c r="AP95" s="3">
        <v>45763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406.37177777777782</v>
      </c>
    </row>
    <row r="96" spans="1:56" ht="28.5" customHeight="1" x14ac:dyDescent="0.45">
      <c r="A96" s="3">
        <v>45740</v>
      </c>
      <c r="B96" s="14" t="s">
        <v>694</v>
      </c>
      <c r="C96" s="9" t="s">
        <v>80</v>
      </c>
      <c r="D96" s="13" t="s">
        <v>340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45776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45776</v>
      </c>
      <c r="AK96" s="3">
        <v>45772</v>
      </c>
      <c r="AL96" s="3">
        <v>45765</v>
      </c>
      <c r="AM96" s="3">
        <v>45773</v>
      </c>
      <c r="AN96" s="3">
        <v>45774</v>
      </c>
      <c r="AO96" s="3">
        <v>45775</v>
      </c>
      <c r="AP96" s="3">
        <v>45771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416.92688888888887</v>
      </c>
    </row>
    <row r="97" spans="1:56" ht="28.5" customHeight="1" x14ac:dyDescent="0.45">
      <c r="A97" s="3">
        <v>45738</v>
      </c>
      <c r="B97" s="14" t="s">
        <v>691</v>
      </c>
      <c r="C97" s="9" t="s">
        <v>111</v>
      </c>
      <c r="D97" s="13" t="s">
        <v>682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416.92688888888887</v>
      </c>
    </row>
    <row r="98" spans="1:56" ht="28.5" customHeight="1" x14ac:dyDescent="0.45">
      <c r="A98" s="3">
        <v>45740</v>
      </c>
      <c r="B98" s="14" t="s">
        <v>706</v>
      </c>
      <c r="C98" s="9" t="s">
        <v>80</v>
      </c>
      <c r="D98" s="13" t="s">
        <v>394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81</v>
      </c>
      <c r="AA98" s="8">
        <v>3227.07</v>
      </c>
      <c r="AB98" s="8">
        <v>0</v>
      </c>
      <c r="AC98" s="8">
        <v>3227.07</v>
      </c>
      <c r="AD98" s="8">
        <v>0</v>
      </c>
      <c r="AE98" s="8">
        <v>3227.07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243.82306666666665</v>
      </c>
    </row>
    <row r="99" spans="1:56" ht="28.5" customHeight="1" x14ac:dyDescent="0.45">
      <c r="A99" s="3" t="s">
        <v>146</v>
      </c>
      <c r="B99" s="14" t="s">
        <v>146</v>
      </c>
      <c r="C99" s="9" t="s">
        <v>152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45777</v>
      </c>
      <c r="U99" s="11">
        <v>140000</v>
      </c>
      <c r="V99" s="10">
        <v>0</v>
      </c>
      <c r="W99" s="10">
        <v>140000</v>
      </c>
      <c r="X99" s="10">
        <v>0</v>
      </c>
      <c r="Y99" s="10">
        <v>147000</v>
      </c>
      <c r="Z99" s="9" t="s">
        <v>81</v>
      </c>
      <c r="AA99" s="8">
        <v>146685</v>
      </c>
      <c r="AB99" s="8">
        <v>0</v>
      </c>
      <c r="AC99" s="8">
        <v>146685</v>
      </c>
      <c r="AD99" s="8">
        <v>0</v>
      </c>
      <c r="AE99" s="8">
        <v>146685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45777</v>
      </c>
      <c r="AK99" s="3">
        <v>45773</v>
      </c>
      <c r="AL99" s="3">
        <v>45766</v>
      </c>
      <c r="AM99" s="3">
        <v>45774</v>
      </c>
      <c r="AN99" s="3">
        <v>45775</v>
      </c>
      <c r="AO99" s="3">
        <v>45776</v>
      </c>
      <c r="AP99" s="3">
        <v>45772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11082.866666666665</v>
      </c>
    </row>
    <row r="100" spans="1:56" ht="28.5" customHeight="1" x14ac:dyDescent="0.45">
      <c r="A100" s="3" t="s">
        <v>146</v>
      </c>
      <c r="B100" s="14" t="s">
        <v>146</v>
      </c>
      <c r="C100" s="9" t="s">
        <v>80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45777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81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45777</v>
      </c>
      <c r="AK100" s="3">
        <v>45773</v>
      </c>
      <c r="AL100" s="3">
        <v>45766</v>
      </c>
      <c r="AM100" s="3">
        <v>45774</v>
      </c>
      <c r="AN100" s="3">
        <v>45775</v>
      </c>
      <c r="AO100" s="3">
        <v>45776</v>
      </c>
      <c r="AP100" s="3">
        <v>45772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1667.7075555555555</v>
      </c>
    </row>
    <row r="101" spans="1:56" ht="28.5" customHeight="1" x14ac:dyDescent="0.45">
      <c r="A101" s="3">
        <v>45705</v>
      </c>
      <c r="B101" s="14" t="s">
        <v>423</v>
      </c>
      <c r="C101" s="9" t="s">
        <v>152</v>
      </c>
      <c r="D101" s="13" t="s">
        <v>242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252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122</v>
      </c>
      <c r="V101" s="10">
        <v>0</v>
      </c>
      <c r="W101" s="10">
        <v>122</v>
      </c>
      <c r="X101" s="10">
        <v>11870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510</v>
      </c>
      <c r="AG101" s="1" t="s">
        <v>123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 t="s">
        <v>146</v>
      </c>
      <c r="B102" s="14" t="s">
        <v>146</v>
      </c>
      <c r="C102" s="9" t="s">
        <v>98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 t="s">
        <v>63</v>
      </c>
      <c r="U102" s="11">
        <v>40000</v>
      </c>
      <c r="V102" s="10">
        <v>0</v>
      </c>
      <c r="W102" s="10">
        <v>40000</v>
      </c>
      <c r="X102" s="10">
        <v>0</v>
      </c>
      <c r="Y102" s="10">
        <v>42000</v>
      </c>
      <c r="Z102" s="9" t="s">
        <v>81</v>
      </c>
      <c r="AA102" s="8">
        <v>43027.600000000006</v>
      </c>
      <c r="AB102" s="8">
        <v>0</v>
      </c>
      <c r="AC102" s="8">
        <v>43027.600000000006</v>
      </c>
      <c r="AD102" s="8">
        <v>0</v>
      </c>
      <c r="AE102" s="8">
        <v>43027.600000000006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3250.9742222222226</v>
      </c>
    </row>
    <row r="103" spans="1:56" ht="28.5" customHeight="1" x14ac:dyDescent="0.45">
      <c r="A103" s="3">
        <v>45720</v>
      </c>
      <c r="B103" s="14" t="s">
        <v>503</v>
      </c>
      <c r="C103" s="9" t="s">
        <v>111</v>
      </c>
      <c r="D103" s="13" t="s">
        <v>485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250.15613333333337</v>
      </c>
    </row>
    <row r="104" spans="1:56" ht="28.5" customHeight="1" x14ac:dyDescent="0.45">
      <c r="A104" s="3">
        <v>45720</v>
      </c>
      <c r="B104" s="14" t="s">
        <v>504</v>
      </c>
      <c r="C104" s="9" t="s">
        <v>111</v>
      </c>
      <c r="D104" s="13" t="s">
        <v>486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81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250.15613333333337</v>
      </c>
    </row>
    <row r="105" spans="1:56" ht="28.5" customHeight="1" x14ac:dyDescent="0.45">
      <c r="A105" s="3">
        <v>45720</v>
      </c>
      <c r="B105" s="14" t="s">
        <v>502</v>
      </c>
      <c r="C105" s="9" t="s">
        <v>111</v>
      </c>
      <c r="D105" s="13" t="s">
        <v>487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416.92688888888887</v>
      </c>
    </row>
    <row r="106" spans="1:56" ht="28.5" customHeight="1" x14ac:dyDescent="0.45">
      <c r="A106" s="3">
        <v>45720</v>
      </c>
      <c r="B106" s="14" t="s">
        <v>505</v>
      </c>
      <c r="C106" s="9" t="s">
        <v>111</v>
      </c>
      <c r="D106" s="13" t="s">
        <v>490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416.92688888888887</v>
      </c>
    </row>
    <row r="107" spans="1:56" ht="28.5" customHeight="1" x14ac:dyDescent="0.45">
      <c r="A107" s="3">
        <v>45712</v>
      </c>
      <c r="B107" s="14" t="s">
        <v>448</v>
      </c>
      <c r="C107" s="9" t="s">
        <v>111</v>
      </c>
      <c r="D107" s="13" t="s">
        <v>127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416.92688888888887</v>
      </c>
    </row>
    <row r="108" spans="1:56" ht="28.5" customHeight="1" x14ac:dyDescent="0.45">
      <c r="A108" s="3">
        <v>45681</v>
      </c>
      <c r="B108" s="14" t="s">
        <v>376</v>
      </c>
      <c r="C108" s="9" t="s">
        <v>80</v>
      </c>
      <c r="D108" s="13" t="s">
        <v>373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3478.5300000000007</v>
      </c>
      <c r="AB108" s="8">
        <v>0</v>
      </c>
      <c r="AC108" s="8">
        <v>3478.5300000000007</v>
      </c>
      <c r="AD108" s="8">
        <v>0</v>
      </c>
      <c r="AE108" s="8">
        <v>3478.5300000000007</v>
      </c>
      <c r="AF108" s="8">
        <v>0</v>
      </c>
      <c r="AG108" s="1" t="s">
        <v>124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262.82226666666674</v>
      </c>
    </row>
    <row r="109" spans="1:56" ht="28.5" customHeight="1" x14ac:dyDescent="0.45">
      <c r="A109" s="3">
        <v>45705</v>
      </c>
      <c r="B109" s="14" t="s">
        <v>422</v>
      </c>
      <c r="C109" s="9" t="s">
        <v>152</v>
      </c>
      <c r="D109" s="13" t="s">
        <v>209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252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855</v>
      </c>
      <c r="V109" s="10">
        <v>0</v>
      </c>
      <c r="W109" s="10">
        <v>855</v>
      </c>
      <c r="X109" s="10">
        <v>16440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445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45674</v>
      </c>
      <c r="B110" s="14" t="s">
        <v>370</v>
      </c>
      <c r="C110" s="9" t="s">
        <v>152</v>
      </c>
      <c r="D110" s="13" t="s">
        <v>360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252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152</v>
      </c>
      <c r="V110" s="10">
        <v>0</v>
      </c>
      <c r="W110" s="10">
        <v>152</v>
      </c>
      <c r="X110" s="10">
        <v>6000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5987</v>
      </c>
      <c r="AG110" s="1" t="s">
        <v>124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444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45611</v>
      </c>
      <c r="B111" s="14" t="s">
        <v>245</v>
      </c>
      <c r="C111" s="9" t="s">
        <v>152</v>
      </c>
      <c r="D111" s="13" t="s">
        <v>160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2320</v>
      </c>
      <c r="V111" s="10">
        <v>0</v>
      </c>
      <c r="W111" s="10">
        <v>2320</v>
      </c>
      <c r="X111" s="10">
        <v>20900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45611</v>
      </c>
      <c r="B112" s="14" t="s">
        <v>248</v>
      </c>
      <c r="C112" s="9" t="s">
        <v>152</v>
      </c>
      <c r="D112" s="13" t="s">
        <v>241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45611</v>
      </c>
      <c r="B113" s="14" t="s">
        <v>247</v>
      </c>
      <c r="C113" s="9" t="s">
        <v>152</v>
      </c>
      <c r="D113" s="13" t="s">
        <v>226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1434</v>
      </c>
      <c r="V113" s="10">
        <v>0</v>
      </c>
      <c r="W113" s="10">
        <v>1434</v>
      </c>
      <c r="X113" s="10">
        <v>11200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145</v>
      </c>
      <c r="AY113" s="2">
        <v>29.3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45523</v>
      </c>
      <c r="B114" s="14" t="s">
        <v>205</v>
      </c>
      <c r="C114" s="9" t="s">
        <v>152</v>
      </c>
      <c r="D114" s="13" t="s">
        <v>203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45523</v>
      </c>
      <c r="B115" s="14" t="s">
        <v>205</v>
      </c>
      <c r="C115" s="9" t="s">
        <v>152</v>
      </c>
      <c r="D115" s="13" t="s">
        <v>204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89</v>
      </c>
      <c r="V115" s="10">
        <v>0</v>
      </c>
      <c r="W115" s="10">
        <v>89</v>
      </c>
      <c r="X115" s="10">
        <v>11180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45643</v>
      </c>
      <c r="B116" s="14" t="s">
        <v>285</v>
      </c>
      <c r="C116" s="9" t="s">
        <v>111</v>
      </c>
      <c r="D116" s="13" t="s">
        <v>286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142</v>
      </c>
      <c r="U116" s="11">
        <v>4000</v>
      </c>
      <c r="V116" s="10">
        <v>3712</v>
      </c>
      <c r="W116" s="10">
        <v>288</v>
      </c>
      <c r="X116" s="10">
        <v>4300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142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142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45720</v>
      </c>
      <c r="B117" s="14" t="s">
        <v>138</v>
      </c>
      <c r="C117" s="9" t="s">
        <v>111</v>
      </c>
      <c r="D117" s="13" t="s">
        <v>288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142</v>
      </c>
      <c r="U117" s="11">
        <v>4000</v>
      </c>
      <c r="V117" s="10">
        <v>4010</v>
      </c>
      <c r="W117" s="10">
        <v>0</v>
      </c>
      <c r="X117" s="10">
        <v>4470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142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45720</v>
      </c>
      <c r="B118" s="14" t="s">
        <v>138</v>
      </c>
      <c r="C118" s="9" t="s">
        <v>111</v>
      </c>
      <c r="D118" s="13" t="s">
        <v>334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142</v>
      </c>
      <c r="U118" s="11">
        <v>3000</v>
      </c>
      <c r="V118" s="10">
        <v>3065</v>
      </c>
      <c r="W118" s="10">
        <v>0</v>
      </c>
      <c r="X118" s="10">
        <v>3300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142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45628</v>
      </c>
      <c r="B119" s="14" t="s">
        <v>259</v>
      </c>
      <c r="C119" s="9" t="s">
        <v>111</v>
      </c>
      <c r="D119" s="13" t="s">
        <v>260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2500</v>
      </c>
      <c r="V119" s="10">
        <v>2600</v>
      </c>
      <c r="W119" s="10">
        <v>0</v>
      </c>
      <c r="X119" s="10">
        <v>2800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45541</v>
      </c>
      <c r="B120" s="14" t="s">
        <v>211</v>
      </c>
      <c r="C120" s="9" t="s">
        <v>111</v>
      </c>
      <c r="D120" s="13" t="s">
        <v>212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3000</v>
      </c>
      <c r="V120" s="10">
        <v>3318</v>
      </c>
      <c r="W120" s="10">
        <v>0</v>
      </c>
      <c r="X120" s="10">
        <v>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217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>
        <v>0</v>
      </c>
      <c r="AY120" s="2" t="s">
        <v>348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45548</v>
      </c>
      <c r="B121" s="14" t="s">
        <v>215</v>
      </c>
      <c r="C121" s="9" t="s">
        <v>111</v>
      </c>
      <c r="D121" s="13" t="s">
        <v>214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2500</v>
      </c>
      <c r="V121" s="10">
        <v>2364</v>
      </c>
      <c r="W121" s="10">
        <v>136</v>
      </c>
      <c r="X121" s="10">
        <v>5500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145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45581</v>
      </c>
      <c r="B122" s="14" t="s">
        <v>221</v>
      </c>
      <c r="C122" s="9" t="s">
        <v>111</v>
      </c>
      <c r="D122" s="13" t="s">
        <v>222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3000</v>
      </c>
      <c r="V122" s="10">
        <v>3194</v>
      </c>
      <c r="W122" s="10">
        <v>0</v>
      </c>
      <c r="X122" s="10">
        <v>5632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81</v>
      </c>
      <c r="AA123" s="8">
        <v>441463.73480000009</v>
      </c>
      <c r="AB123" s="8">
        <v>75901.613750000019</v>
      </c>
      <c r="AC123" s="8">
        <v>365562.12105000007</v>
      </c>
      <c r="AD123" s="8">
        <v>5469.6102500000006</v>
      </c>
      <c r="AE123" s="8">
        <v>435994.12455000018</v>
      </c>
      <c r="AF123" s="8" t="s">
        <v>58</v>
      </c>
      <c r="AG123" s="1" t="s">
        <v>122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45721</v>
      </c>
      <c r="B124" s="14" t="s">
        <v>511</v>
      </c>
      <c r="C124" s="9" t="s">
        <v>73</v>
      </c>
      <c r="D124" s="13" t="s">
        <v>231</v>
      </c>
      <c r="E124" s="9">
        <v>20</v>
      </c>
      <c r="F124" s="9">
        <v>32</v>
      </c>
      <c r="G124" s="9" t="s">
        <v>60</v>
      </c>
      <c r="H124" s="9">
        <v>0</v>
      </c>
      <c r="I124" s="9">
        <v>72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156</v>
      </c>
      <c r="T124" s="12">
        <v>45743</v>
      </c>
      <c r="U124" s="11">
        <v>10000</v>
      </c>
      <c r="V124" s="10">
        <v>9348</v>
      </c>
      <c r="W124" s="10">
        <v>652</v>
      </c>
      <c r="X124" s="10">
        <v>10762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123</v>
      </c>
      <c r="AH124" s="1" t="s">
        <v>74</v>
      </c>
      <c r="AI124" s="1">
        <v>2</v>
      </c>
      <c r="AJ124" s="3">
        <v>45743</v>
      </c>
      <c r="AK124" s="3">
        <v>0</v>
      </c>
      <c r="AL124" s="3">
        <v>45734</v>
      </c>
      <c r="AM124" s="3">
        <v>45741</v>
      </c>
      <c r="AN124" s="3">
        <v>45742</v>
      </c>
      <c r="AO124" s="3">
        <v>45742</v>
      </c>
      <c r="AP124" s="3">
        <v>45738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8.5" customHeight="1" x14ac:dyDescent="0.45">
      <c r="A125" s="3">
        <v>45714</v>
      </c>
      <c r="B125" s="14" t="s">
        <v>459</v>
      </c>
      <c r="C125" s="9" t="s">
        <v>86</v>
      </c>
      <c r="D125" s="13" t="s">
        <v>381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329</v>
      </c>
      <c r="T125" s="12">
        <v>45743</v>
      </c>
      <c r="U125" s="11">
        <v>50000</v>
      </c>
      <c r="V125" s="10">
        <v>0</v>
      </c>
      <c r="W125" s="10">
        <v>50000</v>
      </c>
      <c r="X125" s="10">
        <v>10180</v>
      </c>
      <c r="Y125" s="10">
        <v>41811</v>
      </c>
      <c r="Z125" s="9" t="s">
        <v>82</v>
      </c>
      <c r="AA125" s="8">
        <v>44975.674590000002</v>
      </c>
      <c r="AB125" s="8">
        <v>44975.674590000002</v>
      </c>
      <c r="AC125" s="8">
        <v>0</v>
      </c>
      <c r="AD125" s="8">
        <v>0</v>
      </c>
      <c r="AE125" s="8">
        <v>0</v>
      </c>
      <c r="AF125" s="8" t="s">
        <v>432</v>
      </c>
      <c r="AG125" s="1" t="s">
        <v>123</v>
      </c>
      <c r="AH125" s="1" t="s">
        <v>74</v>
      </c>
      <c r="AI125" s="1">
        <v>2</v>
      </c>
      <c r="AJ125" s="3">
        <v>45743</v>
      </c>
      <c r="AK125" s="3">
        <v>0</v>
      </c>
      <c r="AL125" s="3">
        <v>45734</v>
      </c>
      <c r="AM125" s="3">
        <v>45741</v>
      </c>
      <c r="AN125" s="3">
        <v>45742</v>
      </c>
      <c r="AO125" s="3">
        <v>45742</v>
      </c>
      <c r="AP125" s="3">
        <v>45738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8.5" customHeight="1" x14ac:dyDescent="0.45">
      <c r="A126" s="3">
        <v>45724</v>
      </c>
      <c r="B126" s="14" t="s">
        <v>589</v>
      </c>
      <c r="C126" s="9" t="s">
        <v>86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45744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82</v>
      </c>
      <c r="AA126" s="8">
        <v>21513.800000000003</v>
      </c>
      <c r="AB126" s="8">
        <v>21513.800000000003</v>
      </c>
      <c r="AC126" s="8">
        <v>0</v>
      </c>
      <c r="AD126" s="8">
        <v>0</v>
      </c>
      <c r="AE126" s="8">
        <v>0</v>
      </c>
      <c r="AF126" s="8" t="s">
        <v>436</v>
      </c>
      <c r="AG126" s="1" t="s">
        <v>123</v>
      </c>
      <c r="AH126" s="1" t="s">
        <v>74</v>
      </c>
      <c r="AI126" s="1">
        <v>2</v>
      </c>
      <c r="AJ126" s="3">
        <v>45744</v>
      </c>
      <c r="AK126" s="3">
        <v>0</v>
      </c>
      <c r="AL126" s="3">
        <v>45735</v>
      </c>
      <c r="AM126" s="3">
        <v>45742</v>
      </c>
      <c r="AN126" s="3">
        <v>45743</v>
      </c>
      <c r="AO126" s="3">
        <v>45743</v>
      </c>
      <c r="AP126" s="3">
        <v>45739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8.5" customHeight="1" x14ac:dyDescent="0.45">
      <c r="A127" s="3">
        <v>45720</v>
      </c>
      <c r="B127" s="14" t="s">
        <v>506</v>
      </c>
      <c r="C127" s="9" t="s">
        <v>86</v>
      </c>
      <c r="D127" s="13" t="s">
        <v>405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45743</v>
      </c>
      <c r="U127" s="11">
        <v>25000</v>
      </c>
      <c r="V127" s="10">
        <v>0</v>
      </c>
      <c r="W127" s="10">
        <v>25000</v>
      </c>
      <c r="X127" s="10">
        <v>0</v>
      </c>
      <c r="Y127" s="10">
        <v>26250</v>
      </c>
      <c r="Z127" s="9" t="s">
        <v>82</v>
      </c>
      <c r="AA127" s="8">
        <v>26892.250000000004</v>
      </c>
      <c r="AB127" s="8">
        <v>26892.250000000004</v>
      </c>
      <c r="AC127" s="8">
        <v>0</v>
      </c>
      <c r="AD127" s="8">
        <v>0</v>
      </c>
      <c r="AE127" s="8">
        <v>0</v>
      </c>
      <c r="AF127" s="8" t="s">
        <v>432</v>
      </c>
      <c r="AG127" s="1" t="s">
        <v>123</v>
      </c>
      <c r="AH127" s="1" t="s">
        <v>74</v>
      </c>
      <c r="AI127" s="1">
        <v>2</v>
      </c>
      <c r="AJ127" s="3">
        <v>45743</v>
      </c>
      <c r="AK127" s="3">
        <v>0</v>
      </c>
      <c r="AL127" s="3">
        <v>45734</v>
      </c>
      <c r="AM127" s="3">
        <v>45741</v>
      </c>
      <c r="AN127" s="3">
        <v>45742</v>
      </c>
      <c r="AO127" s="3">
        <v>45742</v>
      </c>
      <c r="AP127" s="3">
        <v>45738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8.5" customHeight="1" x14ac:dyDescent="0.45">
      <c r="A128" s="3">
        <v>45721</v>
      </c>
      <c r="B128" s="14" t="s">
        <v>522</v>
      </c>
      <c r="C128" s="9" t="s">
        <v>152</v>
      </c>
      <c r="D128" s="13" t="s">
        <v>491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45744</v>
      </c>
      <c r="U128" s="11">
        <v>20503</v>
      </c>
      <c r="V128" s="10">
        <v>0</v>
      </c>
      <c r="W128" s="10">
        <v>20503</v>
      </c>
      <c r="X128" s="10">
        <v>0</v>
      </c>
      <c r="Y128" s="10">
        <v>21528.15</v>
      </c>
      <c r="Z128" s="9" t="s">
        <v>82</v>
      </c>
      <c r="AA128" s="8">
        <v>21482.018250000005</v>
      </c>
      <c r="AB128" s="8">
        <v>0</v>
      </c>
      <c r="AC128" s="8">
        <v>21482.018250000005</v>
      </c>
      <c r="AD128" s="8">
        <v>0</v>
      </c>
      <c r="AE128" s="8">
        <v>0</v>
      </c>
      <c r="AF128" s="8">
        <v>0</v>
      </c>
      <c r="AG128" s="1" t="s">
        <v>123</v>
      </c>
      <c r="AH128" s="1" t="s">
        <v>74</v>
      </c>
      <c r="AI128" s="1">
        <v>2</v>
      </c>
      <c r="AJ128" s="3">
        <v>45744</v>
      </c>
      <c r="AK128" s="3">
        <v>0</v>
      </c>
      <c r="AL128" s="3">
        <v>45735</v>
      </c>
      <c r="AM128" s="3">
        <v>45742</v>
      </c>
      <c r="AN128" s="3">
        <v>45743</v>
      </c>
      <c r="AO128" s="3">
        <v>45743</v>
      </c>
      <c r="AP128" s="3">
        <v>45739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1642.1809506666671</v>
      </c>
    </row>
    <row r="129" spans="1:56" ht="28.5" customHeight="1" x14ac:dyDescent="0.45">
      <c r="A129" s="3">
        <v>45724</v>
      </c>
      <c r="B129" s="14" t="s">
        <v>590</v>
      </c>
      <c r="C129" s="9" t="s">
        <v>86</v>
      </c>
      <c r="D129" s="13" t="s">
        <v>526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232</v>
      </c>
      <c r="T129" s="12">
        <v>45744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82</v>
      </c>
      <c r="AA129" s="8">
        <v>7529.8300000000008</v>
      </c>
      <c r="AB129" s="8">
        <v>0</v>
      </c>
      <c r="AC129" s="8">
        <v>7529.8300000000008</v>
      </c>
      <c r="AD129" s="8">
        <v>0</v>
      </c>
      <c r="AE129" s="8">
        <v>0</v>
      </c>
      <c r="AF129" s="8" t="s">
        <v>436</v>
      </c>
      <c r="AG129" s="1" t="s">
        <v>123</v>
      </c>
      <c r="AH129" s="1" t="s">
        <v>74</v>
      </c>
      <c r="AI129" s="1">
        <v>2</v>
      </c>
      <c r="AJ129" s="3">
        <v>45744</v>
      </c>
      <c r="AK129" s="3">
        <v>0</v>
      </c>
      <c r="AL129" s="3">
        <v>45735</v>
      </c>
      <c r="AM129" s="3">
        <v>45742</v>
      </c>
      <c r="AN129" s="3">
        <v>45743</v>
      </c>
      <c r="AO129" s="3">
        <v>45743</v>
      </c>
      <c r="AP129" s="3">
        <v>45739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575.61367111111122</v>
      </c>
    </row>
    <row r="130" spans="1:56" ht="28.5" customHeight="1" x14ac:dyDescent="0.45">
      <c r="A130" s="3">
        <v>45724</v>
      </c>
      <c r="B130" s="14" t="s">
        <v>590</v>
      </c>
      <c r="C130" s="9" t="s">
        <v>86</v>
      </c>
      <c r="D130" s="13" t="s">
        <v>527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45744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82</v>
      </c>
      <c r="AA130" s="8">
        <v>32270.700000000004</v>
      </c>
      <c r="AB130" s="8">
        <v>0</v>
      </c>
      <c r="AC130" s="8">
        <v>32270.700000000004</v>
      </c>
      <c r="AD130" s="8">
        <v>0</v>
      </c>
      <c r="AE130" s="8">
        <v>0</v>
      </c>
      <c r="AF130" s="8" t="s">
        <v>436</v>
      </c>
      <c r="AG130" s="1" t="s">
        <v>123</v>
      </c>
      <c r="AH130" s="1" t="s">
        <v>74</v>
      </c>
      <c r="AI130" s="1">
        <v>2</v>
      </c>
      <c r="AJ130" s="3">
        <v>45744</v>
      </c>
      <c r="AK130" s="3">
        <v>0</v>
      </c>
      <c r="AL130" s="3">
        <v>45735</v>
      </c>
      <c r="AM130" s="3">
        <v>45742</v>
      </c>
      <c r="AN130" s="3">
        <v>45743</v>
      </c>
      <c r="AO130" s="3">
        <v>45743</v>
      </c>
      <c r="AP130" s="3">
        <v>45739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2466.9157333333337</v>
      </c>
    </row>
    <row r="131" spans="1:56" ht="28.5" customHeight="1" x14ac:dyDescent="0.45">
      <c r="A131" s="3">
        <v>45721</v>
      </c>
      <c r="B131" s="14" t="s">
        <v>520</v>
      </c>
      <c r="C131" s="9" t="s">
        <v>152</v>
      </c>
      <c r="D131" s="13" t="s">
        <v>293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45747</v>
      </c>
      <c r="U131" s="11">
        <v>10080</v>
      </c>
      <c r="V131" s="10">
        <v>0</v>
      </c>
      <c r="W131" s="10">
        <v>10080</v>
      </c>
      <c r="X131" s="10">
        <v>0</v>
      </c>
      <c r="Y131" s="10">
        <v>10584</v>
      </c>
      <c r="Z131" s="9" t="s">
        <v>82</v>
      </c>
      <c r="AA131" s="8">
        <v>10561.320000000002</v>
      </c>
      <c r="AB131" s="8">
        <v>0</v>
      </c>
      <c r="AC131" s="8">
        <v>10561.320000000002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74</v>
      </c>
      <c r="AI131" s="1">
        <v>2</v>
      </c>
      <c r="AJ131" s="3">
        <v>45747</v>
      </c>
      <c r="AK131" s="3">
        <v>0</v>
      </c>
      <c r="AL131" s="3">
        <v>45738</v>
      </c>
      <c r="AM131" s="3">
        <v>45745</v>
      </c>
      <c r="AN131" s="3">
        <v>45746</v>
      </c>
      <c r="AO131" s="3">
        <v>45746</v>
      </c>
      <c r="AP131" s="3">
        <v>45742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807.35424000000012</v>
      </c>
    </row>
    <row r="132" spans="1:56" ht="28.5" customHeight="1" x14ac:dyDescent="0.45">
      <c r="A132" s="3">
        <v>45721</v>
      </c>
      <c r="B132" s="14" t="s">
        <v>521</v>
      </c>
      <c r="C132" s="9" t="s">
        <v>152</v>
      </c>
      <c r="D132" s="13" t="s">
        <v>289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45747</v>
      </c>
      <c r="U132" s="11">
        <v>10080</v>
      </c>
      <c r="V132" s="10">
        <v>0</v>
      </c>
      <c r="W132" s="10">
        <v>10080</v>
      </c>
      <c r="X132" s="10">
        <v>0</v>
      </c>
      <c r="Y132" s="10">
        <v>10584</v>
      </c>
      <c r="Z132" s="9" t="s">
        <v>82</v>
      </c>
      <c r="AA132" s="8">
        <v>10561.320000000002</v>
      </c>
      <c r="AB132" s="8">
        <v>0</v>
      </c>
      <c r="AC132" s="8">
        <v>10561.320000000002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74</v>
      </c>
      <c r="AI132" s="1">
        <v>2</v>
      </c>
      <c r="AJ132" s="3">
        <v>45747</v>
      </c>
      <c r="AK132" s="3">
        <v>0</v>
      </c>
      <c r="AL132" s="3">
        <v>45738</v>
      </c>
      <c r="AM132" s="3">
        <v>45745</v>
      </c>
      <c r="AN132" s="3">
        <v>45746</v>
      </c>
      <c r="AO132" s="3">
        <v>45746</v>
      </c>
      <c r="AP132" s="3">
        <v>45742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807.35424000000012</v>
      </c>
    </row>
    <row r="133" spans="1:56" ht="28.5" customHeight="1" x14ac:dyDescent="0.45">
      <c r="A133" s="3">
        <v>45724</v>
      </c>
      <c r="B133" s="14" t="s">
        <v>591</v>
      </c>
      <c r="C133" s="9" t="s">
        <v>86</v>
      </c>
      <c r="D133" s="13" t="s">
        <v>528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45747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82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0</v>
      </c>
      <c r="AF133" s="8" t="s">
        <v>436</v>
      </c>
      <c r="AG133" s="1" t="s">
        <v>123</v>
      </c>
      <c r="AH133" s="1" t="s">
        <v>74</v>
      </c>
      <c r="AI133" s="1">
        <v>2</v>
      </c>
      <c r="AJ133" s="3">
        <v>45747</v>
      </c>
      <c r="AK133" s="3">
        <v>0</v>
      </c>
      <c r="AL133" s="3">
        <v>45738</v>
      </c>
      <c r="AM133" s="3">
        <v>45745</v>
      </c>
      <c r="AN133" s="3">
        <v>45746</v>
      </c>
      <c r="AO133" s="3">
        <v>45746</v>
      </c>
      <c r="AP133" s="3">
        <v>45742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1644.610488888889</v>
      </c>
    </row>
    <row r="134" spans="1:56" ht="28.5" customHeight="1" x14ac:dyDescent="0.45">
      <c r="A134" s="3">
        <v>45724</v>
      </c>
      <c r="B134" s="14" t="s">
        <v>591</v>
      </c>
      <c r="C134" s="9" t="s">
        <v>86</v>
      </c>
      <c r="D134" s="13" t="s">
        <v>269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45747</v>
      </c>
      <c r="U134" s="11">
        <v>15000</v>
      </c>
      <c r="V134" s="10">
        <v>0</v>
      </c>
      <c r="W134" s="10">
        <v>15000</v>
      </c>
      <c r="X134" s="10">
        <v>0</v>
      </c>
      <c r="Y134" s="10">
        <v>15750</v>
      </c>
      <c r="Z134" s="9" t="s">
        <v>82</v>
      </c>
      <c r="AA134" s="8">
        <v>16135.350000000002</v>
      </c>
      <c r="AB134" s="8">
        <v>0</v>
      </c>
      <c r="AC134" s="8">
        <v>16135.350000000002</v>
      </c>
      <c r="AD134" s="8">
        <v>0</v>
      </c>
      <c r="AE134" s="8">
        <v>0</v>
      </c>
      <c r="AF134" s="8" t="s">
        <v>436</v>
      </c>
      <c r="AG134" s="1" t="s">
        <v>123</v>
      </c>
      <c r="AH134" s="1" t="s">
        <v>74</v>
      </c>
      <c r="AI134" s="1">
        <v>2</v>
      </c>
      <c r="AJ134" s="3">
        <v>45747</v>
      </c>
      <c r="AK134" s="3">
        <v>0</v>
      </c>
      <c r="AL134" s="3">
        <v>45738</v>
      </c>
      <c r="AM134" s="3">
        <v>45745</v>
      </c>
      <c r="AN134" s="3">
        <v>45746</v>
      </c>
      <c r="AO134" s="3">
        <v>45746</v>
      </c>
      <c r="AP134" s="3">
        <v>45742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1233.4578666666669</v>
      </c>
    </row>
    <row r="135" spans="1:56" ht="28.5" customHeight="1" x14ac:dyDescent="0.45">
      <c r="A135" s="3">
        <v>45724</v>
      </c>
      <c r="B135" s="14" t="s">
        <v>591</v>
      </c>
      <c r="C135" s="9" t="s">
        <v>86</v>
      </c>
      <c r="D135" s="13" t="s">
        <v>529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45747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82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0</v>
      </c>
      <c r="AF135" s="8" t="s">
        <v>436</v>
      </c>
      <c r="AG135" s="1" t="s">
        <v>123</v>
      </c>
      <c r="AH135" s="1" t="s">
        <v>74</v>
      </c>
      <c r="AI135" s="1">
        <v>2</v>
      </c>
      <c r="AJ135" s="3">
        <v>45747</v>
      </c>
      <c r="AK135" s="3">
        <v>0</v>
      </c>
      <c r="AL135" s="3">
        <v>45738</v>
      </c>
      <c r="AM135" s="3">
        <v>45745</v>
      </c>
      <c r="AN135" s="3">
        <v>45746</v>
      </c>
      <c r="AO135" s="3">
        <v>45746</v>
      </c>
      <c r="AP135" s="3">
        <v>45742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822.3052444444445</v>
      </c>
    </row>
    <row r="136" spans="1:56" ht="28.5" customHeight="1" x14ac:dyDescent="0.45">
      <c r="A136" s="3">
        <v>45724</v>
      </c>
      <c r="B136" s="14" t="s">
        <v>592</v>
      </c>
      <c r="C136" s="9" t="s">
        <v>86</v>
      </c>
      <c r="D136" s="13" t="s">
        <v>268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45747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436</v>
      </c>
      <c r="AG136" s="1" t="s">
        <v>123</v>
      </c>
      <c r="AH136" s="1" t="s">
        <v>74</v>
      </c>
      <c r="AI136" s="1">
        <v>2</v>
      </c>
      <c r="AJ136" s="3">
        <v>45747</v>
      </c>
      <c r="AK136" s="3">
        <v>0</v>
      </c>
      <c r="AL136" s="3">
        <v>45738</v>
      </c>
      <c r="AM136" s="3">
        <v>45745</v>
      </c>
      <c r="AN136" s="3">
        <v>45746</v>
      </c>
      <c r="AO136" s="3">
        <v>45746</v>
      </c>
      <c r="AP136" s="3">
        <v>45742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1644.610488888889</v>
      </c>
    </row>
    <row r="137" spans="1:56" ht="28.5" customHeight="1" x14ac:dyDescent="0.45">
      <c r="A137" s="3">
        <v>45722</v>
      </c>
      <c r="B137" s="14" t="s">
        <v>530</v>
      </c>
      <c r="C137" s="9" t="s">
        <v>86</v>
      </c>
      <c r="D137" s="13" t="s">
        <v>321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45747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82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0</v>
      </c>
      <c r="AF137" s="8" t="s">
        <v>436</v>
      </c>
      <c r="AG137" s="1" t="s">
        <v>123</v>
      </c>
      <c r="AH137" s="1" t="s">
        <v>74</v>
      </c>
      <c r="AI137" s="1">
        <v>2</v>
      </c>
      <c r="AJ137" s="3">
        <v>45747</v>
      </c>
      <c r="AK137" s="3">
        <v>0</v>
      </c>
      <c r="AL137" s="3">
        <v>45738</v>
      </c>
      <c r="AM137" s="3">
        <v>45745</v>
      </c>
      <c r="AN137" s="3">
        <v>45746</v>
      </c>
      <c r="AO137" s="3">
        <v>45746</v>
      </c>
      <c r="AP137" s="3">
        <v>45742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2466.9157333333337</v>
      </c>
    </row>
    <row r="138" spans="1:56" ht="28.5" customHeight="1" x14ac:dyDescent="0.45">
      <c r="A138" s="3">
        <v>45723</v>
      </c>
      <c r="B138" s="14" t="s">
        <v>552</v>
      </c>
      <c r="C138" s="9" t="s">
        <v>86</v>
      </c>
      <c r="D138" s="13" t="s">
        <v>435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45747</v>
      </c>
      <c r="U138" s="11">
        <v>40000</v>
      </c>
      <c r="V138" s="10">
        <v>0</v>
      </c>
      <c r="W138" s="10">
        <v>40000</v>
      </c>
      <c r="X138" s="10">
        <v>0</v>
      </c>
      <c r="Y138" s="10">
        <v>42000</v>
      </c>
      <c r="Z138" s="9" t="s">
        <v>82</v>
      </c>
      <c r="AA138" s="8">
        <v>43027.600000000006</v>
      </c>
      <c r="AB138" s="8">
        <v>0</v>
      </c>
      <c r="AC138" s="8">
        <v>43027.600000000006</v>
      </c>
      <c r="AD138" s="8">
        <v>0</v>
      </c>
      <c r="AE138" s="8">
        <v>0</v>
      </c>
      <c r="AF138" s="8" t="s">
        <v>436</v>
      </c>
      <c r="AG138" s="1" t="s">
        <v>123</v>
      </c>
      <c r="AH138" s="1" t="s">
        <v>74</v>
      </c>
      <c r="AI138" s="1">
        <v>2</v>
      </c>
      <c r="AJ138" s="3">
        <v>45747</v>
      </c>
      <c r="AK138" s="3">
        <v>0</v>
      </c>
      <c r="AL138" s="3">
        <v>45738</v>
      </c>
      <c r="AM138" s="3">
        <v>45745</v>
      </c>
      <c r="AN138" s="3">
        <v>45746</v>
      </c>
      <c r="AO138" s="3">
        <v>45746</v>
      </c>
      <c r="AP138" s="3">
        <v>45742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3289.220977777778</v>
      </c>
    </row>
    <row r="139" spans="1:56" ht="28.5" customHeight="1" x14ac:dyDescent="0.45">
      <c r="A139" s="3">
        <v>45724</v>
      </c>
      <c r="B139" s="14" t="s">
        <v>593</v>
      </c>
      <c r="C139" s="9" t="s">
        <v>86</v>
      </c>
      <c r="D139" s="13" t="s">
        <v>328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329</v>
      </c>
      <c r="T139" s="12">
        <v>45748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82</v>
      </c>
      <c r="AA139" s="8">
        <v>21513.800000000003</v>
      </c>
      <c r="AB139" s="8">
        <v>0</v>
      </c>
      <c r="AC139" s="8">
        <v>21513.800000000003</v>
      </c>
      <c r="AD139" s="8">
        <v>0</v>
      </c>
      <c r="AE139" s="8">
        <v>0</v>
      </c>
      <c r="AF139" s="8" t="s">
        <v>298</v>
      </c>
      <c r="AG139" s="1" t="s">
        <v>123</v>
      </c>
      <c r="AH139" s="1" t="s">
        <v>74</v>
      </c>
      <c r="AI139" s="1">
        <v>2</v>
      </c>
      <c r="AJ139" s="3">
        <v>45748</v>
      </c>
      <c r="AK139" s="3">
        <v>0</v>
      </c>
      <c r="AL139" s="3">
        <v>45739</v>
      </c>
      <c r="AM139" s="3">
        <v>45746</v>
      </c>
      <c r="AN139" s="3">
        <v>45747</v>
      </c>
      <c r="AO139" s="3">
        <v>45747</v>
      </c>
      <c r="AP139" s="3">
        <v>45743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1644.610488888889</v>
      </c>
    </row>
    <row r="140" spans="1:56" ht="28.5" customHeight="1" x14ac:dyDescent="0.45">
      <c r="A140" s="3">
        <v>45731</v>
      </c>
      <c r="B140" s="14" t="s">
        <v>657</v>
      </c>
      <c r="C140" s="9" t="s">
        <v>86</v>
      </c>
      <c r="D140" s="13" t="s">
        <v>615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45749</v>
      </c>
      <c r="U140" s="11">
        <v>15000</v>
      </c>
      <c r="V140" s="10">
        <v>0</v>
      </c>
      <c r="W140" s="10">
        <v>15000</v>
      </c>
      <c r="X140" s="10">
        <v>0</v>
      </c>
      <c r="Y140" s="10">
        <v>15750</v>
      </c>
      <c r="Z140" s="9" t="s">
        <v>82</v>
      </c>
      <c r="AA140" s="8">
        <v>16135.350000000002</v>
      </c>
      <c r="AB140" s="8">
        <v>0</v>
      </c>
      <c r="AC140" s="8">
        <v>16135.350000000002</v>
      </c>
      <c r="AD140" s="8">
        <v>0</v>
      </c>
      <c r="AE140" s="8">
        <v>0</v>
      </c>
      <c r="AF140" s="8" t="s">
        <v>243</v>
      </c>
      <c r="AG140" s="1" t="s">
        <v>123</v>
      </c>
      <c r="AH140" s="1" t="s">
        <v>74</v>
      </c>
      <c r="AI140" s="1">
        <v>2</v>
      </c>
      <c r="AJ140" s="3">
        <v>45749</v>
      </c>
      <c r="AK140" s="3">
        <v>0</v>
      </c>
      <c r="AL140" s="3">
        <v>45740</v>
      </c>
      <c r="AM140" s="3">
        <v>45747</v>
      </c>
      <c r="AN140" s="3">
        <v>45748</v>
      </c>
      <c r="AO140" s="3">
        <v>45748</v>
      </c>
      <c r="AP140" s="3">
        <v>45744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1233.4578666666669</v>
      </c>
    </row>
    <row r="141" spans="1:56" ht="28.5" customHeight="1" x14ac:dyDescent="0.45">
      <c r="A141" s="3">
        <v>45731</v>
      </c>
      <c r="B141" s="14" t="s">
        <v>658</v>
      </c>
      <c r="C141" s="9" t="s">
        <v>86</v>
      </c>
      <c r="D141" s="13" t="s">
        <v>619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45749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 t="s">
        <v>243</v>
      </c>
      <c r="AG141" s="1" t="s">
        <v>123</v>
      </c>
      <c r="AH141" s="1" t="s">
        <v>74</v>
      </c>
      <c r="AI141" s="1">
        <v>2</v>
      </c>
      <c r="AJ141" s="3">
        <v>45749</v>
      </c>
      <c r="AK141" s="3">
        <v>0</v>
      </c>
      <c r="AL141" s="3">
        <v>45740</v>
      </c>
      <c r="AM141" s="3">
        <v>45747</v>
      </c>
      <c r="AN141" s="3">
        <v>45748</v>
      </c>
      <c r="AO141" s="3">
        <v>45748</v>
      </c>
      <c r="AP141" s="3">
        <v>45744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411.15262222222225</v>
      </c>
    </row>
    <row r="142" spans="1:56" ht="28.5" customHeight="1" x14ac:dyDescent="0.45">
      <c r="A142" s="3">
        <v>45731</v>
      </c>
      <c r="B142" s="14" t="s">
        <v>658</v>
      </c>
      <c r="C142" s="9" t="s">
        <v>86</v>
      </c>
      <c r="D142" s="13" t="s">
        <v>620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232</v>
      </c>
      <c r="T142" s="12">
        <v>45749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243</v>
      </c>
      <c r="AG142" s="1" t="s">
        <v>123</v>
      </c>
      <c r="AH142" s="1" t="s">
        <v>74</v>
      </c>
      <c r="AI142" s="1">
        <v>2</v>
      </c>
      <c r="AJ142" s="3">
        <v>45749</v>
      </c>
      <c r="AK142" s="3">
        <v>0</v>
      </c>
      <c r="AL142" s="3">
        <v>45740</v>
      </c>
      <c r="AM142" s="3">
        <v>45747</v>
      </c>
      <c r="AN142" s="3">
        <v>45748</v>
      </c>
      <c r="AO142" s="3">
        <v>45748</v>
      </c>
      <c r="AP142" s="3">
        <v>45744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822.3052444444445</v>
      </c>
    </row>
    <row r="143" spans="1:56" ht="28.5" customHeight="1" x14ac:dyDescent="0.45">
      <c r="A143" s="3">
        <v>45731</v>
      </c>
      <c r="B143" s="14" t="s">
        <v>659</v>
      </c>
      <c r="C143" s="9" t="s">
        <v>86</v>
      </c>
      <c r="D143" s="13" t="s">
        <v>621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45749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243</v>
      </c>
      <c r="AG143" s="1" t="s">
        <v>123</v>
      </c>
      <c r="AH143" s="1" t="s">
        <v>74</v>
      </c>
      <c r="AI143" s="1">
        <v>2</v>
      </c>
      <c r="AJ143" s="3">
        <v>45749</v>
      </c>
      <c r="AK143" s="3">
        <v>0</v>
      </c>
      <c r="AL143" s="3">
        <v>45740</v>
      </c>
      <c r="AM143" s="3">
        <v>45747</v>
      </c>
      <c r="AN143" s="3">
        <v>45748</v>
      </c>
      <c r="AO143" s="3">
        <v>45748</v>
      </c>
      <c r="AP143" s="3">
        <v>45744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822.3052444444445</v>
      </c>
    </row>
    <row r="144" spans="1:56" ht="28.5" customHeight="1" x14ac:dyDescent="0.45">
      <c r="A144" s="3">
        <v>45724</v>
      </c>
      <c r="B144" s="14" t="s">
        <v>593</v>
      </c>
      <c r="C144" s="9" t="s">
        <v>86</v>
      </c>
      <c r="D144" s="13" t="s">
        <v>527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329</v>
      </c>
      <c r="T144" s="12">
        <v>45750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298</v>
      </c>
      <c r="AG144" s="1" t="s">
        <v>123</v>
      </c>
      <c r="AH144" s="1" t="s">
        <v>74</v>
      </c>
      <c r="AI144" s="1">
        <v>2</v>
      </c>
      <c r="AJ144" s="3">
        <v>45750</v>
      </c>
      <c r="AK144" s="3">
        <v>0</v>
      </c>
      <c r="AL144" s="3">
        <v>45741</v>
      </c>
      <c r="AM144" s="3">
        <v>45748</v>
      </c>
      <c r="AN144" s="3">
        <v>45749</v>
      </c>
      <c r="AO144" s="3">
        <v>45749</v>
      </c>
      <c r="AP144" s="3">
        <v>45745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45722</v>
      </c>
      <c r="B145" s="14" t="s">
        <v>531</v>
      </c>
      <c r="C145" s="9" t="s">
        <v>86</v>
      </c>
      <c r="D145" s="13" t="s">
        <v>321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45750</v>
      </c>
      <c r="U145" s="11">
        <v>40000</v>
      </c>
      <c r="V145" s="10">
        <v>0</v>
      </c>
      <c r="W145" s="10">
        <v>40000</v>
      </c>
      <c r="X145" s="10">
        <v>0</v>
      </c>
      <c r="Y145" s="10">
        <v>42000</v>
      </c>
      <c r="Z145" s="9" t="s">
        <v>82</v>
      </c>
      <c r="AA145" s="8">
        <v>43027.600000000006</v>
      </c>
      <c r="AB145" s="8">
        <v>0</v>
      </c>
      <c r="AC145" s="8">
        <v>43027.600000000006</v>
      </c>
      <c r="AD145" s="8">
        <v>0</v>
      </c>
      <c r="AE145" s="8">
        <v>0</v>
      </c>
      <c r="AF145" s="8" t="s">
        <v>436</v>
      </c>
      <c r="AG145" s="1" t="s">
        <v>123</v>
      </c>
      <c r="AH145" s="1" t="s">
        <v>74</v>
      </c>
      <c r="AI145" s="1">
        <v>2</v>
      </c>
      <c r="AJ145" s="3">
        <v>45750</v>
      </c>
      <c r="AK145" s="3">
        <v>0</v>
      </c>
      <c r="AL145" s="3">
        <v>45741</v>
      </c>
      <c r="AM145" s="3">
        <v>45748</v>
      </c>
      <c r="AN145" s="3">
        <v>45749</v>
      </c>
      <c r="AO145" s="3">
        <v>45749</v>
      </c>
      <c r="AP145" s="3">
        <v>45745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3289.220977777778</v>
      </c>
    </row>
    <row r="146" spans="1:56" ht="28.5" customHeight="1" x14ac:dyDescent="0.45">
      <c r="A146" s="3">
        <v>45731</v>
      </c>
      <c r="B146" s="14" t="s">
        <v>660</v>
      </c>
      <c r="C146" s="9" t="s">
        <v>86</v>
      </c>
      <c r="D146" s="13" t="s">
        <v>617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45751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243</v>
      </c>
      <c r="AG146" s="1" t="s">
        <v>123</v>
      </c>
      <c r="AH146" s="1" t="s">
        <v>74</v>
      </c>
      <c r="AI146" s="1">
        <v>2</v>
      </c>
      <c r="AJ146" s="3">
        <v>45751</v>
      </c>
      <c r="AK146" s="3">
        <v>0</v>
      </c>
      <c r="AL146" s="3">
        <v>45742</v>
      </c>
      <c r="AM146" s="3">
        <v>45749</v>
      </c>
      <c r="AN146" s="3">
        <v>45750</v>
      </c>
      <c r="AO146" s="3">
        <v>45750</v>
      </c>
      <c r="AP146" s="3">
        <v>45746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45731</v>
      </c>
      <c r="B147" s="14" t="s">
        <v>661</v>
      </c>
      <c r="C147" s="9" t="s">
        <v>86</v>
      </c>
      <c r="D147" s="13" t="s">
        <v>623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45751</v>
      </c>
      <c r="U147" s="11">
        <v>15000</v>
      </c>
      <c r="V147" s="10">
        <v>0</v>
      </c>
      <c r="W147" s="10">
        <v>15000</v>
      </c>
      <c r="X147" s="10">
        <v>0</v>
      </c>
      <c r="Y147" s="10">
        <v>15750</v>
      </c>
      <c r="Z147" s="9" t="s">
        <v>82</v>
      </c>
      <c r="AA147" s="8">
        <v>16135.350000000002</v>
      </c>
      <c r="AB147" s="8">
        <v>0</v>
      </c>
      <c r="AC147" s="8">
        <v>16135.350000000002</v>
      </c>
      <c r="AD147" s="8">
        <v>0</v>
      </c>
      <c r="AE147" s="8">
        <v>0</v>
      </c>
      <c r="AF147" s="8" t="s">
        <v>243</v>
      </c>
      <c r="AG147" s="1" t="s">
        <v>123</v>
      </c>
      <c r="AH147" s="1" t="s">
        <v>74</v>
      </c>
      <c r="AI147" s="1">
        <v>2</v>
      </c>
      <c r="AJ147" s="3">
        <v>45751</v>
      </c>
      <c r="AK147" s="3">
        <v>0</v>
      </c>
      <c r="AL147" s="3">
        <v>45742</v>
      </c>
      <c r="AM147" s="3">
        <v>45749</v>
      </c>
      <c r="AN147" s="3">
        <v>45750</v>
      </c>
      <c r="AO147" s="3">
        <v>45750</v>
      </c>
      <c r="AP147" s="3">
        <v>45746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1233.4578666666669</v>
      </c>
    </row>
    <row r="148" spans="1:56" ht="28.5" customHeight="1" x14ac:dyDescent="0.45">
      <c r="A148" s="3">
        <v>45731</v>
      </c>
      <c r="B148" s="14" t="s">
        <v>662</v>
      </c>
      <c r="C148" s="9" t="s">
        <v>86</v>
      </c>
      <c r="D148" s="13" t="s">
        <v>625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45751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243</v>
      </c>
      <c r="AG148" s="1" t="s">
        <v>123</v>
      </c>
      <c r="AH148" s="1" t="s">
        <v>74</v>
      </c>
      <c r="AI148" s="1">
        <v>2</v>
      </c>
      <c r="AJ148" s="3">
        <v>45751</v>
      </c>
      <c r="AK148" s="3">
        <v>0</v>
      </c>
      <c r="AL148" s="3">
        <v>45742</v>
      </c>
      <c r="AM148" s="3">
        <v>45749</v>
      </c>
      <c r="AN148" s="3">
        <v>45750</v>
      </c>
      <c r="AO148" s="3">
        <v>45750</v>
      </c>
      <c r="AP148" s="3">
        <v>45746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45724</v>
      </c>
      <c r="B149" s="14" t="s">
        <v>594</v>
      </c>
      <c r="C149" s="9" t="s">
        <v>86</v>
      </c>
      <c r="D149" s="13" t="s">
        <v>463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45751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436</v>
      </c>
      <c r="AG149" s="1" t="s">
        <v>124</v>
      </c>
      <c r="AH149" s="1" t="s">
        <v>74</v>
      </c>
      <c r="AI149" s="1">
        <v>2</v>
      </c>
      <c r="AJ149" s="3">
        <v>45751</v>
      </c>
      <c r="AK149" s="3">
        <v>0</v>
      </c>
      <c r="AL149" s="3">
        <v>45742</v>
      </c>
      <c r="AM149" s="3">
        <v>45749</v>
      </c>
      <c r="AN149" s="3">
        <v>45750</v>
      </c>
      <c r="AO149" s="3">
        <v>45750</v>
      </c>
      <c r="AP149" s="3">
        <v>45746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822.3052444444445</v>
      </c>
    </row>
    <row r="150" spans="1:56" ht="28.5" customHeight="1" x14ac:dyDescent="0.45">
      <c r="A150" s="3">
        <v>45724</v>
      </c>
      <c r="B150" s="14" t="s">
        <v>594</v>
      </c>
      <c r="C150" s="9" t="s">
        <v>86</v>
      </c>
      <c r="D150" s="13" t="s">
        <v>532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45751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82</v>
      </c>
      <c r="AA150" s="8">
        <v>5378.4500000000007</v>
      </c>
      <c r="AB150" s="8">
        <v>0</v>
      </c>
      <c r="AC150" s="8">
        <v>5378.4500000000007</v>
      </c>
      <c r="AD150" s="8">
        <v>0</v>
      </c>
      <c r="AE150" s="8">
        <v>0</v>
      </c>
      <c r="AF150" s="8" t="s">
        <v>436</v>
      </c>
      <c r="AG150" s="1" t="s">
        <v>123</v>
      </c>
      <c r="AH150" s="1" t="s">
        <v>74</v>
      </c>
      <c r="AI150" s="1">
        <v>2</v>
      </c>
      <c r="AJ150" s="3">
        <v>45751</v>
      </c>
      <c r="AK150" s="3">
        <v>0</v>
      </c>
      <c r="AL150" s="3">
        <v>45742</v>
      </c>
      <c r="AM150" s="3">
        <v>45749</v>
      </c>
      <c r="AN150" s="3">
        <v>45750</v>
      </c>
      <c r="AO150" s="3">
        <v>45750</v>
      </c>
      <c r="AP150" s="3">
        <v>45746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411.15262222222225</v>
      </c>
    </row>
    <row r="151" spans="1:56" ht="28.5" customHeight="1" x14ac:dyDescent="0.45">
      <c r="A151" s="3">
        <v>45722</v>
      </c>
      <c r="B151" s="14" t="s">
        <v>533</v>
      </c>
      <c r="C151" s="9" t="s">
        <v>86</v>
      </c>
      <c r="D151" s="13" t="s">
        <v>512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45754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82</v>
      </c>
      <c r="AA151" s="8">
        <v>21513.800000000003</v>
      </c>
      <c r="AB151" s="8">
        <v>0</v>
      </c>
      <c r="AC151" s="8">
        <v>21513.800000000003</v>
      </c>
      <c r="AD151" s="8">
        <v>0</v>
      </c>
      <c r="AE151" s="8">
        <v>0</v>
      </c>
      <c r="AF151" s="8" t="s">
        <v>436</v>
      </c>
      <c r="AG151" s="1" t="s">
        <v>123</v>
      </c>
      <c r="AH151" s="1" t="s">
        <v>74</v>
      </c>
      <c r="AI151" s="1">
        <v>2</v>
      </c>
      <c r="AJ151" s="3">
        <v>45754</v>
      </c>
      <c r="AK151" s="3">
        <v>0</v>
      </c>
      <c r="AL151" s="3">
        <v>45745</v>
      </c>
      <c r="AM151" s="3">
        <v>45752</v>
      </c>
      <c r="AN151" s="3">
        <v>45753</v>
      </c>
      <c r="AO151" s="3">
        <v>45753</v>
      </c>
      <c r="AP151" s="3">
        <v>45749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1644.610488888889</v>
      </c>
    </row>
    <row r="152" spans="1:56" ht="28.5" customHeight="1" x14ac:dyDescent="0.45">
      <c r="A152" s="3">
        <v>45737</v>
      </c>
      <c r="B152" s="14" t="s">
        <v>695</v>
      </c>
      <c r="C152" s="9" t="s">
        <v>73</v>
      </c>
      <c r="D152" s="13" t="s">
        <v>231</v>
      </c>
      <c r="E152" s="9">
        <v>20</v>
      </c>
      <c r="F152" s="9">
        <v>32</v>
      </c>
      <c r="G152" s="9" t="s">
        <v>60</v>
      </c>
      <c r="H152" s="9">
        <v>0</v>
      </c>
      <c r="I152" s="9">
        <v>72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156</v>
      </c>
      <c r="T152" s="12">
        <v>45752</v>
      </c>
      <c r="U152" s="11">
        <v>5000</v>
      </c>
      <c r="V152" s="10">
        <v>0</v>
      </c>
      <c r="W152" s="10">
        <v>5000</v>
      </c>
      <c r="X152" s="10">
        <v>5300</v>
      </c>
      <c r="Y152" s="10">
        <v>0</v>
      </c>
      <c r="Z152" s="9" t="s">
        <v>82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123</v>
      </c>
      <c r="AH152" s="1" t="s">
        <v>74</v>
      </c>
      <c r="AI152" s="1">
        <v>2</v>
      </c>
      <c r="AJ152" s="3">
        <v>45752</v>
      </c>
      <c r="AK152" s="3">
        <v>0</v>
      </c>
      <c r="AL152" s="3">
        <v>45743</v>
      </c>
      <c r="AM152" s="3">
        <v>45750</v>
      </c>
      <c r="AN152" s="3">
        <v>45751</v>
      </c>
      <c r="AO152" s="3">
        <v>45751</v>
      </c>
      <c r="AP152" s="3">
        <v>45747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0</v>
      </c>
    </row>
    <row r="153" spans="1:56" ht="28.5" customHeight="1" x14ac:dyDescent="0.45">
      <c r="A153" s="3">
        <v>45724</v>
      </c>
      <c r="B153" s="14" t="s">
        <v>595</v>
      </c>
      <c r="C153" s="9" t="s">
        <v>86</v>
      </c>
      <c r="D153" s="13" t="s">
        <v>328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329</v>
      </c>
      <c r="T153" s="12">
        <v>45755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82</v>
      </c>
      <c r="AA153" s="8">
        <v>21513.800000000003</v>
      </c>
      <c r="AB153" s="8">
        <v>0</v>
      </c>
      <c r="AC153" s="8">
        <v>21513.800000000003</v>
      </c>
      <c r="AD153" s="8">
        <v>0</v>
      </c>
      <c r="AE153" s="8">
        <v>0</v>
      </c>
      <c r="AF153" s="8" t="s">
        <v>298</v>
      </c>
      <c r="AG153" s="1" t="s">
        <v>123</v>
      </c>
      <c r="AH153" s="1" t="s">
        <v>74</v>
      </c>
      <c r="AI153" s="1">
        <v>2</v>
      </c>
      <c r="AJ153" s="3">
        <v>45755</v>
      </c>
      <c r="AK153" s="3">
        <v>0</v>
      </c>
      <c r="AL153" s="3">
        <v>45746</v>
      </c>
      <c r="AM153" s="3">
        <v>45753</v>
      </c>
      <c r="AN153" s="3">
        <v>45754</v>
      </c>
      <c r="AO153" s="3">
        <v>45754</v>
      </c>
      <c r="AP153" s="3">
        <v>45750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1644.610488888889</v>
      </c>
    </row>
    <row r="154" spans="1:56" ht="28.5" customHeight="1" x14ac:dyDescent="0.45">
      <c r="A154" s="3">
        <v>45724</v>
      </c>
      <c r="B154" s="14" t="s">
        <v>595</v>
      </c>
      <c r="C154" s="9" t="s">
        <v>86</v>
      </c>
      <c r="D154" s="13" t="s">
        <v>406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329</v>
      </c>
      <c r="T154" s="12">
        <v>45756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298</v>
      </c>
      <c r="AG154" s="1" t="s">
        <v>123</v>
      </c>
      <c r="AH154" s="1" t="s">
        <v>74</v>
      </c>
      <c r="AI154" s="1">
        <v>2</v>
      </c>
      <c r="AJ154" s="3">
        <v>45756</v>
      </c>
      <c r="AK154" s="3">
        <v>0</v>
      </c>
      <c r="AL154" s="3">
        <v>45747</v>
      </c>
      <c r="AM154" s="3">
        <v>45754</v>
      </c>
      <c r="AN154" s="3">
        <v>45755</v>
      </c>
      <c r="AO154" s="3">
        <v>45755</v>
      </c>
      <c r="AP154" s="3">
        <v>45751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45731</v>
      </c>
      <c r="B155" s="14" t="s">
        <v>661</v>
      </c>
      <c r="C155" s="9" t="s">
        <v>86</v>
      </c>
      <c r="D155" s="13" t="s">
        <v>622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45757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243</v>
      </c>
      <c r="AG155" s="1" t="s">
        <v>123</v>
      </c>
      <c r="AH155" s="1" t="s">
        <v>74</v>
      </c>
      <c r="AI155" s="1">
        <v>2</v>
      </c>
      <c r="AJ155" s="3">
        <v>45757</v>
      </c>
      <c r="AK155" s="3">
        <v>0</v>
      </c>
      <c r="AL155" s="3">
        <v>45748</v>
      </c>
      <c r="AM155" s="3">
        <v>45755</v>
      </c>
      <c r="AN155" s="3">
        <v>45756</v>
      </c>
      <c r="AO155" s="3">
        <v>45756</v>
      </c>
      <c r="AP155" s="3">
        <v>45752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411.15262222222225</v>
      </c>
    </row>
    <row r="156" spans="1:56" ht="28.5" customHeight="1" x14ac:dyDescent="0.45">
      <c r="A156" s="3">
        <v>45724</v>
      </c>
      <c r="B156" s="14" t="s">
        <v>596</v>
      </c>
      <c r="C156" s="9" t="s">
        <v>86</v>
      </c>
      <c r="D156" s="13" t="s">
        <v>527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45757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32270.700000000004</v>
      </c>
      <c r="AB156" s="8">
        <v>0</v>
      </c>
      <c r="AC156" s="8">
        <v>32270.700000000004</v>
      </c>
      <c r="AD156" s="8">
        <v>0</v>
      </c>
      <c r="AE156" s="8">
        <v>0</v>
      </c>
      <c r="AF156" s="8" t="s">
        <v>436</v>
      </c>
      <c r="AG156" s="1" t="s">
        <v>123</v>
      </c>
      <c r="AH156" s="1" t="s">
        <v>74</v>
      </c>
      <c r="AI156" s="1">
        <v>2</v>
      </c>
      <c r="AJ156" s="3">
        <v>45757</v>
      </c>
      <c r="AK156" s="3">
        <v>0</v>
      </c>
      <c r="AL156" s="3">
        <v>45748</v>
      </c>
      <c r="AM156" s="3">
        <v>45755</v>
      </c>
      <c r="AN156" s="3">
        <v>45756</v>
      </c>
      <c r="AO156" s="3">
        <v>45756</v>
      </c>
      <c r="AP156" s="3">
        <v>45752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2466.9157333333337</v>
      </c>
    </row>
    <row r="157" spans="1:56" ht="28.5" customHeight="1" x14ac:dyDescent="0.45">
      <c r="A157" s="3">
        <v>45722</v>
      </c>
      <c r="B157" s="14" t="s">
        <v>534</v>
      </c>
      <c r="C157" s="9" t="s">
        <v>86</v>
      </c>
      <c r="D157" s="13" t="s">
        <v>321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45757</v>
      </c>
      <c r="U157" s="11">
        <v>30000</v>
      </c>
      <c r="V157" s="10">
        <v>0</v>
      </c>
      <c r="W157" s="10">
        <v>30000</v>
      </c>
      <c r="X157" s="10">
        <v>0</v>
      </c>
      <c r="Y157" s="10">
        <v>31500</v>
      </c>
      <c r="Z157" s="9" t="s">
        <v>82</v>
      </c>
      <c r="AA157" s="8">
        <v>32270.700000000004</v>
      </c>
      <c r="AB157" s="8">
        <v>0</v>
      </c>
      <c r="AC157" s="8">
        <v>32270.700000000004</v>
      </c>
      <c r="AD157" s="8">
        <v>0</v>
      </c>
      <c r="AE157" s="8">
        <v>0</v>
      </c>
      <c r="AF157" s="8" t="s">
        <v>436</v>
      </c>
      <c r="AG157" s="1" t="s">
        <v>123</v>
      </c>
      <c r="AH157" s="1" t="s">
        <v>74</v>
      </c>
      <c r="AI157" s="1">
        <v>2</v>
      </c>
      <c r="AJ157" s="3">
        <v>45757</v>
      </c>
      <c r="AK157" s="3">
        <v>0</v>
      </c>
      <c r="AL157" s="3">
        <v>45748</v>
      </c>
      <c r="AM157" s="3">
        <v>45755</v>
      </c>
      <c r="AN157" s="3">
        <v>45756</v>
      </c>
      <c r="AO157" s="3">
        <v>45756</v>
      </c>
      <c r="AP157" s="3">
        <v>45752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2466.9157333333337</v>
      </c>
    </row>
    <row r="158" spans="1:56" ht="28.5" customHeight="1" x14ac:dyDescent="0.45">
      <c r="A158" s="3">
        <v>45723</v>
      </c>
      <c r="B158" s="14" t="s">
        <v>553</v>
      </c>
      <c r="C158" s="9" t="s">
        <v>86</v>
      </c>
      <c r="D158" s="13" t="s">
        <v>435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45757</v>
      </c>
      <c r="U158" s="11">
        <v>40000</v>
      </c>
      <c r="V158" s="10">
        <v>0</v>
      </c>
      <c r="W158" s="10">
        <v>40000</v>
      </c>
      <c r="X158" s="10">
        <v>0</v>
      </c>
      <c r="Y158" s="10">
        <v>42000</v>
      </c>
      <c r="Z158" s="9" t="s">
        <v>82</v>
      </c>
      <c r="AA158" s="8">
        <v>43027.600000000006</v>
      </c>
      <c r="AB158" s="8">
        <v>0</v>
      </c>
      <c r="AC158" s="8">
        <v>43027.600000000006</v>
      </c>
      <c r="AD158" s="8">
        <v>0</v>
      </c>
      <c r="AE158" s="8">
        <v>0</v>
      </c>
      <c r="AF158" s="8" t="s">
        <v>436</v>
      </c>
      <c r="AG158" s="1" t="s">
        <v>123</v>
      </c>
      <c r="AH158" s="1" t="s">
        <v>74</v>
      </c>
      <c r="AI158" s="1">
        <v>2</v>
      </c>
      <c r="AJ158" s="3">
        <v>45757</v>
      </c>
      <c r="AK158" s="3">
        <v>0</v>
      </c>
      <c r="AL158" s="3">
        <v>45748</v>
      </c>
      <c r="AM158" s="3">
        <v>45755</v>
      </c>
      <c r="AN158" s="3">
        <v>45756</v>
      </c>
      <c r="AO158" s="3">
        <v>45756</v>
      </c>
      <c r="AP158" s="3">
        <v>45752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3289.220977777778</v>
      </c>
    </row>
    <row r="159" spans="1:56" ht="28.5" customHeight="1" x14ac:dyDescent="0.45">
      <c r="A159" s="3">
        <v>45724</v>
      </c>
      <c r="B159" s="14" t="s">
        <v>597</v>
      </c>
      <c r="C159" s="9" t="s">
        <v>86</v>
      </c>
      <c r="D159" s="13" t="s">
        <v>328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329</v>
      </c>
      <c r="T159" s="12">
        <v>45765</v>
      </c>
      <c r="U159" s="11">
        <v>20000</v>
      </c>
      <c r="V159" s="10">
        <v>0</v>
      </c>
      <c r="W159" s="10">
        <v>20000</v>
      </c>
      <c r="X159" s="10">
        <v>0</v>
      </c>
      <c r="Y159" s="10">
        <v>21000</v>
      </c>
      <c r="Z159" s="9" t="s">
        <v>82</v>
      </c>
      <c r="AA159" s="8">
        <v>21513.800000000003</v>
      </c>
      <c r="AB159" s="8">
        <v>0</v>
      </c>
      <c r="AC159" s="8">
        <v>21513.800000000003</v>
      </c>
      <c r="AD159" s="8">
        <v>0</v>
      </c>
      <c r="AE159" s="8">
        <v>0</v>
      </c>
      <c r="AF159" s="8" t="s">
        <v>298</v>
      </c>
      <c r="AG159" s="1" t="s">
        <v>123</v>
      </c>
      <c r="AH159" s="1" t="s">
        <v>74</v>
      </c>
      <c r="AI159" s="1">
        <v>2</v>
      </c>
      <c r="AJ159" s="3">
        <v>45765</v>
      </c>
      <c r="AK159" s="3">
        <v>0</v>
      </c>
      <c r="AL159" s="3">
        <v>45756</v>
      </c>
      <c r="AM159" s="3">
        <v>45763</v>
      </c>
      <c r="AN159" s="3">
        <v>45764</v>
      </c>
      <c r="AO159" s="3">
        <v>45764</v>
      </c>
      <c r="AP159" s="3">
        <v>45760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1644.610488888889</v>
      </c>
    </row>
    <row r="160" spans="1:56" ht="28.5" customHeight="1" x14ac:dyDescent="0.45">
      <c r="A160" s="3">
        <v>45728</v>
      </c>
      <c r="B160" s="14" t="s">
        <v>598</v>
      </c>
      <c r="C160" s="9" t="s">
        <v>86</v>
      </c>
      <c r="D160" s="13" t="s">
        <v>599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45770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 t="s">
        <v>243</v>
      </c>
      <c r="AG160" s="1" t="s">
        <v>123</v>
      </c>
      <c r="AH160" s="1" t="s">
        <v>74</v>
      </c>
      <c r="AI160" s="1">
        <v>2</v>
      </c>
      <c r="AJ160" s="3">
        <v>45770</v>
      </c>
      <c r="AK160" s="3">
        <v>0</v>
      </c>
      <c r="AL160" s="3">
        <v>45761</v>
      </c>
      <c r="AM160" s="3">
        <v>45768</v>
      </c>
      <c r="AN160" s="3">
        <v>45769</v>
      </c>
      <c r="AO160" s="3">
        <v>45769</v>
      </c>
      <c r="AP160" s="3">
        <v>45765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822.3052444444445</v>
      </c>
    </row>
    <row r="161" spans="1:56" ht="28.5" customHeight="1" x14ac:dyDescent="0.45">
      <c r="A161" s="3">
        <v>45731</v>
      </c>
      <c r="B161" s="14" t="s">
        <v>659</v>
      </c>
      <c r="C161" s="9" t="s">
        <v>86</v>
      </c>
      <c r="D161" s="13" t="s">
        <v>620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45771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243</v>
      </c>
      <c r="AG161" s="1" t="s">
        <v>123</v>
      </c>
      <c r="AH161" s="1" t="s">
        <v>74</v>
      </c>
      <c r="AI161" s="1">
        <v>2</v>
      </c>
      <c r="AJ161" s="3">
        <v>45771</v>
      </c>
      <c r="AK161" s="3">
        <v>0</v>
      </c>
      <c r="AL161" s="3">
        <v>45762</v>
      </c>
      <c r="AM161" s="3">
        <v>45769</v>
      </c>
      <c r="AN161" s="3">
        <v>45770</v>
      </c>
      <c r="AO161" s="3">
        <v>45770</v>
      </c>
      <c r="AP161" s="3">
        <v>45766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45724</v>
      </c>
      <c r="B162" s="14" t="s">
        <v>602</v>
      </c>
      <c r="C162" s="9" t="s">
        <v>86</v>
      </c>
      <c r="D162" s="13" t="s">
        <v>328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329</v>
      </c>
      <c r="T162" s="12">
        <v>45771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82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 t="s">
        <v>298</v>
      </c>
      <c r="AG162" s="1" t="s">
        <v>123</v>
      </c>
      <c r="AH162" s="1" t="s">
        <v>74</v>
      </c>
      <c r="AI162" s="1">
        <v>2</v>
      </c>
      <c r="AJ162" s="3">
        <v>45771</v>
      </c>
      <c r="AK162" s="3">
        <v>0</v>
      </c>
      <c r="AL162" s="3">
        <v>45762</v>
      </c>
      <c r="AM162" s="3">
        <v>45769</v>
      </c>
      <c r="AN162" s="3">
        <v>45770</v>
      </c>
      <c r="AO162" s="3">
        <v>45770</v>
      </c>
      <c r="AP162" s="3">
        <v>45766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822.3052444444445</v>
      </c>
    </row>
    <row r="163" spans="1:56" ht="28.5" customHeight="1" x14ac:dyDescent="0.45">
      <c r="A163" s="3">
        <v>45724</v>
      </c>
      <c r="B163" s="14" t="s">
        <v>602</v>
      </c>
      <c r="C163" s="9" t="s">
        <v>86</v>
      </c>
      <c r="D163" s="13" t="s">
        <v>527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329</v>
      </c>
      <c r="T163" s="12">
        <v>45771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82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 t="s">
        <v>298</v>
      </c>
      <c r="AG163" s="1" t="s">
        <v>123</v>
      </c>
      <c r="AH163" s="1" t="s">
        <v>74</v>
      </c>
      <c r="AI163" s="1">
        <v>2</v>
      </c>
      <c r="AJ163" s="3">
        <v>45771</v>
      </c>
      <c r="AK163" s="3">
        <v>0</v>
      </c>
      <c r="AL163" s="3">
        <v>45762</v>
      </c>
      <c r="AM163" s="3">
        <v>45769</v>
      </c>
      <c r="AN163" s="3">
        <v>45770</v>
      </c>
      <c r="AO163" s="3">
        <v>45770</v>
      </c>
      <c r="AP163" s="3">
        <v>45766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822.3052444444445</v>
      </c>
    </row>
    <row r="164" spans="1:56" ht="28.5" customHeight="1" x14ac:dyDescent="0.45">
      <c r="A164" s="3">
        <v>45731</v>
      </c>
      <c r="B164" s="14" t="s">
        <v>657</v>
      </c>
      <c r="C164" s="9" t="s">
        <v>86</v>
      </c>
      <c r="D164" s="13" t="s">
        <v>613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45772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82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45772</v>
      </c>
      <c r="AK164" s="3">
        <v>0</v>
      </c>
      <c r="AL164" s="3">
        <v>45763</v>
      </c>
      <c r="AM164" s="3">
        <v>45770</v>
      </c>
      <c r="AN164" s="3">
        <v>45771</v>
      </c>
      <c r="AO164" s="3">
        <v>45771</v>
      </c>
      <c r="AP164" s="3">
        <v>45767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822.3052444444445</v>
      </c>
    </row>
    <row r="165" spans="1:56" ht="28.5" customHeight="1" x14ac:dyDescent="0.45">
      <c r="A165" s="3">
        <v>45736</v>
      </c>
      <c r="B165" s="14" t="s">
        <v>696</v>
      </c>
      <c r="C165" s="9" t="s">
        <v>86</v>
      </c>
      <c r="D165" s="13" t="s">
        <v>311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45759</v>
      </c>
      <c r="U165" s="11">
        <v>15000</v>
      </c>
      <c r="V165" s="10">
        <v>0</v>
      </c>
      <c r="W165" s="10">
        <v>15000</v>
      </c>
      <c r="X165" s="10">
        <v>0</v>
      </c>
      <c r="Y165" s="10">
        <v>15750</v>
      </c>
      <c r="Z165" s="9" t="s">
        <v>82</v>
      </c>
      <c r="AA165" s="8">
        <v>16135.350000000002</v>
      </c>
      <c r="AB165" s="8">
        <v>0</v>
      </c>
      <c r="AC165" s="8">
        <v>16135.350000000002</v>
      </c>
      <c r="AD165" s="8">
        <v>0</v>
      </c>
      <c r="AE165" s="8">
        <v>0</v>
      </c>
      <c r="AF165" s="8" t="s">
        <v>312</v>
      </c>
      <c r="AG165" s="1" t="s">
        <v>123</v>
      </c>
      <c r="AH165" s="1" t="s">
        <v>74</v>
      </c>
      <c r="AI165" s="1">
        <v>2</v>
      </c>
      <c r="AJ165" s="3">
        <v>45759</v>
      </c>
      <c r="AK165" s="3">
        <v>0</v>
      </c>
      <c r="AL165" s="3">
        <v>45750</v>
      </c>
      <c r="AM165" s="3">
        <v>45757</v>
      </c>
      <c r="AN165" s="3">
        <v>45758</v>
      </c>
      <c r="AO165" s="3">
        <v>45758</v>
      </c>
      <c r="AP165" s="3">
        <v>45754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1233.4578666666669</v>
      </c>
    </row>
    <row r="166" spans="1:56" ht="28.5" customHeight="1" x14ac:dyDescent="0.45">
      <c r="A166" s="3">
        <v>45736</v>
      </c>
      <c r="B166" s="14" t="s">
        <v>696</v>
      </c>
      <c r="C166" s="9" t="s">
        <v>86</v>
      </c>
      <c r="D166" s="13" t="s">
        <v>314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45764</v>
      </c>
      <c r="U166" s="11">
        <v>14000</v>
      </c>
      <c r="V166" s="10">
        <v>0</v>
      </c>
      <c r="W166" s="10">
        <v>14000</v>
      </c>
      <c r="X166" s="10">
        <v>0</v>
      </c>
      <c r="Y166" s="10">
        <v>14700</v>
      </c>
      <c r="Z166" s="9" t="s">
        <v>82</v>
      </c>
      <c r="AA166" s="8">
        <v>15059.660000000002</v>
      </c>
      <c r="AB166" s="8">
        <v>0</v>
      </c>
      <c r="AC166" s="8">
        <v>15059.660000000002</v>
      </c>
      <c r="AD166" s="8">
        <v>0</v>
      </c>
      <c r="AE166" s="8">
        <v>0</v>
      </c>
      <c r="AF166" s="8" t="s">
        <v>312</v>
      </c>
      <c r="AG166" s="1" t="s">
        <v>61</v>
      </c>
      <c r="AH166" s="1" t="s">
        <v>74</v>
      </c>
      <c r="AI166" s="1">
        <v>2</v>
      </c>
      <c r="AJ166" s="3">
        <v>45764</v>
      </c>
      <c r="AK166" s="3">
        <v>0</v>
      </c>
      <c r="AL166" s="3">
        <v>45755</v>
      </c>
      <c r="AM166" s="3">
        <v>45762</v>
      </c>
      <c r="AN166" s="3">
        <v>45763</v>
      </c>
      <c r="AO166" s="3">
        <v>45763</v>
      </c>
      <c r="AP166" s="3">
        <v>45759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1151.2273422222224</v>
      </c>
    </row>
    <row r="167" spans="1:56" ht="28.5" customHeight="1" x14ac:dyDescent="0.45">
      <c r="A167" s="3">
        <v>45736</v>
      </c>
      <c r="B167" s="14" t="s">
        <v>697</v>
      </c>
      <c r="C167" s="9" t="s">
        <v>86</v>
      </c>
      <c r="D167" s="13" t="s">
        <v>647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45757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312</v>
      </c>
      <c r="AG167" s="1" t="s">
        <v>61</v>
      </c>
      <c r="AH167" s="1" t="s">
        <v>74</v>
      </c>
      <c r="AI167" s="1">
        <v>2</v>
      </c>
      <c r="AJ167" s="3">
        <v>45757</v>
      </c>
      <c r="AK167" s="3">
        <v>0</v>
      </c>
      <c r="AL167" s="3">
        <v>45748</v>
      </c>
      <c r="AM167" s="3">
        <v>45755</v>
      </c>
      <c r="AN167" s="3">
        <v>45756</v>
      </c>
      <c r="AO167" s="3">
        <v>45756</v>
      </c>
      <c r="AP167" s="3">
        <v>45752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>
        <v>45736</v>
      </c>
      <c r="B168" s="14" t="s">
        <v>698</v>
      </c>
      <c r="C168" s="9" t="s">
        <v>86</v>
      </c>
      <c r="D168" s="13" t="s">
        <v>404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45766</v>
      </c>
      <c r="U168" s="11">
        <v>20000</v>
      </c>
      <c r="V168" s="10">
        <v>0</v>
      </c>
      <c r="W168" s="10">
        <v>20000</v>
      </c>
      <c r="X168" s="10">
        <v>0</v>
      </c>
      <c r="Y168" s="10">
        <v>21000</v>
      </c>
      <c r="Z168" s="9" t="s">
        <v>82</v>
      </c>
      <c r="AA168" s="8">
        <v>21513.800000000003</v>
      </c>
      <c r="AB168" s="8">
        <v>0</v>
      </c>
      <c r="AC168" s="8">
        <v>21513.800000000003</v>
      </c>
      <c r="AD168" s="8">
        <v>0</v>
      </c>
      <c r="AE168" s="8">
        <v>0</v>
      </c>
      <c r="AF168" s="8" t="s">
        <v>432</v>
      </c>
      <c r="AG168" s="1" t="s">
        <v>123</v>
      </c>
      <c r="AH168" s="1" t="s">
        <v>74</v>
      </c>
      <c r="AI168" s="1">
        <v>2</v>
      </c>
      <c r="AJ168" s="3">
        <v>45766</v>
      </c>
      <c r="AK168" s="3">
        <v>0</v>
      </c>
      <c r="AL168" s="3">
        <v>45757</v>
      </c>
      <c r="AM168" s="3">
        <v>45764</v>
      </c>
      <c r="AN168" s="3">
        <v>45765</v>
      </c>
      <c r="AO168" s="3">
        <v>45765</v>
      </c>
      <c r="AP168" s="3">
        <v>45761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1644.610488888889</v>
      </c>
    </row>
    <row r="169" spans="1:56" ht="28.5" customHeight="1" x14ac:dyDescent="0.45">
      <c r="A169" s="3" t="s">
        <v>146</v>
      </c>
      <c r="B169" s="14" t="s">
        <v>146</v>
      </c>
      <c r="C169" s="9" t="s">
        <v>86</v>
      </c>
      <c r="D169" s="13" t="s">
        <v>61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232</v>
      </c>
      <c r="T169" s="12">
        <v>45777</v>
      </c>
      <c r="U169" s="11">
        <v>46000</v>
      </c>
      <c r="V169" s="10">
        <v>0</v>
      </c>
      <c r="W169" s="10">
        <v>46000</v>
      </c>
      <c r="X169" s="10">
        <v>0</v>
      </c>
      <c r="Y169" s="10">
        <v>48300</v>
      </c>
      <c r="Z169" s="9" t="s">
        <v>82</v>
      </c>
      <c r="AA169" s="8">
        <v>49481.740000000005</v>
      </c>
      <c r="AB169" s="8">
        <v>0</v>
      </c>
      <c r="AC169" s="8">
        <v>49481.740000000005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74</v>
      </c>
      <c r="AI169" s="1">
        <v>2</v>
      </c>
      <c r="AJ169" s="3">
        <v>45777</v>
      </c>
      <c r="AK169" s="3">
        <v>0</v>
      </c>
      <c r="AL169" s="3">
        <v>45768</v>
      </c>
      <c r="AM169" s="3">
        <v>45775</v>
      </c>
      <c r="AN169" s="3">
        <v>45776</v>
      </c>
      <c r="AO169" s="3">
        <v>45776</v>
      </c>
      <c r="AP169" s="3">
        <v>45772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3782.604124444445</v>
      </c>
    </row>
    <row r="170" spans="1:56" ht="28.5" customHeight="1" x14ac:dyDescent="0.45">
      <c r="A170" s="3" t="s">
        <v>146</v>
      </c>
      <c r="B170" s="14" t="s">
        <v>146</v>
      </c>
      <c r="C170" s="9" t="s">
        <v>152</v>
      </c>
      <c r="D170" s="13" t="s">
        <v>61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45777</v>
      </c>
      <c r="U170" s="11">
        <v>160000</v>
      </c>
      <c r="V170" s="10">
        <v>0</v>
      </c>
      <c r="W170" s="10">
        <v>160000</v>
      </c>
      <c r="X170" s="10">
        <v>0</v>
      </c>
      <c r="Y170" s="10">
        <v>168000</v>
      </c>
      <c r="Z170" s="9" t="s">
        <v>82</v>
      </c>
      <c r="AA170" s="8">
        <v>167640</v>
      </c>
      <c r="AB170" s="8">
        <v>0</v>
      </c>
      <c r="AC170" s="8">
        <v>167640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>
        <v>45777</v>
      </c>
      <c r="AK170" s="3">
        <v>0</v>
      </c>
      <c r="AL170" s="3">
        <v>45768</v>
      </c>
      <c r="AM170" s="3">
        <v>45775</v>
      </c>
      <c r="AN170" s="3">
        <v>45776</v>
      </c>
      <c r="AO170" s="3">
        <v>45776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12815.146666666666</v>
      </c>
    </row>
    <row r="171" spans="1:56" ht="28.5" customHeight="1" x14ac:dyDescent="0.45">
      <c r="A171" s="3">
        <v>45731</v>
      </c>
      <c r="B171" s="14" t="s">
        <v>663</v>
      </c>
      <c r="C171" s="9" t="s">
        <v>86</v>
      </c>
      <c r="D171" s="13" t="s">
        <v>612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45779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82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 t="s">
        <v>243</v>
      </c>
      <c r="AG171" s="1" t="s">
        <v>123</v>
      </c>
      <c r="AH171" s="1" t="s">
        <v>74</v>
      </c>
      <c r="AI171" s="1">
        <v>2</v>
      </c>
      <c r="AJ171" s="3">
        <v>45779</v>
      </c>
      <c r="AK171" s="3">
        <v>0</v>
      </c>
      <c r="AL171" s="3">
        <v>45770</v>
      </c>
      <c r="AM171" s="3">
        <v>45777</v>
      </c>
      <c r="AN171" s="3">
        <v>45778</v>
      </c>
      <c r="AO171" s="3">
        <v>45778</v>
      </c>
      <c r="AP171" s="3">
        <v>45774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822.3052444444445</v>
      </c>
    </row>
    <row r="172" spans="1:56" ht="28.5" customHeight="1" x14ac:dyDescent="0.45">
      <c r="A172" s="3">
        <v>45731</v>
      </c>
      <c r="B172" s="14" t="s">
        <v>664</v>
      </c>
      <c r="C172" s="9" t="s">
        <v>86</v>
      </c>
      <c r="D172" s="13" t="s">
        <v>617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45779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243</v>
      </c>
      <c r="AG172" s="1" t="s">
        <v>123</v>
      </c>
      <c r="AH172" s="1" t="s">
        <v>74</v>
      </c>
      <c r="AI172" s="1">
        <v>2</v>
      </c>
      <c r="AJ172" s="3">
        <v>45779</v>
      </c>
      <c r="AK172" s="3">
        <v>0</v>
      </c>
      <c r="AL172" s="3">
        <v>45770</v>
      </c>
      <c r="AM172" s="3">
        <v>45777</v>
      </c>
      <c r="AN172" s="3">
        <v>45778</v>
      </c>
      <c r="AO172" s="3">
        <v>45778</v>
      </c>
      <c r="AP172" s="3">
        <v>45774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45731</v>
      </c>
      <c r="B173" s="14" t="s">
        <v>665</v>
      </c>
      <c r="C173" s="9" t="s">
        <v>86</v>
      </c>
      <c r="D173" s="13" t="s">
        <v>623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45779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 t="s">
        <v>243</v>
      </c>
      <c r="AG173" s="1" t="s">
        <v>123</v>
      </c>
      <c r="AH173" s="1" t="s">
        <v>74</v>
      </c>
      <c r="AI173" s="1">
        <v>2</v>
      </c>
      <c r="AJ173" s="3">
        <v>45779</v>
      </c>
      <c r="AK173" s="3">
        <v>0</v>
      </c>
      <c r="AL173" s="3">
        <v>45770</v>
      </c>
      <c r="AM173" s="3">
        <v>45777</v>
      </c>
      <c r="AN173" s="3">
        <v>45778</v>
      </c>
      <c r="AO173" s="3">
        <v>45778</v>
      </c>
      <c r="AP173" s="3">
        <v>45774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822.3052444444445</v>
      </c>
    </row>
    <row r="174" spans="1:56" ht="28.5" customHeight="1" x14ac:dyDescent="0.45">
      <c r="A174" s="3">
        <v>45731</v>
      </c>
      <c r="B174" s="14" t="s">
        <v>664</v>
      </c>
      <c r="C174" s="9" t="s">
        <v>86</v>
      </c>
      <c r="D174" s="13" t="s">
        <v>618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45780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 t="s">
        <v>243</v>
      </c>
      <c r="AG174" s="1" t="s">
        <v>123</v>
      </c>
      <c r="AH174" s="1" t="s">
        <v>74</v>
      </c>
      <c r="AI174" s="1">
        <v>2</v>
      </c>
      <c r="AJ174" s="3">
        <v>45780</v>
      </c>
      <c r="AK174" s="3">
        <v>0</v>
      </c>
      <c r="AL174" s="3">
        <v>45771</v>
      </c>
      <c r="AM174" s="3">
        <v>45778</v>
      </c>
      <c r="AN174" s="3">
        <v>45779</v>
      </c>
      <c r="AO174" s="3">
        <v>45779</v>
      </c>
      <c r="AP174" s="3">
        <v>45775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411.15262222222225</v>
      </c>
    </row>
    <row r="175" spans="1:56" ht="28.5" customHeight="1" x14ac:dyDescent="0.45">
      <c r="A175" s="3">
        <v>45731</v>
      </c>
      <c r="B175" s="14" t="s">
        <v>665</v>
      </c>
      <c r="C175" s="9" t="s">
        <v>86</v>
      </c>
      <c r="D175" s="13" t="s">
        <v>624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45785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82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 t="s">
        <v>243</v>
      </c>
      <c r="AG175" s="1" t="s">
        <v>123</v>
      </c>
      <c r="AH175" s="1" t="s">
        <v>74</v>
      </c>
      <c r="AI175" s="1">
        <v>2</v>
      </c>
      <c r="AJ175" s="3">
        <v>45785</v>
      </c>
      <c r="AK175" s="3">
        <v>0</v>
      </c>
      <c r="AL175" s="3">
        <v>45776</v>
      </c>
      <c r="AM175" s="3">
        <v>45783</v>
      </c>
      <c r="AN175" s="3">
        <v>45784</v>
      </c>
      <c r="AO175" s="3">
        <v>45784</v>
      </c>
      <c r="AP175" s="3">
        <v>45780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411.15262222222225</v>
      </c>
    </row>
    <row r="176" spans="1:56" ht="28.5" customHeight="1" x14ac:dyDescent="0.45">
      <c r="A176" s="3">
        <v>45731</v>
      </c>
      <c r="B176" s="14" t="s">
        <v>660</v>
      </c>
      <c r="C176" s="9" t="s">
        <v>86</v>
      </c>
      <c r="D176" s="13" t="s">
        <v>616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45790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82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 t="s">
        <v>243</v>
      </c>
      <c r="AG176" s="1" t="s">
        <v>123</v>
      </c>
      <c r="AH176" s="1" t="s">
        <v>74</v>
      </c>
      <c r="AI176" s="1">
        <v>2</v>
      </c>
      <c r="AJ176" s="3">
        <v>45790</v>
      </c>
      <c r="AK176" s="3">
        <v>0</v>
      </c>
      <c r="AL176" s="3">
        <v>45781</v>
      </c>
      <c r="AM176" s="3">
        <v>45788</v>
      </c>
      <c r="AN176" s="3">
        <v>45789</v>
      </c>
      <c r="AO176" s="3">
        <v>45789</v>
      </c>
      <c r="AP176" s="3">
        <v>45785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411.15262222222225</v>
      </c>
    </row>
    <row r="177" spans="1:56" ht="28.5" customHeight="1" x14ac:dyDescent="0.45">
      <c r="A177" s="3">
        <v>45731</v>
      </c>
      <c r="B177" s="14" t="s">
        <v>663</v>
      </c>
      <c r="C177" s="9" t="s">
        <v>86</v>
      </c>
      <c r="D177" s="13" t="s">
        <v>614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232</v>
      </c>
      <c r="T177" s="12">
        <v>45792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243</v>
      </c>
      <c r="AG177" s="1" t="s">
        <v>122</v>
      </c>
      <c r="AH177" s="1" t="s">
        <v>74</v>
      </c>
      <c r="AI177" s="1">
        <v>2</v>
      </c>
      <c r="AJ177" s="3">
        <v>45792</v>
      </c>
      <c r="AK177" s="3">
        <v>0</v>
      </c>
      <c r="AL177" s="3">
        <v>45783</v>
      </c>
      <c r="AM177" s="3">
        <v>45790</v>
      </c>
      <c r="AN177" s="3">
        <v>45791</v>
      </c>
      <c r="AO177" s="3">
        <v>45791</v>
      </c>
      <c r="AP177" s="3">
        <v>45787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411.15262222222225</v>
      </c>
    </row>
    <row r="178" spans="1:56" ht="28.5" customHeight="1" x14ac:dyDescent="0.45">
      <c r="A178" s="3">
        <v>45728</v>
      </c>
      <c r="B178" s="14" t="s">
        <v>600</v>
      </c>
      <c r="C178" s="9" t="s">
        <v>86</v>
      </c>
      <c r="D178" s="13" t="s">
        <v>601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45793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82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 t="s">
        <v>243</v>
      </c>
      <c r="AG178" s="1" t="s">
        <v>122</v>
      </c>
      <c r="AH178" s="1" t="s">
        <v>74</v>
      </c>
      <c r="AI178" s="1">
        <v>2</v>
      </c>
      <c r="AJ178" s="3">
        <v>45793</v>
      </c>
      <c r="AK178" s="3">
        <v>0</v>
      </c>
      <c r="AL178" s="3">
        <v>45784</v>
      </c>
      <c r="AM178" s="3">
        <v>45791</v>
      </c>
      <c r="AN178" s="3">
        <v>45792</v>
      </c>
      <c r="AO178" s="3">
        <v>45792</v>
      </c>
      <c r="AP178" s="3">
        <v>45788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411.15262222222225</v>
      </c>
    </row>
    <row r="179" spans="1:56" ht="28.5" customHeight="1" x14ac:dyDescent="0.45">
      <c r="A179" s="3">
        <v>45728</v>
      </c>
      <c r="B179" s="14" t="s">
        <v>600</v>
      </c>
      <c r="C179" s="9" t="s">
        <v>86</v>
      </c>
      <c r="D179" s="13" t="s">
        <v>250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45793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82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 t="s">
        <v>243</v>
      </c>
      <c r="AG179" s="1" t="s">
        <v>122</v>
      </c>
      <c r="AH179" s="1" t="s">
        <v>74</v>
      </c>
      <c r="AI179" s="1">
        <v>2</v>
      </c>
      <c r="AJ179" s="3">
        <v>45793</v>
      </c>
      <c r="AK179" s="3">
        <v>0</v>
      </c>
      <c r="AL179" s="3">
        <v>45784</v>
      </c>
      <c r="AM179" s="3">
        <v>45791</v>
      </c>
      <c r="AN179" s="3">
        <v>45792</v>
      </c>
      <c r="AO179" s="3">
        <v>45792</v>
      </c>
      <c r="AP179" s="3">
        <v>45788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411.15262222222225</v>
      </c>
    </row>
    <row r="180" spans="1:56" ht="28.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20</v>
      </c>
      <c r="F180" s="9">
        <v>37</v>
      </c>
      <c r="G180" s="9">
        <v>0</v>
      </c>
      <c r="H180" s="9">
        <v>0</v>
      </c>
      <c r="I180" s="9">
        <v>80</v>
      </c>
      <c r="J180" s="9" t="s">
        <v>57</v>
      </c>
      <c r="K180" s="9">
        <v>3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82</v>
      </c>
      <c r="AA180" s="8">
        <v>1074896.1128400001</v>
      </c>
      <c r="AB180" s="8">
        <v>93381.724589999998</v>
      </c>
      <c r="AC180" s="8">
        <v>981514.38825000019</v>
      </c>
      <c r="AD180" s="8">
        <v>0</v>
      </c>
      <c r="AE180" s="8">
        <v>0</v>
      </c>
      <c r="AF180" s="8" t="s">
        <v>58</v>
      </c>
      <c r="AG180" s="1" t="s">
        <v>122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8.5" customHeight="1" x14ac:dyDescent="0.45">
      <c r="A181" s="3" t="s">
        <v>146</v>
      </c>
      <c r="B181" s="14" t="s">
        <v>146</v>
      </c>
      <c r="C181" s="9" t="s">
        <v>273</v>
      </c>
      <c r="D181" s="13" t="s">
        <v>275</v>
      </c>
      <c r="E181" s="9">
        <v>21</v>
      </c>
      <c r="F181" s="9">
        <v>34</v>
      </c>
      <c r="G181" s="9" t="s">
        <v>60</v>
      </c>
      <c r="H181" s="9">
        <v>0</v>
      </c>
      <c r="I181" s="9">
        <v>60</v>
      </c>
      <c r="J181" s="9" t="s">
        <v>57</v>
      </c>
      <c r="K181" s="9">
        <v>5</v>
      </c>
      <c r="L181" s="9" t="s">
        <v>93</v>
      </c>
      <c r="M181" s="10">
        <v>22</v>
      </c>
      <c r="N181" s="9">
        <v>36</v>
      </c>
      <c r="O181" s="9">
        <v>40</v>
      </c>
      <c r="P181" s="10">
        <v>195.39367372799995</v>
      </c>
      <c r="Q181" s="10">
        <v>0</v>
      </c>
      <c r="R181" s="10">
        <v>195.39367372799995</v>
      </c>
      <c r="S181" s="9" t="s">
        <v>67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140</v>
      </c>
      <c r="AA181" s="8">
        <v>9918.7000000000007</v>
      </c>
      <c r="AB181" s="8">
        <v>0</v>
      </c>
      <c r="AC181" s="8">
        <v>9918.7000000000007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72</v>
      </c>
      <c r="AI181" s="1">
        <v>3</v>
      </c>
      <c r="AJ181" s="3">
        <v>45777</v>
      </c>
      <c r="AK181" s="3">
        <v>0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45776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676.95127500000001</v>
      </c>
    </row>
    <row r="182" spans="1:56" ht="28.5" customHeight="1" x14ac:dyDescent="0.45">
      <c r="A182" s="3" t="s">
        <v>146</v>
      </c>
      <c r="B182" s="14" t="s">
        <v>146</v>
      </c>
      <c r="C182" s="9" t="s">
        <v>195</v>
      </c>
      <c r="D182" s="13" t="s">
        <v>59</v>
      </c>
      <c r="E182" s="9">
        <v>21</v>
      </c>
      <c r="F182" s="9">
        <v>38</v>
      </c>
      <c r="G182" s="9" t="s">
        <v>60</v>
      </c>
      <c r="H182" s="9">
        <v>0</v>
      </c>
      <c r="I182" s="9">
        <v>69</v>
      </c>
      <c r="J182" s="9" t="s">
        <v>57</v>
      </c>
      <c r="K182" s="9">
        <v>5</v>
      </c>
      <c r="L182" s="9" t="s">
        <v>93</v>
      </c>
      <c r="M182" s="10">
        <v>22</v>
      </c>
      <c r="N182" s="9">
        <v>41</v>
      </c>
      <c r="O182" s="9">
        <v>40</v>
      </c>
      <c r="P182" s="10">
        <v>445.06336793599996</v>
      </c>
      <c r="Q182" s="10">
        <v>0</v>
      </c>
      <c r="R182" s="10">
        <v>445.06336793599996</v>
      </c>
      <c r="S182" s="9" t="s">
        <v>71</v>
      </c>
      <c r="T182" s="12">
        <v>45777</v>
      </c>
      <c r="U182" s="11">
        <v>20000</v>
      </c>
      <c r="V182" s="10">
        <v>0</v>
      </c>
      <c r="W182" s="10">
        <v>20000</v>
      </c>
      <c r="X182" s="10">
        <v>0</v>
      </c>
      <c r="Y182" s="10">
        <v>0</v>
      </c>
      <c r="Z182" s="9" t="s">
        <v>140</v>
      </c>
      <c r="AA182" s="8">
        <v>22072.6</v>
      </c>
      <c r="AB182" s="8">
        <v>0</v>
      </c>
      <c r="AC182" s="8">
        <v>22072.6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77</v>
      </c>
      <c r="AI182" s="1">
        <v>3</v>
      </c>
      <c r="AJ182" s="3">
        <v>45777</v>
      </c>
      <c r="AK182" s="3">
        <v>0</v>
      </c>
      <c r="AL182" s="3">
        <v>0</v>
      </c>
      <c r="AM182" s="3">
        <v>0</v>
      </c>
      <c r="AN182" s="3">
        <v>0</v>
      </c>
      <c r="AO182" s="3">
        <v>45774</v>
      </c>
      <c r="AP182" s="3">
        <v>45772</v>
      </c>
      <c r="AQ182" s="3">
        <v>45775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1506.4549499999996</v>
      </c>
    </row>
    <row r="183" spans="1:56" ht="28.5" customHeight="1" x14ac:dyDescent="0.45">
      <c r="A183" s="3" t="s">
        <v>146</v>
      </c>
      <c r="B183" s="14" t="s">
        <v>146</v>
      </c>
      <c r="C183" s="9" t="s">
        <v>195</v>
      </c>
      <c r="D183" s="13" t="s">
        <v>59</v>
      </c>
      <c r="E183" s="9">
        <v>21</v>
      </c>
      <c r="F183" s="9">
        <v>38</v>
      </c>
      <c r="G183" s="9" t="s">
        <v>60</v>
      </c>
      <c r="H183" s="9">
        <v>0</v>
      </c>
      <c r="I183" s="9">
        <v>69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45777</v>
      </c>
      <c r="U183" s="11">
        <v>20000</v>
      </c>
      <c r="V183" s="10">
        <v>0</v>
      </c>
      <c r="W183" s="10">
        <v>20000</v>
      </c>
      <c r="X183" s="10">
        <v>0</v>
      </c>
      <c r="Y183" s="10">
        <v>0</v>
      </c>
      <c r="Z183" s="9" t="s">
        <v>140</v>
      </c>
      <c r="AA183" s="8">
        <v>22072.6</v>
      </c>
      <c r="AB183" s="8">
        <v>0</v>
      </c>
      <c r="AC183" s="8">
        <v>22072.6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77</v>
      </c>
      <c r="AI183" s="1">
        <v>2</v>
      </c>
      <c r="AJ183" s="3">
        <v>45777</v>
      </c>
      <c r="AK183" s="3">
        <v>0</v>
      </c>
      <c r="AL183" s="3">
        <v>0</v>
      </c>
      <c r="AM183" s="3">
        <v>0</v>
      </c>
      <c r="AN183" s="3">
        <v>0</v>
      </c>
      <c r="AO183" s="3">
        <v>45775</v>
      </c>
      <c r="AP183" s="3">
        <v>45772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1506.4549499999996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21</v>
      </c>
      <c r="F184" s="9">
        <v>37</v>
      </c>
      <c r="G184" s="9" t="s">
        <v>60</v>
      </c>
      <c r="H184" s="9">
        <v>0</v>
      </c>
      <c r="I184" s="9">
        <v>67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140</v>
      </c>
      <c r="AA184" s="8">
        <v>54063.899999999994</v>
      </c>
      <c r="AB184" s="8">
        <v>0</v>
      </c>
      <c r="AC184" s="8">
        <v>54063.899999999994</v>
      </c>
      <c r="AD184" s="8">
        <v>0</v>
      </c>
      <c r="AE184" s="8">
        <v>0</v>
      </c>
      <c r="AF184" s="8" t="s">
        <v>58</v>
      </c>
      <c r="AG184" s="1" t="s">
        <v>122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8.5" customHeight="1" x14ac:dyDescent="0.45">
      <c r="A185" s="3">
        <v>45727</v>
      </c>
      <c r="B185" s="14" t="s">
        <v>603</v>
      </c>
      <c r="C185" s="9" t="s">
        <v>115</v>
      </c>
      <c r="D185" s="13" t="s">
        <v>555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>
        <v>45743</v>
      </c>
      <c r="U185" s="11">
        <v>5000</v>
      </c>
      <c r="V185" s="10">
        <v>4983</v>
      </c>
      <c r="W185" s="10">
        <v>17</v>
      </c>
      <c r="X185" s="10">
        <v>21150</v>
      </c>
      <c r="Y185" s="10">
        <v>0</v>
      </c>
      <c r="Z185" s="9" t="s">
        <v>128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124</v>
      </c>
      <c r="AH185" s="1" t="s">
        <v>68</v>
      </c>
      <c r="AI185" s="1">
        <v>4</v>
      </c>
      <c r="AJ185" s="3">
        <v>45743</v>
      </c>
      <c r="AK185" s="3">
        <v>45739</v>
      </c>
      <c r="AL185" s="3">
        <v>45733</v>
      </c>
      <c r="AM185" s="3">
        <v>45740</v>
      </c>
      <c r="AN185" s="3">
        <v>45741</v>
      </c>
      <c r="AO185" s="3">
        <v>45741</v>
      </c>
      <c r="AP185" s="3">
        <v>45738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45727</v>
      </c>
      <c r="B186" s="14" t="s">
        <v>603</v>
      </c>
      <c r="C186" s="9" t="s">
        <v>115</v>
      </c>
      <c r="D186" s="13" t="s">
        <v>262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>
        <v>45743</v>
      </c>
      <c r="U186" s="11">
        <v>30000</v>
      </c>
      <c r="V186" s="10">
        <v>25000</v>
      </c>
      <c r="W186" s="10">
        <v>5000</v>
      </c>
      <c r="X186" s="10">
        <v>30700</v>
      </c>
      <c r="Y186" s="10">
        <v>0</v>
      </c>
      <c r="Z186" s="9" t="s">
        <v>128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>
        <v>45743</v>
      </c>
      <c r="AK186" s="3">
        <v>45739</v>
      </c>
      <c r="AL186" s="3">
        <v>45733</v>
      </c>
      <c r="AM186" s="3">
        <v>45740</v>
      </c>
      <c r="AN186" s="3">
        <v>45741</v>
      </c>
      <c r="AO186" s="3">
        <v>45741</v>
      </c>
      <c r="AP186" s="3">
        <v>45738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45727</v>
      </c>
      <c r="B187" s="14" t="s">
        <v>581</v>
      </c>
      <c r="C187" s="9" t="s">
        <v>115</v>
      </c>
      <c r="D187" s="13" t="s">
        <v>296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>
        <v>45743</v>
      </c>
      <c r="U187" s="11">
        <v>5000</v>
      </c>
      <c r="V187" s="10">
        <v>0</v>
      </c>
      <c r="W187" s="10">
        <v>5000</v>
      </c>
      <c r="X187" s="10">
        <v>5400</v>
      </c>
      <c r="Y187" s="10">
        <v>0</v>
      </c>
      <c r="Z187" s="9" t="s">
        <v>128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>
        <v>45743</v>
      </c>
      <c r="AK187" s="3">
        <v>45739</v>
      </c>
      <c r="AL187" s="3">
        <v>45733</v>
      </c>
      <c r="AM187" s="3">
        <v>45740</v>
      </c>
      <c r="AN187" s="3">
        <v>45741</v>
      </c>
      <c r="AO187" s="3">
        <v>45741</v>
      </c>
      <c r="AP187" s="3">
        <v>45738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>
        <v>45727</v>
      </c>
      <c r="B188" s="14" t="s">
        <v>581</v>
      </c>
      <c r="C188" s="9" t="s">
        <v>115</v>
      </c>
      <c r="D188" s="13" t="s">
        <v>556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>
        <v>45743</v>
      </c>
      <c r="U188" s="11">
        <v>15000</v>
      </c>
      <c r="V188" s="10">
        <v>0</v>
      </c>
      <c r="W188" s="10">
        <v>15000</v>
      </c>
      <c r="X188" s="10">
        <v>16000</v>
      </c>
      <c r="Y188" s="10">
        <v>0</v>
      </c>
      <c r="Z188" s="9" t="s">
        <v>128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123</v>
      </c>
      <c r="AH188" s="1" t="s">
        <v>68</v>
      </c>
      <c r="AI188" s="1">
        <v>4</v>
      </c>
      <c r="AJ188" s="3">
        <v>45743</v>
      </c>
      <c r="AK188" s="3">
        <v>45739</v>
      </c>
      <c r="AL188" s="3">
        <v>45733</v>
      </c>
      <c r="AM188" s="3">
        <v>45740</v>
      </c>
      <c r="AN188" s="3">
        <v>45741</v>
      </c>
      <c r="AO188" s="3">
        <v>45741</v>
      </c>
      <c r="AP188" s="3">
        <v>45738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45736</v>
      </c>
      <c r="B189" s="14" t="s">
        <v>699</v>
      </c>
      <c r="C189" s="9" t="s">
        <v>80</v>
      </c>
      <c r="D189" s="13" t="s">
        <v>371</v>
      </c>
      <c r="E189" s="9">
        <v>21</v>
      </c>
      <c r="F189" s="9">
        <v>40</v>
      </c>
      <c r="G189" s="9" t="s">
        <v>60</v>
      </c>
      <c r="H189" s="9" t="s">
        <v>76</v>
      </c>
      <c r="I189" s="9">
        <v>108</v>
      </c>
      <c r="J189" s="9" t="s">
        <v>57</v>
      </c>
      <c r="K189" s="9">
        <v>5</v>
      </c>
      <c r="L189" s="9" t="s">
        <v>92</v>
      </c>
      <c r="M189" s="10">
        <v>22</v>
      </c>
      <c r="N189" s="9">
        <v>42</v>
      </c>
      <c r="O189" s="9">
        <v>40</v>
      </c>
      <c r="P189" s="10">
        <v>68.387785804799989</v>
      </c>
      <c r="Q189" s="10">
        <v>0</v>
      </c>
      <c r="R189" s="10">
        <v>68.387785804799989</v>
      </c>
      <c r="S189" s="9" t="s">
        <v>67</v>
      </c>
      <c r="T189" s="12">
        <v>45747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128</v>
      </c>
      <c r="AA189" s="8">
        <v>3478.5300000000007</v>
      </c>
      <c r="AB189" s="8">
        <v>3478.5300000000007</v>
      </c>
      <c r="AC189" s="8">
        <v>0</v>
      </c>
      <c r="AD189" s="8">
        <v>3478.5300000000007</v>
      </c>
      <c r="AE189" s="8">
        <v>0</v>
      </c>
      <c r="AF189" s="8">
        <v>0</v>
      </c>
      <c r="AG189" s="1" t="s">
        <v>122</v>
      </c>
      <c r="AH189" s="1" t="s">
        <v>68</v>
      </c>
      <c r="AI189" s="1">
        <v>4</v>
      </c>
      <c r="AJ189" s="3">
        <v>45747</v>
      </c>
      <c r="AK189" s="3">
        <v>45743</v>
      </c>
      <c r="AL189" s="3">
        <v>45737</v>
      </c>
      <c r="AM189" s="3">
        <v>45744</v>
      </c>
      <c r="AN189" s="3">
        <v>45745</v>
      </c>
      <c r="AO189" s="3">
        <v>45745</v>
      </c>
      <c r="AP189" s="3">
        <v>45742</v>
      </c>
      <c r="AQ189" s="3">
        <v>45746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45736</v>
      </c>
      <c r="B190" s="14" t="s">
        <v>700</v>
      </c>
      <c r="C190" s="9" t="s">
        <v>80</v>
      </c>
      <c r="D190" s="13" t="s">
        <v>672</v>
      </c>
      <c r="E190" s="9">
        <v>21</v>
      </c>
      <c r="F190" s="9">
        <v>38</v>
      </c>
      <c r="G190" s="9" t="s">
        <v>60</v>
      </c>
      <c r="H190" s="9" t="s">
        <v>76</v>
      </c>
      <c r="I190" s="9">
        <v>102</v>
      </c>
      <c r="J190" s="9" t="s">
        <v>57</v>
      </c>
      <c r="K190" s="9">
        <v>5</v>
      </c>
      <c r="L190" s="9" t="s">
        <v>92</v>
      </c>
      <c r="M190" s="10">
        <v>22</v>
      </c>
      <c r="N190" s="9">
        <v>40</v>
      </c>
      <c r="O190" s="9">
        <v>40</v>
      </c>
      <c r="P190" s="10">
        <v>65.13122457599998</v>
      </c>
      <c r="Q190" s="10">
        <v>0</v>
      </c>
      <c r="R190" s="10">
        <v>65.13122457599998</v>
      </c>
      <c r="S190" s="9" t="s">
        <v>67</v>
      </c>
      <c r="T190" s="12">
        <v>45747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128</v>
      </c>
      <c r="AA190" s="8">
        <v>3310.89</v>
      </c>
      <c r="AB190" s="8">
        <v>3310.89</v>
      </c>
      <c r="AC190" s="8">
        <v>0</v>
      </c>
      <c r="AD190" s="8">
        <v>3310.89</v>
      </c>
      <c r="AE190" s="8">
        <v>0</v>
      </c>
      <c r="AF190" s="8">
        <v>0</v>
      </c>
      <c r="AG190" s="1" t="s">
        <v>61</v>
      </c>
      <c r="AH190" s="1" t="s">
        <v>68</v>
      </c>
      <c r="AI190" s="1">
        <v>4</v>
      </c>
      <c r="AJ190" s="3">
        <v>45747</v>
      </c>
      <c r="AK190" s="3">
        <v>45743</v>
      </c>
      <c r="AL190" s="3">
        <v>45737</v>
      </c>
      <c r="AM190" s="3">
        <v>45744</v>
      </c>
      <c r="AN190" s="3">
        <v>45745</v>
      </c>
      <c r="AO190" s="3">
        <v>45745</v>
      </c>
      <c r="AP190" s="3">
        <v>45742</v>
      </c>
      <c r="AQ190" s="3">
        <v>45746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0</v>
      </c>
    </row>
    <row r="191" spans="1:56" ht="28.5" customHeight="1" x14ac:dyDescent="0.45">
      <c r="A191" s="3">
        <v>45740</v>
      </c>
      <c r="B191" s="14" t="s">
        <v>712</v>
      </c>
      <c r="C191" s="9" t="s">
        <v>350</v>
      </c>
      <c r="D191" s="13" t="s">
        <v>707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92</v>
      </c>
      <c r="M191" s="10">
        <v>22</v>
      </c>
      <c r="N191" s="9">
        <v>40</v>
      </c>
      <c r="O191" s="9">
        <v>40</v>
      </c>
      <c r="P191" s="10">
        <v>108.55204095999999</v>
      </c>
      <c r="Q191" s="10">
        <v>0</v>
      </c>
      <c r="R191" s="10">
        <v>108.55204095999999</v>
      </c>
      <c r="S191" s="9" t="s">
        <v>114</v>
      </c>
      <c r="T191" s="12">
        <v>45752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128</v>
      </c>
      <c r="AA191" s="8">
        <v>5378.4500000000007</v>
      </c>
      <c r="AB191" s="8">
        <v>5378.4500000000007</v>
      </c>
      <c r="AC191" s="8">
        <v>0</v>
      </c>
      <c r="AD191" s="8">
        <v>5378.4500000000007</v>
      </c>
      <c r="AE191" s="8">
        <v>0</v>
      </c>
      <c r="AF191" s="8">
        <v>0</v>
      </c>
      <c r="AG191" s="1" t="s">
        <v>123</v>
      </c>
      <c r="AH191" s="1" t="s">
        <v>68</v>
      </c>
      <c r="AI191" s="1">
        <v>4</v>
      </c>
      <c r="AJ191" s="3">
        <v>45752</v>
      </c>
      <c r="AK191" s="3">
        <v>45748</v>
      </c>
      <c r="AL191" s="3">
        <v>45742</v>
      </c>
      <c r="AM191" s="3">
        <v>45749</v>
      </c>
      <c r="AN191" s="3">
        <v>45750</v>
      </c>
      <c r="AO191" s="3">
        <v>45750</v>
      </c>
      <c r="AP191" s="3">
        <v>45747</v>
      </c>
      <c r="AQ191" s="3">
        <v>45751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129</v>
      </c>
      <c r="BD191" s="56">
        <v>0</v>
      </c>
    </row>
    <row r="192" spans="1:56" ht="28.5" customHeight="1" x14ac:dyDescent="0.45">
      <c r="A192" s="3">
        <v>45693</v>
      </c>
      <c r="B192" s="14" t="s">
        <v>401</v>
      </c>
      <c r="C192" s="9" t="s">
        <v>111</v>
      </c>
      <c r="D192" s="13" t="s">
        <v>192</v>
      </c>
      <c r="E192" s="9">
        <v>21</v>
      </c>
      <c r="F192" s="9">
        <v>40</v>
      </c>
      <c r="G192" s="9" t="s">
        <v>60</v>
      </c>
      <c r="H192" s="9" t="s">
        <v>66</v>
      </c>
      <c r="I192" s="9">
        <v>108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42</v>
      </c>
      <c r="O192" s="9">
        <v>40</v>
      </c>
      <c r="P192" s="10">
        <v>0.43312264343039991</v>
      </c>
      <c r="Q192" s="10">
        <v>0</v>
      </c>
      <c r="R192" s="10">
        <v>0.43312264343039991</v>
      </c>
      <c r="S192" s="9" t="s">
        <v>67</v>
      </c>
      <c r="T192" s="12">
        <v>45754</v>
      </c>
      <c r="U192" s="11">
        <v>5000</v>
      </c>
      <c r="V192" s="10">
        <v>4981</v>
      </c>
      <c r="W192" s="10">
        <v>19</v>
      </c>
      <c r="X192" s="10">
        <v>5398</v>
      </c>
      <c r="Y192" s="10">
        <v>0</v>
      </c>
      <c r="Z192" s="9" t="s">
        <v>128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123</v>
      </c>
      <c r="AH192" s="1" t="s">
        <v>68</v>
      </c>
      <c r="AI192" s="1">
        <v>4</v>
      </c>
      <c r="AJ192" s="3">
        <v>45754</v>
      </c>
      <c r="AK192" s="3">
        <v>45750</v>
      </c>
      <c r="AL192" s="3">
        <v>45744</v>
      </c>
      <c r="AM192" s="3">
        <v>45751</v>
      </c>
      <c r="AN192" s="3">
        <v>45752</v>
      </c>
      <c r="AO192" s="3">
        <v>45752</v>
      </c>
      <c r="AP192" s="3">
        <v>45749</v>
      </c>
      <c r="AQ192" s="3">
        <v>45753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0</v>
      </c>
    </row>
    <row r="193" spans="1:56" ht="28.5" customHeight="1" x14ac:dyDescent="0.45">
      <c r="A193" s="3" t="s">
        <v>146</v>
      </c>
      <c r="B193" s="14" t="s">
        <v>146</v>
      </c>
      <c r="C193" s="9" t="s">
        <v>115</v>
      </c>
      <c r="D193" s="13" t="s">
        <v>61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>
        <v>45777</v>
      </c>
      <c r="U193" s="11">
        <v>40000</v>
      </c>
      <c r="V193" s="10">
        <v>0</v>
      </c>
      <c r="W193" s="10">
        <v>40000</v>
      </c>
      <c r="X193" s="10">
        <v>0</v>
      </c>
      <c r="Y193" s="10">
        <v>42000</v>
      </c>
      <c r="Z193" s="9" t="s">
        <v>128</v>
      </c>
      <c r="AA193" s="8">
        <v>43027.600000000006</v>
      </c>
      <c r="AB193" s="8">
        <v>43027.600000000006</v>
      </c>
      <c r="AC193" s="8">
        <v>0</v>
      </c>
      <c r="AD193" s="8">
        <v>43027.600000000006</v>
      </c>
      <c r="AE193" s="8">
        <v>0</v>
      </c>
      <c r="AF193" s="8">
        <v>0</v>
      </c>
      <c r="AG193" s="1" t="s">
        <v>123</v>
      </c>
      <c r="AH193" s="1" t="s">
        <v>68</v>
      </c>
      <c r="AI193" s="1">
        <v>4</v>
      </c>
      <c r="AJ193" s="3">
        <v>45777</v>
      </c>
      <c r="AK193" s="3">
        <v>45773</v>
      </c>
      <c r="AL193" s="3">
        <v>45767</v>
      </c>
      <c r="AM193" s="3">
        <v>45774</v>
      </c>
      <c r="AN193" s="3">
        <v>45775</v>
      </c>
      <c r="AO193" s="3">
        <v>45775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0</v>
      </c>
    </row>
    <row r="194" spans="1:56" ht="28.5" customHeight="1" x14ac:dyDescent="0.45">
      <c r="A194" s="3">
        <v>45741</v>
      </c>
      <c r="B194" s="14" t="s">
        <v>138</v>
      </c>
      <c r="C194" s="9" t="s">
        <v>207</v>
      </c>
      <c r="D194" s="13" t="s">
        <v>713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92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114</v>
      </c>
      <c r="T194" s="12">
        <v>45755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128</v>
      </c>
      <c r="AA194" s="8">
        <v>5378.4500000000007</v>
      </c>
      <c r="AB194" s="8">
        <v>5378.4500000000007</v>
      </c>
      <c r="AC194" s="8">
        <v>0</v>
      </c>
      <c r="AD194" s="8">
        <v>5378.4500000000007</v>
      </c>
      <c r="AE194" s="8">
        <v>0</v>
      </c>
      <c r="AF194" s="8">
        <v>0</v>
      </c>
      <c r="AG194" s="1" t="s">
        <v>123</v>
      </c>
      <c r="AH194" s="1" t="s">
        <v>68</v>
      </c>
      <c r="AI194" s="1">
        <v>4</v>
      </c>
      <c r="AJ194" s="3">
        <v>45755</v>
      </c>
      <c r="AK194" s="3">
        <v>45751</v>
      </c>
      <c r="AL194" s="3">
        <v>45745</v>
      </c>
      <c r="AM194" s="3">
        <v>45752</v>
      </c>
      <c r="AN194" s="3">
        <v>45753</v>
      </c>
      <c r="AO194" s="3">
        <v>45753</v>
      </c>
      <c r="AP194" s="3">
        <v>45750</v>
      </c>
      <c r="AQ194" s="3">
        <v>45754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0</v>
      </c>
    </row>
    <row r="195" spans="1:56" ht="28.5" customHeight="1" x14ac:dyDescent="0.45">
      <c r="A195" s="3">
        <v>45741</v>
      </c>
      <c r="B195" s="14" t="s">
        <v>138</v>
      </c>
      <c r="C195" s="9" t="s">
        <v>207</v>
      </c>
      <c r="D195" s="13" t="s">
        <v>347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92</v>
      </c>
      <c r="M195" s="10">
        <v>22</v>
      </c>
      <c r="N195" s="9">
        <v>40</v>
      </c>
      <c r="O195" s="9">
        <v>40</v>
      </c>
      <c r="P195" s="10">
        <v>108.55204095999999</v>
      </c>
      <c r="Q195" s="10">
        <v>0</v>
      </c>
      <c r="R195" s="10">
        <v>108.55204095999999</v>
      </c>
      <c r="S195" s="9" t="s">
        <v>114</v>
      </c>
      <c r="T195" s="12">
        <v>45755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128</v>
      </c>
      <c r="AA195" s="8">
        <v>5378.4500000000007</v>
      </c>
      <c r="AB195" s="8">
        <v>5378.4500000000007</v>
      </c>
      <c r="AC195" s="8">
        <v>0</v>
      </c>
      <c r="AD195" s="8">
        <v>5378.4500000000007</v>
      </c>
      <c r="AE195" s="8">
        <v>0</v>
      </c>
      <c r="AF195" s="8">
        <v>0</v>
      </c>
      <c r="AG195" s="1" t="s">
        <v>123</v>
      </c>
      <c r="AH195" s="1" t="s">
        <v>68</v>
      </c>
      <c r="AI195" s="1">
        <v>4</v>
      </c>
      <c r="AJ195" s="3">
        <v>45755</v>
      </c>
      <c r="AK195" s="3">
        <v>45751</v>
      </c>
      <c r="AL195" s="3">
        <v>45745</v>
      </c>
      <c r="AM195" s="3">
        <v>45752</v>
      </c>
      <c r="AN195" s="3">
        <v>45753</v>
      </c>
      <c r="AO195" s="3">
        <v>45753</v>
      </c>
      <c r="AP195" s="3">
        <v>45750</v>
      </c>
      <c r="AQ195" s="3">
        <v>45754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129</v>
      </c>
      <c r="BD195" s="56">
        <v>0</v>
      </c>
    </row>
    <row r="196" spans="1:56" ht="28.5" customHeight="1" x14ac:dyDescent="0.45">
      <c r="A196" s="3">
        <v>45741</v>
      </c>
      <c r="B196" s="14" t="s">
        <v>138</v>
      </c>
      <c r="C196" s="9" t="s">
        <v>207</v>
      </c>
      <c r="D196" s="13" t="s">
        <v>714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92</v>
      </c>
      <c r="M196" s="10">
        <v>22</v>
      </c>
      <c r="N196" s="9">
        <v>40</v>
      </c>
      <c r="O196" s="9">
        <v>40</v>
      </c>
      <c r="P196" s="10">
        <v>108.55204095999999</v>
      </c>
      <c r="Q196" s="10">
        <v>0</v>
      </c>
      <c r="R196" s="10">
        <v>108.55204095999999</v>
      </c>
      <c r="S196" s="9" t="s">
        <v>114</v>
      </c>
      <c r="T196" s="12">
        <v>45755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128</v>
      </c>
      <c r="AA196" s="8">
        <v>5378.4500000000007</v>
      </c>
      <c r="AB196" s="8">
        <v>5378.4500000000007</v>
      </c>
      <c r="AC196" s="8">
        <v>0</v>
      </c>
      <c r="AD196" s="8">
        <v>5378.4500000000007</v>
      </c>
      <c r="AE196" s="8">
        <v>0</v>
      </c>
      <c r="AF196" s="8">
        <v>0</v>
      </c>
      <c r="AG196" s="1" t="s">
        <v>123</v>
      </c>
      <c r="AH196" s="1" t="s">
        <v>68</v>
      </c>
      <c r="AI196" s="1">
        <v>4</v>
      </c>
      <c r="AJ196" s="3">
        <v>45755</v>
      </c>
      <c r="AK196" s="3">
        <v>45751</v>
      </c>
      <c r="AL196" s="3">
        <v>45745</v>
      </c>
      <c r="AM196" s="3">
        <v>45752</v>
      </c>
      <c r="AN196" s="3">
        <v>45753</v>
      </c>
      <c r="AO196" s="3">
        <v>45753</v>
      </c>
      <c r="AP196" s="3">
        <v>45750</v>
      </c>
      <c r="AQ196" s="3">
        <v>45754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129</v>
      </c>
      <c r="BD196" s="56">
        <v>0</v>
      </c>
    </row>
    <row r="197" spans="1:56" ht="28.5" customHeight="1" x14ac:dyDescent="0.45">
      <c r="A197" s="3">
        <v>45741</v>
      </c>
      <c r="B197" s="14" t="s">
        <v>138</v>
      </c>
      <c r="C197" s="9" t="s">
        <v>207</v>
      </c>
      <c r="D197" s="13" t="s">
        <v>323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92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114</v>
      </c>
      <c r="T197" s="12">
        <v>45755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128</v>
      </c>
      <c r="AA197" s="8">
        <v>5378.4500000000007</v>
      </c>
      <c r="AB197" s="8">
        <v>5378.4500000000007</v>
      </c>
      <c r="AC197" s="8">
        <v>0</v>
      </c>
      <c r="AD197" s="8">
        <v>5378.4500000000007</v>
      </c>
      <c r="AE197" s="8">
        <v>0</v>
      </c>
      <c r="AF197" s="8">
        <v>0</v>
      </c>
      <c r="AG197" s="1" t="s">
        <v>123</v>
      </c>
      <c r="AH197" s="1" t="s">
        <v>68</v>
      </c>
      <c r="AI197" s="1">
        <v>4</v>
      </c>
      <c r="AJ197" s="3">
        <v>45755</v>
      </c>
      <c r="AK197" s="3">
        <v>45751</v>
      </c>
      <c r="AL197" s="3">
        <v>45745</v>
      </c>
      <c r="AM197" s="3">
        <v>45752</v>
      </c>
      <c r="AN197" s="3">
        <v>45753</v>
      </c>
      <c r="AO197" s="3">
        <v>45753</v>
      </c>
      <c r="AP197" s="3">
        <v>45750</v>
      </c>
      <c r="AQ197" s="3">
        <v>45754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129</v>
      </c>
      <c r="BD197" s="56">
        <v>0</v>
      </c>
    </row>
    <row r="198" spans="1:56" ht="28.5" customHeight="1" x14ac:dyDescent="0.45">
      <c r="A198" s="3">
        <v>45741</v>
      </c>
      <c r="B198" s="14" t="s">
        <v>138</v>
      </c>
      <c r="C198" s="9" t="s">
        <v>207</v>
      </c>
      <c r="D198" s="13" t="s">
        <v>715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92</v>
      </c>
      <c r="M198" s="10">
        <v>22</v>
      </c>
      <c r="N198" s="9">
        <v>40</v>
      </c>
      <c r="O198" s="9">
        <v>40</v>
      </c>
      <c r="P198" s="10">
        <v>108.55204095999999</v>
      </c>
      <c r="Q198" s="10">
        <v>0</v>
      </c>
      <c r="R198" s="10">
        <v>108.55204095999999</v>
      </c>
      <c r="S198" s="9" t="s">
        <v>114</v>
      </c>
      <c r="T198" s="12">
        <v>45755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128</v>
      </c>
      <c r="AA198" s="8">
        <v>5378.4500000000007</v>
      </c>
      <c r="AB198" s="8">
        <v>5378.4500000000007</v>
      </c>
      <c r="AC198" s="8">
        <v>0</v>
      </c>
      <c r="AD198" s="8">
        <v>5378.4500000000007</v>
      </c>
      <c r="AE198" s="8">
        <v>0</v>
      </c>
      <c r="AF198" s="8">
        <v>0</v>
      </c>
      <c r="AG198" s="1" t="s">
        <v>61</v>
      </c>
      <c r="AH198" s="1" t="s">
        <v>68</v>
      </c>
      <c r="AI198" s="1">
        <v>4</v>
      </c>
      <c r="AJ198" s="3">
        <v>45755</v>
      </c>
      <c r="AK198" s="3">
        <v>45751</v>
      </c>
      <c r="AL198" s="3">
        <v>45745</v>
      </c>
      <c r="AM198" s="3">
        <v>45752</v>
      </c>
      <c r="AN198" s="3">
        <v>45753</v>
      </c>
      <c r="AO198" s="3">
        <v>45753</v>
      </c>
      <c r="AP198" s="3">
        <v>45750</v>
      </c>
      <c r="AQ198" s="3">
        <v>45754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129</v>
      </c>
      <c r="BD198" s="56">
        <v>0</v>
      </c>
    </row>
    <row r="199" spans="1:56" ht="28.5" customHeight="1" x14ac:dyDescent="0.45">
      <c r="A199" s="3">
        <v>45741</v>
      </c>
      <c r="B199" s="14" t="s">
        <v>138</v>
      </c>
      <c r="C199" s="9" t="s">
        <v>207</v>
      </c>
      <c r="D199" s="13" t="s">
        <v>716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92</v>
      </c>
      <c r="M199" s="10">
        <v>22</v>
      </c>
      <c r="N199" s="9">
        <v>40</v>
      </c>
      <c r="O199" s="9">
        <v>40</v>
      </c>
      <c r="P199" s="10">
        <v>108.55204095999999</v>
      </c>
      <c r="Q199" s="10">
        <v>0</v>
      </c>
      <c r="R199" s="10">
        <v>108.55204095999999</v>
      </c>
      <c r="S199" s="9" t="s">
        <v>114</v>
      </c>
      <c r="T199" s="12">
        <v>45755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128</v>
      </c>
      <c r="AA199" s="8">
        <v>5378.4500000000007</v>
      </c>
      <c r="AB199" s="8">
        <v>5378.4500000000007</v>
      </c>
      <c r="AC199" s="8">
        <v>0</v>
      </c>
      <c r="AD199" s="8">
        <v>5378.4500000000007</v>
      </c>
      <c r="AE199" s="8">
        <v>0</v>
      </c>
      <c r="AF199" s="8">
        <v>0</v>
      </c>
      <c r="AG199" s="1" t="s">
        <v>123</v>
      </c>
      <c r="AH199" s="1" t="s">
        <v>68</v>
      </c>
      <c r="AI199" s="1">
        <v>4</v>
      </c>
      <c r="AJ199" s="3">
        <v>45755</v>
      </c>
      <c r="AK199" s="3">
        <v>45751</v>
      </c>
      <c r="AL199" s="3">
        <v>45745</v>
      </c>
      <c r="AM199" s="3">
        <v>45752</v>
      </c>
      <c r="AN199" s="3">
        <v>45753</v>
      </c>
      <c r="AO199" s="3">
        <v>45753</v>
      </c>
      <c r="AP199" s="3">
        <v>45750</v>
      </c>
      <c r="AQ199" s="3">
        <v>45754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129</v>
      </c>
      <c r="BD199" s="56">
        <v>0</v>
      </c>
    </row>
    <row r="200" spans="1:56" ht="28.5" customHeight="1" x14ac:dyDescent="0.45">
      <c r="A200" s="3" t="s">
        <v>146</v>
      </c>
      <c r="B200" s="14" t="s">
        <v>146</v>
      </c>
      <c r="C200" s="9" t="s">
        <v>113</v>
      </c>
      <c r="D200" s="13" t="s">
        <v>159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114</v>
      </c>
      <c r="T200" s="12">
        <v>45777</v>
      </c>
      <c r="U200" s="11">
        <v>20000</v>
      </c>
      <c r="V200" s="10">
        <v>0</v>
      </c>
      <c r="W200" s="10">
        <v>20000</v>
      </c>
      <c r="X200" s="10">
        <v>0</v>
      </c>
      <c r="Y200" s="10">
        <v>21000</v>
      </c>
      <c r="Z200" s="9" t="s">
        <v>128</v>
      </c>
      <c r="AA200" s="8">
        <v>21513.800000000003</v>
      </c>
      <c r="AB200" s="8">
        <v>0</v>
      </c>
      <c r="AC200" s="8">
        <v>21513.800000000003</v>
      </c>
      <c r="AD200" s="8">
        <v>0</v>
      </c>
      <c r="AE200" s="8">
        <v>21513.800000000003</v>
      </c>
      <c r="AF200" s="8">
        <v>0</v>
      </c>
      <c r="AG200" s="1" t="s">
        <v>123</v>
      </c>
      <c r="AH200" s="1" t="s">
        <v>68</v>
      </c>
      <c r="AI200" s="1">
        <v>4</v>
      </c>
      <c r="AJ200" s="3">
        <v>45777</v>
      </c>
      <c r="AK200" s="3">
        <v>45773</v>
      </c>
      <c r="AL200" s="3">
        <v>45767</v>
      </c>
      <c r="AM200" s="3">
        <v>45774</v>
      </c>
      <c r="AN200" s="3">
        <v>45775</v>
      </c>
      <c r="AO200" s="3">
        <v>45775</v>
      </c>
      <c r="AP200" s="3">
        <v>45772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129</v>
      </c>
      <c r="BD200" s="56">
        <v>1547.1290706666666</v>
      </c>
    </row>
    <row r="201" spans="1:56" ht="28.5" customHeight="1" x14ac:dyDescent="0.45">
      <c r="A201" s="3" t="s">
        <v>146</v>
      </c>
      <c r="B201" s="14" t="s">
        <v>146</v>
      </c>
      <c r="C201" s="9" t="s">
        <v>111</v>
      </c>
      <c r="D201" s="13" t="s">
        <v>61</v>
      </c>
      <c r="E201" s="9">
        <v>21</v>
      </c>
      <c r="F201" s="9">
        <v>40</v>
      </c>
      <c r="G201" s="9" t="s">
        <v>60</v>
      </c>
      <c r="H201" s="9" t="s">
        <v>66</v>
      </c>
      <c r="I201" s="9">
        <v>108</v>
      </c>
      <c r="J201" s="9" t="s">
        <v>57</v>
      </c>
      <c r="K201" s="9">
        <v>5</v>
      </c>
      <c r="L201" s="9" t="s">
        <v>91</v>
      </c>
      <c r="M201" s="10">
        <v>22</v>
      </c>
      <c r="N201" s="9">
        <v>42</v>
      </c>
      <c r="O201" s="9">
        <v>40</v>
      </c>
      <c r="P201" s="10">
        <v>227.95928601599996</v>
      </c>
      <c r="Q201" s="10">
        <v>0</v>
      </c>
      <c r="R201" s="10">
        <v>227.95928601599996</v>
      </c>
      <c r="S201" s="9" t="s">
        <v>67</v>
      </c>
      <c r="T201" s="12">
        <v>45777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128</v>
      </c>
      <c r="AA201" s="8">
        <v>11595.1</v>
      </c>
      <c r="AB201" s="8">
        <v>11595.1</v>
      </c>
      <c r="AC201" s="8">
        <v>0</v>
      </c>
      <c r="AD201" s="8">
        <v>11595.1</v>
      </c>
      <c r="AE201" s="8">
        <v>0</v>
      </c>
      <c r="AF201" s="8">
        <v>0</v>
      </c>
      <c r="AG201" s="1" t="s">
        <v>123</v>
      </c>
      <c r="AH201" s="1" t="s">
        <v>68</v>
      </c>
      <c r="AI201" s="1">
        <v>4</v>
      </c>
      <c r="AJ201" s="3">
        <v>45777</v>
      </c>
      <c r="AK201" s="3">
        <v>45773</v>
      </c>
      <c r="AL201" s="3">
        <v>45767</v>
      </c>
      <c r="AM201" s="3">
        <v>45774</v>
      </c>
      <c r="AN201" s="3">
        <v>45775</v>
      </c>
      <c r="AO201" s="3">
        <v>45775</v>
      </c>
      <c r="AP201" s="3">
        <v>45772</v>
      </c>
      <c r="AQ201" s="3">
        <v>45776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129</v>
      </c>
      <c r="BD201" s="56">
        <v>0</v>
      </c>
    </row>
    <row r="202" spans="1:56" ht="28.5" customHeight="1" x14ac:dyDescent="0.45">
      <c r="A202" s="3">
        <v>45631</v>
      </c>
      <c r="B202" s="14" t="s">
        <v>270</v>
      </c>
      <c r="C202" s="9" t="s">
        <v>113</v>
      </c>
      <c r="D202" s="13" t="s">
        <v>159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114</v>
      </c>
      <c r="T202" s="12" t="s">
        <v>63</v>
      </c>
      <c r="U202" s="11">
        <v>16000</v>
      </c>
      <c r="V202" s="10">
        <v>0</v>
      </c>
      <c r="W202" s="10">
        <v>16000</v>
      </c>
      <c r="X202" s="10">
        <v>0</v>
      </c>
      <c r="Y202" s="10">
        <v>16800</v>
      </c>
      <c r="Z202" s="9" t="s">
        <v>128</v>
      </c>
      <c r="AA202" s="8">
        <v>17211.04</v>
      </c>
      <c r="AB202" s="8">
        <v>17211.04</v>
      </c>
      <c r="AC202" s="8">
        <v>0</v>
      </c>
      <c r="AD202" s="8">
        <v>17211.04</v>
      </c>
      <c r="AE202" s="8">
        <v>0</v>
      </c>
      <c r="AF202" s="8">
        <v>0</v>
      </c>
      <c r="AG202" s="1" t="s">
        <v>123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 t="s">
        <v>331</v>
      </c>
      <c r="AZ202" s="2">
        <v>0</v>
      </c>
      <c r="BA202" s="2">
        <v>0</v>
      </c>
      <c r="BB202" s="2">
        <v>0</v>
      </c>
      <c r="BC202" s="1" t="s">
        <v>129</v>
      </c>
      <c r="BD202" s="56">
        <v>0</v>
      </c>
    </row>
    <row r="203" spans="1:56" ht="28.5" customHeight="1" x14ac:dyDescent="0.45">
      <c r="A203" s="3">
        <v>45628</v>
      </c>
      <c r="B203" s="14" t="s">
        <v>263</v>
      </c>
      <c r="C203" s="9" t="s">
        <v>113</v>
      </c>
      <c r="D203" s="13" t="s">
        <v>159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114</v>
      </c>
      <c r="T203" s="12" t="s">
        <v>63</v>
      </c>
      <c r="U203" s="11">
        <v>16000</v>
      </c>
      <c r="V203" s="10">
        <v>1759</v>
      </c>
      <c r="W203" s="10">
        <v>14241</v>
      </c>
      <c r="X203" s="10">
        <v>0</v>
      </c>
      <c r="Y203" s="10">
        <v>14953.050000000001</v>
      </c>
      <c r="Z203" s="9" t="s">
        <v>128</v>
      </c>
      <c r="AA203" s="8">
        <v>15318.901290000002</v>
      </c>
      <c r="AB203" s="8">
        <v>15318.901290000002</v>
      </c>
      <c r="AC203" s="8">
        <v>0</v>
      </c>
      <c r="AD203" s="8">
        <v>15318.901290000002</v>
      </c>
      <c r="AE203" s="8">
        <v>0</v>
      </c>
      <c r="AF203" s="8">
        <v>0</v>
      </c>
      <c r="AG203" s="1" t="s">
        <v>123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330</v>
      </c>
      <c r="AZ203" s="2">
        <v>0</v>
      </c>
      <c r="BA203" s="2">
        <v>0</v>
      </c>
      <c r="BB203" s="2">
        <v>0</v>
      </c>
      <c r="BC203" s="1" t="s">
        <v>129</v>
      </c>
      <c r="BD203" s="56">
        <v>0</v>
      </c>
    </row>
    <row r="204" spans="1:56" ht="28.5" customHeight="1" x14ac:dyDescent="0.45">
      <c r="A204" s="3">
        <v>45631</v>
      </c>
      <c r="B204" s="14" t="s">
        <v>271</v>
      </c>
      <c r="C204" s="9" t="s">
        <v>113</v>
      </c>
      <c r="D204" s="13" t="s">
        <v>159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114</v>
      </c>
      <c r="T204" s="12" t="s">
        <v>63</v>
      </c>
      <c r="U204" s="11">
        <v>16000</v>
      </c>
      <c r="V204" s="10">
        <v>0</v>
      </c>
      <c r="W204" s="10">
        <v>16000</v>
      </c>
      <c r="X204" s="10">
        <v>0</v>
      </c>
      <c r="Y204" s="10">
        <v>16800</v>
      </c>
      <c r="Z204" s="9" t="s">
        <v>128</v>
      </c>
      <c r="AA204" s="8">
        <v>17211.04</v>
      </c>
      <c r="AB204" s="8">
        <v>17211.04</v>
      </c>
      <c r="AC204" s="8">
        <v>0</v>
      </c>
      <c r="AD204" s="8">
        <v>17211.04</v>
      </c>
      <c r="AE204" s="8">
        <v>0</v>
      </c>
      <c r="AF204" s="8">
        <v>0</v>
      </c>
      <c r="AG204" s="1" t="s">
        <v>123</v>
      </c>
      <c r="AH204" s="1" t="s">
        <v>68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332</v>
      </c>
      <c r="AZ204" s="2">
        <v>0</v>
      </c>
      <c r="BA204" s="2">
        <v>0</v>
      </c>
      <c r="BB204" s="2">
        <v>0</v>
      </c>
      <c r="BC204" s="1" t="s">
        <v>129</v>
      </c>
      <c r="BD204" s="56">
        <v>0</v>
      </c>
    </row>
    <row r="205" spans="1:56" ht="28.5" customHeight="1" x14ac:dyDescent="0.45">
      <c r="A205" s="3">
        <v>45693</v>
      </c>
      <c r="B205" s="14" t="s">
        <v>400</v>
      </c>
      <c r="C205" s="9" t="s">
        <v>111</v>
      </c>
      <c r="D205" s="13" t="s">
        <v>397</v>
      </c>
      <c r="E205" s="9">
        <v>21</v>
      </c>
      <c r="F205" s="9">
        <v>38</v>
      </c>
      <c r="G205" s="9" t="s">
        <v>60</v>
      </c>
      <c r="H205" s="9" t="s">
        <v>66</v>
      </c>
      <c r="I205" s="9">
        <v>102</v>
      </c>
      <c r="J205" s="9" t="s">
        <v>57</v>
      </c>
      <c r="K205" s="9">
        <v>5</v>
      </c>
      <c r="L205" s="9" t="s">
        <v>91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128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123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129</v>
      </c>
      <c r="BD205" s="56">
        <v>0</v>
      </c>
    </row>
    <row r="206" spans="1:56" ht="28.5" customHeight="1" x14ac:dyDescent="0.45">
      <c r="A206" s="3">
        <v>45693</v>
      </c>
      <c r="B206" s="14" t="s">
        <v>401</v>
      </c>
      <c r="C206" s="9" t="s">
        <v>111</v>
      </c>
      <c r="D206" s="13" t="s">
        <v>192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91</v>
      </c>
      <c r="M206" s="10">
        <v>22</v>
      </c>
      <c r="N206" s="9">
        <v>42</v>
      </c>
      <c r="O206" s="9">
        <v>40</v>
      </c>
      <c r="P206" s="10">
        <v>113.97964300799998</v>
      </c>
      <c r="Q206" s="10">
        <v>0</v>
      </c>
      <c r="R206" s="10">
        <v>113.97964300799998</v>
      </c>
      <c r="S206" s="9" t="s">
        <v>67</v>
      </c>
      <c r="T206" s="12" t="s">
        <v>63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128</v>
      </c>
      <c r="AA206" s="8">
        <v>5797.55</v>
      </c>
      <c r="AB206" s="8">
        <v>5797.55</v>
      </c>
      <c r="AC206" s="8">
        <v>0</v>
      </c>
      <c r="AD206" s="8">
        <v>5797.55</v>
      </c>
      <c r="AE206" s="8">
        <v>0</v>
      </c>
      <c r="AF206" s="8">
        <v>0</v>
      </c>
      <c r="AG206" s="1" t="s">
        <v>123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129</v>
      </c>
      <c r="BD206" s="56">
        <v>0</v>
      </c>
    </row>
    <row r="207" spans="1:56" ht="28.5" customHeight="1" x14ac:dyDescent="0.45">
      <c r="A207" s="3">
        <v>45667</v>
      </c>
      <c r="B207" s="14" t="s">
        <v>342</v>
      </c>
      <c r="C207" s="9" t="s">
        <v>111</v>
      </c>
      <c r="D207" s="13" t="s">
        <v>336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91</v>
      </c>
      <c r="M207" s="10">
        <v>22</v>
      </c>
      <c r="N207" s="9">
        <v>40</v>
      </c>
      <c r="O207" s="9">
        <v>40</v>
      </c>
      <c r="P207" s="10">
        <v>86.841632767999982</v>
      </c>
      <c r="Q207" s="10">
        <v>0</v>
      </c>
      <c r="R207" s="10">
        <v>86.841632767999982</v>
      </c>
      <c r="S207" s="9" t="s">
        <v>67</v>
      </c>
      <c r="T207" s="12" t="s">
        <v>63</v>
      </c>
      <c r="U207" s="11">
        <v>4000</v>
      </c>
      <c r="V207" s="10">
        <v>0</v>
      </c>
      <c r="W207" s="10">
        <v>4000</v>
      </c>
      <c r="X207" s="10">
        <v>0</v>
      </c>
      <c r="Y207" s="10">
        <v>4200</v>
      </c>
      <c r="Z207" s="9" t="s">
        <v>128</v>
      </c>
      <c r="AA207" s="8">
        <v>4414.5199999999995</v>
      </c>
      <c r="AB207" s="8">
        <v>4414.5199999999995</v>
      </c>
      <c r="AC207" s="8">
        <v>0</v>
      </c>
      <c r="AD207" s="8">
        <v>4414.5199999999995</v>
      </c>
      <c r="AE207" s="8">
        <v>0</v>
      </c>
      <c r="AF207" s="8">
        <v>0</v>
      </c>
      <c r="AG207" s="1" t="s">
        <v>123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129</v>
      </c>
      <c r="BD207" s="56">
        <v>0</v>
      </c>
    </row>
    <row r="208" spans="1:56" ht="28.5" customHeight="1" x14ac:dyDescent="0.45">
      <c r="A208" s="3" t="s">
        <v>146</v>
      </c>
      <c r="B208" s="14" t="s">
        <v>146</v>
      </c>
      <c r="C208" s="9" t="s">
        <v>113</v>
      </c>
      <c r="D208" s="13" t="s">
        <v>159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114</v>
      </c>
      <c r="T208" s="12" t="s">
        <v>63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128</v>
      </c>
      <c r="AA208" s="8">
        <v>10756.900000000001</v>
      </c>
      <c r="AB208" s="8">
        <v>10756.900000000001</v>
      </c>
      <c r="AC208" s="8">
        <v>0</v>
      </c>
      <c r="AD208" s="8">
        <v>10756.900000000001</v>
      </c>
      <c r="AE208" s="8">
        <v>0</v>
      </c>
      <c r="AF208" s="8">
        <v>0</v>
      </c>
      <c r="AG208" s="1" t="s">
        <v>122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129</v>
      </c>
      <c r="BD208" s="56">
        <v>0</v>
      </c>
    </row>
    <row r="209" spans="1:56" ht="28.5" customHeight="1" x14ac:dyDescent="0.45">
      <c r="A209" s="3">
        <v>45548</v>
      </c>
      <c r="B209" s="14" t="s">
        <v>216</v>
      </c>
      <c r="C209" s="9" t="s">
        <v>111</v>
      </c>
      <c r="D209" s="13" t="s">
        <v>210</v>
      </c>
      <c r="E209" s="9">
        <v>21</v>
      </c>
      <c r="F209" s="9">
        <v>38</v>
      </c>
      <c r="G209" s="9" t="s">
        <v>60</v>
      </c>
      <c r="H209" s="9" t="s">
        <v>66</v>
      </c>
      <c r="I209" s="9">
        <v>102</v>
      </c>
      <c r="J209" s="9" t="s">
        <v>57</v>
      </c>
      <c r="K209" s="9">
        <v>5</v>
      </c>
      <c r="L209" s="9" t="s">
        <v>91</v>
      </c>
      <c r="M209" s="10">
        <v>22</v>
      </c>
      <c r="N209" s="9">
        <v>40</v>
      </c>
      <c r="O209" s="9">
        <v>40</v>
      </c>
      <c r="P209" s="10">
        <v>217.10408191999997</v>
      </c>
      <c r="Q209" s="10">
        <v>0</v>
      </c>
      <c r="R209" s="10">
        <v>217.10408191999997</v>
      </c>
      <c r="S209" s="9" t="s">
        <v>67</v>
      </c>
      <c r="T209" s="12" t="s">
        <v>63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128</v>
      </c>
      <c r="AA209" s="8">
        <v>11036.3</v>
      </c>
      <c r="AB209" s="8">
        <v>11036.3</v>
      </c>
      <c r="AC209" s="8">
        <v>0</v>
      </c>
      <c r="AD209" s="8">
        <v>11036.3</v>
      </c>
      <c r="AE209" s="8">
        <v>0</v>
      </c>
      <c r="AF209" s="8">
        <v>0</v>
      </c>
      <c r="AG209" s="1" t="s">
        <v>126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 t="e">
        <v>#VALUE!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129</v>
      </c>
      <c r="BD209" s="56">
        <v>0</v>
      </c>
    </row>
    <row r="210" spans="1:56" ht="28.5" customHeight="1" x14ac:dyDescent="0.45">
      <c r="A210" s="3">
        <v>45066</v>
      </c>
      <c r="B210" s="14" t="s">
        <v>136</v>
      </c>
      <c r="C210" s="9" t="s">
        <v>80</v>
      </c>
      <c r="D210" s="13" t="s">
        <v>135</v>
      </c>
      <c r="E210" s="9">
        <v>21</v>
      </c>
      <c r="F210" s="9">
        <v>38</v>
      </c>
      <c r="G210" s="9" t="s">
        <v>60</v>
      </c>
      <c r="H210" s="9" t="s">
        <v>76</v>
      </c>
      <c r="I210" s="9">
        <v>102</v>
      </c>
      <c r="J210" s="9" t="s">
        <v>57</v>
      </c>
      <c r="K210" s="9">
        <v>5</v>
      </c>
      <c r="L210" s="9" t="s">
        <v>92</v>
      </c>
      <c r="M210" s="10">
        <v>22</v>
      </c>
      <c r="N210" s="9">
        <v>40</v>
      </c>
      <c r="O210" s="9">
        <v>40</v>
      </c>
      <c r="P210" s="10">
        <v>108.55204095999999</v>
      </c>
      <c r="Q210" s="10">
        <v>0</v>
      </c>
      <c r="R210" s="10">
        <v>108.55204095999999</v>
      </c>
      <c r="S210" s="9" t="s">
        <v>67</v>
      </c>
      <c r="T210" s="12" t="s">
        <v>63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128</v>
      </c>
      <c r="AA210" s="8">
        <v>5518.15</v>
      </c>
      <c r="AB210" s="8">
        <v>5518.15</v>
      </c>
      <c r="AC210" s="8">
        <v>0</v>
      </c>
      <c r="AD210" s="8">
        <v>5518.15</v>
      </c>
      <c r="AE210" s="8">
        <v>0</v>
      </c>
      <c r="AF210" s="8">
        <v>0</v>
      </c>
      <c r="AG210" s="1" t="s">
        <v>123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21</v>
      </c>
      <c r="F211" s="9">
        <v>37</v>
      </c>
      <c r="G211" s="9">
        <v>0</v>
      </c>
      <c r="H211" s="9">
        <v>0</v>
      </c>
      <c r="I211" s="9">
        <v>74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 t="s">
        <v>83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128</v>
      </c>
      <c r="AA211" s="8">
        <v>211150.36129</v>
      </c>
      <c r="AB211" s="8">
        <v>189636.56128999998</v>
      </c>
      <c r="AC211" s="8">
        <v>21513.800000000003</v>
      </c>
      <c r="AD211" s="8">
        <v>189636.56128999998</v>
      </c>
      <c r="AE211" s="8">
        <v>21513.800000000003</v>
      </c>
      <c r="AF211" s="8" t="s">
        <v>58</v>
      </c>
      <c r="AG211" s="1" t="s">
        <v>122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130</v>
      </c>
      <c r="BD211" s="56">
        <v>0</v>
      </c>
    </row>
    <row r="212" spans="1:56" ht="28.5" customHeight="1" x14ac:dyDescent="0.45">
      <c r="A212" s="3">
        <v>45720</v>
      </c>
      <c r="B212" s="14" t="s">
        <v>507</v>
      </c>
      <c r="C212" s="9" t="s">
        <v>493</v>
      </c>
      <c r="D212" s="13" t="s">
        <v>494</v>
      </c>
      <c r="E212" s="9">
        <v>22</v>
      </c>
      <c r="F212" s="9">
        <v>34</v>
      </c>
      <c r="G212" s="9" t="s">
        <v>60</v>
      </c>
      <c r="H212" s="9" t="s">
        <v>66</v>
      </c>
      <c r="I212" s="9">
        <v>115</v>
      </c>
      <c r="J212" s="9" t="s">
        <v>78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372</v>
      </c>
      <c r="T212" s="12">
        <v>45746</v>
      </c>
      <c r="U212" s="11">
        <v>300000</v>
      </c>
      <c r="V212" s="10">
        <v>125000</v>
      </c>
      <c r="W212" s="10">
        <v>175000</v>
      </c>
      <c r="X212" s="10">
        <v>200791</v>
      </c>
      <c r="Y212" s="10">
        <v>104169.45000000001</v>
      </c>
      <c r="Z212" s="9" t="s">
        <v>413</v>
      </c>
      <c r="AA212" s="8">
        <v>103322.55237150002</v>
      </c>
      <c r="AB212" s="8">
        <v>93683</v>
      </c>
      <c r="AC212" s="8">
        <v>9639.5523715000163</v>
      </c>
      <c r="AD212" s="8">
        <v>0</v>
      </c>
      <c r="AE212" s="8">
        <v>103322.55237150002</v>
      </c>
      <c r="AF212" s="8">
        <v>0</v>
      </c>
      <c r="AG212" s="1" t="s">
        <v>123</v>
      </c>
      <c r="AH212" s="1" t="s">
        <v>68</v>
      </c>
      <c r="AI212" s="1">
        <v>4</v>
      </c>
      <c r="AJ212" s="3">
        <v>45746</v>
      </c>
      <c r="AK212" s="3">
        <v>45742</v>
      </c>
      <c r="AL212" s="3">
        <v>45736</v>
      </c>
      <c r="AM212" s="3">
        <v>45743</v>
      </c>
      <c r="AN212" s="3">
        <v>45744</v>
      </c>
      <c r="AO212" s="3">
        <v>45744</v>
      </c>
      <c r="AP212" s="3">
        <v>45741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416</v>
      </c>
      <c r="BD212" s="56">
        <v>1029.9540390535385</v>
      </c>
    </row>
    <row r="213" spans="1:56" ht="28.5" customHeight="1" x14ac:dyDescent="0.45">
      <c r="A213" s="3">
        <v>45720</v>
      </c>
      <c r="B213" s="14" t="s">
        <v>507</v>
      </c>
      <c r="C213" s="9" t="s">
        <v>493</v>
      </c>
      <c r="D213" s="13" t="s">
        <v>494</v>
      </c>
      <c r="E213" s="9">
        <v>22</v>
      </c>
      <c r="F213" s="9">
        <v>34</v>
      </c>
      <c r="G213" s="9" t="s">
        <v>60</v>
      </c>
      <c r="H213" s="9" t="s">
        <v>66</v>
      </c>
      <c r="I213" s="9">
        <v>115</v>
      </c>
      <c r="J213" s="9" t="s">
        <v>78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372</v>
      </c>
      <c r="T213" s="12">
        <v>45800</v>
      </c>
      <c r="U213" s="11">
        <v>3700000</v>
      </c>
      <c r="V213" s="10">
        <v>0</v>
      </c>
      <c r="W213" s="10">
        <v>3700000</v>
      </c>
      <c r="X213" s="10">
        <v>0</v>
      </c>
      <c r="Y213" s="10">
        <v>3885000</v>
      </c>
      <c r="Z213" s="9" t="s">
        <v>413</v>
      </c>
      <c r="AA213" s="8">
        <v>3669919.0000000005</v>
      </c>
      <c r="AB213" s="8">
        <v>0</v>
      </c>
      <c r="AC213" s="8">
        <v>3669919.0000000005</v>
      </c>
      <c r="AD213" s="8">
        <v>0</v>
      </c>
      <c r="AE213" s="8">
        <v>3669919.0000000005</v>
      </c>
      <c r="AF213" s="8">
        <v>0</v>
      </c>
      <c r="AG213" s="1" t="s">
        <v>123</v>
      </c>
      <c r="AH213" s="1" t="s">
        <v>68</v>
      </c>
      <c r="AI213" s="1">
        <v>4</v>
      </c>
      <c r="AJ213" s="3">
        <v>45800</v>
      </c>
      <c r="AK213" s="3">
        <v>45796</v>
      </c>
      <c r="AL213" s="3">
        <v>45790</v>
      </c>
      <c r="AM213" s="3">
        <v>45797</v>
      </c>
      <c r="AN213" s="3">
        <v>45798</v>
      </c>
      <c r="AO213" s="3">
        <v>45798</v>
      </c>
      <c r="AP213" s="3">
        <v>45795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416</v>
      </c>
      <c r="BD213" s="56">
        <v>392118.61208666681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21.6</v>
      </c>
      <c r="F214" s="9">
        <v>34</v>
      </c>
      <c r="G214" s="9">
        <v>0</v>
      </c>
      <c r="H214" s="9">
        <v>0</v>
      </c>
      <c r="I214" s="9">
        <v>97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413</v>
      </c>
      <c r="AA214" s="8">
        <v>3773241.5523715005</v>
      </c>
      <c r="AB214" s="8">
        <v>93683</v>
      </c>
      <c r="AC214" s="8">
        <v>3679558.5523715005</v>
      </c>
      <c r="AD214" s="8">
        <v>0</v>
      </c>
      <c r="AE214" s="8">
        <v>3773241.5523715005</v>
      </c>
      <c r="AF214" s="8" t="s">
        <v>58</v>
      </c>
      <c r="AG214" s="1" t="s">
        <v>123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416</v>
      </c>
      <c r="BD214" s="56">
        <v>0</v>
      </c>
    </row>
    <row r="215" spans="1:56" ht="28.5" customHeight="1" x14ac:dyDescent="0.45">
      <c r="A215" s="3">
        <v>45706</v>
      </c>
      <c r="B215" s="14" t="s">
        <v>523</v>
      </c>
      <c r="C215" s="9" t="s">
        <v>280</v>
      </c>
      <c r="D215" s="13" t="s">
        <v>281</v>
      </c>
      <c r="E215" s="9">
        <v>23</v>
      </c>
      <c r="F215" s="9">
        <v>38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45747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84</v>
      </c>
      <c r="AA215" s="8">
        <v>5518.15</v>
      </c>
      <c r="AB215" s="8">
        <v>5518.15</v>
      </c>
      <c r="AC215" s="8">
        <v>0</v>
      </c>
      <c r="AD215" s="8">
        <v>5518.15</v>
      </c>
      <c r="AE215" s="8">
        <v>0</v>
      </c>
      <c r="AF215" s="8" t="s">
        <v>234</v>
      </c>
      <c r="AG215" s="1" t="s">
        <v>61</v>
      </c>
      <c r="AH215" s="1" t="s">
        <v>68</v>
      </c>
      <c r="AI215" s="1">
        <v>4</v>
      </c>
      <c r="AJ215" s="3">
        <v>45747</v>
      </c>
      <c r="AK215" s="3">
        <v>45743</v>
      </c>
      <c r="AL215" s="3">
        <v>45737</v>
      </c>
      <c r="AM215" s="3">
        <v>45744</v>
      </c>
      <c r="AN215" s="3">
        <v>45745</v>
      </c>
      <c r="AO215" s="3">
        <v>45745</v>
      </c>
      <c r="AP215" s="3">
        <v>45742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438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45723</v>
      </c>
      <c r="B216" s="14" t="s">
        <v>536</v>
      </c>
      <c r="C216" s="9" t="s">
        <v>280</v>
      </c>
      <c r="D216" s="13" t="s">
        <v>272</v>
      </c>
      <c r="E216" s="9">
        <v>23</v>
      </c>
      <c r="F216" s="9">
        <v>38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45747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84</v>
      </c>
      <c r="AA216" s="8">
        <v>5518.15</v>
      </c>
      <c r="AB216" s="8">
        <v>5518.15</v>
      </c>
      <c r="AC216" s="8">
        <v>0</v>
      </c>
      <c r="AD216" s="8">
        <v>0</v>
      </c>
      <c r="AE216" s="8">
        <v>5518.15</v>
      </c>
      <c r="AF216" s="8" t="s">
        <v>234</v>
      </c>
      <c r="AG216" s="1" t="s">
        <v>61</v>
      </c>
      <c r="AH216" s="1" t="s">
        <v>68</v>
      </c>
      <c r="AI216" s="1">
        <v>4</v>
      </c>
      <c r="AJ216" s="3">
        <v>45747</v>
      </c>
      <c r="AK216" s="3">
        <v>45743</v>
      </c>
      <c r="AL216" s="3">
        <v>45737</v>
      </c>
      <c r="AM216" s="3">
        <v>45744</v>
      </c>
      <c r="AN216" s="3">
        <v>45745</v>
      </c>
      <c r="AO216" s="3">
        <v>45745</v>
      </c>
      <c r="AP216" s="3">
        <v>45742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0</v>
      </c>
    </row>
    <row r="217" spans="1:56" ht="28.5" customHeight="1" x14ac:dyDescent="0.45">
      <c r="A217" s="3">
        <v>45740</v>
      </c>
      <c r="B217" s="14" t="s">
        <v>717</v>
      </c>
      <c r="C217" s="9" t="s">
        <v>701</v>
      </c>
      <c r="D217" s="13" t="s">
        <v>702</v>
      </c>
      <c r="E217" s="9">
        <v>23</v>
      </c>
      <c r="F217" s="9">
        <v>34</v>
      </c>
      <c r="G217" s="9" t="s">
        <v>60</v>
      </c>
      <c r="H217" s="9">
        <v>0</v>
      </c>
      <c r="I217" s="9">
        <v>68</v>
      </c>
      <c r="J217" s="9" t="s">
        <v>57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45751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84</v>
      </c>
      <c r="AA217" s="8">
        <v>19837.400000000001</v>
      </c>
      <c r="AB217" s="8">
        <v>3030</v>
      </c>
      <c r="AC217" s="8">
        <v>16807.400000000001</v>
      </c>
      <c r="AD217" s="8">
        <v>0</v>
      </c>
      <c r="AE217" s="8">
        <v>0</v>
      </c>
      <c r="AF217" s="8" t="s">
        <v>351</v>
      </c>
      <c r="AG217" s="1" t="s">
        <v>61</v>
      </c>
      <c r="AH217" s="1" t="s">
        <v>74</v>
      </c>
      <c r="AI217" s="1">
        <v>2</v>
      </c>
      <c r="AJ217" s="3">
        <v>45751</v>
      </c>
      <c r="AK217" s="3">
        <v>0</v>
      </c>
      <c r="AL217" s="3">
        <v>45742</v>
      </c>
      <c r="AM217" s="3">
        <v>45749</v>
      </c>
      <c r="AN217" s="3">
        <v>45750</v>
      </c>
      <c r="AO217" s="3">
        <v>45750</v>
      </c>
      <c r="AP217" s="3">
        <v>45746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1256.3531499999999</v>
      </c>
    </row>
    <row r="218" spans="1:56" ht="28.5" customHeight="1" x14ac:dyDescent="0.45">
      <c r="A218" s="3" t="s">
        <v>146</v>
      </c>
      <c r="B218" s="14" t="s">
        <v>146</v>
      </c>
      <c r="C218" s="9" t="s">
        <v>320</v>
      </c>
      <c r="D218" s="13" t="s">
        <v>61</v>
      </c>
      <c r="E218" s="9">
        <v>23</v>
      </c>
      <c r="F218" s="9">
        <v>34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45777</v>
      </c>
      <c r="U218" s="11">
        <v>50000</v>
      </c>
      <c r="V218" s="10">
        <v>0</v>
      </c>
      <c r="W218" s="10">
        <v>50000</v>
      </c>
      <c r="X218" s="10">
        <v>0</v>
      </c>
      <c r="Y218" s="10">
        <v>52500</v>
      </c>
      <c r="Z218" s="9" t="s">
        <v>84</v>
      </c>
      <c r="AA218" s="8">
        <v>49593.500000000007</v>
      </c>
      <c r="AB218" s="8">
        <v>0</v>
      </c>
      <c r="AC218" s="8">
        <v>49593.500000000007</v>
      </c>
      <c r="AD218" s="8">
        <v>0</v>
      </c>
      <c r="AE218" s="8">
        <v>0</v>
      </c>
      <c r="AF218" s="8">
        <v>0</v>
      </c>
      <c r="AG218" s="1" t="s">
        <v>61</v>
      </c>
      <c r="AH218" s="1" t="s">
        <v>74</v>
      </c>
      <c r="AI218" s="1">
        <v>2</v>
      </c>
      <c r="AJ218" s="3">
        <v>45777</v>
      </c>
      <c r="AK218" s="3">
        <v>0</v>
      </c>
      <c r="AL218" s="3">
        <v>45768</v>
      </c>
      <c r="AM218" s="3">
        <v>45775</v>
      </c>
      <c r="AN218" s="3">
        <v>45776</v>
      </c>
      <c r="AO218" s="3">
        <v>45776</v>
      </c>
      <c r="AP218" s="3">
        <v>45772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3707.1141250000001</v>
      </c>
    </row>
    <row r="219" spans="1:56" ht="28.5" customHeight="1" x14ac:dyDescent="0.45">
      <c r="A219" s="3" t="s">
        <v>146</v>
      </c>
      <c r="B219" s="14" t="s">
        <v>146</v>
      </c>
      <c r="C219" s="9" t="s">
        <v>344</v>
      </c>
      <c r="D219" s="13" t="s">
        <v>61</v>
      </c>
      <c r="E219" s="9">
        <v>23</v>
      </c>
      <c r="F219" s="9">
        <v>34</v>
      </c>
      <c r="G219" s="9" t="s">
        <v>60</v>
      </c>
      <c r="H219" s="9" t="s">
        <v>66</v>
      </c>
      <c r="I219" s="9">
        <v>92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133</v>
      </c>
      <c r="T219" s="12">
        <v>45777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84</v>
      </c>
      <c r="AA219" s="8">
        <v>9918.7000000000007</v>
      </c>
      <c r="AB219" s="8">
        <v>0</v>
      </c>
      <c r="AC219" s="8">
        <v>9918.7000000000007</v>
      </c>
      <c r="AD219" s="8">
        <v>0</v>
      </c>
      <c r="AE219" s="8">
        <v>9918.7000000000007</v>
      </c>
      <c r="AF219" s="8">
        <v>0</v>
      </c>
      <c r="AG219" s="1" t="s">
        <v>122</v>
      </c>
      <c r="AH219" s="1" t="s">
        <v>68</v>
      </c>
      <c r="AI219" s="1">
        <v>4</v>
      </c>
      <c r="AJ219" s="3">
        <v>45777</v>
      </c>
      <c r="AK219" s="3">
        <v>45773</v>
      </c>
      <c r="AL219" s="3">
        <v>45767</v>
      </c>
      <c r="AM219" s="3">
        <v>45774</v>
      </c>
      <c r="AN219" s="3">
        <v>45775</v>
      </c>
      <c r="AO219" s="3">
        <v>45775</v>
      </c>
      <c r="AP219" s="3">
        <v>45772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741.42282499999999</v>
      </c>
    </row>
    <row r="220" spans="1:56" ht="28.5" customHeight="1" x14ac:dyDescent="0.45">
      <c r="A220" s="3" t="s">
        <v>146</v>
      </c>
      <c r="B220" s="14" t="s">
        <v>146</v>
      </c>
      <c r="C220" s="9" t="s">
        <v>194</v>
      </c>
      <c r="D220" s="13" t="s">
        <v>61</v>
      </c>
      <c r="E220" s="9">
        <v>23</v>
      </c>
      <c r="F220" s="9">
        <v>34</v>
      </c>
      <c r="G220" s="9" t="s">
        <v>60</v>
      </c>
      <c r="H220" s="9">
        <v>0</v>
      </c>
      <c r="I220" s="9">
        <v>68</v>
      </c>
      <c r="J220" s="9" t="s">
        <v>57</v>
      </c>
      <c r="K220" s="9">
        <v>5</v>
      </c>
      <c r="L220" s="9" t="s">
        <v>93</v>
      </c>
      <c r="M220" s="10">
        <v>24</v>
      </c>
      <c r="N220" s="9">
        <v>37</v>
      </c>
      <c r="O220" s="9">
        <v>50</v>
      </c>
      <c r="P220" s="10">
        <v>273.84719423999996</v>
      </c>
      <c r="Q220" s="10">
        <v>0</v>
      </c>
      <c r="R220" s="10">
        <v>273.84719423999996</v>
      </c>
      <c r="S220" s="9" t="s">
        <v>133</v>
      </c>
      <c r="T220" s="12">
        <v>45777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84</v>
      </c>
      <c r="AA220" s="8">
        <v>9918.7000000000007</v>
      </c>
      <c r="AB220" s="8">
        <v>0</v>
      </c>
      <c r="AC220" s="8">
        <v>9918.7000000000007</v>
      </c>
      <c r="AD220" s="8">
        <v>0</v>
      </c>
      <c r="AE220" s="8">
        <v>0</v>
      </c>
      <c r="AF220" s="8">
        <v>0</v>
      </c>
      <c r="AG220" s="1" t="s">
        <v>123</v>
      </c>
      <c r="AH220" s="1" t="s">
        <v>72</v>
      </c>
      <c r="AI220" s="1">
        <v>3</v>
      </c>
      <c r="AJ220" s="3">
        <v>45777</v>
      </c>
      <c r="AK220" s="3">
        <v>0</v>
      </c>
      <c r="AL220" s="3">
        <v>45767</v>
      </c>
      <c r="AM220" s="3">
        <v>45774</v>
      </c>
      <c r="AN220" s="3">
        <v>45775</v>
      </c>
      <c r="AO220" s="3">
        <v>45775</v>
      </c>
      <c r="AP220" s="3">
        <v>45772</v>
      </c>
      <c r="AQ220" s="3">
        <v>45776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741.42282499999999</v>
      </c>
    </row>
    <row r="221" spans="1:56" ht="28.5" customHeight="1" x14ac:dyDescent="0.45">
      <c r="A221" s="3" t="s">
        <v>146</v>
      </c>
      <c r="B221" s="14" t="s">
        <v>146</v>
      </c>
      <c r="C221" s="9" t="s">
        <v>280</v>
      </c>
      <c r="D221" s="13" t="s">
        <v>61</v>
      </c>
      <c r="E221" s="9">
        <v>23</v>
      </c>
      <c r="F221" s="9">
        <v>34</v>
      </c>
      <c r="G221" s="9" t="s">
        <v>60</v>
      </c>
      <c r="H221" s="9" t="s">
        <v>66</v>
      </c>
      <c r="I221" s="9">
        <v>92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45777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84</v>
      </c>
      <c r="AA221" s="8">
        <v>9918.7000000000007</v>
      </c>
      <c r="AB221" s="8">
        <v>0</v>
      </c>
      <c r="AC221" s="8">
        <v>9918.7000000000007</v>
      </c>
      <c r="AD221" s="8">
        <v>0</v>
      </c>
      <c r="AE221" s="8">
        <v>9918.7000000000007</v>
      </c>
      <c r="AF221" s="8">
        <v>0</v>
      </c>
      <c r="AG221" s="1" t="s">
        <v>122</v>
      </c>
      <c r="AH221" s="1" t="s">
        <v>68</v>
      </c>
      <c r="AI221" s="1">
        <v>4</v>
      </c>
      <c r="AJ221" s="3">
        <v>45777</v>
      </c>
      <c r="AK221" s="3">
        <v>45773</v>
      </c>
      <c r="AL221" s="3">
        <v>45767</v>
      </c>
      <c r="AM221" s="3">
        <v>45774</v>
      </c>
      <c r="AN221" s="3">
        <v>45775</v>
      </c>
      <c r="AO221" s="3">
        <v>45775</v>
      </c>
      <c r="AP221" s="3">
        <v>45772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741.42282499999999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84</v>
      </c>
      <c r="AA222" s="8">
        <v>110223.3</v>
      </c>
      <c r="AB222" s="8">
        <v>14066.3</v>
      </c>
      <c r="AC222" s="8">
        <v>96157</v>
      </c>
      <c r="AD222" s="8">
        <v>5518.15</v>
      </c>
      <c r="AE222" s="8">
        <v>25355.550000000003</v>
      </c>
      <c r="AF222" s="8" t="s">
        <v>58</v>
      </c>
      <c r="AG222" s="1" t="s">
        <v>122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0</v>
      </c>
    </row>
    <row r="223" spans="1:56" ht="28.5" customHeight="1" x14ac:dyDescent="0.45">
      <c r="A223" s="3">
        <v>45733</v>
      </c>
      <c r="B223" s="14" t="s">
        <v>632</v>
      </c>
      <c r="C223" s="9" t="s">
        <v>633</v>
      </c>
      <c r="D223" s="13" t="s">
        <v>634</v>
      </c>
      <c r="E223" s="9">
        <v>23</v>
      </c>
      <c r="F223" s="9">
        <v>34</v>
      </c>
      <c r="G223" s="9" t="s">
        <v>199</v>
      </c>
      <c r="H223" s="9">
        <v>0</v>
      </c>
      <c r="I223" s="9">
        <v>68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45747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201</v>
      </c>
      <c r="AA223" s="8">
        <v>4959.3500000000004</v>
      </c>
      <c r="AB223" s="8">
        <v>0</v>
      </c>
      <c r="AC223" s="8">
        <v>4959.3500000000004</v>
      </c>
      <c r="AD223" s="8">
        <v>0</v>
      </c>
      <c r="AE223" s="8">
        <v>0</v>
      </c>
      <c r="AF223" s="8">
        <v>0</v>
      </c>
      <c r="AG223" s="1" t="s">
        <v>122</v>
      </c>
      <c r="AH223" s="1" t="s">
        <v>74</v>
      </c>
      <c r="AI223" s="1">
        <v>2</v>
      </c>
      <c r="AJ223" s="3">
        <v>45747</v>
      </c>
      <c r="AK223" s="3">
        <v>0</v>
      </c>
      <c r="AL223" s="3">
        <v>45738</v>
      </c>
      <c r="AM223" s="3">
        <v>45745</v>
      </c>
      <c r="AN223" s="3">
        <v>45746</v>
      </c>
      <c r="AO223" s="3">
        <v>45746</v>
      </c>
      <c r="AP223" s="3">
        <v>45742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200</v>
      </c>
      <c r="BD223" s="56">
        <v>400.2085242222222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23</v>
      </c>
      <c r="F224" s="9">
        <v>34</v>
      </c>
      <c r="G224" s="9" t="s">
        <v>199</v>
      </c>
      <c r="H224" s="9">
        <v>0</v>
      </c>
      <c r="I224" s="9">
        <v>68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201</v>
      </c>
      <c r="AA224" s="8">
        <v>4959.3500000000004</v>
      </c>
      <c r="AB224" s="8">
        <v>0</v>
      </c>
      <c r="AC224" s="8">
        <v>4959.3500000000004</v>
      </c>
      <c r="AD224" s="8">
        <v>0</v>
      </c>
      <c r="AE224" s="8">
        <v>0</v>
      </c>
      <c r="AF224" s="8">
        <v>0</v>
      </c>
      <c r="AG224" s="1" t="s">
        <v>122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200</v>
      </c>
      <c r="BD224" s="56">
        <v>0</v>
      </c>
    </row>
    <row r="225" spans="1:56" ht="28.5" customHeight="1" x14ac:dyDescent="0.45">
      <c r="A225" s="3">
        <v>45729</v>
      </c>
      <c r="B225" s="14" t="s">
        <v>578</v>
      </c>
      <c r="C225" s="9" t="s">
        <v>579</v>
      </c>
      <c r="D225" s="13" t="s">
        <v>580</v>
      </c>
      <c r="E225" s="9">
        <v>23</v>
      </c>
      <c r="F225" s="9">
        <v>34</v>
      </c>
      <c r="G225" s="9" t="s">
        <v>60</v>
      </c>
      <c r="H225" s="9" t="s">
        <v>66</v>
      </c>
      <c r="I225" s="9">
        <v>105</v>
      </c>
      <c r="J225" s="9" t="s">
        <v>57</v>
      </c>
      <c r="K225" s="9">
        <v>5</v>
      </c>
      <c r="L225" s="9" t="s">
        <v>92</v>
      </c>
      <c r="M225" s="10">
        <v>24</v>
      </c>
      <c r="N225" s="9">
        <v>37</v>
      </c>
      <c r="O225" s="9">
        <v>70</v>
      </c>
      <c r="P225" s="10">
        <v>1.4185284661631998</v>
      </c>
      <c r="Q225" s="10">
        <v>35</v>
      </c>
      <c r="R225" s="10">
        <v>0</v>
      </c>
      <c r="S225" s="9" t="s">
        <v>71</v>
      </c>
      <c r="T225" s="12">
        <v>45743</v>
      </c>
      <c r="U225" s="11">
        <v>5000</v>
      </c>
      <c r="V225" s="10">
        <v>4963</v>
      </c>
      <c r="W225" s="10">
        <v>37</v>
      </c>
      <c r="X225" s="10">
        <v>5400</v>
      </c>
      <c r="Y225" s="10">
        <v>0</v>
      </c>
      <c r="Z225" s="9" t="s">
        <v>309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 t="s">
        <v>351</v>
      </c>
      <c r="AG225" s="1" t="s">
        <v>122</v>
      </c>
      <c r="AH225" s="1" t="s">
        <v>68</v>
      </c>
      <c r="AI225" s="1">
        <v>4</v>
      </c>
      <c r="AJ225" s="3">
        <v>45743</v>
      </c>
      <c r="AK225" s="3">
        <v>45739</v>
      </c>
      <c r="AL225" s="3">
        <v>45733</v>
      </c>
      <c r="AM225" s="3">
        <v>45740</v>
      </c>
      <c r="AN225" s="3">
        <v>45741</v>
      </c>
      <c r="AO225" s="3">
        <v>45741</v>
      </c>
      <c r="AP225" s="3">
        <v>45738</v>
      </c>
      <c r="AQ225" s="3">
        <v>45742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108</v>
      </c>
      <c r="BD225" s="56">
        <v>0</v>
      </c>
    </row>
    <row r="226" spans="1:56" ht="28.5" customHeight="1" x14ac:dyDescent="0.45">
      <c r="A226" s="3">
        <v>45727</v>
      </c>
      <c r="B226" s="14" t="s">
        <v>581</v>
      </c>
      <c r="C226" s="9" t="s">
        <v>115</v>
      </c>
      <c r="D226" s="13" t="s">
        <v>59</v>
      </c>
      <c r="E226" s="9">
        <v>23</v>
      </c>
      <c r="F226" s="9">
        <v>40</v>
      </c>
      <c r="G226" s="9" t="s">
        <v>60</v>
      </c>
      <c r="H226" s="9" t="s">
        <v>66</v>
      </c>
      <c r="I226" s="9">
        <v>125</v>
      </c>
      <c r="J226" s="9" t="s">
        <v>57</v>
      </c>
      <c r="K226" s="9">
        <v>5</v>
      </c>
      <c r="L226" s="9" t="s">
        <v>252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45743</v>
      </c>
      <c r="U226" s="11">
        <v>10938</v>
      </c>
      <c r="V226" s="10">
        <v>3300</v>
      </c>
      <c r="W226" s="10">
        <v>7638</v>
      </c>
      <c r="X226" s="10">
        <v>0</v>
      </c>
      <c r="Y226" s="10">
        <v>0</v>
      </c>
      <c r="Z226" s="9" t="s">
        <v>309</v>
      </c>
      <c r="AA226" s="8">
        <v>8856.3373800000008</v>
      </c>
      <c r="AB226" s="8">
        <v>7700</v>
      </c>
      <c r="AC226" s="8">
        <v>1156.3373800000008</v>
      </c>
      <c r="AD226" s="8">
        <v>0</v>
      </c>
      <c r="AE226" s="8">
        <v>8856.3373800000008</v>
      </c>
      <c r="AF226" s="8" t="s">
        <v>315</v>
      </c>
      <c r="AG226" s="1" t="s">
        <v>122</v>
      </c>
      <c r="AH226" s="1" t="s">
        <v>163</v>
      </c>
      <c r="AI226" s="1">
        <v>2</v>
      </c>
      <c r="AJ226" s="3">
        <v>45743</v>
      </c>
      <c r="AK226" s="3">
        <v>45741</v>
      </c>
      <c r="AL226" s="3">
        <v>0</v>
      </c>
      <c r="AM226" s="3">
        <v>0</v>
      </c>
      <c r="AN226" s="3">
        <v>0</v>
      </c>
      <c r="AO226" s="3">
        <v>45742</v>
      </c>
      <c r="AP226" s="3">
        <v>45738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158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108</v>
      </c>
      <c r="BD226" s="56">
        <v>101.95041233666673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23</v>
      </c>
      <c r="F227" s="9">
        <v>37</v>
      </c>
      <c r="G227" s="9">
        <v>0</v>
      </c>
      <c r="H227" s="9">
        <v>0</v>
      </c>
      <c r="I227" s="9">
        <v>85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309</v>
      </c>
      <c r="AA227" s="8">
        <v>8856.3373800000008</v>
      </c>
      <c r="AB227" s="8">
        <v>7700</v>
      </c>
      <c r="AC227" s="8">
        <v>1156.3373800000008</v>
      </c>
      <c r="AD227" s="8">
        <v>0</v>
      </c>
      <c r="AE227" s="8">
        <v>8856.3373800000008</v>
      </c>
      <c r="AF227" s="8" t="s">
        <v>58</v>
      </c>
      <c r="AG227" s="1" t="s">
        <v>122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310</v>
      </c>
      <c r="BD227" s="56">
        <v>0</v>
      </c>
    </row>
    <row r="228" spans="1:56" ht="28.5" customHeight="1" x14ac:dyDescent="0.45">
      <c r="A228" s="3">
        <v>45601</v>
      </c>
      <c r="B228" s="14" t="s">
        <v>240</v>
      </c>
      <c r="C228" s="9" t="s">
        <v>94</v>
      </c>
      <c r="D228" s="13" t="s">
        <v>157</v>
      </c>
      <c r="E228" s="9">
        <v>23</v>
      </c>
      <c r="F228" s="9">
        <v>37</v>
      </c>
      <c r="G228" s="9" t="s">
        <v>60</v>
      </c>
      <c r="H228" s="9">
        <v>0</v>
      </c>
      <c r="I228" s="9">
        <v>130</v>
      </c>
      <c r="J228" s="9" t="s">
        <v>57</v>
      </c>
      <c r="K228" s="9">
        <v>5</v>
      </c>
      <c r="L228" s="9" t="s">
        <v>92</v>
      </c>
      <c r="M228" s="10">
        <v>24</v>
      </c>
      <c r="N228" s="9">
        <v>40</v>
      </c>
      <c r="O228" s="9">
        <v>55</v>
      </c>
      <c r="P228" s="10">
        <v>3256.5612287999998</v>
      </c>
      <c r="Q228" s="10">
        <v>3256.5612287999998</v>
      </c>
      <c r="R228" s="10">
        <v>0</v>
      </c>
      <c r="S228" s="9" t="s">
        <v>100</v>
      </c>
      <c r="T228" s="12">
        <v>45797</v>
      </c>
      <c r="U228" s="11">
        <v>100000</v>
      </c>
      <c r="V228" s="10">
        <v>0</v>
      </c>
      <c r="W228" s="10">
        <v>100000</v>
      </c>
      <c r="X228" s="10">
        <v>0</v>
      </c>
      <c r="Y228" s="10">
        <v>105000</v>
      </c>
      <c r="Z228" s="9" t="s">
        <v>402</v>
      </c>
      <c r="AA228" s="8">
        <v>107569.00000000001</v>
      </c>
      <c r="AB228" s="8">
        <v>0</v>
      </c>
      <c r="AC228" s="8">
        <v>107569.00000000001</v>
      </c>
      <c r="AD228" s="8">
        <v>0</v>
      </c>
      <c r="AE228" s="8">
        <v>0</v>
      </c>
      <c r="AF228" s="8" t="s">
        <v>403</v>
      </c>
      <c r="AG228" s="1" t="s">
        <v>123</v>
      </c>
      <c r="AH228" s="1" t="s">
        <v>72</v>
      </c>
      <c r="AI228" s="1">
        <v>3</v>
      </c>
      <c r="AJ228" s="3">
        <v>45797</v>
      </c>
      <c r="AK228" s="3">
        <v>0</v>
      </c>
      <c r="AL228" s="3">
        <v>45787</v>
      </c>
      <c r="AM228" s="3">
        <v>45794</v>
      </c>
      <c r="AN228" s="3">
        <v>45795</v>
      </c>
      <c r="AO228" s="3">
        <v>45795</v>
      </c>
      <c r="AP228" s="3">
        <v>45792</v>
      </c>
      <c r="AQ228" s="3">
        <v>45796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482</v>
      </c>
      <c r="AZ228" s="2">
        <v>0</v>
      </c>
      <c r="BA228" s="2">
        <v>0</v>
      </c>
      <c r="BB228" s="2">
        <v>0</v>
      </c>
      <c r="BC228" s="1" t="s">
        <v>120</v>
      </c>
      <c r="BD228" s="56">
        <v>13779.977343611114</v>
      </c>
    </row>
    <row r="229" spans="1:56" ht="28.5" customHeight="1" x14ac:dyDescent="0.45">
      <c r="A229" s="3">
        <v>45601</v>
      </c>
      <c r="B229" s="14" t="s">
        <v>240</v>
      </c>
      <c r="C229" s="9" t="s">
        <v>94</v>
      </c>
      <c r="D229" s="13" t="s">
        <v>157</v>
      </c>
      <c r="E229" s="9">
        <v>23</v>
      </c>
      <c r="F229" s="9">
        <v>37</v>
      </c>
      <c r="G229" s="9" t="s">
        <v>60</v>
      </c>
      <c r="H229" s="9">
        <v>0</v>
      </c>
      <c r="I229" s="9">
        <v>130</v>
      </c>
      <c r="J229" s="9" t="s">
        <v>57</v>
      </c>
      <c r="K229" s="9">
        <v>5</v>
      </c>
      <c r="L229" s="9" t="s">
        <v>92</v>
      </c>
      <c r="M229" s="10">
        <v>24</v>
      </c>
      <c r="N229" s="9">
        <v>40</v>
      </c>
      <c r="O229" s="9">
        <v>55</v>
      </c>
      <c r="P229" s="10">
        <v>6513.1224575999995</v>
      </c>
      <c r="Q229" s="10">
        <v>264</v>
      </c>
      <c r="R229" s="10">
        <v>6249.1224575999995</v>
      </c>
      <c r="S229" s="9" t="s">
        <v>100</v>
      </c>
      <c r="T229" s="12">
        <v>45828</v>
      </c>
      <c r="U229" s="11">
        <v>200000</v>
      </c>
      <c r="V229" s="10">
        <v>0</v>
      </c>
      <c r="W229" s="10">
        <v>200000</v>
      </c>
      <c r="X229" s="10">
        <v>0</v>
      </c>
      <c r="Y229" s="10">
        <v>210000</v>
      </c>
      <c r="Z229" s="9" t="s">
        <v>402</v>
      </c>
      <c r="AA229" s="8">
        <v>215138.00000000003</v>
      </c>
      <c r="AB229" s="8">
        <v>0</v>
      </c>
      <c r="AC229" s="8">
        <v>215138.00000000003</v>
      </c>
      <c r="AD229" s="8">
        <v>0</v>
      </c>
      <c r="AE229" s="8">
        <v>0</v>
      </c>
      <c r="AF229" s="8" t="s">
        <v>403</v>
      </c>
      <c r="AG229" s="1" t="s">
        <v>123</v>
      </c>
      <c r="AH229" s="1" t="s">
        <v>72</v>
      </c>
      <c r="AI229" s="1">
        <v>3</v>
      </c>
      <c r="AJ229" s="3">
        <v>45828</v>
      </c>
      <c r="AK229" s="3">
        <v>0</v>
      </c>
      <c r="AL229" s="3">
        <v>45818</v>
      </c>
      <c r="AM229" s="3">
        <v>45825</v>
      </c>
      <c r="AN229" s="3">
        <v>45826</v>
      </c>
      <c r="AO229" s="3">
        <v>45826</v>
      </c>
      <c r="AP229" s="3">
        <v>45823</v>
      </c>
      <c r="AQ229" s="3">
        <v>45827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482</v>
      </c>
      <c r="AZ229" s="2">
        <v>0</v>
      </c>
      <c r="BA229" s="2">
        <v>0</v>
      </c>
      <c r="BB229" s="2">
        <v>0</v>
      </c>
      <c r="BC229" s="1" t="s">
        <v>120</v>
      </c>
      <c r="BD229" s="56">
        <v>27559.954687222227</v>
      </c>
    </row>
    <row r="230" spans="1:56" ht="28.5" customHeight="1" x14ac:dyDescent="0.45">
      <c r="A230" s="3">
        <v>45601</v>
      </c>
      <c r="B230" s="14" t="s">
        <v>240</v>
      </c>
      <c r="C230" s="9" t="s">
        <v>94</v>
      </c>
      <c r="D230" s="13" t="s">
        <v>157</v>
      </c>
      <c r="E230" s="9">
        <v>23</v>
      </c>
      <c r="F230" s="9">
        <v>37</v>
      </c>
      <c r="G230" s="9" t="s">
        <v>60</v>
      </c>
      <c r="H230" s="9">
        <v>0</v>
      </c>
      <c r="I230" s="9">
        <v>130</v>
      </c>
      <c r="J230" s="9" t="s">
        <v>57</v>
      </c>
      <c r="K230" s="9">
        <v>5</v>
      </c>
      <c r="L230" s="9" t="s">
        <v>92</v>
      </c>
      <c r="M230" s="10">
        <v>24</v>
      </c>
      <c r="N230" s="9">
        <v>40</v>
      </c>
      <c r="O230" s="9">
        <v>55</v>
      </c>
      <c r="P230" s="10">
        <v>6513.1224575999995</v>
      </c>
      <c r="Q230" s="10">
        <v>0</v>
      </c>
      <c r="R230" s="10">
        <v>6513.1224575999995</v>
      </c>
      <c r="S230" s="9" t="s">
        <v>100</v>
      </c>
      <c r="T230" s="12">
        <v>45858</v>
      </c>
      <c r="U230" s="11">
        <v>200000</v>
      </c>
      <c r="V230" s="10">
        <v>0</v>
      </c>
      <c r="W230" s="10">
        <v>200000</v>
      </c>
      <c r="X230" s="10">
        <v>0</v>
      </c>
      <c r="Y230" s="10">
        <v>210000</v>
      </c>
      <c r="Z230" s="9" t="s">
        <v>101</v>
      </c>
      <c r="AA230" s="8">
        <v>215138.00000000003</v>
      </c>
      <c r="AB230" s="8">
        <v>0</v>
      </c>
      <c r="AC230" s="8">
        <v>215138.00000000003</v>
      </c>
      <c r="AD230" s="8">
        <v>0</v>
      </c>
      <c r="AE230" s="8">
        <v>0</v>
      </c>
      <c r="AF230" s="8" t="s">
        <v>403</v>
      </c>
      <c r="AG230" s="1" t="s">
        <v>123</v>
      </c>
      <c r="AH230" s="1" t="s">
        <v>72</v>
      </c>
      <c r="AI230" s="1">
        <v>3</v>
      </c>
      <c r="AJ230" s="3">
        <v>45858</v>
      </c>
      <c r="AK230" s="3">
        <v>0</v>
      </c>
      <c r="AL230" s="3">
        <v>45848</v>
      </c>
      <c r="AM230" s="3">
        <v>45855</v>
      </c>
      <c r="AN230" s="3">
        <v>45856</v>
      </c>
      <c r="AO230" s="3">
        <v>45856</v>
      </c>
      <c r="AP230" s="3">
        <v>45853</v>
      </c>
      <c r="AQ230" s="3">
        <v>45857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120</v>
      </c>
      <c r="BD230" s="56">
        <v>27559.954687222227</v>
      </c>
    </row>
    <row r="231" spans="1:56" ht="28.5" customHeight="1" x14ac:dyDescent="0.45">
      <c r="A231" s="3">
        <v>45601</v>
      </c>
      <c r="B231" s="14" t="s">
        <v>240</v>
      </c>
      <c r="C231" s="9" t="s">
        <v>94</v>
      </c>
      <c r="D231" s="13" t="s">
        <v>110</v>
      </c>
      <c r="E231" s="9">
        <v>23</v>
      </c>
      <c r="F231" s="9">
        <v>37</v>
      </c>
      <c r="G231" s="9" t="s">
        <v>60</v>
      </c>
      <c r="H231" s="9">
        <v>0</v>
      </c>
      <c r="I231" s="9">
        <v>130</v>
      </c>
      <c r="J231" s="9" t="s">
        <v>57</v>
      </c>
      <c r="K231" s="9">
        <v>5</v>
      </c>
      <c r="L231" s="9" t="s">
        <v>92</v>
      </c>
      <c r="M231" s="10">
        <v>24</v>
      </c>
      <c r="N231" s="9">
        <v>40</v>
      </c>
      <c r="O231" s="9">
        <v>55</v>
      </c>
      <c r="P231" s="10">
        <v>4884.8418431999999</v>
      </c>
      <c r="Q231" s="10">
        <v>0</v>
      </c>
      <c r="R231" s="10">
        <v>4884.8418431999999</v>
      </c>
      <c r="S231" s="9" t="s">
        <v>100</v>
      </c>
      <c r="T231" s="12">
        <v>45858</v>
      </c>
      <c r="U231" s="11">
        <v>150000</v>
      </c>
      <c r="V231" s="10">
        <v>0</v>
      </c>
      <c r="W231" s="10">
        <v>150000</v>
      </c>
      <c r="X231" s="10">
        <v>0</v>
      </c>
      <c r="Y231" s="10">
        <v>157500</v>
      </c>
      <c r="Z231" s="9" t="s">
        <v>402</v>
      </c>
      <c r="AA231" s="8">
        <v>161353.5</v>
      </c>
      <c r="AB231" s="8">
        <v>0</v>
      </c>
      <c r="AC231" s="8">
        <v>161353.5</v>
      </c>
      <c r="AD231" s="8">
        <v>0</v>
      </c>
      <c r="AE231" s="8">
        <v>0</v>
      </c>
      <c r="AF231" s="8">
        <v>0</v>
      </c>
      <c r="AG231" s="1" t="s">
        <v>122</v>
      </c>
      <c r="AH231" s="1" t="s">
        <v>72</v>
      </c>
      <c r="AI231" s="1">
        <v>3</v>
      </c>
      <c r="AJ231" s="3">
        <v>45858</v>
      </c>
      <c r="AK231" s="3">
        <v>0</v>
      </c>
      <c r="AL231" s="3">
        <v>45848</v>
      </c>
      <c r="AM231" s="3">
        <v>45855</v>
      </c>
      <c r="AN231" s="3">
        <v>45856</v>
      </c>
      <c r="AO231" s="3">
        <v>45856</v>
      </c>
      <c r="AP231" s="3">
        <v>45853</v>
      </c>
      <c r="AQ231" s="3">
        <v>45857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120</v>
      </c>
      <c r="BD231" s="56">
        <v>20669.966015416667</v>
      </c>
    </row>
    <row r="232" spans="1:56" ht="28.5" customHeight="1" x14ac:dyDescent="0.45">
      <c r="A232" s="3">
        <v>45601</v>
      </c>
      <c r="B232" s="14" t="s">
        <v>240</v>
      </c>
      <c r="C232" s="9" t="s">
        <v>94</v>
      </c>
      <c r="D232" s="13" t="s">
        <v>157</v>
      </c>
      <c r="E232" s="9">
        <v>23</v>
      </c>
      <c r="F232" s="9">
        <v>37</v>
      </c>
      <c r="G232" s="9" t="s">
        <v>60</v>
      </c>
      <c r="H232" s="9">
        <v>0</v>
      </c>
      <c r="I232" s="9">
        <v>130</v>
      </c>
      <c r="J232" s="9" t="s">
        <v>57</v>
      </c>
      <c r="K232" s="9">
        <v>5</v>
      </c>
      <c r="L232" s="9" t="s">
        <v>92</v>
      </c>
      <c r="M232" s="10">
        <v>24</v>
      </c>
      <c r="N232" s="9">
        <v>40</v>
      </c>
      <c r="O232" s="9">
        <v>55</v>
      </c>
      <c r="P232" s="10">
        <v>6513.1224575999995</v>
      </c>
      <c r="Q232" s="10">
        <v>0</v>
      </c>
      <c r="R232" s="10">
        <v>6513.1224575999995</v>
      </c>
      <c r="S232" s="9" t="s">
        <v>100</v>
      </c>
      <c r="T232" s="12">
        <v>45889</v>
      </c>
      <c r="U232" s="11">
        <v>200000</v>
      </c>
      <c r="V232" s="10">
        <v>0</v>
      </c>
      <c r="W232" s="10">
        <v>200000</v>
      </c>
      <c r="X232" s="10">
        <v>0</v>
      </c>
      <c r="Y232" s="10">
        <v>210000</v>
      </c>
      <c r="Z232" s="9" t="s">
        <v>101</v>
      </c>
      <c r="AA232" s="8">
        <v>215138.00000000003</v>
      </c>
      <c r="AB232" s="8">
        <v>0</v>
      </c>
      <c r="AC232" s="8">
        <v>215138.00000000003</v>
      </c>
      <c r="AD232" s="8">
        <v>0</v>
      </c>
      <c r="AE232" s="8">
        <v>0</v>
      </c>
      <c r="AF232" s="8" t="s">
        <v>403</v>
      </c>
      <c r="AG232" s="1" t="s">
        <v>122</v>
      </c>
      <c r="AH232" s="1" t="s">
        <v>72</v>
      </c>
      <c r="AI232" s="1">
        <v>3</v>
      </c>
      <c r="AJ232" s="3">
        <v>45889</v>
      </c>
      <c r="AK232" s="3">
        <v>0</v>
      </c>
      <c r="AL232" s="3">
        <v>45879</v>
      </c>
      <c r="AM232" s="3">
        <v>45886</v>
      </c>
      <c r="AN232" s="3">
        <v>45887</v>
      </c>
      <c r="AO232" s="3">
        <v>45887</v>
      </c>
      <c r="AP232" s="3">
        <v>45884</v>
      </c>
      <c r="AQ232" s="3">
        <v>45888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120</v>
      </c>
      <c r="BD232" s="56">
        <v>27559.954687222227</v>
      </c>
    </row>
    <row r="233" spans="1:56" ht="28.5" customHeight="1" x14ac:dyDescent="0.45">
      <c r="A233" s="3">
        <v>45601</v>
      </c>
      <c r="B233" s="14" t="s">
        <v>240</v>
      </c>
      <c r="C233" s="9" t="s">
        <v>94</v>
      </c>
      <c r="D233" s="13" t="s">
        <v>157</v>
      </c>
      <c r="E233" s="9">
        <v>23</v>
      </c>
      <c r="F233" s="9">
        <v>37</v>
      </c>
      <c r="G233" s="9" t="s">
        <v>60</v>
      </c>
      <c r="H233" s="9">
        <v>0</v>
      </c>
      <c r="I233" s="9">
        <v>130</v>
      </c>
      <c r="J233" s="9" t="s">
        <v>57</v>
      </c>
      <c r="K233" s="9">
        <v>5</v>
      </c>
      <c r="L233" s="9" t="s">
        <v>92</v>
      </c>
      <c r="M233" s="10">
        <v>24</v>
      </c>
      <c r="N233" s="9">
        <v>40</v>
      </c>
      <c r="O233" s="9">
        <v>55</v>
      </c>
      <c r="P233" s="10">
        <v>3461.0081427440637</v>
      </c>
      <c r="Q233" s="10">
        <v>0</v>
      </c>
      <c r="R233" s="10">
        <v>3461.0081427440637</v>
      </c>
      <c r="S233" s="9" t="s">
        <v>100</v>
      </c>
      <c r="T233" s="12" t="s">
        <v>63</v>
      </c>
      <c r="U233" s="11">
        <v>106278</v>
      </c>
      <c r="V233" s="10">
        <v>0</v>
      </c>
      <c r="W233" s="10">
        <v>106278</v>
      </c>
      <c r="X233" s="10">
        <v>0</v>
      </c>
      <c r="Y233" s="10">
        <v>111591.90000000001</v>
      </c>
      <c r="Z233" s="9" t="s">
        <v>101</v>
      </c>
      <c r="AA233" s="8">
        <v>114322.18182000001</v>
      </c>
      <c r="AB233" s="8">
        <v>0</v>
      </c>
      <c r="AC233" s="8">
        <v>114322.18182000001</v>
      </c>
      <c r="AD233" s="8">
        <v>0</v>
      </c>
      <c r="AE233" s="8">
        <v>0</v>
      </c>
      <c r="AF233" s="8" t="s">
        <v>403</v>
      </c>
      <c r="AG233" s="1" t="s">
        <v>122</v>
      </c>
      <c r="AH233" s="1" t="s">
        <v>72</v>
      </c>
      <c r="AI233" s="1">
        <v>3</v>
      </c>
      <c r="AJ233" s="3" t="s">
        <v>63</v>
      </c>
      <c r="AK233" s="3">
        <v>0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120</v>
      </c>
      <c r="BD233" s="56">
        <v>14645.084321243019</v>
      </c>
    </row>
    <row r="234" spans="1:56" ht="28.5" customHeight="1" x14ac:dyDescent="0.45">
      <c r="A234" s="3">
        <v>45601</v>
      </c>
      <c r="B234" s="14" t="s">
        <v>240</v>
      </c>
      <c r="C234" s="9" t="s">
        <v>94</v>
      </c>
      <c r="D234" s="13" t="s">
        <v>157</v>
      </c>
      <c r="E234" s="9">
        <v>23</v>
      </c>
      <c r="F234" s="9">
        <v>37</v>
      </c>
      <c r="G234" s="9" t="s">
        <v>60</v>
      </c>
      <c r="H234" s="9">
        <v>0</v>
      </c>
      <c r="I234" s="9">
        <v>130</v>
      </c>
      <c r="J234" s="9" t="s">
        <v>57</v>
      </c>
      <c r="K234" s="9">
        <v>5</v>
      </c>
      <c r="L234" s="9" t="s">
        <v>92</v>
      </c>
      <c r="M234" s="10">
        <v>24</v>
      </c>
      <c r="N234" s="9">
        <v>40</v>
      </c>
      <c r="O234" s="9">
        <v>55</v>
      </c>
      <c r="P234" s="10">
        <v>0</v>
      </c>
      <c r="Q234" s="10">
        <v>0</v>
      </c>
      <c r="R234" s="10">
        <v>0</v>
      </c>
      <c r="S234" s="9" t="s">
        <v>100</v>
      </c>
      <c r="T234" s="12" t="s">
        <v>142</v>
      </c>
      <c r="U234" s="11">
        <v>10000</v>
      </c>
      <c r="V234" s="10">
        <v>12607</v>
      </c>
      <c r="W234" s="10">
        <v>0</v>
      </c>
      <c r="X234" s="10">
        <v>56730</v>
      </c>
      <c r="Y234" s="10">
        <v>0</v>
      </c>
      <c r="Z234" s="9" t="s">
        <v>402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122</v>
      </c>
      <c r="AH234" s="1" t="s">
        <v>72</v>
      </c>
      <c r="AI234" s="1">
        <v>3</v>
      </c>
      <c r="AJ234" s="3" t="s">
        <v>142</v>
      </c>
      <c r="AK234" s="3">
        <v>0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 t="s">
        <v>414</v>
      </c>
      <c r="AZ234" s="2">
        <v>0</v>
      </c>
      <c r="BA234" s="2">
        <v>0</v>
      </c>
      <c r="BB234" s="2">
        <v>0</v>
      </c>
      <c r="BC234" s="1" t="s">
        <v>120</v>
      </c>
      <c r="BD234" s="56">
        <v>0</v>
      </c>
    </row>
    <row r="235" spans="1:56" ht="28.5" customHeight="1" x14ac:dyDescent="0.45">
      <c r="A235" s="3">
        <v>45601</v>
      </c>
      <c r="B235" s="14" t="s">
        <v>240</v>
      </c>
      <c r="C235" s="9" t="s">
        <v>94</v>
      </c>
      <c r="D235" s="13" t="s">
        <v>110</v>
      </c>
      <c r="E235" s="9">
        <v>23</v>
      </c>
      <c r="F235" s="9">
        <v>37</v>
      </c>
      <c r="G235" s="9" t="s">
        <v>60</v>
      </c>
      <c r="H235" s="9">
        <v>0</v>
      </c>
      <c r="I235" s="9">
        <v>130</v>
      </c>
      <c r="J235" s="9" t="s">
        <v>57</v>
      </c>
      <c r="K235" s="9">
        <v>5</v>
      </c>
      <c r="L235" s="9" t="s">
        <v>92</v>
      </c>
      <c r="M235" s="10">
        <v>24</v>
      </c>
      <c r="N235" s="9">
        <v>40</v>
      </c>
      <c r="O235" s="9">
        <v>55</v>
      </c>
      <c r="P235" s="10">
        <v>0</v>
      </c>
      <c r="Q235" s="10">
        <v>0</v>
      </c>
      <c r="R235" s="10">
        <v>0</v>
      </c>
      <c r="S235" s="9" t="s">
        <v>100</v>
      </c>
      <c r="T235" s="12" t="s">
        <v>142</v>
      </c>
      <c r="U235" s="11">
        <v>7920</v>
      </c>
      <c r="V235" s="10">
        <v>7920</v>
      </c>
      <c r="W235" s="10">
        <v>0</v>
      </c>
      <c r="X235" s="10">
        <v>12600</v>
      </c>
      <c r="Y235" s="10">
        <v>0</v>
      </c>
      <c r="Z235" s="9" t="s">
        <v>402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122</v>
      </c>
      <c r="AH235" s="1" t="s">
        <v>72</v>
      </c>
      <c r="AI235" s="1">
        <v>3</v>
      </c>
      <c r="AJ235" s="3" t="s">
        <v>142</v>
      </c>
      <c r="AK235" s="3">
        <v>0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120</v>
      </c>
      <c r="BD235" s="56">
        <v>0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23</v>
      </c>
      <c r="F236" s="9">
        <v>37</v>
      </c>
      <c r="G236" s="9">
        <v>0</v>
      </c>
      <c r="H236" s="9">
        <v>0</v>
      </c>
      <c r="I236" s="9">
        <v>128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101</v>
      </c>
      <c r="AA236" s="8">
        <v>1028658.6818200002</v>
      </c>
      <c r="AB236" s="8">
        <v>0</v>
      </c>
      <c r="AC236" s="8">
        <v>1028658.6818200002</v>
      </c>
      <c r="AD236" s="8">
        <v>0</v>
      </c>
      <c r="AE236" s="8">
        <v>0</v>
      </c>
      <c r="AF236" s="8" t="s">
        <v>58</v>
      </c>
      <c r="AG236" s="1" t="s">
        <v>122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121</v>
      </c>
      <c r="BD236" s="56">
        <v>0</v>
      </c>
    </row>
    <row r="237" spans="1:56" ht="28.5" customHeight="1" x14ac:dyDescent="0.45">
      <c r="A237" s="3">
        <v>45737</v>
      </c>
      <c r="B237" s="14" t="s">
        <v>703</v>
      </c>
      <c r="C237" s="9" t="s">
        <v>325</v>
      </c>
      <c r="D237" s="13" t="s">
        <v>59</v>
      </c>
      <c r="E237" s="9">
        <v>26</v>
      </c>
      <c r="F237" s="9">
        <v>39</v>
      </c>
      <c r="G237" s="9" t="s">
        <v>60</v>
      </c>
      <c r="H237" s="9">
        <v>0</v>
      </c>
      <c r="I237" s="9">
        <v>93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133</v>
      </c>
      <c r="T237" s="12">
        <v>45751</v>
      </c>
      <c r="U237" s="11">
        <v>5000</v>
      </c>
      <c r="V237" s="10">
        <v>0</v>
      </c>
      <c r="W237" s="10">
        <v>5000</v>
      </c>
      <c r="X237" s="10">
        <v>0</v>
      </c>
      <c r="Y237" s="10">
        <v>0</v>
      </c>
      <c r="Z237" s="9" t="s">
        <v>85</v>
      </c>
      <c r="AA237" s="8">
        <v>5657.85</v>
      </c>
      <c r="AB237" s="8">
        <v>0</v>
      </c>
      <c r="AC237" s="8">
        <v>5657.85</v>
      </c>
      <c r="AD237" s="8">
        <v>0</v>
      </c>
      <c r="AE237" s="8">
        <v>0</v>
      </c>
      <c r="AF237" s="8">
        <v>0</v>
      </c>
      <c r="AG237" s="1" t="s">
        <v>61</v>
      </c>
      <c r="AH237" s="1" t="s">
        <v>77</v>
      </c>
      <c r="AI237" s="1">
        <v>1</v>
      </c>
      <c r="AJ237" s="3">
        <v>45751</v>
      </c>
      <c r="AK237" s="3">
        <v>0</v>
      </c>
      <c r="AL237" s="3">
        <v>0</v>
      </c>
      <c r="AM237" s="3">
        <v>0</v>
      </c>
      <c r="AN237" s="3">
        <v>0</v>
      </c>
      <c r="AO237" s="3">
        <v>45750</v>
      </c>
      <c r="AP237" s="3">
        <v>45746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456.83995499999997</v>
      </c>
    </row>
    <row r="238" spans="1:56" ht="28.5" customHeight="1" x14ac:dyDescent="0.45">
      <c r="A238" s="3">
        <v>45738</v>
      </c>
      <c r="B238" s="14" t="s">
        <v>704</v>
      </c>
      <c r="C238" s="9" t="s">
        <v>150</v>
      </c>
      <c r="D238" s="13" t="s">
        <v>59</v>
      </c>
      <c r="E238" s="9">
        <v>26</v>
      </c>
      <c r="F238" s="9">
        <v>39</v>
      </c>
      <c r="G238" s="9" t="s">
        <v>60</v>
      </c>
      <c r="H238" s="9">
        <v>0</v>
      </c>
      <c r="I238" s="9">
        <v>93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133</v>
      </c>
      <c r="T238" s="12">
        <v>45753</v>
      </c>
      <c r="U238" s="11">
        <v>10000</v>
      </c>
      <c r="V238" s="10">
        <v>0</v>
      </c>
      <c r="W238" s="10">
        <v>10000</v>
      </c>
      <c r="X238" s="10">
        <v>0</v>
      </c>
      <c r="Y238" s="10">
        <v>0</v>
      </c>
      <c r="Z238" s="9" t="s">
        <v>85</v>
      </c>
      <c r="AA238" s="8">
        <v>11315.7</v>
      </c>
      <c r="AB238" s="8">
        <v>0</v>
      </c>
      <c r="AC238" s="8">
        <v>11315.7</v>
      </c>
      <c r="AD238" s="8">
        <v>0</v>
      </c>
      <c r="AE238" s="8">
        <v>0</v>
      </c>
      <c r="AF238" s="8">
        <v>0</v>
      </c>
      <c r="AG238" s="1" t="s">
        <v>122</v>
      </c>
      <c r="AH238" s="1" t="s">
        <v>77</v>
      </c>
      <c r="AI238" s="1">
        <v>1</v>
      </c>
      <c r="AJ238" s="3">
        <v>45753</v>
      </c>
      <c r="AK238" s="3">
        <v>0</v>
      </c>
      <c r="AL238" s="3">
        <v>0</v>
      </c>
      <c r="AM238" s="3">
        <v>0</v>
      </c>
      <c r="AN238" s="3">
        <v>0</v>
      </c>
      <c r="AO238" s="3">
        <v>45752</v>
      </c>
      <c r="AP238" s="3">
        <v>45748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913.67990999999995</v>
      </c>
    </row>
    <row r="239" spans="1:56" ht="28.5" customHeight="1" x14ac:dyDescent="0.45">
      <c r="A239" s="3" t="s">
        <v>146</v>
      </c>
      <c r="B239" s="14" t="s">
        <v>146</v>
      </c>
      <c r="C239" s="9" t="s">
        <v>153</v>
      </c>
      <c r="D239" s="13" t="s">
        <v>59</v>
      </c>
      <c r="E239" s="9">
        <v>26</v>
      </c>
      <c r="F239" s="9">
        <v>42</v>
      </c>
      <c r="G239" s="9" t="s">
        <v>60</v>
      </c>
      <c r="H239" s="9">
        <v>0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 t="s">
        <v>63</v>
      </c>
      <c r="U239" s="11">
        <v>40000</v>
      </c>
      <c r="V239" s="10">
        <v>0</v>
      </c>
      <c r="W239" s="10">
        <v>40000</v>
      </c>
      <c r="X239" s="10">
        <v>0</v>
      </c>
      <c r="Y239" s="10">
        <v>0</v>
      </c>
      <c r="Z239" s="9" t="s">
        <v>85</v>
      </c>
      <c r="AA239" s="8">
        <v>48615.600000000006</v>
      </c>
      <c r="AB239" s="8">
        <v>0</v>
      </c>
      <c r="AC239" s="8">
        <v>48615.600000000006</v>
      </c>
      <c r="AD239" s="8">
        <v>0</v>
      </c>
      <c r="AE239" s="8">
        <v>0</v>
      </c>
      <c r="AF239" s="8">
        <v>0</v>
      </c>
      <c r="AG239" s="1" t="s">
        <v>123</v>
      </c>
      <c r="AH239" s="1" t="s">
        <v>77</v>
      </c>
      <c r="AI239" s="1">
        <v>1</v>
      </c>
      <c r="AJ239" s="3" t="s">
        <v>63</v>
      </c>
      <c r="AK239" s="3">
        <v>0</v>
      </c>
      <c r="AL239" s="3">
        <v>0</v>
      </c>
      <c r="AM239" s="3">
        <v>0</v>
      </c>
      <c r="AN239" s="3">
        <v>0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3925.4396133333335</v>
      </c>
    </row>
    <row r="240" spans="1:56" ht="28.5" customHeight="1" x14ac:dyDescent="0.45">
      <c r="A240" s="3" t="s">
        <v>146</v>
      </c>
      <c r="B240" s="14" t="s">
        <v>146</v>
      </c>
      <c r="C240" s="9" t="s">
        <v>206</v>
      </c>
      <c r="D240" s="13" t="s">
        <v>61</v>
      </c>
      <c r="E240" s="9">
        <v>26</v>
      </c>
      <c r="F240" s="9">
        <v>41</v>
      </c>
      <c r="G240" s="9" t="s">
        <v>60</v>
      </c>
      <c r="H240" s="9">
        <v>0</v>
      </c>
      <c r="I240" s="9">
        <v>97</v>
      </c>
      <c r="J240" s="9" t="s">
        <v>57</v>
      </c>
      <c r="K240" s="9">
        <v>5</v>
      </c>
      <c r="L240" s="9" t="s">
        <v>92</v>
      </c>
      <c r="M240" s="10">
        <v>27</v>
      </c>
      <c r="N240" s="9">
        <v>43</v>
      </c>
      <c r="O240" s="9">
        <v>40</v>
      </c>
      <c r="P240" s="10">
        <v>286.42936262399996</v>
      </c>
      <c r="Q240" s="10">
        <v>0</v>
      </c>
      <c r="R240" s="10">
        <v>286.42936262399996</v>
      </c>
      <c r="S240" s="9" t="s">
        <v>218</v>
      </c>
      <c r="T240" s="12" t="s">
        <v>63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85</v>
      </c>
      <c r="AA240" s="8">
        <v>11874.499999999998</v>
      </c>
      <c r="AB240" s="8">
        <v>0</v>
      </c>
      <c r="AC240" s="8">
        <v>11874.499999999998</v>
      </c>
      <c r="AD240" s="8">
        <v>0</v>
      </c>
      <c r="AE240" s="8">
        <v>0</v>
      </c>
      <c r="AF240" s="8">
        <v>0</v>
      </c>
      <c r="AG240" s="1" t="s">
        <v>122</v>
      </c>
      <c r="AH240" s="1" t="s">
        <v>72</v>
      </c>
      <c r="AI240" s="1">
        <v>3</v>
      </c>
      <c r="AJ240" s="3" t="s">
        <v>63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958.79990555555537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 t="s">
        <v>60</v>
      </c>
      <c r="H241" s="9">
        <v>0</v>
      </c>
      <c r="I241" s="9">
        <v>102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85</v>
      </c>
      <c r="AA241" s="8">
        <v>77463.650000000009</v>
      </c>
      <c r="AB241" s="8">
        <v>0</v>
      </c>
      <c r="AC241" s="8">
        <v>77463.650000000009</v>
      </c>
      <c r="AD241" s="8">
        <v>0</v>
      </c>
      <c r="AE241" s="8">
        <v>0</v>
      </c>
      <c r="AF241" s="8" t="s">
        <v>58</v>
      </c>
      <c r="AG241" s="1" t="s">
        <v>122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0</v>
      </c>
    </row>
    <row r="242" spans="1:56" ht="28.5" customHeight="1" x14ac:dyDescent="0.45">
      <c r="A242" s="3">
        <v>45733</v>
      </c>
      <c r="B242" s="14" t="s">
        <v>636</v>
      </c>
      <c r="C242" s="9" t="s">
        <v>227</v>
      </c>
      <c r="D242" s="13" t="s">
        <v>560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140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213</v>
      </c>
      <c r="T242" s="12">
        <v>45746</v>
      </c>
      <c r="U242" s="11">
        <v>11800</v>
      </c>
      <c r="V242" s="10">
        <v>0</v>
      </c>
      <c r="W242" s="10">
        <v>11800</v>
      </c>
      <c r="X242" s="10">
        <v>0</v>
      </c>
      <c r="Y242" s="10">
        <v>12390</v>
      </c>
      <c r="Z242" s="9" t="s">
        <v>165</v>
      </c>
      <c r="AA242" s="8">
        <v>14671.294</v>
      </c>
      <c r="AB242" s="8">
        <v>6030</v>
      </c>
      <c r="AC242" s="8">
        <v>8641.2939999999999</v>
      </c>
      <c r="AD242" s="8">
        <v>1985</v>
      </c>
      <c r="AE242" s="8">
        <v>12686.294</v>
      </c>
      <c r="AF242" s="8">
        <v>0</v>
      </c>
      <c r="AG242" s="1" t="s">
        <v>122</v>
      </c>
      <c r="AH242" s="1" t="s">
        <v>68</v>
      </c>
      <c r="AI242" s="1">
        <v>4</v>
      </c>
      <c r="AJ242" s="3">
        <v>45746</v>
      </c>
      <c r="AK242" s="3">
        <v>45742</v>
      </c>
      <c r="AL242" s="3">
        <v>45736</v>
      </c>
      <c r="AM242" s="3">
        <v>45743</v>
      </c>
      <c r="AN242" s="3">
        <v>45744</v>
      </c>
      <c r="AO242" s="3">
        <v>45744</v>
      </c>
      <c r="AP242" s="3">
        <v>45741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106</v>
      </c>
      <c r="BD242" s="56">
        <v>776.37225871111104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26</v>
      </c>
      <c r="F243" s="9">
        <v>43</v>
      </c>
      <c r="G243" s="9">
        <v>0</v>
      </c>
      <c r="H243" s="9">
        <v>0</v>
      </c>
      <c r="I243" s="9">
        <v>100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165</v>
      </c>
      <c r="AA243" s="8">
        <v>14671.294</v>
      </c>
      <c r="AB243" s="8">
        <v>6030</v>
      </c>
      <c r="AC243" s="8">
        <v>8641.2939999999999</v>
      </c>
      <c r="AD243" s="8">
        <v>1985</v>
      </c>
      <c r="AE243" s="8">
        <v>12686.294</v>
      </c>
      <c r="AF243" s="8" t="s">
        <v>58</v>
      </c>
      <c r="AG243" s="1" t="s">
        <v>125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106</v>
      </c>
      <c r="BD243" s="56">
        <v>0</v>
      </c>
    </row>
    <row r="244" spans="1:56" ht="28.5" customHeight="1" x14ac:dyDescent="0.45">
      <c r="A244" s="3" t="s">
        <v>146</v>
      </c>
      <c r="B244" s="14" t="s">
        <v>146</v>
      </c>
      <c r="C244" s="9" t="s">
        <v>113</v>
      </c>
      <c r="D244" s="13" t="s">
        <v>59</v>
      </c>
      <c r="E244" s="9">
        <v>26</v>
      </c>
      <c r="F244" s="9">
        <v>43</v>
      </c>
      <c r="G244" s="9" t="s">
        <v>60</v>
      </c>
      <c r="H244" s="9">
        <v>0</v>
      </c>
      <c r="I244" s="9">
        <v>116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114</v>
      </c>
      <c r="T244" s="12">
        <v>45777</v>
      </c>
      <c r="U244" s="11">
        <v>10000</v>
      </c>
      <c r="V244" s="10">
        <v>0</v>
      </c>
      <c r="W244" s="10">
        <v>10000</v>
      </c>
      <c r="X244" s="10">
        <v>0</v>
      </c>
      <c r="Y244" s="10">
        <v>0</v>
      </c>
      <c r="Z244" s="9" t="s">
        <v>255</v>
      </c>
      <c r="AA244" s="8">
        <v>12433.3</v>
      </c>
      <c r="AB244" s="8">
        <v>8278</v>
      </c>
      <c r="AC244" s="8">
        <v>4155.2999999999993</v>
      </c>
      <c r="AD244" s="8">
        <v>0</v>
      </c>
      <c r="AE244" s="8">
        <v>0</v>
      </c>
      <c r="AF244" s="8">
        <v>0</v>
      </c>
      <c r="AG244" s="1" t="s">
        <v>123</v>
      </c>
      <c r="AH244" s="1" t="s">
        <v>77</v>
      </c>
      <c r="AI244" s="1">
        <v>1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45776</v>
      </c>
      <c r="AP244" s="3">
        <v>45772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104</v>
      </c>
      <c r="BD244" s="56">
        <v>412.94448</v>
      </c>
    </row>
    <row r="245" spans="1:56" ht="28.5" customHeight="1" x14ac:dyDescent="0.45">
      <c r="A245" s="3" t="s">
        <v>146</v>
      </c>
      <c r="B245" s="14" t="s">
        <v>146</v>
      </c>
      <c r="C245" s="9" t="s">
        <v>113</v>
      </c>
      <c r="D245" s="13" t="s">
        <v>59</v>
      </c>
      <c r="E245" s="9">
        <v>26</v>
      </c>
      <c r="F245" s="9">
        <v>43</v>
      </c>
      <c r="G245" s="9" t="s">
        <v>60</v>
      </c>
      <c r="H245" s="9">
        <v>0</v>
      </c>
      <c r="I245" s="9">
        <v>116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 t="s">
        <v>63</v>
      </c>
      <c r="U245" s="11">
        <v>20000</v>
      </c>
      <c r="V245" s="10">
        <v>0</v>
      </c>
      <c r="W245" s="10">
        <v>20000</v>
      </c>
      <c r="X245" s="10">
        <v>0</v>
      </c>
      <c r="Y245" s="10">
        <v>0</v>
      </c>
      <c r="Z245" s="9" t="s">
        <v>255</v>
      </c>
      <c r="AA245" s="8">
        <v>24866.6</v>
      </c>
      <c r="AB245" s="8">
        <v>0</v>
      </c>
      <c r="AC245" s="8">
        <v>24866.6</v>
      </c>
      <c r="AD245" s="8">
        <v>0</v>
      </c>
      <c r="AE245" s="8">
        <v>0</v>
      </c>
      <c r="AF245" s="8">
        <v>0</v>
      </c>
      <c r="AG245" s="1" t="s">
        <v>125</v>
      </c>
      <c r="AH245" s="1" t="s">
        <v>77</v>
      </c>
      <c r="AI245" s="1">
        <v>1</v>
      </c>
      <c r="AJ245" s="3" t="s">
        <v>63</v>
      </c>
      <c r="AK245" s="3">
        <v>0</v>
      </c>
      <c r="AL245" s="3">
        <v>0</v>
      </c>
      <c r="AM245" s="3">
        <v>0</v>
      </c>
      <c r="AN245" s="3">
        <v>0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2471.1874488888889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26</v>
      </c>
      <c r="F246" s="9">
        <v>43</v>
      </c>
      <c r="G246" s="9">
        <v>0</v>
      </c>
      <c r="H246" s="9">
        <v>0</v>
      </c>
      <c r="I246" s="9">
        <v>116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255</v>
      </c>
      <c r="AA246" s="8">
        <v>37299.899999999994</v>
      </c>
      <c r="AB246" s="8">
        <v>8278</v>
      </c>
      <c r="AC246" s="8">
        <v>29021.899999999998</v>
      </c>
      <c r="AD246" s="8">
        <v>0</v>
      </c>
      <c r="AE246" s="8">
        <v>0</v>
      </c>
      <c r="AF246" s="8" t="s">
        <v>58</v>
      </c>
      <c r="AG246" s="1" t="s">
        <v>125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256</v>
      </c>
      <c r="BD246" s="56">
        <v>0</v>
      </c>
    </row>
    <row r="247" spans="1:56" ht="28.5" customHeight="1" x14ac:dyDescent="0.45">
      <c r="A247" s="3">
        <v>45731</v>
      </c>
      <c r="B247" s="14" t="s">
        <v>630</v>
      </c>
      <c r="C247" s="9" t="s">
        <v>113</v>
      </c>
      <c r="D247" s="13" t="s">
        <v>300</v>
      </c>
      <c r="E247" s="9">
        <v>26</v>
      </c>
      <c r="F247" s="9">
        <v>43</v>
      </c>
      <c r="G247" s="9" t="s">
        <v>60</v>
      </c>
      <c r="H247" s="9" t="s">
        <v>66</v>
      </c>
      <c r="I247" s="9">
        <v>150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114</v>
      </c>
      <c r="T247" s="12">
        <v>45744</v>
      </c>
      <c r="U247" s="11">
        <v>10000</v>
      </c>
      <c r="V247" s="10">
        <v>947</v>
      </c>
      <c r="W247" s="10">
        <v>9053</v>
      </c>
      <c r="X247" s="10">
        <v>0</v>
      </c>
      <c r="Y247" s="10">
        <v>9505.65</v>
      </c>
      <c r="Z247" s="9" t="s">
        <v>89</v>
      </c>
      <c r="AA247" s="8">
        <v>11255.866489999999</v>
      </c>
      <c r="AB247" s="8">
        <v>11255.866489999999</v>
      </c>
      <c r="AC247" s="8">
        <v>0</v>
      </c>
      <c r="AD247" s="8">
        <v>1992</v>
      </c>
      <c r="AE247" s="8">
        <v>9263.8664899999985</v>
      </c>
      <c r="AF247" s="8" t="s">
        <v>315</v>
      </c>
      <c r="AG247" s="1" t="s">
        <v>123</v>
      </c>
      <c r="AH247" s="1" t="s">
        <v>68</v>
      </c>
      <c r="AI247" s="1">
        <v>4</v>
      </c>
      <c r="AJ247" s="3">
        <v>45744</v>
      </c>
      <c r="AK247" s="3">
        <v>45740</v>
      </c>
      <c r="AL247" s="3">
        <v>45734</v>
      </c>
      <c r="AM247" s="3">
        <v>45741</v>
      </c>
      <c r="AN247" s="3">
        <v>45742</v>
      </c>
      <c r="AO247" s="3">
        <v>45742</v>
      </c>
      <c r="AP247" s="3">
        <v>45739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107</v>
      </c>
      <c r="BD247" s="56">
        <v>0</v>
      </c>
    </row>
    <row r="248" spans="1:56" ht="28.5" customHeight="1" x14ac:dyDescent="0.45">
      <c r="A248" s="3">
        <v>45731</v>
      </c>
      <c r="B248" s="14" t="s">
        <v>651</v>
      </c>
      <c r="C248" s="9" t="s">
        <v>113</v>
      </c>
      <c r="D248" s="13" t="s">
        <v>59</v>
      </c>
      <c r="E248" s="9">
        <v>26</v>
      </c>
      <c r="F248" s="9">
        <v>43</v>
      </c>
      <c r="G248" s="9" t="s">
        <v>60</v>
      </c>
      <c r="H248" s="9" t="s">
        <v>66</v>
      </c>
      <c r="I248" s="9">
        <v>150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114</v>
      </c>
      <c r="T248" s="12">
        <v>45744</v>
      </c>
      <c r="U248" s="11">
        <v>10000</v>
      </c>
      <c r="V248" s="10">
        <v>0</v>
      </c>
      <c r="W248" s="10">
        <v>10000</v>
      </c>
      <c r="X248" s="10">
        <v>0</v>
      </c>
      <c r="Y248" s="10">
        <v>0</v>
      </c>
      <c r="Z248" s="9" t="s">
        <v>89</v>
      </c>
      <c r="AA248" s="8">
        <v>12433.3</v>
      </c>
      <c r="AB248" s="8">
        <v>12433.3</v>
      </c>
      <c r="AC248" s="8">
        <v>0</v>
      </c>
      <c r="AD248" s="8">
        <v>0</v>
      </c>
      <c r="AE248" s="8">
        <v>12433.3</v>
      </c>
      <c r="AF248" s="8" t="s">
        <v>299</v>
      </c>
      <c r="AG248" s="1" t="s">
        <v>123</v>
      </c>
      <c r="AH248" s="1" t="s">
        <v>163</v>
      </c>
      <c r="AI248" s="1">
        <v>2</v>
      </c>
      <c r="AJ248" s="3">
        <v>45744</v>
      </c>
      <c r="AK248" s="3">
        <v>45742</v>
      </c>
      <c r="AL248" s="3">
        <v>0</v>
      </c>
      <c r="AM248" s="3">
        <v>0</v>
      </c>
      <c r="AN248" s="3">
        <v>0</v>
      </c>
      <c r="AO248" s="3">
        <v>45743</v>
      </c>
      <c r="AP248" s="3">
        <v>45739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483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107</v>
      </c>
      <c r="BD248" s="56">
        <v>0</v>
      </c>
    </row>
    <row r="249" spans="1:56" ht="28.5" customHeight="1" x14ac:dyDescent="0.45">
      <c r="A249" s="3">
        <v>45731</v>
      </c>
      <c r="B249" s="14" t="s">
        <v>651</v>
      </c>
      <c r="C249" s="9" t="s">
        <v>113</v>
      </c>
      <c r="D249" s="13" t="s">
        <v>59</v>
      </c>
      <c r="E249" s="9">
        <v>26</v>
      </c>
      <c r="F249" s="9">
        <v>43</v>
      </c>
      <c r="G249" s="9" t="s">
        <v>60</v>
      </c>
      <c r="H249" s="9" t="s">
        <v>66</v>
      </c>
      <c r="I249" s="9">
        <v>150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114</v>
      </c>
      <c r="T249" s="12">
        <v>45751</v>
      </c>
      <c r="U249" s="11">
        <v>20000</v>
      </c>
      <c r="V249" s="10">
        <v>0</v>
      </c>
      <c r="W249" s="10">
        <v>20000</v>
      </c>
      <c r="X249" s="10">
        <v>0</v>
      </c>
      <c r="Y249" s="10">
        <v>0</v>
      </c>
      <c r="Z249" s="9" t="s">
        <v>89</v>
      </c>
      <c r="AA249" s="8">
        <v>24866.6</v>
      </c>
      <c r="AB249" s="8">
        <v>5611</v>
      </c>
      <c r="AC249" s="8">
        <v>19255.599999999999</v>
      </c>
      <c r="AD249" s="8">
        <v>0</v>
      </c>
      <c r="AE249" s="8">
        <v>24866.6</v>
      </c>
      <c r="AF249" s="8" t="s">
        <v>299</v>
      </c>
      <c r="AG249" s="1" t="s">
        <v>123</v>
      </c>
      <c r="AH249" s="1" t="s">
        <v>163</v>
      </c>
      <c r="AI249" s="1">
        <v>2</v>
      </c>
      <c r="AJ249" s="3">
        <v>45751</v>
      </c>
      <c r="AK249" s="3">
        <v>45749</v>
      </c>
      <c r="AL249" s="3">
        <v>0</v>
      </c>
      <c r="AM249" s="3">
        <v>0</v>
      </c>
      <c r="AN249" s="3">
        <v>0</v>
      </c>
      <c r="AO249" s="3">
        <v>45750</v>
      </c>
      <c r="AP249" s="3">
        <v>45746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483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107</v>
      </c>
      <c r="BD249" s="56">
        <v>1985.8942133333333</v>
      </c>
    </row>
    <row r="250" spans="1:56" ht="28.5" customHeight="1" x14ac:dyDescent="0.45">
      <c r="A250" s="3">
        <v>45723</v>
      </c>
      <c r="B250" s="14" t="s">
        <v>540</v>
      </c>
      <c r="C250" s="9" t="s">
        <v>113</v>
      </c>
      <c r="D250" s="13" t="s">
        <v>159</v>
      </c>
      <c r="E250" s="9">
        <v>26</v>
      </c>
      <c r="F250" s="9">
        <v>43</v>
      </c>
      <c r="G250" s="9" t="s">
        <v>60</v>
      </c>
      <c r="H250" s="9" t="s">
        <v>66</v>
      </c>
      <c r="I250" s="9">
        <v>150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>
        <v>45754</v>
      </c>
      <c r="U250" s="11">
        <v>30000</v>
      </c>
      <c r="V250" s="10">
        <v>3848</v>
      </c>
      <c r="W250" s="10">
        <v>26152</v>
      </c>
      <c r="X250" s="10">
        <v>0</v>
      </c>
      <c r="Y250" s="10">
        <v>27459.600000000002</v>
      </c>
      <c r="Z250" s="9" t="s">
        <v>89</v>
      </c>
      <c r="AA250" s="8">
        <v>32515.566159999998</v>
      </c>
      <c r="AB250" s="8">
        <v>0</v>
      </c>
      <c r="AC250" s="8">
        <v>32515.566159999998</v>
      </c>
      <c r="AD250" s="8">
        <v>0</v>
      </c>
      <c r="AE250" s="8">
        <v>32515.566159999998</v>
      </c>
      <c r="AF250" s="8" t="s">
        <v>315</v>
      </c>
      <c r="AG250" s="1" t="s">
        <v>61</v>
      </c>
      <c r="AH250" s="1" t="s">
        <v>68</v>
      </c>
      <c r="AI250" s="1">
        <v>4</v>
      </c>
      <c r="AJ250" s="3">
        <v>45754</v>
      </c>
      <c r="AK250" s="3">
        <v>45750</v>
      </c>
      <c r="AL250" s="3">
        <v>45744</v>
      </c>
      <c r="AM250" s="3">
        <v>45751</v>
      </c>
      <c r="AN250" s="3">
        <v>45752</v>
      </c>
      <c r="AO250" s="3">
        <v>45752</v>
      </c>
      <c r="AP250" s="3">
        <v>45749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107</v>
      </c>
      <c r="BD250" s="56">
        <v>3353.4387233013335</v>
      </c>
    </row>
    <row r="251" spans="1:56" ht="28.5" customHeight="1" x14ac:dyDescent="0.45">
      <c r="A251" s="3">
        <v>45723</v>
      </c>
      <c r="B251" s="14" t="s">
        <v>541</v>
      </c>
      <c r="C251" s="9" t="s">
        <v>113</v>
      </c>
      <c r="D251" s="13" t="s">
        <v>159</v>
      </c>
      <c r="E251" s="9">
        <v>26</v>
      </c>
      <c r="F251" s="9">
        <v>43</v>
      </c>
      <c r="G251" s="9" t="s">
        <v>60</v>
      </c>
      <c r="H251" s="9" t="s">
        <v>66</v>
      </c>
      <c r="I251" s="9">
        <v>150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114</v>
      </c>
      <c r="T251" s="12">
        <v>45757</v>
      </c>
      <c r="U251" s="11">
        <v>30000</v>
      </c>
      <c r="V251" s="10">
        <v>0</v>
      </c>
      <c r="W251" s="10">
        <v>30000</v>
      </c>
      <c r="X251" s="10">
        <v>0</v>
      </c>
      <c r="Y251" s="10">
        <v>31500</v>
      </c>
      <c r="Z251" s="9" t="s">
        <v>89</v>
      </c>
      <c r="AA251" s="8">
        <v>37299.899999999994</v>
      </c>
      <c r="AB251" s="8">
        <v>0</v>
      </c>
      <c r="AC251" s="8">
        <v>37299.899999999994</v>
      </c>
      <c r="AD251" s="8">
        <v>0</v>
      </c>
      <c r="AE251" s="8">
        <v>37299.899999999994</v>
      </c>
      <c r="AF251" s="8" t="s">
        <v>315</v>
      </c>
      <c r="AG251" s="1" t="s">
        <v>122</v>
      </c>
      <c r="AH251" s="1" t="s">
        <v>68</v>
      </c>
      <c r="AI251" s="1">
        <v>4</v>
      </c>
      <c r="AJ251" s="3">
        <v>45757</v>
      </c>
      <c r="AK251" s="3">
        <v>45753</v>
      </c>
      <c r="AL251" s="3">
        <v>45747</v>
      </c>
      <c r="AM251" s="3">
        <v>45754</v>
      </c>
      <c r="AN251" s="3">
        <v>45755</v>
      </c>
      <c r="AO251" s="3">
        <v>45755</v>
      </c>
      <c r="AP251" s="3">
        <v>45752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107</v>
      </c>
      <c r="BD251" s="56">
        <v>3846.8630200000002</v>
      </c>
    </row>
    <row r="252" spans="1:56" ht="28.5" customHeight="1" x14ac:dyDescent="0.45">
      <c r="A252" s="3">
        <v>45723</v>
      </c>
      <c r="B252" s="14" t="s">
        <v>542</v>
      </c>
      <c r="C252" s="9" t="s">
        <v>113</v>
      </c>
      <c r="D252" s="13" t="s">
        <v>159</v>
      </c>
      <c r="E252" s="9">
        <v>26</v>
      </c>
      <c r="F252" s="9">
        <v>43</v>
      </c>
      <c r="G252" s="9" t="s">
        <v>60</v>
      </c>
      <c r="H252" s="9" t="s">
        <v>66</v>
      </c>
      <c r="I252" s="9">
        <v>150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114</v>
      </c>
      <c r="T252" s="12">
        <v>45772</v>
      </c>
      <c r="U252" s="11">
        <v>30000</v>
      </c>
      <c r="V252" s="10">
        <v>0</v>
      </c>
      <c r="W252" s="10">
        <v>30000</v>
      </c>
      <c r="X252" s="10">
        <v>0</v>
      </c>
      <c r="Y252" s="10">
        <v>31500</v>
      </c>
      <c r="Z252" s="9" t="s">
        <v>89</v>
      </c>
      <c r="AA252" s="8">
        <v>37299.899999999994</v>
      </c>
      <c r="AB252" s="8">
        <v>0</v>
      </c>
      <c r="AC252" s="8">
        <v>37299.899999999994</v>
      </c>
      <c r="AD252" s="8">
        <v>0</v>
      </c>
      <c r="AE252" s="8">
        <v>37299.899999999994</v>
      </c>
      <c r="AF252" s="8" t="s">
        <v>315</v>
      </c>
      <c r="AG252" s="1" t="s">
        <v>122</v>
      </c>
      <c r="AH252" s="1" t="s">
        <v>68</v>
      </c>
      <c r="AI252" s="1">
        <v>4</v>
      </c>
      <c r="AJ252" s="3">
        <v>45772</v>
      </c>
      <c r="AK252" s="3">
        <v>45768</v>
      </c>
      <c r="AL252" s="3">
        <v>45762</v>
      </c>
      <c r="AM252" s="3">
        <v>45769</v>
      </c>
      <c r="AN252" s="3">
        <v>45770</v>
      </c>
      <c r="AO252" s="3">
        <v>45770</v>
      </c>
      <c r="AP252" s="3">
        <v>45767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107</v>
      </c>
      <c r="BD252" s="56">
        <v>3846.8630200000002</v>
      </c>
    </row>
    <row r="253" spans="1:56" ht="28.5" customHeight="1" x14ac:dyDescent="0.45">
      <c r="A253" s="3" t="s">
        <v>146</v>
      </c>
      <c r="B253" s="14" t="s">
        <v>146</v>
      </c>
      <c r="C253" s="9" t="s">
        <v>113</v>
      </c>
      <c r="D253" s="13" t="s">
        <v>61</v>
      </c>
      <c r="E253" s="9">
        <v>26</v>
      </c>
      <c r="F253" s="9">
        <v>43</v>
      </c>
      <c r="G253" s="9" t="s">
        <v>60</v>
      </c>
      <c r="H253" s="9" t="s">
        <v>66</v>
      </c>
      <c r="I253" s="9">
        <v>150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114</v>
      </c>
      <c r="T253" s="12">
        <v>45777</v>
      </c>
      <c r="U253" s="11">
        <v>20000</v>
      </c>
      <c r="V253" s="10">
        <v>0</v>
      </c>
      <c r="W253" s="10">
        <v>20000</v>
      </c>
      <c r="X253" s="10">
        <v>0</v>
      </c>
      <c r="Y253" s="10">
        <v>21000</v>
      </c>
      <c r="Z253" s="9" t="s">
        <v>89</v>
      </c>
      <c r="AA253" s="8">
        <v>24866.6</v>
      </c>
      <c r="AB253" s="8">
        <v>0</v>
      </c>
      <c r="AC253" s="8">
        <v>24866.6</v>
      </c>
      <c r="AD253" s="8">
        <v>0</v>
      </c>
      <c r="AE253" s="8">
        <v>24866.6</v>
      </c>
      <c r="AF253" s="8" t="s">
        <v>315</v>
      </c>
      <c r="AG253" s="1" t="s">
        <v>126</v>
      </c>
      <c r="AH253" s="1" t="s">
        <v>68</v>
      </c>
      <c r="AI253" s="1">
        <v>4</v>
      </c>
      <c r="AJ253" s="3">
        <v>45777</v>
      </c>
      <c r="AK253" s="3">
        <v>45773</v>
      </c>
      <c r="AL253" s="3">
        <v>45767</v>
      </c>
      <c r="AM253" s="3">
        <v>45774</v>
      </c>
      <c r="AN253" s="3">
        <v>45775</v>
      </c>
      <c r="AO253" s="3">
        <v>45775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107</v>
      </c>
      <c r="BD253" s="56">
        <v>2564.5753466666665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26</v>
      </c>
      <c r="F254" s="9">
        <v>43</v>
      </c>
      <c r="G254" s="9">
        <v>0</v>
      </c>
      <c r="H254" s="9">
        <v>0</v>
      </c>
      <c r="I254" s="9">
        <v>120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89</v>
      </c>
      <c r="AA254" s="8">
        <v>180537.73264999999</v>
      </c>
      <c r="AB254" s="8">
        <v>29300.166489999996</v>
      </c>
      <c r="AC254" s="8">
        <v>151237.56615999999</v>
      </c>
      <c r="AD254" s="8">
        <v>1992</v>
      </c>
      <c r="AE254" s="8">
        <v>178545.73264999999</v>
      </c>
      <c r="AF254" s="8" t="s">
        <v>58</v>
      </c>
      <c r="AG254" s="1" t="s">
        <v>125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109</v>
      </c>
      <c r="BD254" s="56">
        <v>0</v>
      </c>
    </row>
    <row r="255" spans="1:56" ht="28.5" customHeight="1" x14ac:dyDescent="0.45">
      <c r="A255" s="3">
        <v>45719</v>
      </c>
      <c r="B255" s="14" t="s">
        <v>508</v>
      </c>
      <c r="C255" s="9" t="s">
        <v>166</v>
      </c>
      <c r="D255" s="13" t="s">
        <v>167</v>
      </c>
      <c r="E255" s="9">
        <v>28</v>
      </c>
      <c r="F255" s="9">
        <v>41</v>
      </c>
      <c r="G255" s="9" t="s">
        <v>60</v>
      </c>
      <c r="H255" s="9">
        <v>0</v>
      </c>
      <c r="I255" s="9">
        <v>120</v>
      </c>
      <c r="J255" s="9" t="s">
        <v>78</v>
      </c>
      <c r="K255" s="9">
        <v>3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45743</v>
      </c>
      <c r="U255" s="11">
        <v>43000</v>
      </c>
      <c r="V255" s="10">
        <v>0</v>
      </c>
      <c r="W255" s="10">
        <v>43000</v>
      </c>
      <c r="X255" s="10">
        <v>8760</v>
      </c>
      <c r="Y255" s="10">
        <v>35952</v>
      </c>
      <c r="Z255" s="9" t="s">
        <v>137</v>
      </c>
      <c r="AA255" s="8">
        <v>42691.202399999995</v>
      </c>
      <c r="AB255" s="8">
        <v>42691.202399999995</v>
      </c>
      <c r="AC255" s="8">
        <v>0</v>
      </c>
      <c r="AD255" s="8">
        <v>0</v>
      </c>
      <c r="AE255" s="8">
        <v>0</v>
      </c>
      <c r="AF255" s="8">
        <v>0</v>
      </c>
      <c r="AG255" s="1" t="s">
        <v>122</v>
      </c>
      <c r="AH255" s="1" t="s">
        <v>168</v>
      </c>
      <c r="AI255" s="1">
        <v>2</v>
      </c>
      <c r="AJ255" s="3">
        <v>45743</v>
      </c>
      <c r="AK255" s="3">
        <v>0</v>
      </c>
      <c r="AL255" s="3">
        <v>45734</v>
      </c>
      <c r="AM255" s="3">
        <v>45741</v>
      </c>
      <c r="AN255" s="3">
        <v>0</v>
      </c>
      <c r="AO255" s="3">
        <v>45742</v>
      </c>
      <c r="AP255" s="3">
        <v>45738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107</v>
      </c>
      <c r="BD255" s="56">
        <v>0</v>
      </c>
    </row>
    <row r="256" spans="1:56" ht="28.5" customHeight="1" x14ac:dyDescent="0.45">
      <c r="A256" s="3" t="s">
        <v>146</v>
      </c>
      <c r="B256" s="14" t="s">
        <v>146</v>
      </c>
      <c r="C256" s="9" t="s">
        <v>113</v>
      </c>
      <c r="D256" s="13" t="s">
        <v>59</v>
      </c>
      <c r="E256" s="9">
        <v>28</v>
      </c>
      <c r="F256" s="9">
        <v>47</v>
      </c>
      <c r="G256" s="9" t="s">
        <v>60</v>
      </c>
      <c r="H256" s="9" t="s">
        <v>66</v>
      </c>
      <c r="I256" s="9">
        <v>180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114</v>
      </c>
      <c r="T256" s="12">
        <v>45777</v>
      </c>
      <c r="U256" s="11">
        <v>20000</v>
      </c>
      <c r="V256" s="10">
        <v>0</v>
      </c>
      <c r="W256" s="10">
        <v>20000</v>
      </c>
      <c r="X256" s="10">
        <v>0</v>
      </c>
      <c r="Y256" s="10">
        <v>0</v>
      </c>
      <c r="Z256" s="9" t="s">
        <v>137</v>
      </c>
      <c r="AA256" s="8">
        <v>27101.800000000003</v>
      </c>
      <c r="AB256" s="8">
        <v>10611</v>
      </c>
      <c r="AC256" s="8">
        <v>16490.800000000003</v>
      </c>
      <c r="AD256" s="8">
        <v>0</v>
      </c>
      <c r="AE256" s="8">
        <v>27101.800000000003</v>
      </c>
      <c r="AF256" s="8">
        <v>0</v>
      </c>
      <c r="AG256" s="1" t="s">
        <v>122</v>
      </c>
      <c r="AH256" s="1" t="s">
        <v>77</v>
      </c>
      <c r="AI256" s="1">
        <v>1</v>
      </c>
      <c r="AJ256" s="3">
        <v>45777</v>
      </c>
      <c r="AK256" s="3">
        <v>0</v>
      </c>
      <c r="AL256" s="3">
        <v>0</v>
      </c>
      <c r="AM256" s="3">
        <v>0</v>
      </c>
      <c r="AN256" s="3">
        <v>0</v>
      </c>
      <c r="AO256" s="3">
        <v>45776</v>
      </c>
      <c r="AP256" s="3">
        <v>45772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107</v>
      </c>
      <c r="BD256" s="56">
        <v>1853.3826888888893</v>
      </c>
    </row>
    <row r="257" spans="1:56" ht="28.5" customHeight="1" x14ac:dyDescent="0.45">
      <c r="A257" s="3" t="s">
        <v>146</v>
      </c>
      <c r="B257" s="14" t="s">
        <v>146</v>
      </c>
      <c r="C257" s="9" t="s">
        <v>166</v>
      </c>
      <c r="D257" s="13" t="s">
        <v>167</v>
      </c>
      <c r="E257" s="9">
        <v>28</v>
      </c>
      <c r="F257" s="9">
        <v>41</v>
      </c>
      <c r="G257" s="9" t="s">
        <v>60</v>
      </c>
      <c r="H257" s="9">
        <v>0</v>
      </c>
      <c r="I257" s="9">
        <v>120</v>
      </c>
      <c r="J257" s="9" t="s">
        <v>78</v>
      </c>
      <c r="K257" s="9">
        <v>3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45777</v>
      </c>
      <c r="U257" s="11">
        <v>50000</v>
      </c>
      <c r="V257" s="10">
        <v>0</v>
      </c>
      <c r="W257" s="10">
        <v>50000</v>
      </c>
      <c r="X257" s="10">
        <v>0</v>
      </c>
      <c r="Y257" s="10">
        <v>52500</v>
      </c>
      <c r="Z257" s="9" t="s">
        <v>137</v>
      </c>
      <c r="AA257" s="8">
        <v>59372.5</v>
      </c>
      <c r="AB257" s="8">
        <v>0</v>
      </c>
      <c r="AC257" s="8">
        <v>59372.5</v>
      </c>
      <c r="AD257" s="8">
        <v>0</v>
      </c>
      <c r="AE257" s="8">
        <v>0</v>
      </c>
      <c r="AF257" s="8">
        <v>0</v>
      </c>
      <c r="AG257" s="1">
        <v>0</v>
      </c>
      <c r="AH257" s="1" t="s">
        <v>168</v>
      </c>
      <c r="AI257" s="1">
        <v>2</v>
      </c>
      <c r="AJ257" s="3">
        <v>45777</v>
      </c>
      <c r="AK257" s="3">
        <v>0</v>
      </c>
      <c r="AL257" s="3">
        <v>45768</v>
      </c>
      <c r="AM257" s="3">
        <v>45775</v>
      </c>
      <c r="AN257" s="3">
        <v>0</v>
      </c>
      <c r="AO257" s="3">
        <v>45776</v>
      </c>
      <c r="AP257" s="3">
        <v>45772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107</v>
      </c>
      <c r="BD257" s="56">
        <v>6672.8093055555564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28</v>
      </c>
      <c r="F258" s="9">
        <v>43</v>
      </c>
      <c r="G258" s="9">
        <v>0</v>
      </c>
      <c r="H258" s="9">
        <v>0</v>
      </c>
      <c r="I258" s="9">
        <v>130</v>
      </c>
      <c r="J258" s="9" t="s">
        <v>57</v>
      </c>
      <c r="K258" s="9">
        <v>3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137</v>
      </c>
      <c r="AA258" s="8">
        <v>129165.5024</v>
      </c>
      <c r="AB258" s="8">
        <v>53302.202399999995</v>
      </c>
      <c r="AC258" s="8">
        <v>75863.3</v>
      </c>
      <c r="AD258" s="8">
        <v>0</v>
      </c>
      <c r="AE258" s="8">
        <v>27101.800000000003</v>
      </c>
      <c r="AF258" s="8" t="s">
        <v>58</v>
      </c>
      <c r="AG258" s="1">
        <v>0</v>
      </c>
      <c r="AH258" s="1">
        <v>0</v>
      </c>
      <c r="AI258" s="1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169</v>
      </c>
      <c r="BD258" s="56">
        <v>0</v>
      </c>
    </row>
  </sheetData>
  <autoFilter ref="A5:BD25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8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8EE1-BDBB-4DCF-92FA-29679349C95F}">
  <sheetPr>
    <tabColor rgb="FFFFFF00"/>
  </sheetPr>
  <dimension ref="A1:BD264"/>
  <sheetViews>
    <sheetView zoomScale="80" zoomScaleNormal="80" workbookViewId="0">
      <selection activeCell="N20" sqref="N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45741</v>
      </c>
      <c r="E3" s="80" t="s">
        <v>52</v>
      </c>
      <c r="F3" s="80"/>
      <c r="G3" s="81">
        <v>10.52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124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45734</v>
      </c>
      <c r="B13" s="14" t="s">
        <v>652</v>
      </c>
      <c r="C13" s="9" t="s">
        <v>637</v>
      </c>
      <c r="D13" s="13" t="s">
        <v>638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45747</v>
      </c>
      <c r="U13" s="11">
        <v>3000</v>
      </c>
      <c r="V13" s="10">
        <v>0</v>
      </c>
      <c r="W13" s="10">
        <v>3000</v>
      </c>
      <c r="X13" s="10">
        <v>3300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45747</v>
      </c>
      <c r="AK13" s="3">
        <v>0</v>
      </c>
      <c r="AL13" s="3">
        <v>45738</v>
      </c>
      <c r="AM13" s="3">
        <v>45745</v>
      </c>
      <c r="AN13" s="3">
        <v>45746</v>
      </c>
      <c r="AO13" s="3">
        <v>45746</v>
      </c>
      <c r="AP13" s="3">
        <v>45742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45734</v>
      </c>
      <c r="B14" s="14" t="s">
        <v>652</v>
      </c>
      <c r="C14" s="9" t="s">
        <v>637</v>
      </c>
      <c r="D14" s="13" t="s">
        <v>639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45747</v>
      </c>
      <c r="U14" s="11">
        <v>3500</v>
      </c>
      <c r="V14" s="10">
        <v>0</v>
      </c>
      <c r="W14" s="10">
        <v>3500</v>
      </c>
      <c r="X14" s="10">
        <v>4000</v>
      </c>
      <c r="Y14" s="10">
        <v>0</v>
      </c>
      <c r="Z14" s="9" t="s">
        <v>189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45747</v>
      </c>
      <c r="AK14" s="3">
        <v>0</v>
      </c>
      <c r="AL14" s="3">
        <v>45738</v>
      </c>
      <c r="AM14" s="3">
        <v>45745</v>
      </c>
      <c r="AN14" s="3">
        <v>45746</v>
      </c>
      <c r="AO14" s="3">
        <v>45746</v>
      </c>
      <c r="AP14" s="3">
        <v>45742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45734</v>
      </c>
      <c r="B15" s="14" t="s">
        <v>652</v>
      </c>
      <c r="C15" s="9" t="s">
        <v>637</v>
      </c>
      <c r="D15" s="13" t="s">
        <v>640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45747</v>
      </c>
      <c r="U15" s="11">
        <v>10000</v>
      </c>
      <c r="V15" s="10">
        <v>0</v>
      </c>
      <c r="W15" s="10">
        <v>10000</v>
      </c>
      <c r="X15" s="10">
        <v>10380</v>
      </c>
      <c r="Y15" s="10">
        <v>0</v>
      </c>
      <c r="Z15" s="9" t="s">
        <v>189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45747</v>
      </c>
      <c r="AK15" s="3">
        <v>0</v>
      </c>
      <c r="AL15" s="3">
        <v>45738</v>
      </c>
      <c r="AM15" s="3">
        <v>45745</v>
      </c>
      <c r="AN15" s="3">
        <v>45746</v>
      </c>
      <c r="AO15" s="3">
        <v>45746</v>
      </c>
      <c r="AP15" s="3">
        <v>45742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45717</v>
      </c>
      <c r="B16" s="14" t="s">
        <v>474</v>
      </c>
      <c r="C16" s="9" t="s">
        <v>147</v>
      </c>
      <c r="D16" s="13" t="s">
        <v>134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45749</v>
      </c>
      <c r="U16" s="11">
        <v>70000</v>
      </c>
      <c r="V16" s="10">
        <v>800</v>
      </c>
      <c r="W16" s="10">
        <v>69200</v>
      </c>
      <c r="X16" s="10">
        <v>0</v>
      </c>
      <c r="Y16" s="10">
        <v>72660</v>
      </c>
      <c r="Z16" s="9" t="s">
        <v>189</v>
      </c>
      <c r="AA16" s="8">
        <v>60903.612000000001</v>
      </c>
      <c r="AB16" s="8">
        <v>13706</v>
      </c>
      <c r="AC16" s="8">
        <v>47197.612000000001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45749</v>
      </c>
      <c r="AK16" s="3">
        <v>0</v>
      </c>
      <c r="AL16" s="3">
        <v>45740</v>
      </c>
      <c r="AM16" s="3">
        <v>45747</v>
      </c>
      <c r="AN16" s="3">
        <v>45748</v>
      </c>
      <c r="AO16" s="3">
        <v>45748</v>
      </c>
      <c r="AP16" s="3">
        <v>45744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3427.5954670222231</v>
      </c>
    </row>
    <row r="17" spans="1:56" ht="28.5" customHeight="1" x14ac:dyDescent="0.45">
      <c r="A17" s="3">
        <v>45734</v>
      </c>
      <c r="B17" s="14" t="s">
        <v>653</v>
      </c>
      <c r="C17" s="9" t="s">
        <v>443</v>
      </c>
      <c r="D17" s="13" t="s">
        <v>223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133</v>
      </c>
      <c r="T17" s="12">
        <v>45765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189</v>
      </c>
      <c r="AA17" s="8">
        <v>32969.200000000004</v>
      </c>
      <c r="AB17" s="8">
        <v>0</v>
      </c>
      <c r="AC17" s="8">
        <v>32969.200000000004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45765</v>
      </c>
      <c r="AK17" s="3">
        <v>0</v>
      </c>
      <c r="AL17" s="3">
        <v>45755</v>
      </c>
      <c r="AM17" s="3">
        <v>45762</v>
      </c>
      <c r="AN17" s="3">
        <v>45763</v>
      </c>
      <c r="AO17" s="3">
        <v>45763</v>
      </c>
      <c r="AP17" s="3">
        <v>45760</v>
      </c>
      <c r="AQ17" s="3">
        <v>45764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2394.2965688888899</v>
      </c>
    </row>
    <row r="18" spans="1:56" ht="28.5" customHeight="1" x14ac:dyDescent="0.45">
      <c r="A18" s="3">
        <v>45734</v>
      </c>
      <c r="B18" s="14" t="s">
        <v>654</v>
      </c>
      <c r="C18" s="9" t="s">
        <v>443</v>
      </c>
      <c r="D18" s="13" t="s">
        <v>375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189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45765</v>
      </c>
      <c r="AK18" s="3">
        <v>0</v>
      </c>
      <c r="AL18" s="3">
        <v>45755</v>
      </c>
      <c r="AM18" s="3">
        <v>45762</v>
      </c>
      <c r="AN18" s="3">
        <v>45763</v>
      </c>
      <c r="AO18" s="3">
        <v>45763</v>
      </c>
      <c r="AP18" s="3">
        <v>45760</v>
      </c>
      <c r="AQ18" s="3">
        <v>45764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1197.1482844444449</v>
      </c>
    </row>
    <row r="19" spans="1:56" ht="28.5" customHeight="1" x14ac:dyDescent="0.45">
      <c r="A19" s="3" t="s">
        <v>146</v>
      </c>
      <c r="B19" s="14" t="s">
        <v>146</v>
      </c>
      <c r="C19" s="9" t="s">
        <v>273</v>
      </c>
      <c r="D19" s="13" t="s">
        <v>274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8.5" customHeight="1" x14ac:dyDescent="0.45">
      <c r="A20" s="3" t="s">
        <v>146</v>
      </c>
      <c r="B20" s="14" t="s">
        <v>146</v>
      </c>
      <c r="C20" s="9" t="s">
        <v>147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189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7669.86528</v>
      </c>
    </row>
    <row r="21" spans="1:56" ht="28.5" customHeight="1" x14ac:dyDescent="0.45">
      <c r="A21" s="3" t="s">
        <v>146</v>
      </c>
      <c r="B21" s="14" t="s">
        <v>146</v>
      </c>
      <c r="C21" s="9" t="s">
        <v>466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251733.81199999998</v>
      </c>
      <c r="AB22" s="8">
        <v>13706</v>
      </c>
      <c r="AC22" s="8">
        <v>238027.81199999998</v>
      </c>
      <c r="AD22" s="8">
        <v>0</v>
      </c>
      <c r="AE22" s="8">
        <v>0</v>
      </c>
      <c r="AF22" s="8" t="s">
        <v>58</v>
      </c>
      <c r="AG22" s="1" t="s">
        <v>122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45728</v>
      </c>
      <c r="B23" s="14" t="s">
        <v>562</v>
      </c>
      <c r="C23" s="9" t="s">
        <v>73</v>
      </c>
      <c r="D23" s="13" t="s">
        <v>352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45742</v>
      </c>
      <c r="U23" s="11">
        <v>5000</v>
      </c>
      <c r="V23" s="10">
        <v>5272</v>
      </c>
      <c r="W23" s="10">
        <v>0</v>
      </c>
      <c r="X23" s="10">
        <v>5400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565</v>
      </c>
      <c r="AG23" s="1" t="s">
        <v>122</v>
      </c>
      <c r="AH23" s="1" t="s">
        <v>74</v>
      </c>
      <c r="AI23" s="1">
        <v>2</v>
      </c>
      <c r="AJ23" s="3">
        <v>45742</v>
      </c>
      <c r="AK23" s="3">
        <v>0</v>
      </c>
      <c r="AL23" s="3">
        <v>45733</v>
      </c>
      <c r="AM23" s="3">
        <v>45740</v>
      </c>
      <c r="AN23" s="3">
        <v>45741</v>
      </c>
      <c r="AO23" s="3">
        <v>45741</v>
      </c>
      <c r="AP23" s="3">
        <v>45737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45728</v>
      </c>
      <c r="B24" s="14" t="s">
        <v>562</v>
      </c>
      <c r="C24" s="9" t="s">
        <v>73</v>
      </c>
      <c r="D24" s="13" t="s">
        <v>353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45742</v>
      </c>
      <c r="U24" s="11">
        <v>5000</v>
      </c>
      <c r="V24" s="10">
        <v>5275</v>
      </c>
      <c r="W24" s="10">
        <v>0</v>
      </c>
      <c r="X24" s="10">
        <v>5400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565</v>
      </c>
      <c r="AG24" s="1" t="s">
        <v>122</v>
      </c>
      <c r="AH24" s="1" t="s">
        <v>74</v>
      </c>
      <c r="AI24" s="1">
        <v>2</v>
      </c>
      <c r="AJ24" s="3">
        <v>45742</v>
      </c>
      <c r="AK24" s="3">
        <v>0</v>
      </c>
      <c r="AL24" s="3">
        <v>45733</v>
      </c>
      <c r="AM24" s="3">
        <v>45740</v>
      </c>
      <c r="AN24" s="3">
        <v>45741</v>
      </c>
      <c r="AO24" s="3">
        <v>45741</v>
      </c>
      <c r="AP24" s="3">
        <v>45737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45728</v>
      </c>
      <c r="B25" s="14" t="s">
        <v>562</v>
      </c>
      <c r="C25" s="9" t="s">
        <v>73</v>
      </c>
      <c r="D25" s="13" t="s">
        <v>407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45742</v>
      </c>
      <c r="U25" s="11">
        <v>5000</v>
      </c>
      <c r="V25" s="10">
        <v>5593</v>
      </c>
      <c r="W25" s="10">
        <v>0</v>
      </c>
      <c r="X25" s="10">
        <v>5400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565</v>
      </c>
      <c r="AG25" s="1" t="s">
        <v>122</v>
      </c>
      <c r="AH25" s="1" t="s">
        <v>74</v>
      </c>
      <c r="AI25" s="1">
        <v>2</v>
      </c>
      <c r="AJ25" s="3">
        <v>45742</v>
      </c>
      <c r="AK25" s="3">
        <v>0</v>
      </c>
      <c r="AL25" s="3">
        <v>45733</v>
      </c>
      <c r="AM25" s="3">
        <v>45740</v>
      </c>
      <c r="AN25" s="3">
        <v>45741</v>
      </c>
      <c r="AO25" s="3">
        <v>45741</v>
      </c>
      <c r="AP25" s="3">
        <v>45737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45728</v>
      </c>
      <c r="B26" s="14" t="s">
        <v>564</v>
      </c>
      <c r="C26" s="9" t="s">
        <v>73</v>
      </c>
      <c r="D26" s="13" t="s">
        <v>230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45742</v>
      </c>
      <c r="U26" s="11">
        <v>10000</v>
      </c>
      <c r="V26" s="10">
        <v>9581</v>
      </c>
      <c r="W26" s="10">
        <v>419</v>
      </c>
      <c r="X26" s="10">
        <v>10000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565</v>
      </c>
      <c r="AG26" s="1" t="s">
        <v>125</v>
      </c>
      <c r="AH26" s="1" t="s">
        <v>74</v>
      </c>
      <c r="AI26" s="1">
        <v>2</v>
      </c>
      <c r="AJ26" s="3">
        <v>45742</v>
      </c>
      <c r="AK26" s="3">
        <v>0</v>
      </c>
      <c r="AL26" s="3">
        <v>45733</v>
      </c>
      <c r="AM26" s="3">
        <v>45740</v>
      </c>
      <c r="AN26" s="3">
        <v>45741</v>
      </c>
      <c r="AO26" s="3">
        <v>45741</v>
      </c>
      <c r="AP26" s="3">
        <v>45737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45722</v>
      </c>
      <c r="B27" s="14" t="s">
        <v>497</v>
      </c>
      <c r="C27" s="9" t="s">
        <v>73</v>
      </c>
      <c r="D27" s="13" t="s">
        <v>500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45743</v>
      </c>
      <c r="U27" s="11">
        <v>5000</v>
      </c>
      <c r="V27" s="10">
        <v>5760</v>
      </c>
      <c r="W27" s="10">
        <v>0</v>
      </c>
      <c r="X27" s="10">
        <v>5850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501</v>
      </c>
      <c r="AG27" s="1" t="s">
        <v>124</v>
      </c>
      <c r="AH27" s="1" t="s">
        <v>74</v>
      </c>
      <c r="AI27" s="1">
        <v>2</v>
      </c>
      <c r="AJ27" s="3">
        <v>45743</v>
      </c>
      <c r="AK27" s="3">
        <v>0</v>
      </c>
      <c r="AL27" s="3">
        <v>45734</v>
      </c>
      <c r="AM27" s="3">
        <v>45741</v>
      </c>
      <c r="AN27" s="3">
        <v>45742</v>
      </c>
      <c r="AO27" s="3">
        <v>45742</v>
      </c>
      <c r="AP27" s="3">
        <v>45738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45722</v>
      </c>
      <c r="B28" s="14" t="s">
        <v>497</v>
      </c>
      <c r="C28" s="9" t="s">
        <v>73</v>
      </c>
      <c r="D28" s="13" t="s">
        <v>253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45743</v>
      </c>
      <c r="U28" s="11">
        <v>5000</v>
      </c>
      <c r="V28" s="10">
        <v>5262</v>
      </c>
      <c r="W28" s="10">
        <v>0</v>
      </c>
      <c r="X28" s="10">
        <v>5400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501</v>
      </c>
      <c r="AG28" s="1" t="s">
        <v>124</v>
      </c>
      <c r="AH28" s="1" t="s">
        <v>74</v>
      </c>
      <c r="AI28" s="1">
        <v>2</v>
      </c>
      <c r="AJ28" s="3">
        <v>45743</v>
      </c>
      <c r="AK28" s="3">
        <v>0</v>
      </c>
      <c r="AL28" s="3">
        <v>45734</v>
      </c>
      <c r="AM28" s="3">
        <v>45741</v>
      </c>
      <c r="AN28" s="3">
        <v>45742</v>
      </c>
      <c r="AO28" s="3">
        <v>45742</v>
      </c>
      <c r="AP28" s="3">
        <v>45738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45721</v>
      </c>
      <c r="B29" s="14" t="s">
        <v>511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45743</v>
      </c>
      <c r="U29" s="11">
        <v>5000</v>
      </c>
      <c r="V29" s="10">
        <v>5000</v>
      </c>
      <c r="W29" s="10">
        <v>0</v>
      </c>
      <c r="X29" s="10">
        <v>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124</v>
      </c>
      <c r="AH29" s="1" t="s">
        <v>77</v>
      </c>
      <c r="AI29" s="1">
        <v>1</v>
      </c>
      <c r="AJ29" s="3">
        <v>45743</v>
      </c>
      <c r="AK29" s="3">
        <v>0</v>
      </c>
      <c r="AL29" s="3">
        <v>0</v>
      </c>
      <c r="AM29" s="3">
        <v>0</v>
      </c>
      <c r="AN29" s="3">
        <v>0</v>
      </c>
      <c r="AO29" s="3">
        <v>45742</v>
      </c>
      <c r="AP29" s="3">
        <v>45738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45728</v>
      </c>
      <c r="B30" s="14" t="s">
        <v>562</v>
      </c>
      <c r="C30" s="9" t="s">
        <v>73</v>
      </c>
      <c r="D30" s="13" t="s">
        <v>193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45744</v>
      </c>
      <c r="U30" s="11">
        <v>10000</v>
      </c>
      <c r="V30" s="10">
        <v>0</v>
      </c>
      <c r="W30" s="10">
        <v>10000</v>
      </c>
      <c r="X30" s="10">
        <v>10300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566</v>
      </c>
      <c r="AG30" s="1" t="s">
        <v>123</v>
      </c>
      <c r="AH30" s="1" t="s">
        <v>74</v>
      </c>
      <c r="AI30" s="1">
        <v>2</v>
      </c>
      <c r="AJ30" s="3">
        <v>45744</v>
      </c>
      <c r="AK30" s="3">
        <v>0</v>
      </c>
      <c r="AL30" s="3">
        <v>45735</v>
      </c>
      <c r="AM30" s="3">
        <v>45742</v>
      </c>
      <c r="AN30" s="3">
        <v>45743</v>
      </c>
      <c r="AO30" s="3">
        <v>45743</v>
      </c>
      <c r="AP30" s="3">
        <v>45739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45728</v>
      </c>
      <c r="B31" s="14" t="s">
        <v>562</v>
      </c>
      <c r="C31" s="9" t="s">
        <v>73</v>
      </c>
      <c r="D31" s="13" t="s">
        <v>237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45744</v>
      </c>
      <c r="U31" s="11">
        <v>5000</v>
      </c>
      <c r="V31" s="10">
        <v>0</v>
      </c>
      <c r="W31" s="10">
        <v>5000</v>
      </c>
      <c r="X31" s="10">
        <v>5000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566</v>
      </c>
      <c r="AG31" s="1" t="s">
        <v>122</v>
      </c>
      <c r="AH31" s="1" t="s">
        <v>74</v>
      </c>
      <c r="AI31" s="1">
        <v>2</v>
      </c>
      <c r="AJ31" s="3">
        <v>45744</v>
      </c>
      <c r="AK31" s="3">
        <v>0</v>
      </c>
      <c r="AL31" s="3">
        <v>45735</v>
      </c>
      <c r="AM31" s="3">
        <v>45742</v>
      </c>
      <c r="AN31" s="3">
        <v>45743</v>
      </c>
      <c r="AO31" s="3">
        <v>45743</v>
      </c>
      <c r="AP31" s="3">
        <v>45739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45728</v>
      </c>
      <c r="B32" s="14" t="s">
        <v>562</v>
      </c>
      <c r="C32" s="9" t="s">
        <v>73</v>
      </c>
      <c r="D32" s="13" t="s">
        <v>236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45744</v>
      </c>
      <c r="U32" s="11">
        <v>5000</v>
      </c>
      <c r="V32" s="10">
        <v>0</v>
      </c>
      <c r="W32" s="10">
        <v>5000</v>
      </c>
      <c r="X32" s="10">
        <v>5520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566</v>
      </c>
      <c r="AG32" s="1" t="s">
        <v>125</v>
      </c>
      <c r="AH32" s="1" t="s">
        <v>74</v>
      </c>
      <c r="AI32" s="1">
        <v>2</v>
      </c>
      <c r="AJ32" s="3">
        <v>45744</v>
      </c>
      <c r="AK32" s="3">
        <v>0</v>
      </c>
      <c r="AL32" s="3">
        <v>45735</v>
      </c>
      <c r="AM32" s="3">
        <v>45742</v>
      </c>
      <c r="AN32" s="3">
        <v>45743</v>
      </c>
      <c r="AO32" s="3">
        <v>45743</v>
      </c>
      <c r="AP32" s="3">
        <v>45739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45728</v>
      </c>
      <c r="B33" s="14" t="s">
        <v>564</v>
      </c>
      <c r="C33" s="9" t="s">
        <v>73</v>
      </c>
      <c r="D33" s="13" t="s">
        <v>290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45744</v>
      </c>
      <c r="U33" s="11">
        <v>5000</v>
      </c>
      <c r="V33" s="10">
        <v>671</v>
      </c>
      <c r="W33" s="10">
        <v>4329</v>
      </c>
      <c r="X33" s="10">
        <v>0</v>
      </c>
      <c r="Y33" s="10">
        <v>4545.45</v>
      </c>
      <c r="Z33" s="9" t="s">
        <v>196</v>
      </c>
      <c r="AA33" s="8">
        <v>4051.9007100000003</v>
      </c>
      <c r="AB33" s="8">
        <v>4051.9007100000003</v>
      </c>
      <c r="AC33" s="8">
        <v>0</v>
      </c>
      <c r="AD33" s="8">
        <v>0</v>
      </c>
      <c r="AE33" s="8">
        <v>0</v>
      </c>
      <c r="AF33" s="8" t="s">
        <v>566</v>
      </c>
      <c r="AG33" s="1" t="s">
        <v>125</v>
      </c>
      <c r="AH33" s="1" t="s">
        <v>74</v>
      </c>
      <c r="AI33" s="1">
        <v>2</v>
      </c>
      <c r="AJ33" s="3">
        <v>45744</v>
      </c>
      <c r="AK33" s="3">
        <v>0</v>
      </c>
      <c r="AL33" s="3">
        <v>45735</v>
      </c>
      <c r="AM33" s="3">
        <v>45742</v>
      </c>
      <c r="AN33" s="3">
        <v>45743</v>
      </c>
      <c r="AO33" s="3">
        <v>45743</v>
      </c>
      <c r="AP33" s="3">
        <v>45739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0</v>
      </c>
      <c r="B34" s="14" t="s">
        <v>138</v>
      </c>
      <c r="C34" s="9" t="s">
        <v>73</v>
      </c>
      <c r="D34" s="13" t="s">
        <v>292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 t="s">
        <v>63</v>
      </c>
      <c r="U34" s="11">
        <v>5000</v>
      </c>
      <c r="V34" s="10">
        <v>5250</v>
      </c>
      <c r="W34" s="10">
        <v>0</v>
      </c>
      <c r="X34" s="10">
        <v>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123</v>
      </c>
      <c r="AH34" s="1" t="s">
        <v>74</v>
      </c>
      <c r="AI34" s="1">
        <v>2</v>
      </c>
      <c r="AJ34" s="3" t="s">
        <v>63</v>
      </c>
      <c r="AK34" s="3">
        <v>0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45728</v>
      </c>
      <c r="B35" s="14" t="s">
        <v>567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45745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196</v>
      </c>
      <c r="AA35" s="8">
        <v>17602.2</v>
      </c>
      <c r="AB35" s="8">
        <v>17602.2</v>
      </c>
      <c r="AC35" s="8">
        <v>0</v>
      </c>
      <c r="AD35" s="8">
        <v>0</v>
      </c>
      <c r="AE35" s="8">
        <v>0</v>
      </c>
      <c r="AF35" s="8" t="s">
        <v>568</v>
      </c>
      <c r="AG35" s="1" t="s">
        <v>123</v>
      </c>
      <c r="AH35" s="1" t="s">
        <v>77</v>
      </c>
      <c r="AI35" s="1">
        <v>1</v>
      </c>
      <c r="AJ35" s="3">
        <v>45745</v>
      </c>
      <c r="AK35" s="3">
        <v>0</v>
      </c>
      <c r="AL35" s="3">
        <v>0</v>
      </c>
      <c r="AM35" s="3">
        <v>0</v>
      </c>
      <c r="AN35" s="3">
        <v>0</v>
      </c>
      <c r="AO35" s="3">
        <v>45744</v>
      </c>
      <c r="AP35" s="3">
        <v>45740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45728</v>
      </c>
      <c r="B36" s="14" t="s">
        <v>569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45745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196</v>
      </c>
      <c r="AA36" s="8">
        <v>17602.2</v>
      </c>
      <c r="AB36" s="8">
        <v>17602.2</v>
      </c>
      <c r="AC36" s="8">
        <v>0</v>
      </c>
      <c r="AD36" s="8">
        <v>0</v>
      </c>
      <c r="AE36" s="8">
        <v>0</v>
      </c>
      <c r="AF36" s="8" t="s">
        <v>570</v>
      </c>
      <c r="AG36" s="1" t="s">
        <v>123</v>
      </c>
      <c r="AH36" s="1" t="s">
        <v>77</v>
      </c>
      <c r="AI36" s="1">
        <v>1</v>
      </c>
      <c r="AJ36" s="3">
        <v>45745</v>
      </c>
      <c r="AK36" s="3">
        <v>0</v>
      </c>
      <c r="AL36" s="3">
        <v>0</v>
      </c>
      <c r="AM36" s="3">
        <v>0</v>
      </c>
      <c r="AN36" s="3">
        <v>0</v>
      </c>
      <c r="AO36" s="3">
        <v>45744</v>
      </c>
      <c r="AP36" s="3">
        <v>45740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45737</v>
      </c>
      <c r="B37" s="14" t="s">
        <v>673</v>
      </c>
      <c r="C37" s="9" t="s">
        <v>73</v>
      </c>
      <c r="D37" s="13" t="s">
        <v>193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45748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196</v>
      </c>
      <c r="AA37" s="8">
        <v>8801.1</v>
      </c>
      <c r="AB37" s="8">
        <v>8801.1</v>
      </c>
      <c r="AC37" s="8">
        <v>0</v>
      </c>
      <c r="AD37" s="8">
        <v>0</v>
      </c>
      <c r="AE37" s="8">
        <v>0</v>
      </c>
      <c r="AF37" s="8" t="s">
        <v>674</v>
      </c>
      <c r="AG37" s="1" t="s">
        <v>125</v>
      </c>
      <c r="AH37" s="1" t="s">
        <v>74</v>
      </c>
      <c r="AI37" s="1">
        <v>2</v>
      </c>
      <c r="AJ37" s="3">
        <v>45748</v>
      </c>
      <c r="AK37" s="3">
        <v>0</v>
      </c>
      <c r="AL37" s="3">
        <v>45739</v>
      </c>
      <c r="AM37" s="3">
        <v>45746</v>
      </c>
      <c r="AN37" s="3">
        <v>45747</v>
      </c>
      <c r="AO37" s="3">
        <v>45747</v>
      </c>
      <c r="AP37" s="3">
        <v>45743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45737</v>
      </c>
      <c r="B38" s="14" t="s">
        <v>673</v>
      </c>
      <c r="C38" s="9" t="s">
        <v>73</v>
      </c>
      <c r="D38" s="13" t="s">
        <v>237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45748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674</v>
      </c>
      <c r="AG38" s="1" t="s">
        <v>123</v>
      </c>
      <c r="AH38" s="1" t="s">
        <v>74</v>
      </c>
      <c r="AI38" s="1">
        <v>2</v>
      </c>
      <c r="AJ38" s="3">
        <v>45748</v>
      </c>
      <c r="AK38" s="3">
        <v>0</v>
      </c>
      <c r="AL38" s="3">
        <v>45739</v>
      </c>
      <c r="AM38" s="3">
        <v>45746</v>
      </c>
      <c r="AN38" s="3">
        <v>45747</v>
      </c>
      <c r="AO38" s="3">
        <v>45747</v>
      </c>
      <c r="AP38" s="3">
        <v>45743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45737</v>
      </c>
      <c r="B39" s="14" t="s">
        <v>673</v>
      </c>
      <c r="C39" s="9" t="s">
        <v>73</v>
      </c>
      <c r="D39" s="13" t="s">
        <v>230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196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674</v>
      </c>
      <c r="AG39" s="1" t="s">
        <v>123</v>
      </c>
      <c r="AH39" s="1" t="s">
        <v>74</v>
      </c>
      <c r="AI39" s="1">
        <v>2</v>
      </c>
      <c r="AJ39" s="3">
        <v>45748</v>
      </c>
      <c r="AK39" s="3">
        <v>0</v>
      </c>
      <c r="AL39" s="3">
        <v>45739</v>
      </c>
      <c r="AM39" s="3">
        <v>45746</v>
      </c>
      <c r="AN39" s="3">
        <v>45747</v>
      </c>
      <c r="AO39" s="3">
        <v>45747</v>
      </c>
      <c r="AP39" s="3">
        <v>45743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662.93796800000007</v>
      </c>
    </row>
    <row r="40" spans="1:56" ht="28.5" customHeight="1" x14ac:dyDescent="0.45">
      <c r="A40" s="3">
        <v>45737</v>
      </c>
      <c r="B40" s="14" t="s">
        <v>675</v>
      </c>
      <c r="C40" s="9" t="s">
        <v>73</v>
      </c>
      <c r="D40" s="13" t="s">
        <v>59</v>
      </c>
      <c r="E40" s="9">
        <v>19</v>
      </c>
      <c r="F40" s="9">
        <v>36</v>
      </c>
      <c r="G40" s="9" t="s">
        <v>60</v>
      </c>
      <c r="H40" s="9">
        <v>0</v>
      </c>
      <c r="I40" s="9">
        <v>75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45750</v>
      </c>
      <c r="U40" s="11">
        <v>5000</v>
      </c>
      <c r="V40" s="10">
        <v>0</v>
      </c>
      <c r="W40" s="10">
        <v>5000</v>
      </c>
      <c r="X40" s="10">
        <v>0</v>
      </c>
      <c r="Y40" s="10">
        <v>0</v>
      </c>
      <c r="Z40" s="9" t="s">
        <v>196</v>
      </c>
      <c r="AA40" s="8">
        <v>5238.75</v>
      </c>
      <c r="AB40" s="8">
        <v>0</v>
      </c>
      <c r="AC40" s="8">
        <v>5238.75</v>
      </c>
      <c r="AD40" s="8">
        <v>0</v>
      </c>
      <c r="AE40" s="8">
        <v>0</v>
      </c>
      <c r="AF40" s="8">
        <v>0</v>
      </c>
      <c r="AG40" s="1" t="s">
        <v>123</v>
      </c>
      <c r="AH40" s="1" t="s">
        <v>77</v>
      </c>
      <c r="AI40" s="1">
        <v>1</v>
      </c>
      <c r="AJ40" s="3">
        <v>45750</v>
      </c>
      <c r="AK40" s="3">
        <v>0</v>
      </c>
      <c r="AL40" s="3">
        <v>0</v>
      </c>
      <c r="AM40" s="3">
        <v>0</v>
      </c>
      <c r="AN40" s="3">
        <v>0</v>
      </c>
      <c r="AO40" s="3">
        <v>45749</v>
      </c>
      <c r="AP40" s="3">
        <v>45745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394.60593333333333</v>
      </c>
    </row>
    <row r="41" spans="1:56" ht="28.5" customHeight="1" x14ac:dyDescent="0.45">
      <c r="A41" s="3">
        <v>45737</v>
      </c>
      <c r="B41" s="14" t="s">
        <v>673</v>
      </c>
      <c r="C41" s="9" t="s">
        <v>73</v>
      </c>
      <c r="D41" s="13" t="s">
        <v>235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45750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676</v>
      </c>
      <c r="AG41" s="1" t="s">
        <v>123</v>
      </c>
      <c r="AH41" s="1" t="s">
        <v>74</v>
      </c>
      <c r="AI41" s="1">
        <v>2</v>
      </c>
      <c r="AJ41" s="3">
        <v>45750</v>
      </c>
      <c r="AK41" s="3">
        <v>0</v>
      </c>
      <c r="AL41" s="3">
        <v>45741</v>
      </c>
      <c r="AM41" s="3">
        <v>45748</v>
      </c>
      <c r="AN41" s="3">
        <v>45749</v>
      </c>
      <c r="AO41" s="3">
        <v>45749</v>
      </c>
      <c r="AP41" s="3">
        <v>45745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45737</v>
      </c>
      <c r="B42" s="14" t="s">
        <v>673</v>
      </c>
      <c r="C42" s="9" t="s">
        <v>73</v>
      </c>
      <c r="D42" s="13" t="s">
        <v>236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45750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676</v>
      </c>
      <c r="AG42" s="1" t="s">
        <v>123</v>
      </c>
      <c r="AH42" s="1" t="s">
        <v>74</v>
      </c>
      <c r="AI42" s="1">
        <v>2</v>
      </c>
      <c r="AJ42" s="3">
        <v>45750</v>
      </c>
      <c r="AK42" s="3">
        <v>0</v>
      </c>
      <c r="AL42" s="3">
        <v>45741</v>
      </c>
      <c r="AM42" s="3">
        <v>45748</v>
      </c>
      <c r="AN42" s="3">
        <v>45749</v>
      </c>
      <c r="AO42" s="3">
        <v>45749</v>
      </c>
      <c r="AP42" s="3">
        <v>45745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45737</v>
      </c>
      <c r="B43" s="14" t="s">
        <v>673</v>
      </c>
      <c r="C43" s="9" t="s">
        <v>73</v>
      </c>
      <c r="D43" s="13">
        <v>997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45750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676</v>
      </c>
      <c r="AG43" s="1" t="s">
        <v>123</v>
      </c>
      <c r="AH43" s="1" t="s">
        <v>74</v>
      </c>
      <c r="AI43" s="1">
        <v>2</v>
      </c>
      <c r="AJ43" s="3">
        <v>45750</v>
      </c>
      <c r="AK43" s="3">
        <v>0</v>
      </c>
      <c r="AL43" s="3">
        <v>45741</v>
      </c>
      <c r="AM43" s="3">
        <v>45748</v>
      </c>
      <c r="AN43" s="3">
        <v>45749</v>
      </c>
      <c r="AO43" s="3">
        <v>45749</v>
      </c>
      <c r="AP43" s="3">
        <v>45745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45737</v>
      </c>
      <c r="B44" s="14" t="s">
        <v>673</v>
      </c>
      <c r="C44" s="9" t="s">
        <v>73</v>
      </c>
      <c r="D44" s="13">
        <v>913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45750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676</v>
      </c>
      <c r="AG44" s="1" t="s">
        <v>123</v>
      </c>
      <c r="AH44" s="1" t="s">
        <v>74</v>
      </c>
      <c r="AI44" s="1">
        <v>2</v>
      </c>
      <c r="AJ44" s="3">
        <v>45750</v>
      </c>
      <c r="AK44" s="3">
        <v>0</v>
      </c>
      <c r="AL44" s="3">
        <v>45741</v>
      </c>
      <c r="AM44" s="3">
        <v>45748</v>
      </c>
      <c r="AN44" s="3">
        <v>45749</v>
      </c>
      <c r="AO44" s="3">
        <v>45749</v>
      </c>
      <c r="AP44" s="3">
        <v>45745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45737</v>
      </c>
      <c r="B45" s="14" t="s">
        <v>673</v>
      </c>
      <c r="C45" s="9" t="s">
        <v>73</v>
      </c>
      <c r="D45" s="13" t="s">
        <v>193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677</v>
      </c>
      <c r="AG45" s="1" t="s">
        <v>125</v>
      </c>
      <c r="AH45" s="1" t="s">
        <v>74</v>
      </c>
      <c r="AI45" s="1">
        <v>2</v>
      </c>
      <c r="AJ45" s="3">
        <v>45752</v>
      </c>
      <c r="AK45" s="3">
        <v>0</v>
      </c>
      <c r="AL45" s="3">
        <v>45743</v>
      </c>
      <c r="AM45" s="3">
        <v>45750</v>
      </c>
      <c r="AN45" s="3">
        <v>45751</v>
      </c>
      <c r="AO45" s="3">
        <v>45751</v>
      </c>
      <c r="AP45" s="3">
        <v>45747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662.93796800000007</v>
      </c>
    </row>
    <row r="46" spans="1:56" ht="28.5" customHeight="1" x14ac:dyDescent="0.45">
      <c r="A46" s="3">
        <v>45737</v>
      </c>
      <c r="B46" s="14" t="s">
        <v>673</v>
      </c>
      <c r="C46" s="9" t="s">
        <v>73</v>
      </c>
      <c r="D46" s="13" t="s">
        <v>225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677</v>
      </c>
      <c r="AG46" s="1" t="s">
        <v>125</v>
      </c>
      <c r="AH46" s="1" t="s">
        <v>74</v>
      </c>
      <c r="AI46" s="1">
        <v>2</v>
      </c>
      <c r="AJ46" s="3">
        <v>45752</v>
      </c>
      <c r="AK46" s="3">
        <v>0</v>
      </c>
      <c r="AL46" s="3">
        <v>45743</v>
      </c>
      <c r="AM46" s="3">
        <v>45750</v>
      </c>
      <c r="AN46" s="3">
        <v>45751</v>
      </c>
      <c r="AO46" s="3">
        <v>45751</v>
      </c>
      <c r="AP46" s="3">
        <v>45747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45737</v>
      </c>
      <c r="B47" s="14" t="s">
        <v>673</v>
      </c>
      <c r="C47" s="9" t="s">
        <v>73</v>
      </c>
      <c r="D47" s="13" t="s">
        <v>267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45752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677</v>
      </c>
      <c r="AG47" s="1" t="s">
        <v>61</v>
      </c>
      <c r="AH47" s="1" t="s">
        <v>74</v>
      </c>
      <c r="AI47" s="1">
        <v>2</v>
      </c>
      <c r="AJ47" s="3">
        <v>45752</v>
      </c>
      <c r="AK47" s="3">
        <v>0</v>
      </c>
      <c r="AL47" s="3">
        <v>45743</v>
      </c>
      <c r="AM47" s="3">
        <v>45750</v>
      </c>
      <c r="AN47" s="3">
        <v>45751</v>
      </c>
      <c r="AO47" s="3">
        <v>45751</v>
      </c>
      <c r="AP47" s="3">
        <v>45747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331.46898400000003</v>
      </c>
    </row>
    <row r="48" spans="1:56" ht="28.5" customHeight="1" x14ac:dyDescent="0.45">
      <c r="A48" s="3">
        <v>45737</v>
      </c>
      <c r="B48" s="14" t="s">
        <v>678</v>
      </c>
      <c r="C48" s="9" t="s">
        <v>73</v>
      </c>
      <c r="D48" s="13" t="s">
        <v>59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45769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196</v>
      </c>
      <c r="AA48" s="8">
        <v>17602.2</v>
      </c>
      <c r="AB48" s="8">
        <v>0</v>
      </c>
      <c r="AC48" s="8">
        <v>17602.2</v>
      </c>
      <c r="AD48" s="8">
        <v>0</v>
      </c>
      <c r="AE48" s="8">
        <v>0</v>
      </c>
      <c r="AF48" s="8">
        <v>0</v>
      </c>
      <c r="AG48" s="1" t="s">
        <v>122</v>
      </c>
      <c r="AH48" s="1" t="s">
        <v>77</v>
      </c>
      <c r="AI48" s="1">
        <v>1</v>
      </c>
      <c r="AJ48" s="3">
        <v>45769</v>
      </c>
      <c r="AK48" s="3">
        <v>0</v>
      </c>
      <c r="AL48" s="3">
        <v>0</v>
      </c>
      <c r="AM48" s="3">
        <v>0</v>
      </c>
      <c r="AN48" s="3">
        <v>0</v>
      </c>
      <c r="AO48" s="3">
        <v>45768</v>
      </c>
      <c r="AP48" s="3">
        <v>45764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1325.8759360000001</v>
      </c>
    </row>
    <row r="49" spans="1:56" ht="28.5" customHeight="1" x14ac:dyDescent="0.45">
      <c r="A49" s="3">
        <v>45737</v>
      </c>
      <c r="B49" s="14" t="s">
        <v>679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45769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196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>
        <v>0</v>
      </c>
      <c r="AG49" s="1" t="s">
        <v>123</v>
      </c>
      <c r="AH49" s="1" t="s">
        <v>77</v>
      </c>
      <c r="AI49" s="1">
        <v>1</v>
      </c>
      <c r="AJ49" s="3">
        <v>45769</v>
      </c>
      <c r="AK49" s="3">
        <v>0</v>
      </c>
      <c r="AL49" s="3">
        <v>0</v>
      </c>
      <c r="AM49" s="3">
        <v>0</v>
      </c>
      <c r="AN49" s="3">
        <v>0</v>
      </c>
      <c r="AO49" s="3">
        <v>45768</v>
      </c>
      <c r="AP49" s="3">
        <v>45764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1325.8759360000001</v>
      </c>
    </row>
    <row r="50" spans="1:56" ht="28.5" customHeight="1" x14ac:dyDescent="0.45">
      <c r="A50" s="3" t="s">
        <v>146</v>
      </c>
      <c r="B50" s="14" t="s">
        <v>146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45777</v>
      </c>
      <c r="U50" s="11">
        <v>485000</v>
      </c>
      <c r="V50" s="10">
        <v>0</v>
      </c>
      <c r="W50" s="10">
        <v>485000</v>
      </c>
      <c r="X50" s="10">
        <v>0</v>
      </c>
      <c r="Y50" s="10">
        <v>509250</v>
      </c>
      <c r="Z50" s="9" t="s">
        <v>196</v>
      </c>
      <c r="AA50" s="8">
        <v>426853.35</v>
      </c>
      <c r="AB50" s="8">
        <v>0</v>
      </c>
      <c r="AC50" s="8">
        <v>426853.35</v>
      </c>
      <c r="AD50" s="8">
        <v>0</v>
      </c>
      <c r="AE50" s="8">
        <v>0</v>
      </c>
      <c r="AF50" s="8">
        <v>0</v>
      </c>
      <c r="AG50" s="1" t="s">
        <v>122</v>
      </c>
      <c r="AH50" s="1" t="s">
        <v>74</v>
      </c>
      <c r="AI50" s="1">
        <v>2</v>
      </c>
      <c r="AJ50" s="3">
        <v>45777</v>
      </c>
      <c r="AK50" s="3">
        <v>0</v>
      </c>
      <c r="AL50" s="3">
        <v>45768</v>
      </c>
      <c r="AM50" s="3">
        <v>45775</v>
      </c>
      <c r="AN50" s="3">
        <v>45776</v>
      </c>
      <c r="AO50" s="3">
        <v>45776</v>
      </c>
      <c r="AP50" s="3">
        <v>45772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32152.491448000001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196</v>
      </c>
      <c r="AA51" s="8">
        <v>563759.95071</v>
      </c>
      <c r="AB51" s="8">
        <v>48057.400710000002</v>
      </c>
      <c r="AC51" s="8">
        <v>515702.55</v>
      </c>
      <c r="AD51" s="8">
        <v>0</v>
      </c>
      <c r="AE51" s="8">
        <v>0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198</v>
      </c>
      <c r="BD51" s="56">
        <v>0</v>
      </c>
    </row>
    <row r="52" spans="1:56" ht="28.5" customHeight="1" x14ac:dyDescent="0.45">
      <c r="A52" s="3">
        <v>45740</v>
      </c>
      <c r="B52" s="14" t="s">
        <v>705</v>
      </c>
      <c r="C52" s="9" t="s">
        <v>316</v>
      </c>
      <c r="D52" s="13" t="s">
        <v>680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166.06488593407997</v>
      </c>
      <c r="Q52" s="10">
        <v>0</v>
      </c>
      <c r="R52" s="10">
        <v>166.06488593407997</v>
      </c>
      <c r="S52" s="9" t="s">
        <v>133</v>
      </c>
      <c r="T52" s="12">
        <v>45756</v>
      </c>
      <c r="U52" s="11">
        <v>10000</v>
      </c>
      <c r="V52" s="10">
        <v>384</v>
      </c>
      <c r="W52" s="10">
        <v>9616</v>
      </c>
      <c r="X52" s="10">
        <v>0</v>
      </c>
      <c r="Y52" s="10">
        <v>10096.800000000001</v>
      </c>
      <c r="Z52" s="9" t="s">
        <v>318</v>
      </c>
      <c r="AA52" s="8">
        <v>7388.4536000000007</v>
      </c>
      <c r="AB52" s="8">
        <v>1520</v>
      </c>
      <c r="AC52" s="8">
        <v>5868.4536000000007</v>
      </c>
      <c r="AD52" s="8">
        <v>0</v>
      </c>
      <c r="AE52" s="8">
        <v>7388.4536000000007</v>
      </c>
      <c r="AF52" s="8" t="s">
        <v>299</v>
      </c>
      <c r="AG52" s="1" t="s">
        <v>122</v>
      </c>
      <c r="AH52" s="1" t="s">
        <v>68</v>
      </c>
      <c r="AI52" s="1">
        <v>4</v>
      </c>
      <c r="AJ52" s="3">
        <v>45756</v>
      </c>
      <c r="AK52" s="3">
        <v>45752</v>
      </c>
      <c r="AL52" s="3">
        <v>45746</v>
      </c>
      <c r="AM52" s="3">
        <v>45753</v>
      </c>
      <c r="AN52" s="3">
        <v>45754</v>
      </c>
      <c r="AO52" s="3">
        <v>45754</v>
      </c>
      <c r="AP52" s="3">
        <v>45751</v>
      </c>
      <c r="AQ52" s="3">
        <v>45755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396.44664320000027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318</v>
      </c>
      <c r="AA53" s="8">
        <v>7388.4536000000007</v>
      </c>
      <c r="AB53" s="8">
        <v>1520</v>
      </c>
      <c r="AC53" s="8">
        <v>5868.4536000000007</v>
      </c>
      <c r="AD53" s="8">
        <v>0</v>
      </c>
      <c r="AE53" s="8">
        <v>7388.4536000000007</v>
      </c>
      <c r="AF53" s="8" t="s">
        <v>58</v>
      </c>
      <c r="AG53" s="1" t="s">
        <v>125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319</v>
      </c>
      <c r="BD53" s="56">
        <v>0</v>
      </c>
    </row>
    <row r="54" spans="1:56" ht="28.5" customHeight="1" x14ac:dyDescent="0.45">
      <c r="A54" s="3">
        <v>45721</v>
      </c>
      <c r="B54" s="14" t="s">
        <v>513</v>
      </c>
      <c r="C54" s="9" t="s">
        <v>152</v>
      </c>
      <c r="D54" s="13" t="s">
        <v>484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45744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116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125</v>
      </c>
      <c r="AH54" s="1" t="s">
        <v>75</v>
      </c>
      <c r="AI54" s="1">
        <v>4</v>
      </c>
      <c r="AJ54" s="3">
        <v>45744</v>
      </c>
      <c r="AK54" s="3">
        <v>45740</v>
      </c>
      <c r="AL54" s="3">
        <v>45733</v>
      </c>
      <c r="AM54" s="3">
        <v>45741</v>
      </c>
      <c r="AN54" s="3">
        <v>45742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238</v>
      </c>
      <c r="BD54" s="56">
        <v>0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239</v>
      </c>
      <c r="BD55" s="56">
        <v>0</v>
      </c>
    </row>
    <row r="56" spans="1:56" ht="28.5" customHeight="1" x14ac:dyDescent="0.45">
      <c r="A56" s="3" t="s">
        <v>146</v>
      </c>
      <c r="B56" s="14" t="s">
        <v>146</v>
      </c>
      <c r="C56" s="9" t="s">
        <v>195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45777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151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125</v>
      </c>
      <c r="AH56" s="1" t="s">
        <v>77</v>
      </c>
      <c r="AI56" s="1">
        <v>1</v>
      </c>
      <c r="AJ56" s="3">
        <v>45777</v>
      </c>
      <c r="AK56" s="3">
        <v>0</v>
      </c>
      <c r="AL56" s="3">
        <v>0</v>
      </c>
      <c r="AM56" s="3">
        <v>0</v>
      </c>
      <c r="AN56" s="3">
        <v>0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195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151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122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540.28975000000003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151</v>
      </c>
      <c r="AA58" s="8">
        <v>17602.2</v>
      </c>
      <c r="AB58" s="8">
        <v>8801.1</v>
      </c>
      <c r="AC58" s="8">
        <v>8801.1</v>
      </c>
      <c r="AD58" s="8">
        <v>0</v>
      </c>
      <c r="AE58" s="8">
        <v>0</v>
      </c>
      <c r="AF58" s="8" t="s">
        <v>58</v>
      </c>
      <c r="AG58" s="1" t="s">
        <v>122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45">
      <c r="A59" s="3" t="s">
        <v>146</v>
      </c>
      <c r="B59" s="14" t="s">
        <v>146</v>
      </c>
      <c r="C59" s="9" t="s">
        <v>86</v>
      </c>
      <c r="D59" s="13" t="s">
        <v>59</v>
      </c>
      <c r="E59" s="9">
        <v>20</v>
      </c>
      <c r="F59" s="9">
        <v>38</v>
      </c>
      <c r="G59" s="9" t="s">
        <v>60</v>
      </c>
      <c r="H59" s="9">
        <v>0</v>
      </c>
      <c r="I59" s="9">
        <v>72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 t="s">
        <v>63</v>
      </c>
      <c r="U59" s="11">
        <v>50000</v>
      </c>
      <c r="V59" s="10">
        <v>0</v>
      </c>
      <c r="W59" s="10">
        <v>50000</v>
      </c>
      <c r="X59" s="10">
        <v>0</v>
      </c>
      <c r="Y59" s="10">
        <v>0</v>
      </c>
      <c r="Z59" s="9" t="s">
        <v>79</v>
      </c>
      <c r="AA59" s="8">
        <v>55181.5</v>
      </c>
      <c r="AB59" s="8">
        <v>14387</v>
      </c>
      <c r="AC59" s="8">
        <v>40794.5</v>
      </c>
      <c r="AD59" s="8">
        <v>0</v>
      </c>
      <c r="AE59" s="8">
        <v>0</v>
      </c>
      <c r="AF59" s="8">
        <v>0</v>
      </c>
      <c r="AG59" s="1" t="s">
        <v>124</v>
      </c>
      <c r="AH59" s="1" t="s">
        <v>77</v>
      </c>
      <c r="AI59" s="1">
        <v>1</v>
      </c>
      <c r="AJ59" s="3" t="s">
        <v>63</v>
      </c>
      <c r="AK59" s="3">
        <v>0</v>
      </c>
      <c r="AL59" s="3">
        <v>0</v>
      </c>
      <c r="AM59" s="3">
        <v>0</v>
      </c>
      <c r="AN59" s="3">
        <v>0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2937.2039999999997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55181.5</v>
      </c>
      <c r="AB60" s="8">
        <v>14387</v>
      </c>
      <c r="AC60" s="8">
        <v>40794.5</v>
      </c>
      <c r="AD60" s="8">
        <v>0</v>
      </c>
      <c r="AE60" s="8">
        <v>0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45">
      <c r="A61" s="3">
        <v>45727</v>
      </c>
      <c r="B61" s="14" t="s">
        <v>585</v>
      </c>
      <c r="C61" s="9" t="s">
        <v>548</v>
      </c>
      <c r="D61" s="13" t="s">
        <v>549</v>
      </c>
      <c r="E61" s="9">
        <v>20</v>
      </c>
      <c r="F61" s="9">
        <v>34</v>
      </c>
      <c r="G61" s="9" t="s">
        <v>60</v>
      </c>
      <c r="H61" s="9" t="s">
        <v>66</v>
      </c>
      <c r="I61" s="9">
        <v>90</v>
      </c>
      <c r="J61" s="9" t="s">
        <v>57</v>
      </c>
      <c r="K61" s="9">
        <v>5</v>
      </c>
      <c r="L61" s="9" t="s">
        <v>252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45747</v>
      </c>
      <c r="U61" s="11">
        <v>5000</v>
      </c>
      <c r="V61" s="10">
        <v>5446</v>
      </c>
      <c r="W61" s="10">
        <v>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351</v>
      </c>
      <c r="AG61" s="1" t="s">
        <v>122</v>
      </c>
      <c r="AH61" s="1" t="s">
        <v>75</v>
      </c>
      <c r="AI61" s="1">
        <v>4</v>
      </c>
      <c r="AJ61" s="3">
        <v>45747</v>
      </c>
      <c r="AK61" s="3">
        <v>45743</v>
      </c>
      <c r="AL61" s="3">
        <v>45736</v>
      </c>
      <c r="AM61" s="3">
        <v>45744</v>
      </c>
      <c r="AN61" s="3">
        <v>45745</v>
      </c>
      <c r="AO61" s="3">
        <v>45746</v>
      </c>
      <c r="AP61" s="3">
        <v>45742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45721</v>
      </c>
      <c r="B62" s="14" t="s">
        <v>514</v>
      </c>
      <c r="C62" s="9" t="s">
        <v>152</v>
      </c>
      <c r="D62" s="13" t="s">
        <v>488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45747</v>
      </c>
      <c r="U62" s="11">
        <v>4960</v>
      </c>
      <c r="V62" s="10">
        <v>0</v>
      </c>
      <c r="W62" s="10">
        <v>4960</v>
      </c>
      <c r="X62" s="10">
        <v>10610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45747</v>
      </c>
      <c r="AK62" s="3">
        <v>45743</v>
      </c>
      <c r="AL62" s="3">
        <v>45736</v>
      </c>
      <c r="AM62" s="3">
        <v>45744</v>
      </c>
      <c r="AN62" s="3">
        <v>45745</v>
      </c>
      <c r="AO62" s="3">
        <v>45746</v>
      </c>
      <c r="AP62" s="3">
        <v>45742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45721</v>
      </c>
      <c r="B63" s="14" t="s">
        <v>514</v>
      </c>
      <c r="C63" s="9" t="s">
        <v>152</v>
      </c>
      <c r="D63" s="13" t="s">
        <v>357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 t="s">
        <v>63</v>
      </c>
      <c r="U63" s="11">
        <v>111</v>
      </c>
      <c r="V63" s="10">
        <v>0</v>
      </c>
      <c r="W63" s="10">
        <v>111</v>
      </c>
      <c r="X63" s="10">
        <v>5600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45674</v>
      </c>
      <c r="B64" s="14" t="s">
        <v>326</v>
      </c>
      <c r="C64" s="9" t="s">
        <v>132</v>
      </c>
      <c r="D64" s="13">
        <v>956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114</v>
      </c>
      <c r="T64" s="12">
        <v>45742</v>
      </c>
      <c r="U64" s="11">
        <v>2500</v>
      </c>
      <c r="V64" s="10">
        <v>2172</v>
      </c>
      <c r="W64" s="10">
        <v>328</v>
      </c>
      <c r="X64" s="10">
        <v>2650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>
        <v>45742</v>
      </c>
      <c r="AK64" s="3">
        <v>45738</v>
      </c>
      <c r="AL64" s="3">
        <v>45731</v>
      </c>
      <c r="AM64" s="3">
        <v>45739</v>
      </c>
      <c r="AN64" s="3">
        <v>45740</v>
      </c>
      <c r="AO64" s="3">
        <v>45741</v>
      </c>
      <c r="AP64" s="3">
        <v>45737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45674</v>
      </c>
      <c r="B65" s="14" t="s">
        <v>326</v>
      </c>
      <c r="C65" s="9" t="s">
        <v>132</v>
      </c>
      <c r="D65" s="13">
        <v>957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114</v>
      </c>
      <c r="T65" s="12">
        <v>45742</v>
      </c>
      <c r="U65" s="11">
        <v>2500</v>
      </c>
      <c r="V65" s="10">
        <v>2225</v>
      </c>
      <c r="W65" s="10">
        <v>275</v>
      </c>
      <c r="X65" s="10">
        <v>2700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45742</v>
      </c>
      <c r="AK65" s="3">
        <v>45738</v>
      </c>
      <c r="AL65" s="3">
        <v>45731</v>
      </c>
      <c r="AM65" s="3">
        <v>45739</v>
      </c>
      <c r="AN65" s="3">
        <v>45740</v>
      </c>
      <c r="AO65" s="3">
        <v>45741</v>
      </c>
      <c r="AP65" s="3">
        <v>45737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45674</v>
      </c>
      <c r="B66" s="14" t="s">
        <v>326</v>
      </c>
      <c r="C66" s="9" t="s">
        <v>132</v>
      </c>
      <c r="D66" s="13">
        <v>937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78</v>
      </c>
      <c r="K66" s="9">
        <v>0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114</v>
      </c>
      <c r="T66" s="12">
        <v>45742</v>
      </c>
      <c r="U66" s="11">
        <v>2500</v>
      </c>
      <c r="V66" s="10">
        <v>2404</v>
      </c>
      <c r="W66" s="10">
        <v>96</v>
      </c>
      <c r="X66" s="10">
        <v>2700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45742</v>
      </c>
      <c r="AK66" s="3">
        <v>45738</v>
      </c>
      <c r="AL66" s="3">
        <v>45731</v>
      </c>
      <c r="AM66" s="3">
        <v>45739</v>
      </c>
      <c r="AN66" s="3">
        <v>45740</v>
      </c>
      <c r="AO66" s="3">
        <v>45741</v>
      </c>
      <c r="AP66" s="3">
        <v>45737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45673</v>
      </c>
      <c r="B67" s="14" t="s">
        <v>326</v>
      </c>
      <c r="C67" s="9" t="s">
        <v>132</v>
      </c>
      <c r="D67" s="13" t="s">
        <v>354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114</v>
      </c>
      <c r="T67" s="12">
        <v>45742</v>
      </c>
      <c r="U67" s="11">
        <v>2500</v>
      </c>
      <c r="V67" s="10">
        <v>2400</v>
      </c>
      <c r="W67" s="10">
        <v>100</v>
      </c>
      <c r="X67" s="10">
        <v>2820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124</v>
      </c>
      <c r="AH67" s="1" t="s">
        <v>75</v>
      </c>
      <c r="AI67" s="1">
        <v>4</v>
      </c>
      <c r="AJ67" s="3">
        <v>45742</v>
      </c>
      <c r="AK67" s="3">
        <v>45738</v>
      </c>
      <c r="AL67" s="3">
        <v>45731</v>
      </c>
      <c r="AM67" s="3">
        <v>45739</v>
      </c>
      <c r="AN67" s="3">
        <v>45740</v>
      </c>
      <c r="AO67" s="3">
        <v>45741</v>
      </c>
      <c r="AP67" s="3">
        <v>45737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45721</v>
      </c>
      <c r="B68" s="14" t="s">
        <v>515</v>
      </c>
      <c r="C68" s="9" t="s">
        <v>152</v>
      </c>
      <c r="D68" s="13" t="s">
        <v>161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45743</v>
      </c>
      <c r="U68" s="11">
        <v>20000</v>
      </c>
      <c r="V68" s="10">
        <v>10080</v>
      </c>
      <c r="W68" s="10">
        <v>9920</v>
      </c>
      <c r="X68" s="10">
        <v>21200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45743</v>
      </c>
      <c r="AK68" s="3">
        <v>45739</v>
      </c>
      <c r="AL68" s="3">
        <v>45732</v>
      </c>
      <c r="AM68" s="3">
        <v>45740</v>
      </c>
      <c r="AN68" s="3">
        <v>45741</v>
      </c>
      <c r="AO68" s="3">
        <v>45742</v>
      </c>
      <c r="AP68" s="3">
        <v>45738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45729</v>
      </c>
      <c r="B69" s="14" t="s">
        <v>609</v>
      </c>
      <c r="C69" s="9" t="s">
        <v>297</v>
      </c>
      <c r="D69" s="13" t="s">
        <v>584</v>
      </c>
      <c r="E69" s="9">
        <v>20</v>
      </c>
      <c r="F69" s="9">
        <v>30</v>
      </c>
      <c r="G69" s="9" t="s">
        <v>60</v>
      </c>
      <c r="H69" s="9" t="s">
        <v>66</v>
      </c>
      <c r="I69" s="9">
        <v>80</v>
      </c>
      <c r="J69" s="9" t="s">
        <v>57</v>
      </c>
      <c r="K69" s="9">
        <v>5</v>
      </c>
      <c r="L69" s="9" t="s">
        <v>251</v>
      </c>
      <c r="M69" s="10">
        <v>21</v>
      </c>
      <c r="N69" s="9">
        <v>33</v>
      </c>
      <c r="O69" s="9">
        <v>40</v>
      </c>
      <c r="P69" s="10">
        <v>170.969464512</v>
      </c>
      <c r="Q69" s="10">
        <v>0</v>
      </c>
      <c r="R69" s="10">
        <v>170.969464512</v>
      </c>
      <c r="S69" s="9" t="s">
        <v>71</v>
      </c>
      <c r="T69" s="12">
        <v>45743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8801.1</v>
      </c>
      <c r="AB69" s="8">
        <v>8801.1</v>
      </c>
      <c r="AC69" s="8">
        <v>0</v>
      </c>
      <c r="AD69" s="8">
        <v>0</v>
      </c>
      <c r="AE69" s="8">
        <v>8801.1</v>
      </c>
      <c r="AF69" s="8">
        <v>0</v>
      </c>
      <c r="AG69" s="1" t="s">
        <v>122</v>
      </c>
      <c r="AH69" s="1" t="s">
        <v>68</v>
      </c>
      <c r="AI69" s="1">
        <v>4</v>
      </c>
      <c r="AJ69" s="3">
        <v>45743</v>
      </c>
      <c r="AK69" s="3">
        <v>45739</v>
      </c>
      <c r="AL69" s="3">
        <v>45733</v>
      </c>
      <c r="AM69" s="3">
        <v>45740</v>
      </c>
      <c r="AN69" s="3">
        <v>45741</v>
      </c>
      <c r="AO69" s="3">
        <v>45741</v>
      </c>
      <c r="AP69" s="3">
        <v>45738</v>
      </c>
      <c r="AQ69" s="3">
        <v>45742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45721</v>
      </c>
      <c r="B70" s="14" t="s">
        <v>516</v>
      </c>
      <c r="C70" s="9" t="s">
        <v>152</v>
      </c>
      <c r="D70" s="13" t="s">
        <v>356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45743</v>
      </c>
      <c r="U70" s="11">
        <v>10000</v>
      </c>
      <c r="V70" s="10">
        <v>5594</v>
      </c>
      <c r="W70" s="10">
        <v>4406</v>
      </c>
      <c r="X70" s="10">
        <v>10599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45743</v>
      </c>
      <c r="AK70" s="3">
        <v>45739</v>
      </c>
      <c r="AL70" s="3">
        <v>45732</v>
      </c>
      <c r="AM70" s="3">
        <v>45740</v>
      </c>
      <c r="AN70" s="3">
        <v>45741</v>
      </c>
      <c r="AO70" s="3">
        <v>45742</v>
      </c>
      <c r="AP70" s="3">
        <v>45738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45721</v>
      </c>
      <c r="B71" s="14" t="s">
        <v>516</v>
      </c>
      <c r="C71" s="9" t="s">
        <v>152</v>
      </c>
      <c r="D71" s="13" t="s">
        <v>131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45743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81</v>
      </c>
      <c r="AA71" s="8">
        <v>5280.6600000000008</v>
      </c>
      <c r="AB71" s="8">
        <v>5280.6600000000008</v>
      </c>
      <c r="AC71" s="8">
        <v>0</v>
      </c>
      <c r="AD71" s="8">
        <v>0</v>
      </c>
      <c r="AE71" s="8">
        <v>5280.6600000000008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45743</v>
      </c>
      <c r="AK71" s="3">
        <v>45739</v>
      </c>
      <c r="AL71" s="3">
        <v>45732</v>
      </c>
      <c r="AM71" s="3">
        <v>45740</v>
      </c>
      <c r="AN71" s="3">
        <v>45741</v>
      </c>
      <c r="AO71" s="3">
        <v>45742</v>
      </c>
      <c r="AP71" s="3">
        <v>45738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45611</v>
      </c>
      <c r="B72" s="14" t="s">
        <v>249</v>
      </c>
      <c r="C72" s="9" t="s">
        <v>152</v>
      </c>
      <c r="D72" s="13" t="s">
        <v>131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45743</v>
      </c>
      <c r="U72" s="11">
        <v>67</v>
      </c>
      <c r="V72" s="10">
        <v>0</v>
      </c>
      <c r="W72" s="10">
        <v>67</v>
      </c>
      <c r="X72" s="10">
        <v>0</v>
      </c>
      <c r="Y72" s="10">
        <v>70.350000000000009</v>
      </c>
      <c r="Z72" s="9" t="s">
        <v>81</v>
      </c>
      <c r="AA72" s="8">
        <v>70.199250000000006</v>
      </c>
      <c r="AB72" s="8">
        <v>70.199250000000006</v>
      </c>
      <c r="AC72" s="8">
        <v>0</v>
      </c>
      <c r="AD72" s="8">
        <v>0</v>
      </c>
      <c r="AE72" s="8">
        <v>70.199250000000006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45743</v>
      </c>
      <c r="AK72" s="3">
        <v>45739</v>
      </c>
      <c r="AL72" s="3">
        <v>45732</v>
      </c>
      <c r="AM72" s="3">
        <v>45740</v>
      </c>
      <c r="AN72" s="3">
        <v>45741</v>
      </c>
      <c r="AO72" s="3">
        <v>45742</v>
      </c>
      <c r="AP72" s="3">
        <v>45738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517</v>
      </c>
      <c r="C73" s="9" t="s">
        <v>152</v>
      </c>
      <c r="D73" s="13" t="s">
        <v>141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45744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81</v>
      </c>
      <c r="AA73" s="8">
        <v>20955</v>
      </c>
      <c r="AB73" s="8">
        <v>20955</v>
      </c>
      <c r="AC73" s="8">
        <v>0</v>
      </c>
      <c r="AD73" s="8">
        <v>0</v>
      </c>
      <c r="AE73" s="8">
        <v>20955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45744</v>
      </c>
      <c r="AK73" s="3">
        <v>45740</v>
      </c>
      <c r="AL73" s="3">
        <v>45733</v>
      </c>
      <c r="AM73" s="3">
        <v>45741</v>
      </c>
      <c r="AN73" s="3">
        <v>45742</v>
      </c>
      <c r="AO73" s="3">
        <v>45743</v>
      </c>
      <c r="AP73" s="3">
        <v>45739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45611</v>
      </c>
      <c r="B74" s="14" t="s">
        <v>244</v>
      </c>
      <c r="C74" s="9" t="s">
        <v>152</v>
      </c>
      <c r="D74" s="13" t="s">
        <v>141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45744</v>
      </c>
      <c r="U74" s="11">
        <v>1945</v>
      </c>
      <c r="V74" s="10">
        <v>0</v>
      </c>
      <c r="W74" s="10">
        <v>1945</v>
      </c>
      <c r="X74" s="10">
        <v>0</v>
      </c>
      <c r="Y74" s="10">
        <v>2042.25</v>
      </c>
      <c r="Z74" s="9" t="s">
        <v>81</v>
      </c>
      <c r="AA74" s="8">
        <v>2037.8737500000002</v>
      </c>
      <c r="AB74" s="8">
        <v>2037.8737500000002</v>
      </c>
      <c r="AC74" s="8">
        <v>0</v>
      </c>
      <c r="AD74" s="8">
        <v>0</v>
      </c>
      <c r="AE74" s="8">
        <v>2037.8737500000002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45744</v>
      </c>
      <c r="AK74" s="3">
        <v>45740</v>
      </c>
      <c r="AL74" s="3">
        <v>45733</v>
      </c>
      <c r="AM74" s="3">
        <v>45741</v>
      </c>
      <c r="AN74" s="3">
        <v>45742</v>
      </c>
      <c r="AO74" s="3">
        <v>45743</v>
      </c>
      <c r="AP74" s="3">
        <v>45739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45721</v>
      </c>
      <c r="B75" s="14" t="s">
        <v>513</v>
      </c>
      <c r="C75" s="9" t="s">
        <v>152</v>
      </c>
      <c r="D75" s="13" t="s">
        <v>358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45744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10477.5</v>
      </c>
      <c r="AB75" s="8">
        <v>10477.5</v>
      </c>
      <c r="AC75" s="8">
        <v>0</v>
      </c>
      <c r="AD75" s="8">
        <v>0</v>
      </c>
      <c r="AE75" s="8">
        <v>10477.5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45744</v>
      </c>
      <c r="AK75" s="3">
        <v>45740</v>
      </c>
      <c r="AL75" s="3">
        <v>45733</v>
      </c>
      <c r="AM75" s="3">
        <v>45741</v>
      </c>
      <c r="AN75" s="3">
        <v>45742</v>
      </c>
      <c r="AO75" s="3">
        <v>45743</v>
      </c>
      <c r="AP75" s="3">
        <v>45739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45674</v>
      </c>
      <c r="B76" s="14" t="s">
        <v>369</v>
      </c>
      <c r="C76" s="9" t="s">
        <v>152</v>
      </c>
      <c r="D76" s="13" t="s">
        <v>358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252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45744</v>
      </c>
      <c r="U76" s="11">
        <v>940</v>
      </c>
      <c r="V76" s="10">
        <v>0</v>
      </c>
      <c r="W76" s="10">
        <v>940</v>
      </c>
      <c r="X76" s="10">
        <v>0</v>
      </c>
      <c r="Y76" s="10">
        <v>987</v>
      </c>
      <c r="Z76" s="9" t="s">
        <v>81</v>
      </c>
      <c r="AA76" s="8">
        <v>984.8850000000001</v>
      </c>
      <c r="AB76" s="8">
        <v>984.8850000000001</v>
      </c>
      <c r="AC76" s="8">
        <v>0</v>
      </c>
      <c r="AD76" s="8">
        <v>984.8850000000001</v>
      </c>
      <c r="AE76" s="8">
        <v>0</v>
      </c>
      <c r="AF76" s="8" t="s">
        <v>299</v>
      </c>
      <c r="AG76" s="1" t="s">
        <v>123</v>
      </c>
      <c r="AH76" s="1" t="s">
        <v>75</v>
      </c>
      <c r="AI76" s="1">
        <v>4</v>
      </c>
      <c r="AJ76" s="3">
        <v>45744</v>
      </c>
      <c r="AK76" s="3">
        <v>45740</v>
      </c>
      <c r="AL76" s="3">
        <v>45733</v>
      </c>
      <c r="AM76" s="3">
        <v>45741</v>
      </c>
      <c r="AN76" s="3">
        <v>45742</v>
      </c>
      <c r="AO76" s="3">
        <v>45743</v>
      </c>
      <c r="AP76" s="3">
        <v>45739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45721</v>
      </c>
      <c r="B77" s="14" t="s">
        <v>518</v>
      </c>
      <c r="C77" s="9" t="s">
        <v>152</v>
      </c>
      <c r="D77" s="13" t="s">
        <v>162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45744</v>
      </c>
      <c r="U77" s="11">
        <v>5040</v>
      </c>
      <c r="V77" s="10">
        <v>418</v>
      </c>
      <c r="W77" s="10">
        <v>4622</v>
      </c>
      <c r="X77" s="10">
        <v>0</v>
      </c>
      <c r="Y77" s="10">
        <v>4853.1000000000004</v>
      </c>
      <c r="Z77" s="9" t="s">
        <v>81</v>
      </c>
      <c r="AA77" s="8">
        <v>4842.7004999999999</v>
      </c>
      <c r="AB77" s="8">
        <v>4842.7004999999999</v>
      </c>
      <c r="AC77" s="8">
        <v>0</v>
      </c>
      <c r="AD77" s="8">
        <v>0</v>
      </c>
      <c r="AE77" s="8">
        <v>4842.7004999999999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45744</v>
      </c>
      <c r="AK77" s="3">
        <v>45740</v>
      </c>
      <c r="AL77" s="3">
        <v>45733</v>
      </c>
      <c r="AM77" s="3">
        <v>45741</v>
      </c>
      <c r="AN77" s="3">
        <v>45742</v>
      </c>
      <c r="AO77" s="3">
        <v>45743</v>
      </c>
      <c r="AP77" s="3">
        <v>45739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45738</v>
      </c>
      <c r="B78" s="14" t="s">
        <v>681</v>
      </c>
      <c r="C78" s="9" t="s">
        <v>111</v>
      </c>
      <c r="D78" s="13" t="s">
        <v>682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45745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45745</v>
      </c>
      <c r="AK78" s="3">
        <v>45741</v>
      </c>
      <c r="AL78" s="3">
        <v>45734</v>
      </c>
      <c r="AM78" s="3">
        <v>45742</v>
      </c>
      <c r="AN78" s="3">
        <v>45743</v>
      </c>
      <c r="AO78" s="3">
        <v>45744</v>
      </c>
      <c r="AP78" s="3">
        <v>45740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45738</v>
      </c>
      <c r="B79" s="14" t="s">
        <v>683</v>
      </c>
      <c r="C79" s="9" t="s">
        <v>111</v>
      </c>
      <c r="D79" s="13" t="s">
        <v>684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45745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45745</v>
      </c>
      <c r="AK79" s="3">
        <v>45741</v>
      </c>
      <c r="AL79" s="3">
        <v>45734</v>
      </c>
      <c r="AM79" s="3">
        <v>45742</v>
      </c>
      <c r="AN79" s="3">
        <v>45743</v>
      </c>
      <c r="AO79" s="3">
        <v>45744</v>
      </c>
      <c r="AP79" s="3">
        <v>45740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45738</v>
      </c>
      <c r="B80" s="14" t="s">
        <v>685</v>
      </c>
      <c r="C80" s="9" t="s">
        <v>111</v>
      </c>
      <c r="D80" s="13" t="s">
        <v>686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45751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3310.89</v>
      </c>
      <c r="AC80" s="8">
        <v>0</v>
      </c>
      <c r="AD80" s="8">
        <v>0</v>
      </c>
      <c r="AE80" s="8">
        <v>3310.89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45751</v>
      </c>
      <c r="AK80" s="3">
        <v>45747</v>
      </c>
      <c r="AL80" s="3">
        <v>45740</v>
      </c>
      <c r="AM80" s="3">
        <v>45748</v>
      </c>
      <c r="AN80" s="3">
        <v>45749</v>
      </c>
      <c r="AO80" s="3">
        <v>45750</v>
      </c>
      <c r="AP80" s="3">
        <v>45746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45738</v>
      </c>
      <c r="B81" s="14" t="s">
        <v>138</v>
      </c>
      <c r="C81" s="9" t="s">
        <v>111</v>
      </c>
      <c r="D81" s="13" t="s">
        <v>687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45751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81</v>
      </c>
      <c r="AA81" s="8">
        <v>4414.5199999999995</v>
      </c>
      <c r="AB81" s="8">
        <v>4414.5199999999995</v>
      </c>
      <c r="AC81" s="8">
        <v>0</v>
      </c>
      <c r="AD81" s="8">
        <v>0</v>
      </c>
      <c r="AE81" s="8">
        <v>4414.5199999999995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45751</v>
      </c>
      <c r="AK81" s="3">
        <v>45747</v>
      </c>
      <c r="AL81" s="3">
        <v>45740</v>
      </c>
      <c r="AM81" s="3">
        <v>45748</v>
      </c>
      <c r="AN81" s="3">
        <v>45749</v>
      </c>
      <c r="AO81" s="3">
        <v>45750</v>
      </c>
      <c r="AP81" s="3">
        <v>45746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0</v>
      </c>
      <c r="B82" s="14" t="s">
        <v>138</v>
      </c>
      <c r="C82" s="9" t="s">
        <v>111</v>
      </c>
      <c r="D82" s="13" t="s">
        <v>688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45765</v>
      </c>
      <c r="U82" s="11">
        <v>4000</v>
      </c>
      <c r="V82" s="10">
        <v>0</v>
      </c>
      <c r="W82" s="10">
        <v>4000</v>
      </c>
      <c r="X82" s="10">
        <v>0</v>
      </c>
      <c r="Y82" s="10">
        <v>4200</v>
      </c>
      <c r="Z82" s="9" t="s">
        <v>81</v>
      </c>
      <c r="AA82" s="8">
        <v>4414.5199999999995</v>
      </c>
      <c r="AB82" s="8">
        <v>4414.5199999999995</v>
      </c>
      <c r="AC82" s="8">
        <v>0</v>
      </c>
      <c r="AD82" s="8">
        <v>0</v>
      </c>
      <c r="AE82" s="8">
        <v>4414.5199999999995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45765</v>
      </c>
      <c r="AK82" s="3">
        <v>45761</v>
      </c>
      <c r="AL82" s="3">
        <v>45754</v>
      </c>
      <c r="AM82" s="3">
        <v>45762</v>
      </c>
      <c r="AN82" s="3">
        <v>45763</v>
      </c>
      <c r="AO82" s="3">
        <v>45764</v>
      </c>
      <c r="AP82" s="3">
        <v>45760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0</v>
      </c>
      <c r="B83" s="14" t="s">
        <v>138</v>
      </c>
      <c r="C83" s="9" t="s">
        <v>111</v>
      </c>
      <c r="D83" s="13" t="s">
        <v>689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45765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81</v>
      </c>
      <c r="AA83" s="8">
        <v>4414.5199999999995</v>
      </c>
      <c r="AB83" s="8">
        <v>633</v>
      </c>
      <c r="AC83" s="8">
        <v>3781.5199999999995</v>
      </c>
      <c r="AD83" s="8">
        <v>0</v>
      </c>
      <c r="AE83" s="8">
        <v>4414.5199999999995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45765</v>
      </c>
      <c r="AK83" s="3">
        <v>45761</v>
      </c>
      <c r="AL83" s="3">
        <v>45754</v>
      </c>
      <c r="AM83" s="3">
        <v>45762</v>
      </c>
      <c r="AN83" s="3">
        <v>45763</v>
      </c>
      <c r="AO83" s="3">
        <v>45764</v>
      </c>
      <c r="AP83" s="3">
        <v>45760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285.71484444444445</v>
      </c>
    </row>
    <row r="84" spans="1:56" ht="28.5" customHeight="1" x14ac:dyDescent="0.45">
      <c r="A84" s="3">
        <v>0</v>
      </c>
      <c r="B84" s="14" t="s">
        <v>138</v>
      </c>
      <c r="C84" s="9" t="s">
        <v>111</v>
      </c>
      <c r="D84" s="13" t="s">
        <v>690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333.54151111111111</v>
      </c>
    </row>
    <row r="85" spans="1:56" ht="28.5" customHeight="1" x14ac:dyDescent="0.45">
      <c r="A85" s="3">
        <v>45738</v>
      </c>
      <c r="B85" s="14" t="s">
        <v>691</v>
      </c>
      <c r="C85" s="9" t="s">
        <v>111</v>
      </c>
      <c r="D85" s="13" t="s">
        <v>682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416.92688888888887</v>
      </c>
    </row>
    <row r="86" spans="1:56" ht="28.5" customHeight="1" x14ac:dyDescent="0.45">
      <c r="A86" s="3">
        <v>45720</v>
      </c>
      <c r="B86" s="14" t="s">
        <v>502</v>
      </c>
      <c r="C86" s="9" t="s">
        <v>111</v>
      </c>
      <c r="D86" s="13" t="s">
        <v>487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45747</v>
      </c>
      <c r="U86" s="11">
        <v>5000</v>
      </c>
      <c r="V86" s="10">
        <v>4703</v>
      </c>
      <c r="W86" s="10">
        <v>297</v>
      </c>
      <c r="X86" s="10">
        <v>5230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45747</v>
      </c>
      <c r="AK86" s="3">
        <v>45743</v>
      </c>
      <c r="AL86" s="3">
        <v>45736</v>
      </c>
      <c r="AM86" s="3">
        <v>45744</v>
      </c>
      <c r="AN86" s="3">
        <v>45745</v>
      </c>
      <c r="AO86" s="3">
        <v>45746</v>
      </c>
      <c r="AP86" s="3">
        <v>45742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45706</v>
      </c>
      <c r="B87" s="14" t="s">
        <v>424</v>
      </c>
      <c r="C87" s="9" t="s">
        <v>111</v>
      </c>
      <c r="D87" s="13" t="s">
        <v>425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45747</v>
      </c>
      <c r="AK87" s="3">
        <v>45743</v>
      </c>
      <c r="AL87" s="3">
        <v>45736</v>
      </c>
      <c r="AM87" s="3">
        <v>45744</v>
      </c>
      <c r="AN87" s="3">
        <v>45745</v>
      </c>
      <c r="AO87" s="3">
        <v>45746</v>
      </c>
      <c r="AP87" s="3">
        <v>45742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250.15613333333337</v>
      </c>
    </row>
    <row r="88" spans="1:56" ht="28.5" customHeight="1" x14ac:dyDescent="0.45">
      <c r="A88" s="3">
        <v>45667</v>
      </c>
      <c r="B88" s="14" t="s">
        <v>339</v>
      </c>
      <c r="C88" s="9" t="s">
        <v>111</v>
      </c>
      <c r="D88" s="13" t="s">
        <v>333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45747</v>
      </c>
      <c r="U88" s="11">
        <v>2432</v>
      </c>
      <c r="V88" s="10">
        <v>2432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45747</v>
      </c>
      <c r="AK88" s="3">
        <v>45743</v>
      </c>
      <c r="AL88" s="3">
        <v>45736</v>
      </c>
      <c r="AM88" s="3">
        <v>45744</v>
      </c>
      <c r="AN88" s="3">
        <v>45745</v>
      </c>
      <c r="AO88" s="3">
        <v>45746</v>
      </c>
      <c r="AP88" s="3">
        <v>45742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45667</v>
      </c>
      <c r="B89" s="14" t="s">
        <v>341</v>
      </c>
      <c r="C89" s="9" t="s">
        <v>111</v>
      </c>
      <c r="D89" s="13" t="s">
        <v>335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45747</v>
      </c>
      <c r="U89" s="11">
        <v>12000</v>
      </c>
      <c r="V89" s="10">
        <v>0</v>
      </c>
      <c r="W89" s="10">
        <v>12000</v>
      </c>
      <c r="X89" s="10">
        <v>0</v>
      </c>
      <c r="Y89" s="10">
        <v>12600</v>
      </c>
      <c r="Z89" s="9" t="s">
        <v>81</v>
      </c>
      <c r="AA89" s="8">
        <v>13243.56</v>
      </c>
      <c r="AB89" s="8">
        <v>0</v>
      </c>
      <c r="AC89" s="8">
        <v>13243.56</v>
      </c>
      <c r="AD89" s="8">
        <v>0</v>
      </c>
      <c r="AE89" s="8">
        <v>13243.56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45747</v>
      </c>
      <c r="AK89" s="3">
        <v>45743</v>
      </c>
      <c r="AL89" s="3">
        <v>45736</v>
      </c>
      <c r="AM89" s="3">
        <v>45744</v>
      </c>
      <c r="AN89" s="3">
        <v>45745</v>
      </c>
      <c r="AO89" s="3">
        <v>45746</v>
      </c>
      <c r="AP89" s="3">
        <v>45742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1000.6245333333335</v>
      </c>
    </row>
    <row r="90" spans="1:56" ht="28.5" customHeight="1" x14ac:dyDescent="0.45">
      <c r="A90" s="3">
        <v>45721</v>
      </c>
      <c r="B90" s="14" t="s">
        <v>517</v>
      </c>
      <c r="C90" s="9" t="s">
        <v>152</v>
      </c>
      <c r="D90" s="13" t="s">
        <v>141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252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20955</v>
      </c>
      <c r="AB90" s="8">
        <v>0</v>
      </c>
      <c r="AC90" s="8">
        <v>20955</v>
      </c>
      <c r="AD90" s="8">
        <v>0</v>
      </c>
      <c r="AE90" s="8">
        <v>20955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45748</v>
      </c>
      <c r="AK90" s="3">
        <v>45744</v>
      </c>
      <c r="AL90" s="3">
        <v>45737</v>
      </c>
      <c r="AM90" s="3">
        <v>45745</v>
      </c>
      <c r="AN90" s="3">
        <v>45746</v>
      </c>
      <c r="AO90" s="3">
        <v>45747</v>
      </c>
      <c r="AP90" s="3">
        <v>45743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1583.2666666666664</v>
      </c>
    </row>
    <row r="91" spans="1:56" ht="28.5" customHeight="1" x14ac:dyDescent="0.45">
      <c r="A91" s="3">
        <v>45674</v>
      </c>
      <c r="B91" s="14" t="s">
        <v>368</v>
      </c>
      <c r="C91" s="9" t="s">
        <v>152</v>
      </c>
      <c r="D91" s="13" t="s">
        <v>161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252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45748</v>
      </c>
      <c r="U91" s="11">
        <v>811</v>
      </c>
      <c r="V91" s="10">
        <v>0</v>
      </c>
      <c r="W91" s="10">
        <v>811</v>
      </c>
      <c r="X91" s="10">
        <v>0</v>
      </c>
      <c r="Y91" s="10">
        <v>851.55000000000007</v>
      </c>
      <c r="Z91" s="9" t="s">
        <v>81</v>
      </c>
      <c r="AA91" s="8">
        <v>849.72525000000007</v>
      </c>
      <c r="AB91" s="8">
        <v>849.72525000000007</v>
      </c>
      <c r="AC91" s="8">
        <v>0</v>
      </c>
      <c r="AD91" s="8">
        <v>849.72525000000007</v>
      </c>
      <c r="AE91" s="8">
        <v>0</v>
      </c>
      <c r="AF91" s="8" t="s">
        <v>299</v>
      </c>
      <c r="AG91" s="1" t="s">
        <v>122</v>
      </c>
      <c r="AH91" s="1" t="s">
        <v>75</v>
      </c>
      <c r="AI91" s="1">
        <v>4</v>
      </c>
      <c r="AJ91" s="3">
        <v>45748</v>
      </c>
      <c r="AK91" s="3">
        <v>45744</v>
      </c>
      <c r="AL91" s="3">
        <v>45737</v>
      </c>
      <c r="AM91" s="3">
        <v>45745</v>
      </c>
      <c r="AN91" s="3">
        <v>45746</v>
      </c>
      <c r="AO91" s="3">
        <v>45747</v>
      </c>
      <c r="AP91" s="3">
        <v>45743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45721</v>
      </c>
      <c r="B92" s="14" t="s">
        <v>515</v>
      </c>
      <c r="C92" s="9" t="s">
        <v>152</v>
      </c>
      <c r="D92" s="13" t="s">
        <v>161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252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45748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81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45748</v>
      </c>
      <c r="AK92" s="3">
        <v>45744</v>
      </c>
      <c r="AL92" s="3">
        <v>45737</v>
      </c>
      <c r="AM92" s="3">
        <v>45745</v>
      </c>
      <c r="AN92" s="3">
        <v>45746</v>
      </c>
      <c r="AO92" s="3">
        <v>45747</v>
      </c>
      <c r="AP92" s="3">
        <v>45743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791.63333333333321</v>
      </c>
    </row>
    <row r="93" spans="1:56" ht="28.5" customHeight="1" x14ac:dyDescent="0.45">
      <c r="A93" s="3">
        <v>45721</v>
      </c>
      <c r="B93" s="14" t="s">
        <v>518</v>
      </c>
      <c r="C93" s="9" t="s">
        <v>152</v>
      </c>
      <c r="D93" s="13" t="s">
        <v>489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>
        <v>45748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81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45748</v>
      </c>
      <c r="AK93" s="3">
        <v>45744</v>
      </c>
      <c r="AL93" s="3">
        <v>45737</v>
      </c>
      <c r="AM93" s="3">
        <v>45745</v>
      </c>
      <c r="AN93" s="3">
        <v>45746</v>
      </c>
      <c r="AO93" s="3">
        <v>45747</v>
      </c>
      <c r="AP93" s="3">
        <v>45743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398.98320000000001</v>
      </c>
    </row>
    <row r="94" spans="1:56" ht="28.5" customHeight="1" x14ac:dyDescent="0.45">
      <c r="A94" s="3">
        <v>45611</v>
      </c>
      <c r="B94" s="14" t="s">
        <v>246</v>
      </c>
      <c r="C94" s="9" t="s">
        <v>152</v>
      </c>
      <c r="D94" s="13" t="s">
        <v>489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>
        <v>45748</v>
      </c>
      <c r="U94" s="11">
        <v>640</v>
      </c>
      <c r="V94" s="10">
        <v>225</v>
      </c>
      <c r="W94" s="10">
        <v>415</v>
      </c>
      <c r="X94" s="10">
        <v>0</v>
      </c>
      <c r="Y94" s="10">
        <v>435.75</v>
      </c>
      <c r="Z94" s="9" t="s">
        <v>81</v>
      </c>
      <c r="AA94" s="8">
        <v>434.81625000000008</v>
      </c>
      <c r="AB94" s="8">
        <v>0</v>
      </c>
      <c r="AC94" s="8">
        <v>434.81625000000008</v>
      </c>
      <c r="AD94" s="8">
        <v>0</v>
      </c>
      <c r="AE94" s="8">
        <v>434.81625000000008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45748</v>
      </c>
      <c r="AK94" s="3">
        <v>45744</v>
      </c>
      <c r="AL94" s="3">
        <v>45737</v>
      </c>
      <c r="AM94" s="3">
        <v>45745</v>
      </c>
      <c r="AN94" s="3">
        <v>45746</v>
      </c>
      <c r="AO94" s="3">
        <v>45747</v>
      </c>
      <c r="AP94" s="3">
        <v>45743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32.852783333333335</v>
      </c>
    </row>
    <row r="95" spans="1:56" ht="28.5" customHeight="1" x14ac:dyDescent="0.45">
      <c r="A95" s="3">
        <v>45721</v>
      </c>
      <c r="B95" s="14" t="s">
        <v>519</v>
      </c>
      <c r="C95" s="9" t="s">
        <v>152</v>
      </c>
      <c r="D95" s="13" t="s">
        <v>415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45748</v>
      </c>
      <c r="U95" s="11">
        <v>10080</v>
      </c>
      <c r="V95" s="10">
        <v>0</v>
      </c>
      <c r="W95" s="10">
        <v>10080</v>
      </c>
      <c r="X95" s="10">
        <v>0</v>
      </c>
      <c r="Y95" s="10">
        <v>10584</v>
      </c>
      <c r="Z95" s="9" t="s">
        <v>81</v>
      </c>
      <c r="AA95" s="8">
        <v>10279.684800000001</v>
      </c>
      <c r="AB95" s="8">
        <v>0</v>
      </c>
      <c r="AC95" s="8">
        <v>10279.684800000001</v>
      </c>
      <c r="AD95" s="8">
        <v>0</v>
      </c>
      <c r="AE95" s="8">
        <v>10279.684800000001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776.68729599999983</v>
      </c>
    </row>
    <row r="96" spans="1:56" ht="28.5" customHeight="1" x14ac:dyDescent="0.45">
      <c r="A96" s="3">
        <v>45734</v>
      </c>
      <c r="B96" s="14" t="s">
        <v>655</v>
      </c>
      <c r="C96" s="9" t="s">
        <v>155</v>
      </c>
      <c r="D96" s="13" t="s">
        <v>642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45768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5378.4500000000007</v>
      </c>
      <c r="AF96" s="8" t="s">
        <v>610</v>
      </c>
      <c r="AG96" s="1" t="s">
        <v>123</v>
      </c>
      <c r="AH96" s="1" t="s">
        <v>75</v>
      </c>
      <c r="AI96" s="1">
        <v>4</v>
      </c>
      <c r="AJ96" s="3">
        <v>45768</v>
      </c>
      <c r="AK96" s="3">
        <v>45764</v>
      </c>
      <c r="AL96" s="3">
        <v>45757</v>
      </c>
      <c r="AM96" s="3">
        <v>45765</v>
      </c>
      <c r="AN96" s="3">
        <v>45766</v>
      </c>
      <c r="AO96" s="3">
        <v>45767</v>
      </c>
      <c r="AP96" s="3">
        <v>45763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406.37177777777782</v>
      </c>
    </row>
    <row r="97" spans="1:56" ht="28.5" customHeight="1" x14ac:dyDescent="0.45">
      <c r="A97" s="3">
        <v>45734</v>
      </c>
      <c r="B97" s="14" t="s">
        <v>655</v>
      </c>
      <c r="C97" s="9" t="s">
        <v>155</v>
      </c>
      <c r="D97" s="13" t="s">
        <v>644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45768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5378.4500000000007</v>
      </c>
      <c r="AF97" s="8" t="s">
        <v>610</v>
      </c>
      <c r="AG97" s="1" t="s">
        <v>123</v>
      </c>
      <c r="AH97" s="1" t="s">
        <v>75</v>
      </c>
      <c r="AI97" s="1">
        <v>4</v>
      </c>
      <c r="AJ97" s="3">
        <v>45768</v>
      </c>
      <c r="AK97" s="3">
        <v>45764</v>
      </c>
      <c r="AL97" s="3">
        <v>45757</v>
      </c>
      <c r="AM97" s="3">
        <v>45765</v>
      </c>
      <c r="AN97" s="3">
        <v>45766</v>
      </c>
      <c r="AO97" s="3">
        <v>45767</v>
      </c>
      <c r="AP97" s="3">
        <v>45763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406.37177777777782</v>
      </c>
    </row>
    <row r="98" spans="1:56" ht="28.5" customHeight="1" x14ac:dyDescent="0.45">
      <c r="A98" s="3">
        <v>45734</v>
      </c>
      <c r="B98" s="14" t="s">
        <v>655</v>
      </c>
      <c r="C98" s="9" t="s">
        <v>155</v>
      </c>
      <c r="D98" s="13" t="s">
        <v>645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45768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5378.4500000000007</v>
      </c>
      <c r="AB98" s="8">
        <v>0</v>
      </c>
      <c r="AC98" s="8">
        <v>5378.4500000000007</v>
      </c>
      <c r="AD98" s="8">
        <v>0</v>
      </c>
      <c r="AE98" s="8">
        <v>5378.4500000000007</v>
      </c>
      <c r="AF98" s="8" t="s">
        <v>610</v>
      </c>
      <c r="AG98" s="1" t="s">
        <v>123</v>
      </c>
      <c r="AH98" s="1" t="s">
        <v>75</v>
      </c>
      <c r="AI98" s="1">
        <v>4</v>
      </c>
      <c r="AJ98" s="3">
        <v>45768</v>
      </c>
      <c r="AK98" s="3">
        <v>45764</v>
      </c>
      <c r="AL98" s="3">
        <v>45757</v>
      </c>
      <c r="AM98" s="3">
        <v>45765</v>
      </c>
      <c r="AN98" s="3">
        <v>45766</v>
      </c>
      <c r="AO98" s="3">
        <v>45767</v>
      </c>
      <c r="AP98" s="3">
        <v>45763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406.37177777777782</v>
      </c>
    </row>
    <row r="99" spans="1:56" ht="28.5" customHeight="1" x14ac:dyDescent="0.45">
      <c r="A99" s="3">
        <v>45734</v>
      </c>
      <c r="B99" s="14" t="s">
        <v>692</v>
      </c>
      <c r="C99" s="9" t="s">
        <v>155</v>
      </c>
      <c r="D99" s="13" t="s">
        <v>671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45768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0</v>
      </c>
      <c r="AC99" s="8">
        <v>5378.4500000000007</v>
      </c>
      <c r="AD99" s="8">
        <v>0</v>
      </c>
      <c r="AE99" s="8">
        <v>5378.4500000000007</v>
      </c>
      <c r="AF99" s="8" t="s">
        <v>610</v>
      </c>
      <c r="AG99" s="1" t="s">
        <v>123</v>
      </c>
      <c r="AH99" s="1" t="s">
        <v>75</v>
      </c>
      <c r="AI99" s="1">
        <v>4</v>
      </c>
      <c r="AJ99" s="3">
        <v>45768</v>
      </c>
      <c r="AK99" s="3">
        <v>45764</v>
      </c>
      <c r="AL99" s="3">
        <v>45757</v>
      </c>
      <c r="AM99" s="3">
        <v>45765</v>
      </c>
      <c r="AN99" s="3">
        <v>45766</v>
      </c>
      <c r="AO99" s="3">
        <v>45767</v>
      </c>
      <c r="AP99" s="3">
        <v>45763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406.37177777777782</v>
      </c>
    </row>
    <row r="100" spans="1:56" ht="28.5" customHeight="1" x14ac:dyDescent="0.45">
      <c r="A100" s="3" t="s">
        <v>146</v>
      </c>
      <c r="B100" s="14" t="s">
        <v>146</v>
      </c>
      <c r="C100" s="9" t="s">
        <v>155</v>
      </c>
      <c r="D100" s="13" t="s">
        <v>646</v>
      </c>
      <c r="E100" s="9">
        <v>20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45768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0</v>
      </c>
      <c r="AC100" s="8">
        <v>5378.4500000000007</v>
      </c>
      <c r="AD100" s="8">
        <v>0</v>
      </c>
      <c r="AE100" s="8">
        <v>5378.4500000000007</v>
      </c>
      <c r="AF100" s="8" t="s">
        <v>610</v>
      </c>
      <c r="AG100" s="1" t="s">
        <v>123</v>
      </c>
      <c r="AH100" s="1" t="s">
        <v>75</v>
      </c>
      <c r="AI100" s="1">
        <v>4</v>
      </c>
      <c r="AJ100" s="3">
        <v>45768</v>
      </c>
      <c r="AK100" s="3">
        <v>45764</v>
      </c>
      <c r="AL100" s="3">
        <v>45757</v>
      </c>
      <c r="AM100" s="3">
        <v>45765</v>
      </c>
      <c r="AN100" s="3">
        <v>45766</v>
      </c>
      <c r="AO100" s="3">
        <v>45767</v>
      </c>
      <c r="AP100" s="3">
        <v>45763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406.37177777777782</v>
      </c>
    </row>
    <row r="101" spans="1:56" ht="28.5" customHeight="1" x14ac:dyDescent="0.45">
      <c r="A101" s="3">
        <v>45740</v>
      </c>
      <c r="B101" s="14" t="s">
        <v>138</v>
      </c>
      <c r="C101" s="9" t="s">
        <v>111</v>
      </c>
      <c r="D101" s="13" t="s">
        <v>693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45758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45758</v>
      </c>
      <c r="AK101" s="3">
        <v>45754</v>
      </c>
      <c r="AL101" s="3">
        <v>45747</v>
      </c>
      <c r="AM101" s="3">
        <v>45755</v>
      </c>
      <c r="AN101" s="3">
        <v>45756</v>
      </c>
      <c r="AO101" s="3">
        <v>45757</v>
      </c>
      <c r="AP101" s="3">
        <v>45753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250.15613333333337</v>
      </c>
    </row>
    <row r="102" spans="1:56" ht="28.5" customHeight="1" x14ac:dyDescent="0.45">
      <c r="A102" s="3">
        <v>45740</v>
      </c>
      <c r="B102" s="14" t="s">
        <v>694</v>
      </c>
      <c r="C102" s="9" t="s">
        <v>80</v>
      </c>
      <c r="D102" s="13" t="s">
        <v>340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45776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45776</v>
      </c>
      <c r="AK102" s="3">
        <v>45772</v>
      </c>
      <c r="AL102" s="3">
        <v>45765</v>
      </c>
      <c r="AM102" s="3">
        <v>45773</v>
      </c>
      <c r="AN102" s="3">
        <v>45774</v>
      </c>
      <c r="AO102" s="3">
        <v>45775</v>
      </c>
      <c r="AP102" s="3">
        <v>45771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416.92688888888887</v>
      </c>
    </row>
    <row r="103" spans="1:56" ht="28.5" customHeight="1" x14ac:dyDescent="0.45">
      <c r="A103" s="3">
        <v>45740</v>
      </c>
      <c r="B103" s="14" t="s">
        <v>706</v>
      </c>
      <c r="C103" s="9" t="s">
        <v>80</v>
      </c>
      <c r="D103" s="13" t="s">
        <v>394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3227.07</v>
      </c>
      <c r="AB103" s="8">
        <v>0</v>
      </c>
      <c r="AC103" s="8">
        <v>3227.07</v>
      </c>
      <c r="AD103" s="8">
        <v>0</v>
      </c>
      <c r="AE103" s="8">
        <v>3227.07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243.82306666666665</v>
      </c>
    </row>
    <row r="104" spans="1:56" ht="28.5" customHeight="1" x14ac:dyDescent="0.45">
      <c r="A104" s="3" t="s">
        <v>146</v>
      </c>
      <c r="B104" s="14" t="s">
        <v>146</v>
      </c>
      <c r="C104" s="9" t="s">
        <v>152</v>
      </c>
      <c r="D104" s="13" t="s">
        <v>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45777</v>
      </c>
      <c r="U104" s="11">
        <v>140000</v>
      </c>
      <c r="V104" s="10">
        <v>0</v>
      </c>
      <c r="W104" s="10">
        <v>140000</v>
      </c>
      <c r="X104" s="10">
        <v>0</v>
      </c>
      <c r="Y104" s="10">
        <v>147000</v>
      </c>
      <c r="Z104" s="9" t="s">
        <v>81</v>
      </c>
      <c r="AA104" s="8">
        <v>146685</v>
      </c>
      <c r="AB104" s="8">
        <v>0</v>
      </c>
      <c r="AC104" s="8">
        <v>146685</v>
      </c>
      <c r="AD104" s="8">
        <v>0</v>
      </c>
      <c r="AE104" s="8">
        <v>146685</v>
      </c>
      <c r="AF104" s="8">
        <v>0</v>
      </c>
      <c r="AG104" s="1" t="s">
        <v>61</v>
      </c>
      <c r="AH104" s="1" t="s">
        <v>75</v>
      </c>
      <c r="AI104" s="1">
        <v>4</v>
      </c>
      <c r="AJ104" s="3">
        <v>45777</v>
      </c>
      <c r="AK104" s="3">
        <v>45773</v>
      </c>
      <c r="AL104" s="3">
        <v>45766</v>
      </c>
      <c r="AM104" s="3">
        <v>45774</v>
      </c>
      <c r="AN104" s="3">
        <v>45775</v>
      </c>
      <c r="AO104" s="3">
        <v>45776</v>
      </c>
      <c r="AP104" s="3">
        <v>45772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11082.866666666665</v>
      </c>
    </row>
    <row r="105" spans="1:56" ht="28.5" customHeight="1" x14ac:dyDescent="0.45">
      <c r="A105" s="3" t="s">
        <v>146</v>
      </c>
      <c r="B105" s="14" t="s">
        <v>146</v>
      </c>
      <c r="C105" s="9" t="s">
        <v>80</v>
      </c>
      <c r="D105" s="13" t="s">
        <v>61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45777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81</v>
      </c>
      <c r="AA105" s="8">
        <v>22072.6</v>
      </c>
      <c r="AB105" s="8">
        <v>0</v>
      </c>
      <c r="AC105" s="8">
        <v>22072.6</v>
      </c>
      <c r="AD105" s="8">
        <v>0</v>
      </c>
      <c r="AE105" s="8">
        <v>22072.6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45777</v>
      </c>
      <c r="AK105" s="3">
        <v>45773</v>
      </c>
      <c r="AL105" s="3">
        <v>45766</v>
      </c>
      <c r="AM105" s="3">
        <v>45774</v>
      </c>
      <c r="AN105" s="3">
        <v>45775</v>
      </c>
      <c r="AO105" s="3">
        <v>45776</v>
      </c>
      <c r="AP105" s="3">
        <v>45772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1667.7075555555555</v>
      </c>
    </row>
    <row r="106" spans="1:56" ht="28.5" customHeight="1" x14ac:dyDescent="0.45">
      <c r="A106" s="3">
        <v>45705</v>
      </c>
      <c r="B106" s="14" t="s">
        <v>423</v>
      </c>
      <c r="C106" s="9" t="s">
        <v>152</v>
      </c>
      <c r="D106" s="13" t="s">
        <v>242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252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122</v>
      </c>
      <c r="V106" s="10">
        <v>0</v>
      </c>
      <c r="W106" s="10">
        <v>122</v>
      </c>
      <c r="X106" s="10">
        <v>11870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510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 t="s">
        <v>146</v>
      </c>
      <c r="B107" s="14" t="s">
        <v>146</v>
      </c>
      <c r="C107" s="9" t="s">
        <v>98</v>
      </c>
      <c r="D107" s="13" t="s">
        <v>61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63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81</v>
      </c>
      <c r="AA107" s="8">
        <v>43027.600000000006</v>
      </c>
      <c r="AB107" s="8">
        <v>0</v>
      </c>
      <c r="AC107" s="8">
        <v>43027.600000000006</v>
      </c>
      <c r="AD107" s="8">
        <v>0</v>
      </c>
      <c r="AE107" s="8">
        <v>43027.600000000006</v>
      </c>
      <c r="AF107" s="8">
        <v>0</v>
      </c>
      <c r="AG107" s="1" t="s">
        <v>123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3250.9742222222226</v>
      </c>
    </row>
    <row r="108" spans="1:56" ht="28.5" customHeight="1" x14ac:dyDescent="0.45">
      <c r="A108" s="3">
        <v>45720</v>
      </c>
      <c r="B108" s="14" t="s">
        <v>503</v>
      </c>
      <c r="C108" s="9" t="s">
        <v>111</v>
      </c>
      <c r="D108" s="13" t="s">
        <v>485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123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250.15613333333337</v>
      </c>
    </row>
    <row r="109" spans="1:56" ht="28.5" customHeight="1" x14ac:dyDescent="0.45">
      <c r="A109" s="3">
        <v>45720</v>
      </c>
      <c r="B109" s="14" t="s">
        <v>504</v>
      </c>
      <c r="C109" s="9" t="s">
        <v>111</v>
      </c>
      <c r="D109" s="13" t="s">
        <v>486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81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123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250.15613333333337</v>
      </c>
    </row>
    <row r="110" spans="1:56" ht="28.5" customHeight="1" x14ac:dyDescent="0.45">
      <c r="A110" s="3">
        <v>45720</v>
      </c>
      <c r="B110" s="14" t="s">
        <v>502</v>
      </c>
      <c r="C110" s="9" t="s">
        <v>111</v>
      </c>
      <c r="D110" s="13" t="s">
        <v>487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123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416.92688888888887</v>
      </c>
    </row>
    <row r="111" spans="1:56" ht="28.5" customHeight="1" x14ac:dyDescent="0.45">
      <c r="A111" s="3">
        <v>45720</v>
      </c>
      <c r="B111" s="14" t="s">
        <v>505</v>
      </c>
      <c r="C111" s="9" t="s">
        <v>111</v>
      </c>
      <c r="D111" s="13" t="s">
        <v>490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416.92688888888887</v>
      </c>
    </row>
    <row r="112" spans="1:56" ht="28.5" customHeight="1" x14ac:dyDescent="0.45">
      <c r="A112" s="3">
        <v>45712</v>
      </c>
      <c r="B112" s="14" t="s">
        <v>448</v>
      </c>
      <c r="C112" s="9" t="s">
        <v>111</v>
      </c>
      <c r="D112" s="13" t="s">
        <v>127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416.92688888888887</v>
      </c>
    </row>
    <row r="113" spans="1:56" ht="28.5" customHeight="1" x14ac:dyDescent="0.45">
      <c r="A113" s="3">
        <v>45681</v>
      </c>
      <c r="B113" s="14" t="s">
        <v>376</v>
      </c>
      <c r="C113" s="9" t="s">
        <v>80</v>
      </c>
      <c r="D113" s="13" t="s">
        <v>373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3478.5300000000007</v>
      </c>
      <c r="AB113" s="8">
        <v>0</v>
      </c>
      <c r="AC113" s="8">
        <v>3478.5300000000007</v>
      </c>
      <c r="AD113" s="8">
        <v>0</v>
      </c>
      <c r="AE113" s="8">
        <v>3478.5300000000007</v>
      </c>
      <c r="AF113" s="8">
        <v>0</v>
      </c>
      <c r="AG113" s="1" t="s">
        <v>124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262.82226666666674</v>
      </c>
    </row>
    <row r="114" spans="1:56" ht="28.5" customHeight="1" x14ac:dyDescent="0.45">
      <c r="A114" s="3">
        <v>45705</v>
      </c>
      <c r="B114" s="14" t="s">
        <v>422</v>
      </c>
      <c r="C114" s="9" t="s">
        <v>152</v>
      </c>
      <c r="D114" s="13" t="s">
        <v>209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252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855</v>
      </c>
      <c r="V114" s="10">
        <v>0</v>
      </c>
      <c r="W114" s="10">
        <v>855</v>
      </c>
      <c r="X114" s="10">
        <v>16440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445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45674</v>
      </c>
      <c r="B115" s="14" t="s">
        <v>370</v>
      </c>
      <c r="C115" s="9" t="s">
        <v>152</v>
      </c>
      <c r="D115" s="13" t="s">
        <v>360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252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124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444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45611</v>
      </c>
      <c r="B116" s="14" t="s">
        <v>245</v>
      </c>
      <c r="C116" s="9" t="s">
        <v>152</v>
      </c>
      <c r="D116" s="13" t="s">
        <v>160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2320</v>
      </c>
      <c r="V116" s="10">
        <v>0</v>
      </c>
      <c r="W116" s="10">
        <v>2320</v>
      </c>
      <c r="X116" s="10">
        <v>20900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45611</v>
      </c>
      <c r="B117" s="14" t="s">
        <v>248</v>
      </c>
      <c r="C117" s="9" t="s">
        <v>152</v>
      </c>
      <c r="D117" s="13" t="s">
        <v>241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117</v>
      </c>
      <c r="V117" s="10">
        <v>0</v>
      </c>
      <c r="W117" s="10">
        <v>117</v>
      </c>
      <c r="X117" s="10">
        <v>10065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45611</v>
      </c>
      <c r="B118" s="14" t="s">
        <v>247</v>
      </c>
      <c r="C118" s="9" t="s">
        <v>152</v>
      </c>
      <c r="D118" s="13" t="s">
        <v>226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1434</v>
      </c>
      <c r="V118" s="10">
        <v>0</v>
      </c>
      <c r="W118" s="10">
        <v>1434</v>
      </c>
      <c r="X118" s="10">
        <v>11200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145</v>
      </c>
      <c r="AY118" s="2">
        <v>29.3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45523</v>
      </c>
      <c r="B119" s="14" t="s">
        <v>205</v>
      </c>
      <c r="C119" s="9" t="s">
        <v>152</v>
      </c>
      <c r="D119" s="13" t="s">
        <v>203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1260</v>
      </c>
      <c r="V119" s="10">
        <v>0</v>
      </c>
      <c r="W119" s="10">
        <v>1260</v>
      </c>
      <c r="X119" s="10">
        <v>11095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45523</v>
      </c>
      <c r="B120" s="14" t="s">
        <v>205</v>
      </c>
      <c r="C120" s="9" t="s">
        <v>152</v>
      </c>
      <c r="D120" s="13" t="s">
        <v>204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89</v>
      </c>
      <c r="V120" s="10">
        <v>0</v>
      </c>
      <c r="W120" s="10">
        <v>89</v>
      </c>
      <c r="X120" s="10">
        <v>11180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45643</v>
      </c>
      <c r="B121" s="14" t="s">
        <v>285</v>
      </c>
      <c r="C121" s="9" t="s">
        <v>111</v>
      </c>
      <c r="D121" s="13" t="s">
        <v>286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4000</v>
      </c>
      <c r="V121" s="10">
        <v>3712</v>
      </c>
      <c r="W121" s="10">
        <v>288</v>
      </c>
      <c r="X121" s="10">
        <v>4300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142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45720</v>
      </c>
      <c r="B122" s="14" t="s">
        <v>138</v>
      </c>
      <c r="C122" s="9" t="s">
        <v>111</v>
      </c>
      <c r="D122" s="13" t="s">
        <v>288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4000</v>
      </c>
      <c r="V122" s="10">
        <v>4010</v>
      </c>
      <c r="W122" s="10">
        <v>0</v>
      </c>
      <c r="X122" s="10">
        <v>4470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45720</v>
      </c>
      <c r="B123" s="14" t="s">
        <v>138</v>
      </c>
      <c r="C123" s="9" t="s">
        <v>111</v>
      </c>
      <c r="D123" s="13" t="s">
        <v>334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3000</v>
      </c>
      <c r="V123" s="10">
        <v>3065</v>
      </c>
      <c r="W123" s="10">
        <v>0</v>
      </c>
      <c r="X123" s="10">
        <v>3300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45628</v>
      </c>
      <c r="B124" s="14" t="s">
        <v>259</v>
      </c>
      <c r="C124" s="9" t="s">
        <v>111</v>
      </c>
      <c r="D124" s="13" t="s">
        <v>260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142</v>
      </c>
      <c r="U124" s="11">
        <v>2500</v>
      </c>
      <c r="V124" s="10">
        <v>2600</v>
      </c>
      <c r="W124" s="10">
        <v>0</v>
      </c>
      <c r="X124" s="10">
        <v>2800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45541</v>
      </c>
      <c r="B125" s="14" t="s">
        <v>211</v>
      </c>
      <c r="C125" s="9" t="s">
        <v>111</v>
      </c>
      <c r="D125" s="13" t="s">
        <v>212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142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217</v>
      </c>
      <c r="AG125" s="1" t="s">
        <v>122</v>
      </c>
      <c r="AH125" s="1" t="s">
        <v>75</v>
      </c>
      <c r="AI125" s="1">
        <v>4</v>
      </c>
      <c r="AJ125" s="3" t="s">
        <v>142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 t="s">
        <v>348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45548</v>
      </c>
      <c r="B126" s="14" t="s">
        <v>215</v>
      </c>
      <c r="C126" s="9" t="s">
        <v>111</v>
      </c>
      <c r="D126" s="13" t="s">
        <v>214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2500</v>
      </c>
      <c r="V126" s="10">
        <v>2364</v>
      </c>
      <c r="W126" s="10">
        <v>136</v>
      </c>
      <c r="X126" s="10">
        <v>5500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145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45581</v>
      </c>
      <c r="B127" s="14" t="s">
        <v>221</v>
      </c>
      <c r="C127" s="9" t="s">
        <v>111</v>
      </c>
      <c r="D127" s="13" t="s">
        <v>222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142</v>
      </c>
      <c r="U127" s="11">
        <v>3000</v>
      </c>
      <c r="V127" s="10">
        <v>3194</v>
      </c>
      <c r="W127" s="10">
        <v>0</v>
      </c>
      <c r="X127" s="10">
        <v>5632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38</v>
      </c>
      <c r="G128" s="9">
        <v>0</v>
      </c>
      <c r="H128" s="9">
        <v>0</v>
      </c>
      <c r="I128" s="9">
        <v>84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81</v>
      </c>
      <c r="AA128" s="8">
        <v>428778.9748000002</v>
      </c>
      <c r="AB128" s="8">
        <v>73694.353750000009</v>
      </c>
      <c r="AC128" s="8">
        <v>355084.62105000007</v>
      </c>
      <c r="AD128" s="8">
        <v>1834.6102500000002</v>
      </c>
      <c r="AE128" s="8">
        <v>426944.36455000017</v>
      </c>
      <c r="AF128" s="8" t="s">
        <v>58</v>
      </c>
      <c r="AG128" s="1" t="s">
        <v>122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45694</v>
      </c>
      <c r="B129" s="14" t="s">
        <v>395</v>
      </c>
      <c r="C129" s="9" t="s">
        <v>132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>
        <v>45747</v>
      </c>
      <c r="U129" s="11">
        <v>10000</v>
      </c>
      <c r="V129" s="10">
        <v>10000</v>
      </c>
      <c r="W129" s="10">
        <v>0</v>
      </c>
      <c r="X129" s="10">
        <v>6000</v>
      </c>
      <c r="Y129" s="10">
        <v>0</v>
      </c>
      <c r="Z129" s="9" t="s">
        <v>117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670</v>
      </c>
      <c r="AG129" s="1" t="s">
        <v>122</v>
      </c>
      <c r="AH129" s="1" t="s">
        <v>74</v>
      </c>
      <c r="AI129" s="1">
        <v>2</v>
      </c>
      <c r="AJ129" s="3">
        <v>45747</v>
      </c>
      <c r="AK129" s="3">
        <v>0</v>
      </c>
      <c r="AL129" s="3">
        <v>45738</v>
      </c>
      <c r="AM129" s="3">
        <v>45745</v>
      </c>
      <c r="AN129" s="3">
        <v>45746</v>
      </c>
      <c r="AO129" s="3">
        <v>45746</v>
      </c>
      <c r="AP129" s="3">
        <v>45742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118</v>
      </c>
      <c r="BD129" s="56">
        <v>0</v>
      </c>
    </row>
    <row r="130" spans="1:56" ht="28.5" customHeight="1" x14ac:dyDescent="0.45">
      <c r="A130" s="3">
        <v>45674</v>
      </c>
      <c r="B130" s="14" t="s">
        <v>327</v>
      </c>
      <c r="C130" s="9" t="s">
        <v>132</v>
      </c>
      <c r="D130" s="13" t="s">
        <v>366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>
        <v>45747</v>
      </c>
      <c r="U130" s="11">
        <v>2500</v>
      </c>
      <c r="V130" s="10">
        <v>2602</v>
      </c>
      <c r="W130" s="10">
        <v>0</v>
      </c>
      <c r="X130" s="10">
        <v>2700</v>
      </c>
      <c r="Y130" s="10">
        <v>0</v>
      </c>
      <c r="Z130" s="9" t="s">
        <v>117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74</v>
      </c>
      <c r="AI130" s="1">
        <v>2</v>
      </c>
      <c r="AJ130" s="3">
        <v>45747</v>
      </c>
      <c r="AK130" s="3">
        <v>0</v>
      </c>
      <c r="AL130" s="3">
        <v>45738</v>
      </c>
      <c r="AM130" s="3">
        <v>45745</v>
      </c>
      <c r="AN130" s="3">
        <v>45746</v>
      </c>
      <c r="AO130" s="3">
        <v>45746</v>
      </c>
      <c r="AP130" s="3">
        <v>45742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118</v>
      </c>
      <c r="BD130" s="56">
        <v>0</v>
      </c>
    </row>
    <row r="131" spans="1:56" ht="28.5" customHeight="1" x14ac:dyDescent="0.45">
      <c r="A131" s="3">
        <v>45674</v>
      </c>
      <c r="B131" s="14" t="s">
        <v>327</v>
      </c>
      <c r="C131" s="9" t="s">
        <v>132</v>
      </c>
      <c r="D131" s="13" t="s">
        <v>365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>
        <v>45747</v>
      </c>
      <c r="U131" s="11">
        <v>2500</v>
      </c>
      <c r="V131" s="10">
        <v>2525</v>
      </c>
      <c r="W131" s="10">
        <v>0</v>
      </c>
      <c r="X131" s="10">
        <v>2750</v>
      </c>
      <c r="Y131" s="10">
        <v>0</v>
      </c>
      <c r="Z131" s="9" t="s">
        <v>117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74</v>
      </c>
      <c r="AI131" s="1">
        <v>2</v>
      </c>
      <c r="AJ131" s="3">
        <v>45747</v>
      </c>
      <c r="AK131" s="3">
        <v>0</v>
      </c>
      <c r="AL131" s="3">
        <v>45738</v>
      </c>
      <c r="AM131" s="3">
        <v>45745</v>
      </c>
      <c r="AN131" s="3">
        <v>45746</v>
      </c>
      <c r="AO131" s="3">
        <v>45746</v>
      </c>
      <c r="AP131" s="3">
        <v>45742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118</v>
      </c>
      <c r="BD131" s="56">
        <v>0</v>
      </c>
    </row>
    <row r="132" spans="1:56" ht="28.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82</v>
      </c>
      <c r="J132" s="9" t="s">
        <v>78</v>
      </c>
      <c r="K132" s="9">
        <v>2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117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126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119</v>
      </c>
      <c r="BD132" s="56">
        <v>0</v>
      </c>
    </row>
    <row r="133" spans="1:56" ht="28.5" customHeight="1" x14ac:dyDescent="0.45">
      <c r="A133" s="3">
        <v>45721</v>
      </c>
      <c r="B133" s="14" t="s">
        <v>511</v>
      </c>
      <c r="C133" s="9" t="s">
        <v>73</v>
      </c>
      <c r="D133" s="13" t="s">
        <v>231</v>
      </c>
      <c r="E133" s="9">
        <v>20</v>
      </c>
      <c r="F133" s="9">
        <v>32</v>
      </c>
      <c r="G133" s="9" t="s">
        <v>60</v>
      </c>
      <c r="H133" s="9">
        <v>0</v>
      </c>
      <c r="I133" s="9">
        <v>72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156</v>
      </c>
      <c r="T133" s="12">
        <v>45743</v>
      </c>
      <c r="U133" s="11">
        <v>10000</v>
      </c>
      <c r="V133" s="10">
        <v>9348</v>
      </c>
      <c r="W133" s="10">
        <v>652</v>
      </c>
      <c r="X133" s="10">
        <v>10762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123</v>
      </c>
      <c r="AH133" s="1" t="s">
        <v>74</v>
      </c>
      <c r="AI133" s="1">
        <v>2</v>
      </c>
      <c r="AJ133" s="3">
        <v>45743</v>
      </c>
      <c r="AK133" s="3">
        <v>0</v>
      </c>
      <c r="AL133" s="3">
        <v>45734</v>
      </c>
      <c r="AM133" s="3">
        <v>45741</v>
      </c>
      <c r="AN133" s="3">
        <v>45742</v>
      </c>
      <c r="AO133" s="3">
        <v>45742</v>
      </c>
      <c r="AP133" s="3">
        <v>45738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8.5" customHeight="1" x14ac:dyDescent="0.45">
      <c r="A134" s="3">
        <v>45714</v>
      </c>
      <c r="B134" s="14" t="s">
        <v>459</v>
      </c>
      <c r="C134" s="9" t="s">
        <v>86</v>
      </c>
      <c r="D134" s="13" t="s">
        <v>381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329</v>
      </c>
      <c r="T134" s="12">
        <v>45743</v>
      </c>
      <c r="U134" s="11">
        <v>50000</v>
      </c>
      <c r="V134" s="10">
        <v>0</v>
      </c>
      <c r="W134" s="10">
        <v>50000</v>
      </c>
      <c r="X134" s="10">
        <v>10180</v>
      </c>
      <c r="Y134" s="10">
        <v>41811</v>
      </c>
      <c r="Z134" s="9" t="s">
        <v>82</v>
      </c>
      <c r="AA134" s="8">
        <v>44975.674590000002</v>
      </c>
      <c r="AB134" s="8">
        <v>44975.674590000002</v>
      </c>
      <c r="AC134" s="8">
        <v>0</v>
      </c>
      <c r="AD134" s="8">
        <v>0</v>
      </c>
      <c r="AE134" s="8">
        <v>0</v>
      </c>
      <c r="AF134" s="8" t="s">
        <v>432</v>
      </c>
      <c r="AG134" s="1" t="s">
        <v>123</v>
      </c>
      <c r="AH134" s="1" t="s">
        <v>74</v>
      </c>
      <c r="AI134" s="1">
        <v>2</v>
      </c>
      <c r="AJ134" s="3">
        <v>45743</v>
      </c>
      <c r="AK134" s="3">
        <v>0</v>
      </c>
      <c r="AL134" s="3">
        <v>45734</v>
      </c>
      <c r="AM134" s="3">
        <v>45741</v>
      </c>
      <c r="AN134" s="3">
        <v>45742</v>
      </c>
      <c r="AO134" s="3">
        <v>45742</v>
      </c>
      <c r="AP134" s="3">
        <v>45738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8.5" customHeight="1" x14ac:dyDescent="0.45">
      <c r="A135" s="3">
        <v>45724</v>
      </c>
      <c r="B135" s="14" t="s">
        <v>589</v>
      </c>
      <c r="C135" s="9" t="s">
        <v>86</v>
      </c>
      <c r="D135" s="13" t="s">
        <v>322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45744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82</v>
      </c>
      <c r="AA135" s="8">
        <v>21513.800000000003</v>
      </c>
      <c r="AB135" s="8">
        <v>21513.800000000003</v>
      </c>
      <c r="AC135" s="8">
        <v>0</v>
      </c>
      <c r="AD135" s="8">
        <v>0</v>
      </c>
      <c r="AE135" s="8">
        <v>0</v>
      </c>
      <c r="AF135" s="8" t="s">
        <v>436</v>
      </c>
      <c r="AG135" s="1" t="s">
        <v>123</v>
      </c>
      <c r="AH135" s="1" t="s">
        <v>74</v>
      </c>
      <c r="AI135" s="1">
        <v>2</v>
      </c>
      <c r="AJ135" s="3">
        <v>45744</v>
      </c>
      <c r="AK135" s="3">
        <v>0</v>
      </c>
      <c r="AL135" s="3">
        <v>45735</v>
      </c>
      <c r="AM135" s="3">
        <v>45742</v>
      </c>
      <c r="AN135" s="3">
        <v>45743</v>
      </c>
      <c r="AO135" s="3">
        <v>45743</v>
      </c>
      <c r="AP135" s="3">
        <v>45739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45720</v>
      </c>
      <c r="B136" s="14" t="s">
        <v>506</v>
      </c>
      <c r="C136" s="9" t="s">
        <v>86</v>
      </c>
      <c r="D136" s="13" t="s">
        <v>405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45743</v>
      </c>
      <c r="U136" s="11">
        <v>25000</v>
      </c>
      <c r="V136" s="10">
        <v>0</v>
      </c>
      <c r="W136" s="10">
        <v>25000</v>
      </c>
      <c r="X136" s="10">
        <v>0</v>
      </c>
      <c r="Y136" s="10">
        <v>26250</v>
      </c>
      <c r="Z136" s="9" t="s">
        <v>82</v>
      </c>
      <c r="AA136" s="8">
        <v>26892.250000000004</v>
      </c>
      <c r="AB136" s="8">
        <v>26892.250000000004</v>
      </c>
      <c r="AC136" s="8">
        <v>0</v>
      </c>
      <c r="AD136" s="8">
        <v>0</v>
      </c>
      <c r="AE136" s="8">
        <v>0</v>
      </c>
      <c r="AF136" s="8" t="s">
        <v>432</v>
      </c>
      <c r="AG136" s="1" t="s">
        <v>123</v>
      </c>
      <c r="AH136" s="1" t="s">
        <v>74</v>
      </c>
      <c r="AI136" s="1">
        <v>2</v>
      </c>
      <c r="AJ136" s="3">
        <v>45743</v>
      </c>
      <c r="AK136" s="3">
        <v>0</v>
      </c>
      <c r="AL136" s="3">
        <v>45734</v>
      </c>
      <c r="AM136" s="3">
        <v>45741</v>
      </c>
      <c r="AN136" s="3">
        <v>45742</v>
      </c>
      <c r="AO136" s="3">
        <v>45742</v>
      </c>
      <c r="AP136" s="3">
        <v>45738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8.5" customHeight="1" x14ac:dyDescent="0.45">
      <c r="A137" s="3">
        <v>45721</v>
      </c>
      <c r="B137" s="14" t="s">
        <v>522</v>
      </c>
      <c r="C137" s="9" t="s">
        <v>152</v>
      </c>
      <c r="D137" s="13" t="s">
        <v>491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112</v>
      </c>
      <c r="T137" s="12">
        <v>45744</v>
      </c>
      <c r="U137" s="11">
        <v>10503</v>
      </c>
      <c r="V137" s="10">
        <v>0</v>
      </c>
      <c r="W137" s="10">
        <v>10503</v>
      </c>
      <c r="X137" s="10">
        <v>0</v>
      </c>
      <c r="Y137" s="10">
        <v>11028.15</v>
      </c>
      <c r="Z137" s="9" t="s">
        <v>82</v>
      </c>
      <c r="AA137" s="8">
        <v>11004.518250000001</v>
      </c>
      <c r="AB137" s="8">
        <v>11004.518250000001</v>
      </c>
      <c r="AC137" s="8">
        <v>0</v>
      </c>
      <c r="AD137" s="8">
        <v>0</v>
      </c>
      <c r="AE137" s="8">
        <v>0</v>
      </c>
      <c r="AF137" s="8">
        <v>0</v>
      </c>
      <c r="AG137" s="1" t="s">
        <v>123</v>
      </c>
      <c r="AH137" s="1" t="s">
        <v>74</v>
      </c>
      <c r="AI137" s="1">
        <v>2</v>
      </c>
      <c r="AJ137" s="3">
        <v>45744</v>
      </c>
      <c r="AK137" s="3">
        <v>0</v>
      </c>
      <c r="AL137" s="3">
        <v>45735</v>
      </c>
      <c r="AM137" s="3">
        <v>45742</v>
      </c>
      <c r="AN137" s="3">
        <v>45743</v>
      </c>
      <c r="AO137" s="3">
        <v>45743</v>
      </c>
      <c r="AP137" s="3">
        <v>45739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8.5" customHeight="1" x14ac:dyDescent="0.45">
      <c r="A138" s="3">
        <v>45724</v>
      </c>
      <c r="B138" s="14" t="s">
        <v>590</v>
      </c>
      <c r="C138" s="9" t="s">
        <v>86</v>
      </c>
      <c r="D138" s="13" t="s">
        <v>526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45744</v>
      </c>
      <c r="U138" s="11">
        <v>7000</v>
      </c>
      <c r="V138" s="10">
        <v>0</v>
      </c>
      <c r="W138" s="10">
        <v>7000</v>
      </c>
      <c r="X138" s="10">
        <v>0</v>
      </c>
      <c r="Y138" s="10">
        <v>7350</v>
      </c>
      <c r="Z138" s="9" t="s">
        <v>82</v>
      </c>
      <c r="AA138" s="8">
        <v>7529.8300000000008</v>
      </c>
      <c r="AB138" s="8">
        <v>7529.8300000000008</v>
      </c>
      <c r="AC138" s="8">
        <v>0</v>
      </c>
      <c r="AD138" s="8">
        <v>0</v>
      </c>
      <c r="AE138" s="8">
        <v>0</v>
      </c>
      <c r="AF138" s="8" t="s">
        <v>436</v>
      </c>
      <c r="AG138" s="1" t="s">
        <v>123</v>
      </c>
      <c r="AH138" s="1" t="s">
        <v>74</v>
      </c>
      <c r="AI138" s="1">
        <v>2</v>
      </c>
      <c r="AJ138" s="3">
        <v>45744</v>
      </c>
      <c r="AK138" s="3">
        <v>0</v>
      </c>
      <c r="AL138" s="3">
        <v>45735</v>
      </c>
      <c r="AM138" s="3">
        <v>45742</v>
      </c>
      <c r="AN138" s="3">
        <v>45743</v>
      </c>
      <c r="AO138" s="3">
        <v>45743</v>
      </c>
      <c r="AP138" s="3">
        <v>45739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8.5" customHeight="1" x14ac:dyDescent="0.45">
      <c r="A139" s="3">
        <v>45724</v>
      </c>
      <c r="B139" s="14" t="s">
        <v>590</v>
      </c>
      <c r="C139" s="9" t="s">
        <v>86</v>
      </c>
      <c r="D139" s="13" t="s">
        <v>527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45744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82</v>
      </c>
      <c r="AA139" s="8">
        <v>32270.700000000004</v>
      </c>
      <c r="AB139" s="8">
        <v>1248</v>
      </c>
      <c r="AC139" s="8">
        <v>31022.700000000004</v>
      </c>
      <c r="AD139" s="8">
        <v>0</v>
      </c>
      <c r="AE139" s="8">
        <v>0</v>
      </c>
      <c r="AF139" s="8" t="s">
        <v>436</v>
      </c>
      <c r="AG139" s="1" t="s">
        <v>124</v>
      </c>
      <c r="AH139" s="1" t="s">
        <v>74</v>
      </c>
      <c r="AI139" s="1">
        <v>2</v>
      </c>
      <c r="AJ139" s="3">
        <v>45744</v>
      </c>
      <c r="AK139" s="3">
        <v>0</v>
      </c>
      <c r="AL139" s="3">
        <v>45735</v>
      </c>
      <c r="AM139" s="3">
        <v>45742</v>
      </c>
      <c r="AN139" s="3">
        <v>45743</v>
      </c>
      <c r="AO139" s="3">
        <v>45743</v>
      </c>
      <c r="AP139" s="3">
        <v>45739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2371.5130666666669</v>
      </c>
    </row>
    <row r="140" spans="1:56" ht="28.5" customHeight="1" x14ac:dyDescent="0.45">
      <c r="A140" s="3">
        <v>45721</v>
      </c>
      <c r="B140" s="14" t="s">
        <v>522</v>
      </c>
      <c r="C140" s="9" t="s">
        <v>152</v>
      </c>
      <c r="D140" s="13" t="s">
        <v>491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>
        <v>45744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10477.5</v>
      </c>
      <c r="AB140" s="8">
        <v>0</v>
      </c>
      <c r="AC140" s="8">
        <v>10477.5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74</v>
      </c>
      <c r="AI140" s="1">
        <v>2</v>
      </c>
      <c r="AJ140" s="3">
        <v>45744</v>
      </c>
      <c r="AK140" s="3">
        <v>0</v>
      </c>
      <c r="AL140" s="3">
        <v>45735</v>
      </c>
      <c r="AM140" s="3">
        <v>45742</v>
      </c>
      <c r="AN140" s="3">
        <v>45743</v>
      </c>
      <c r="AO140" s="3">
        <v>45743</v>
      </c>
      <c r="AP140" s="3">
        <v>45739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800.9466666666666</v>
      </c>
    </row>
    <row r="141" spans="1:56" ht="28.5" customHeight="1" x14ac:dyDescent="0.45">
      <c r="A141" s="3">
        <v>45721</v>
      </c>
      <c r="B141" s="14" t="s">
        <v>520</v>
      </c>
      <c r="C141" s="9" t="s">
        <v>152</v>
      </c>
      <c r="D141" s="13" t="s">
        <v>293</v>
      </c>
      <c r="E141" s="9">
        <v>20</v>
      </c>
      <c r="F141" s="9">
        <v>36</v>
      </c>
      <c r="G141" s="9" t="s">
        <v>60</v>
      </c>
      <c r="H141" s="9">
        <v>0</v>
      </c>
      <c r="I141" s="9">
        <v>78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112</v>
      </c>
      <c r="T141" s="12">
        <v>45747</v>
      </c>
      <c r="U141" s="11">
        <v>10080</v>
      </c>
      <c r="V141" s="10">
        <v>0</v>
      </c>
      <c r="W141" s="10">
        <v>10080</v>
      </c>
      <c r="X141" s="10">
        <v>0</v>
      </c>
      <c r="Y141" s="10">
        <v>10584</v>
      </c>
      <c r="Z141" s="9" t="s">
        <v>82</v>
      </c>
      <c r="AA141" s="8">
        <v>10561.320000000002</v>
      </c>
      <c r="AB141" s="8">
        <v>0</v>
      </c>
      <c r="AC141" s="8">
        <v>10561.320000000002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74</v>
      </c>
      <c r="AI141" s="1">
        <v>2</v>
      </c>
      <c r="AJ141" s="3">
        <v>45747</v>
      </c>
      <c r="AK141" s="3">
        <v>0</v>
      </c>
      <c r="AL141" s="3">
        <v>45738</v>
      </c>
      <c r="AM141" s="3">
        <v>45745</v>
      </c>
      <c r="AN141" s="3">
        <v>45746</v>
      </c>
      <c r="AO141" s="3">
        <v>45746</v>
      </c>
      <c r="AP141" s="3">
        <v>45742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807.35424000000012</v>
      </c>
    </row>
    <row r="142" spans="1:56" ht="28.5" customHeight="1" x14ac:dyDescent="0.45">
      <c r="A142" s="3">
        <v>45721</v>
      </c>
      <c r="B142" s="14" t="s">
        <v>521</v>
      </c>
      <c r="C142" s="9" t="s">
        <v>152</v>
      </c>
      <c r="D142" s="13" t="s">
        <v>289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>
        <v>45747</v>
      </c>
      <c r="U142" s="11">
        <v>10080</v>
      </c>
      <c r="V142" s="10">
        <v>0</v>
      </c>
      <c r="W142" s="10">
        <v>10080</v>
      </c>
      <c r="X142" s="10">
        <v>10900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123</v>
      </c>
      <c r="AH142" s="1" t="s">
        <v>74</v>
      </c>
      <c r="AI142" s="1">
        <v>2</v>
      </c>
      <c r="AJ142" s="3">
        <v>45747</v>
      </c>
      <c r="AK142" s="3">
        <v>0</v>
      </c>
      <c r="AL142" s="3">
        <v>45738</v>
      </c>
      <c r="AM142" s="3">
        <v>45745</v>
      </c>
      <c r="AN142" s="3">
        <v>45746</v>
      </c>
      <c r="AO142" s="3">
        <v>45746</v>
      </c>
      <c r="AP142" s="3">
        <v>45742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45724</v>
      </c>
      <c r="B143" s="14" t="s">
        <v>591</v>
      </c>
      <c r="C143" s="9" t="s">
        <v>86</v>
      </c>
      <c r="D143" s="13" t="s">
        <v>528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45747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436</v>
      </c>
      <c r="AG143" s="1" t="s">
        <v>123</v>
      </c>
      <c r="AH143" s="1" t="s">
        <v>74</v>
      </c>
      <c r="AI143" s="1">
        <v>2</v>
      </c>
      <c r="AJ143" s="3">
        <v>45747</v>
      </c>
      <c r="AK143" s="3">
        <v>0</v>
      </c>
      <c r="AL143" s="3">
        <v>45738</v>
      </c>
      <c r="AM143" s="3">
        <v>45745</v>
      </c>
      <c r="AN143" s="3">
        <v>45746</v>
      </c>
      <c r="AO143" s="3">
        <v>45746</v>
      </c>
      <c r="AP143" s="3">
        <v>45742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1644.610488888889</v>
      </c>
    </row>
    <row r="144" spans="1:56" ht="28.5" customHeight="1" x14ac:dyDescent="0.45">
      <c r="A144" s="3">
        <v>45724</v>
      </c>
      <c r="B144" s="14" t="s">
        <v>591</v>
      </c>
      <c r="C144" s="9" t="s">
        <v>86</v>
      </c>
      <c r="D144" s="13" t="s">
        <v>269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45747</v>
      </c>
      <c r="U144" s="11">
        <v>15000</v>
      </c>
      <c r="V144" s="10">
        <v>0</v>
      </c>
      <c r="W144" s="10">
        <v>15000</v>
      </c>
      <c r="X144" s="10">
        <v>0</v>
      </c>
      <c r="Y144" s="10">
        <v>15750</v>
      </c>
      <c r="Z144" s="9" t="s">
        <v>82</v>
      </c>
      <c r="AA144" s="8">
        <v>16135.350000000002</v>
      </c>
      <c r="AB144" s="8">
        <v>0</v>
      </c>
      <c r="AC144" s="8">
        <v>16135.350000000002</v>
      </c>
      <c r="AD144" s="8">
        <v>0</v>
      </c>
      <c r="AE144" s="8">
        <v>0</v>
      </c>
      <c r="AF144" s="8" t="s">
        <v>436</v>
      </c>
      <c r="AG144" s="1" t="s">
        <v>123</v>
      </c>
      <c r="AH144" s="1" t="s">
        <v>74</v>
      </c>
      <c r="AI144" s="1">
        <v>2</v>
      </c>
      <c r="AJ144" s="3">
        <v>45747</v>
      </c>
      <c r="AK144" s="3">
        <v>0</v>
      </c>
      <c r="AL144" s="3">
        <v>45738</v>
      </c>
      <c r="AM144" s="3">
        <v>45745</v>
      </c>
      <c r="AN144" s="3">
        <v>45746</v>
      </c>
      <c r="AO144" s="3">
        <v>45746</v>
      </c>
      <c r="AP144" s="3">
        <v>45742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1233.4578666666669</v>
      </c>
    </row>
    <row r="145" spans="1:56" ht="28.5" customHeight="1" x14ac:dyDescent="0.45">
      <c r="A145" s="3">
        <v>45724</v>
      </c>
      <c r="B145" s="14" t="s">
        <v>591</v>
      </c>
      <c r="C145" s="9" t="s">
        <v>86</v>
      </c>
      <c r="D145" s="13" t="s">
        <v>529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45747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82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 t="s">
        <v>436</v>
      </c>
      <c r="AG145" s="1" t="s">
        <v>123</v>
      </c>
      <c r="AH145" s="1" t="s">
        <v>74</v>
      </c>
      <c r="AI145" s="1">
        <v>2</v>
      </c>
      <c r="AJ145" s="3">
        <v>45747</v>
      </c>
      <c r="AK145" s="3">
        <v>0</v>
      </c>
      <c r="AL145" s="3">
        <v>45738</v>
      </c>
      <c r="AM145" s="3">
        <v>45745</v>
      </c>
      <c r="AN145" s="3">
        <v>45746</v>
      </c>
      <c r="AO145" s="3">
        <v>45746</v>
      </c>
      <c r="AP145" s="3">
        <v>45742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822.3052444444445</v>
      </c>
    </row>
    <row r="146" spans="1:56" ht="28.5" customHeight="1" x14ac:dyDescent="0.45">
      <c r="A146" s="3">
        <v>45724</v>
      </c>
      <c r="B146" s="14" t="s">
        <v>592</v>
      </c>
      <c r="C146" s="9" t="s">
        <v>86</v>
      </c>
      <c r="D146" s="13" t="s">
        <v>268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45747</v>
      </c>
      <c r="U146" s="11">
        <v>20000</v>
      </c>
      <c r="V146" s="10">
        <v>0</v>
      </c>
      <c r="W146" s="10">
        <v>20000</v>
      </c>
      <c r="X146" s="10">
        <v>0</v>
      </c>
      <c r="Y146" s="10">
        <v>21000</v>
      </c>
      <c r="Z146" s="9" t="s">
        <v>82</v>
      </c>
      <c r="AA146" s="8">
        <v>21513.800000000003</v>
      </c>
      <c r="AB146" s="8">
        <v>0</v>
      </c>
      <c r="AC146" s="8">
        <v>21513.800000000003</v>
      </c>
      <c r="AD146" s="8">
        <v>0</v>
      </c>
      <c r="AE146" s="8">
        <v>0</v>
      </c>
      <c r="AF146" s="8" t="s">
        <v>436</v>
      </c>
      <c r="AG146" s="1" t="s">
        <v>123</v>
      </c>
      <c r="AH146" s="1" t="s">
        <v>74</v>
      </c>
      <c r="AI146" s="1">
        <v>2</v>
      </c>
      <c r="AJ146" s="3">
        <v>45747</v>
      </c>
      <c r="AK146" s="3">
        <v>0</v>
      </c>
      <c r="AL146" s="3">
        <v>45738</v>
      </c>
      <c r="AM146" s="3">
        <v>45745</v>
      </c>
      <c r="AN146" s="3">
        <v>45746</v>
      </c>
      <c r="AO146" s="3">
        <v>45746</v>
      </c>
      <c r="AP146" s="3">
        <v>45742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1644.610488888889</v>
      </c>
    </row>
    <row r="147" spans="1:56" ht="28.5" customHeight="1" x14ac:dyDescent="0.45">
      <c r="A147" s="3">
        <v>45722</v>
      </c>
      <c r="B147" s="14" t="s">
        <v>530</v>
      </c>
      <c r="C147" s="9" t="s">
        <v>86</v>
      </c>
      <c r="D147" s="13" t="s">
        <v>321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45747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436</v>
      </c>
      <c r="AG147" s="1" t="s">
        <v>123</v>
      </c>
      <c r="AH147" s="1" t="s">
        <v>74</v>
      </c>
      <c r="AI147" s="1">
        <v>2</v>
      </c>
      <c r="AJ147" s="3">
        <v>45747</v>
      </c>
      <c r="AK147" s="3">
        <v>0</v>
      </c>
      <c r="AL147" s="3">
        <v>45738</v>
      </c>
      <c r="AM147" s="3">
        <v>45745</v>
      </c>
      <c r="AN147" s="3">
        <v>45746</v>
      </c>
      <c r="AO147" s="3">
        <v>45746</v>
      </c>
      <c r="AP147" s="3">
        <v>45742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45723</v>
      </c>
      <c r="B148" s="14" t="s">
        <v>552</v>
      </c>
      <c r="C148" s="9" t="s">
        <v>86</v>
      </c>
      <c r="D148" s="13" t="s">
        <v>435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45747</v>
      </c>
      <c r="U148" s="11">
        <v>40000</v>
      </c>
      <c r="V148" s="10">
        <v>0</v>
      </c>
      <c r="W148" s="10">
        <v>40000</v>
      </c>
      <c r="X148" s="10">
        <v>0</v>
      </c>
      <c r="Y148" s="10">
        <v>42000</v>
      </c>
      <c r="Z148" s="9" t="s">
        <v>82</v>
      </c>
      <c r="AA148" s="8">
        <v>43027.600000000006</v>
      </c>
      <c r="AB148" s="8">
        <v>0</v>
      </c>
      <c r="AC148" s="8">
        <v>43027.600000000006</v>
      </c>
      <c r="AD148" s="8">
        <v>0</v>
      </c>
      <c r="AE148" s="8">
        <v>0</v>
      </c>
      <c r="AF148" s="8" t="s">
        <v>436</v>
      </c>
      <c r="AG148" s="1" t="s">
        <v>123</v>
      </c>
      <c r="AH148" s="1" t="s">
        <v>74</v>
      </c>
      <c r="AI148" s="1">
        <v>2</v>
      </c>
      <c r="AJ148" s="3">
        <v>45747</v>
      </c>
      <c r="AK148" s="3">
        <v>0</v>
      </c>
      <c r="AL148" s="3">
        <v>45738</v>
      </c>
      <c r="AM148" s="3">
        <v>45745</v>
      </c>
      <c r="AN148" s="3">
        <v>45746</v>
      </c>
      <c r="AO148" s="3">
        <v>45746</v>
      </c>
      <c r="AP148" s="3">
        <v>45742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3289.220977777778</v>
      </c>
    </row>
    <row r="149" spans="1:56" ht="28.5" customHeight="1" x14ac:dyDescent="0.45">
      <c r="A149" s="3">
        <v>45724</v>
      </c>
      <c r="B149" s="14" t="s">
        <v>593</v>
      </c>
      <c r="C149" s="9" t="s">
        <v>86</v>
      </c>
      <c r="D149" s="13" t="s">
        <v>328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329</v>
      </c>
      <c r="T149" s="12">
        <v>45748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298</v>
      </c>
      <c r="AG149" s="1" t="s">
        <v>123</v>
      </c>
      <c r="AH149" s="1" t="s">
        <v>74</v>
      </c>
      <c r="AI149" s="1">
        <v>2</v>
      </c>
      <c r="AJ149" s="3">
        <v>45748</v>
      </c>
      <c r="AK149" s="3">
        <v>0</v>
      </c>
      <c r="AL149" s="3">
        <v>45739</v>
      </c>
      <c r="AM149" s="3">
        <v>45746</v>
      </c>
      <c r="AN149" s="3">
        <v>45747</v>
      </c>
      <c r="AO149" s="3">
        <v>45747</v>
      </c>
      <c r="AP149" s="3">
        <v>45743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1644.610488888889</v>
      </c>
    </row>
    <row r="150" spans="1:56" ht="28.5" customHeight="1" x14ac:dyDescent="0.45">
      <c r="A150" s="3">
        <v>45731</v>
      </c>
      <c r="B150" s="14" t="s">
        <v>657</v>
      </c>
      <c r="C150" s="9" t="s">
        <v>86</v>
      </c>
      <c r="D150" s="13" t="s">
        <v>615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45749</v>
      </c>
      <c r="U150" s="11">
        <v>15000</v>
      </c>
      <c r="V150" s="10">
        <v>0</v>
      </c>
      <c r="W150" s="10">
        <v>15000</v>
      </c>
      <c r="X150" s="10">
        <v>0</v>
      </c>
      <c r="Y150" s="10">
        <v>15750</v>
      </c>
      <c r="Z150" s="9" t="s">
        <v>82</v>
      </c>
      <c r="AA150" s="8">
        <v>16135.350000000002</v>
      </c>
      <c r="AB150" s="8">
        <v>0</v>
      </c>
      <c r="AC150" s="8">
        <v>16135.350000000002</v>
      </c>
      <c r="AD150" s="8">
        <v>0</v>
      </c>
      <c r="AE150" s="8">
        <v>0</v>
      </c>
      <c r="AF150" s="8" t="s">
        <v>243</v>
      </c>
      <c r="AG150" s="1" t="s">
        <v>123</v>
      </c>
      <c r="AH150" s="1" t="s">
        <v>74</v>
      </c>
      <c r="AI150" s="1">
        <v>2</v>
      </c>
      <c r="AJ150" s="3">
        <v>45749</v>
      </c>
      <c r="AK150" s="3">
        <v>0</v>
      </c>
      <c r="AL150" s="3">
        <v>45740</v>
      </c>
      <c r="AM150" s="3">
        <v>45747</v>
      </c>
      <c r="AN150" s="3">
        <v>45748</v>
      </c>
      <c r="AO150" s="3">
        <v>45748</v>
      </c>
      <c r="AP150" s="3">
        <v>45744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1233.4578666666669</v>
      </c>
    </row>
    <row r="151" spans="1:56" ht="28.5" customHeight="1" x14ac:dyDescent="0.45">
      <c r="A151" s="3">
        <v>45731</v>
      </c>
      <c r="B151" s="14" t="s">
        <v>658</v>
      </c>
      <c r="C151" s="9" t="s">
        <v>86</v>
      </c>
      <c r="D151" s="13" t="s">
        <v>619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45749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45749</v>
      </c>
      <c r="AK151" s="3">
        <v>0</v>
      </c>
      <c r="AL151" s="3">
        <v>45740</v>
      </c>
      <c r="AM151" s="3">
        <v>45747</v>
      </c>
      <c r="AN151" s="3">
        <v>45748</v>
      </c>
      <c r="AO151" s="3">
        <v>45748</v>
      </c>
      <c r="AP151" s="3">
        <v>45744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411.15262222222225</v>
      </c>
    </row>
    <row r="152" spans="1:56" ht="28.5" customHeight="1" x14ac:dyDescent="0.45">
      <c r="A152" s="3">
        <v>45731</v>
      </c>
      <c r="B152" s="14" t="s">
        <v>658</v>
      </c>
      <c r="C152" s="9" t="s">
        <v>86</v>
      </c>
      <c r="D152" s="13" t="s">
        <v>620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45749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243</v>
      </c>
      <c r="AG152" s="1" t="s">
        <v>123</v>
      </c>
      <c r="AH152" s="1" t="s">
        <v>74</v>
      </c>
      <c r="AI152" s="1">
        <v>2</v>
      </c>
      <c r="AJ152" s="3">
        <v>45749</v>
      </c>
      <c r="AK152" s="3">
        <v>0</v>
      </c>
      <c r="AL152" s="3">
        <v>45740</v>
      </c>
      <c r="AM152" s="3">
        <v>45747</v>
      </c>
      <c r="AN152" s="3">
        <v>45748</v>
      </c>
      <c r="AO152" s="3">
        <v>45748</v>
      </c>
      <c r="AP152" s="3">
        <v>45744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45731</v>
      </c>
      <c r="B153" s="14" t="s">
        <v>659</v>
      </c>
      <c r="C153" s="9" t="s">
        <v>86</v>
      </c>
      <c r="D153" s="13" t="s">
        <v>621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45749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243</v>
      </c>
      <c r="AG153" s="1" t="s">
        <v>123</v>
      </c>
      <c r="AH153" s="1" t="s">
        <v>74</v>
      </c>
      <c r="AI153" s="1">
        <v>2</v>
      </c>
      <c r="AJ153" s="3">
        <v>45749</v>
      </c>
      <c r="AK153" s="3">
        <v>0</v>
      </c>
      <c r="AL153" s="3">
        <v>45740</v>
      </c>
      <c r="AM153" s="3">
        <v>45747</v>
      </c>
      <c r="AN153" s="3">
        <v>45748</v>
      </c>
      <c r="AO153" s="3">
        <v>45748</v>
      </c>
      <c r="AP153" s="3">
        <v>45744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45724</v>
      </c>
      <c r="B154" s="14" t="s">
        <v>593</v>
      </c>
      <c r="C154" s="9" t="s">
        <v>86</v>
      </c>
      <c r="D154" s="13" t="s">
        <v>527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329</v>
      </c>
      <c r="T154" s="12">
        <v>45750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298</v>
      </c>
      <c r="AG154" s="1" t="s">
        <v>123</v>
      </c>
      <c r="AH154" s="1" t="s">
        <v>74</v>
      </c>
      <c r="AI154" s="1">
        <v>2</v>
      </c>
      <c r="AJ154" s="3">
        <v>45750</v>
      </c>
      <c r="AK154" s="3">
        <v>0</v>
      </c>
      <c r="AL154" s="3">
        <v>45741</v>
      </c>
      <c r="AM154" s="3">
        <v>45748</v>
      </c>
      <c r="AN154" s="3">
        <v>45749</v>
      </c>
      <c r="AO154" s="3">
        <v>45749</v>
      </c>
      <c r="AP154" s="3">
        <v>45745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45722</v>
      </c>
      <c r="B155" s="14" t="s">
        <v>531</v>
      </c>
      <c r="C155" s="9" t="s">
        <v>86</v>
      </c>
      <c r="D155" s="13" t="s">
        <v>321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45750</v>
      </c>
      <c r="U155" s="11">
        <v>40000</v>
      </c>
      <c r="V155" s="10">
        <v>0</v>
      </c>
      <c r="W155" s="10">
        <v>40000</v>
      </c>
      <c r="X155" s="10">
        <v>0</v>
      </c>
      <c r="Y155" s="10">
        <v>42000</v>
      </c>
      <c r="Z155" s="9" t="s">
        <v>82</v>
      </c>
      <c r="AA155" s="8">
        <v>43027.600000000006</v>
      </c>
      <c r="AB155" s="8">
        <v>0</v>
      </c>
      <c r="AC155" s="8">
        <v>43027.600000000006</v>
      </c>
      <c r="AD155" s="8">
        <v>0</v>
      </c>
      <c r="AE155" s="8">
        <v>0</v>
      </c>
      <c r="AF155" s="8" t="s">
        <v>436</v>
      </c>
      <c r="AG155" s="1" t="s">
        <v>123</v>
      </c>
      <c r="AH155" s="1" t="s">
        <v>74</v>
      </c>
      <c r="AI155" s="1">
        <v>2</v>
      </c>
      <c r="AJ155" s="3">
        <v>45750</v>
      </c>
      <c r="AK155" s="3">
        <v>0</v>
      </c>
      <c r="AL155" s="3">
        <v>45741</v>
      </c>
      <c r="AM155" s="3">
        <v>45748</v>
      </c>
      <c r="AN155" s="3">
        <v>45749</v>
      </c>
      <c r="AO155" s="3">
        <v>45749</v>
      </c>
      <c r="AP155" s="3">
        <v>45745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3289.220977777778</v>
      </c>
    </row>
    <row r="156" spans="1:56" ht="28.5" customHeight="1" x14ac:dyDescent="0.45">
      <c r="A156" s="3">
        <v>45731</v>
      </c>
      <c r="B156" s="14" t="s">
        <v>660</v>
      </c>
      <c r="C156" s="9" t="s">
        <v>86</v>
      </c>
      <c r="D156" s="13" t="s">
        <v>617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45751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243</v>
      </c>
      <c r="AG156" s="1" t="s">
        <v>123</v>
      </c>
      <c r="AH156" s="1" t="s">
        <v>74</v>
      </c>
      <c r="AI156" s="1">
        <v>2</v>
      </c>
      <c r="AJ156" s="3">
        <v>45751</v>
      </c>
      <c r="AK156" s="3">
        <v>0</v>
      </c>
      <c r="AL156" s="3">
        <v>45742</v>
      </c>
      <c r="AM156" s="3">
        <v>45749</v>
      </c>
      <c r="AN156" s="3">
        <v>45750</v>
      </c>
      <c r="AO156" s="3">
        <v>45750</v>
      </c>
      <c r="AP156" s="3">
        <v>45746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822.3052444444445</v>
      </c>
    </row>
    <row r="157" spans="1:56" ht="28.5" customHeight="1" x14ac:dyDescent="0.45">
      <c r="A157" s="3">
        <v>45731</v>
      </c>
      <c r="B157" s="14" t="s">
        <v>661</v>
      </c>
      <c r="C157" s="9" t="s">
        <v>86</v>
      </c>
      <c r="D157" s="13" t="s">
        <v>623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45751</v>
      </c>
      <c r="U157" s="11">
        <v>15000</v>
      </c>
      <c r="V157" s="10">
        <v>0</v>
      </c>
      <c r="W157" s="10">
        <v>15000</v>
      </c>
      <c r="X157" s="10">
        <v>0</v>
      </c>
      <c r="Y157" s="10">
        <v>15750</v>
      </c>
      <c r="Z157" s="9" t="s">
        <v>82</v>
      </c>
      <c r="AA157" s="8">
        <v>16135.350000000002</v>
      </c>
      <c r="AB157" s="8">
        <v>0</v>
      </c>
      <c r="AC157" s="8">
        <v>16135.350000000002</v>
      </c>
      <c r="AD157" s="8">
        <v>0</v>
      </c>
      <c r="AE157" s="8">
        <v>0</v>
      </c>
      <c r="AF157" s="8" t="s">
        <v>243</v>
      </c>
      <c r="AG157" s="1" t="s">
        <v>123</v>
      </c>
      <c r="AH157" s="1" t="s">
        <v>74</v>
      </c>
      <c r="AI157" s="1">
        <v>2</v>
      </c>
      <c r="AJ157" s="3">
        <v>45751</v>
      </c>
      <c r="AK157" s="3">
        <v>0</v>
      </c>
      <c r="AL157" s="3">
        <v>45742</v>
      </c>
      <c r="AM157" s="3">
        <v>45749</v>
      </c>
      <c r="AN157" s="3">
        <v>45750</v>
      </c>
      <c r="AO157" s="3">
        <v>45750</v>
      </c>
      <c r="AP157" s="3">
        <v>45746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1233.4578666666669</v>
      </c>
    </row>
    <row r="158" spans="1:56" ht="28.5" customHeight="1" x14ac:dyDescent="0.45">
      <c r="A158" s="3">
        <v>45731</v>
      </c>
      <c r="B158" s="14" t="s">
        <v>662</v>
      </c>
      <c r="C158" s="9" t="s">
        <v>86</v>
      </c>
      <c r="D158" s="13" t="s">
        <v>625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45751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 t="s">
        <v>243</v>
      </c>
      <c r="AG158" s="1" t="s">
        <v>123</v>
      </c>
      <c r="AH158" s="1" t="s">
        <v>74</v>
      </c>
      <c r="AI158" s="1">
        <v>2</v>
      </c>
      <c r="AJ158" s="3">
        <v>45751</v>
      </c>
      <c r="AK158" s="3">
        <v>0</v>
      </c>
      <c r="AL158" s="3">
        <v>45742</v>
      </c>
      <c r="AM158" s="3">
        <v>45749</v>
      </c>
      <c r="AN158" s="3">
        <v>45750</v>
      </c>
      <c r="AO158" s="3">
        <v>45750</v>
      </c>
      <c r="AP158" s="3">
        <v>45746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822.3052444444445</v>
      </c>
    </row>
    <row r="159" spans="1:56" ht="28.5" customHeight="1" x14ac:dyDescent="0.45">
      <c r="A159" s="3">
        <v>45724</v>
      </c>
      <c r="B159" s="14" t="s">
        <v>594</v>
      </c>
      <c r="C159" s="9" t="s">
        <v>86</v>
      </c>
      <c r="D159" s="13" t="s">
        <v>463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45751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436</v>
      </c>
      <c r="AG159" s="1" t="s">
        <v>124</v>
      </c>
      <c r="AH159" s="1" t="s">
        <v>74</v>
      </c>
      <c r="AI159" s="1">
        <v>2</v>
      </c>
      <c r="AJ159" s="3">
        <v>45751</v>
      </c>
      <c r="AK159" s="3">
        <v>0</v>
      </c>
      <c r="AL159" s="3">
        <v>45742</v>
      </c>
      <c r="AM159" s="3">
        <v>45749</v>
      </c>
      <c r="AN159" s="3">
        <v>45750</v>
      </c>
      <c r="AO159" s="3">
        <v>45750</v>
      </c>
      <c r="AP159" s="3">
        <v>45746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822.3052444444445</v>
      </c>
    </row>
    <row r="160" spans="1:56" ht="28.5" customHeight="1" x14ac:dyDescent="0.45">
      <c r="A160" s="3">
        <v>45724</v>
      </c>
      <c r="B160" s="14" t="s">
        <v>594</v>
      </c>
      <c r="C160" s="9" t="s">
        <v>86</v>
      </c>
      <c r="D160" s="13" t="s">
        <v>532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45751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436</v>
      </c>
      <c r="AG160" s="1" t="s">
        <v>123</v>
      </c>
      <c r="AH160" s="1" t="s">
        <v>74</v>
      </c>
      <c r="AI160" s="1">
        <v>2</v>
      </c>
      <c r="AJ160" s="3">
        <v>45751</v>
      </c>
      <c r="AK160" s="3">
        <v>0</v>
      </c>
      <c r="AL160" s="3">
        <v>45742</v>
      </c>
      <c r="AM160" s="3">
        <v>45749</v>
      </c>
      <c r="AN160" s="3">
        <v>45750</v>
      </c>
      <c r="AO160" s="3">
        <v>45750</v>
      </c>
      <c r="AP160" s="3">
        <v>45746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45722</v>
      </c>
      <c r="B161" s="14" t="s">
        <v>533</v>
      </c>
      <c r="C161" s="9" t="s">
        <v>86</v>
      </c>
      <c r="D161" s="13" t="s">
        <v>512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45754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82</v>
      </c>
      <c r="AA161" s="8">
        <v>21513.800000000003</v>
      </c>
      <c r="AB161" s="8">
        <v>0</v>
      </c>
      <c r="AC161" s="8">
        <v>21513.800000000003</v>
      </c>
      <c r="AD161" s="8">
        <v>0</v>
      </c>
      <c r="AE161" s="8">
        <v>0</v>
      </c>
      <c r="AF161" s="8" t="s">
        <v>436</v>
      </c>
      <c r="AG161" s="1" t="s">
        <v>123</v>
      </c>
      <c r="AH161" s="1" t="s">
        <v>74</v>
      </c>
      <c r="AI161" s="1">
        <v>2</v>
      </c>
      <c r="AJ161" s="3">
        <v>45754</v>
      </c>
      <c r="AK161" s="3">
        <v>0</v>
      </c>
      <c r="AL161" s="3">
        <v>45745</v>
      </c>
      <c r="AM161" s="3">
        <v>45752</v>
      </c>
      <c r="AN161" s="3">
        <v>45753</v>
      </c>
      <c r="AO161" s="3">
        <v>45753</v>
      </c>
      <c r="AP161" s="3">
        <v>45749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1644.610488888889</v>
      </c>
    </row>
    <row r="162" spans="1:56" ht="28.5" customHeight="1" x14ac:dyDescent="0.45">
      <c r="A162" s="3">
        <v>45737</v>
      </c>
      <c r="B162" s="14" t="s">
        <v>695</v>
      </c>
      <c r="C162" s="9" t="s">
        <v>73</v>
      </c>
      <c r="D162" s="13" t="s">
        <v>231</v>
      </c>
      <c r="E162" s="9">
        <v>20</v>
      </c>
      <c r="F162" s="9">
        <v>32</v>
      </c>
      <c r="G162" s="9" t="s">
        <v>60</v>
      </c>
      <c r="H162" s="9">
        <v>0</v>
      </c>
      <c r="I162" s="9">
        <v>72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156</v>
      </c>
      <c r="T162" s="12">
        <v>45752</v>
      </c>
      <c r="U162" s="11">
        <v>5000</v>
      </c>
      <c r="V162" s="10">
        <v>0</v>
      </c>
      <c r="W162" s="10">
        <v>5000</v>
      </c>
      <c r="X162" s="10">
        <v>5300</v>
      </c>
      <c r="Y162" s="10">
        <v>0</v>
      </c>
      <c r="Z162" s="9" t="s">
        <v>82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123</v>
      </c>
      <c r="AH162" s="1" t="s">
        <v>74</v>
      </c>
      <c r="AI162" s="1">
        <v>2</v>
      </c>
      <c r="AJ162" s="3">
        <v>45752</v>
      </c>
      <c r="AK162" s="3">
        <v>0</v>
      </c>
      <c r="AL162" s="3">
        <v>45743</v>
      </c>
      <c r="AM162" s="3">
        <v>45750</v>
      </c>
      <c r="AN162" s="3">
        <v>45751</v>
      </c>
      <c r="AO162" s="3">
        <v>45751</v>
      </c>
      <c r="AP162" s="3">
        <v>45747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0</v>
      </c>
    </row>
    <row r="163" spans="1:56" ht="28.5" customHeight="1" x14ac:dyDescent="0.45">
      <c r="A163" s="3">
        <v>45724</v>
      </c>
      <c r="B163" s="14" t="s">
        <v>595</v>
      </c>
      <c r="C163" s="9" t="s">
        <v>86</v>
      </c>
      <c r="D163" s="13" t="s">
        <v>328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329</v>
      </c>
      <c r="T163" s="12">
        <v>45755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298</v>
      </c>
      <c r="AG163" s="1" t="s">
        <v>123</v>
      </c>
      <c r="AH163" s="1" t="s">
        <v>74</v>
      </c>
      <c r="AI163" s="1">
        <v>2</v>
      </c>
      <c r="AJ163" s="3">
        <v>45755</v>
      </c>
      <c r="AK163" s="3">
        <v>0</v>
      </c>
      <c r="AL163" s="3">
        <v>45746</v>
      </c>
      <c r="AM163" s="3">
        <v>45753</v>
      </c>
      <c r="AN163" s="3">
        <v>45754</v>
      </c>
      <c r="AO163" s="3">
        <v>45754</v>
      </c>
      <c r="AP163" s="3">
        <v>45750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1644.610488888889</v>
      </c>
    </row>
    <row r="164" spans="1:56" ht="28.5" customHeight="1" x14ac:dyDescent="0.45">
      <c r="A164" s="3">
        <v>45724</v>
      </c>
      <c r="B164" s="14" t="s">
        <v>595</v>
      </c>
      <c r="C164" s="9" t="s">
        <v>86</v>
      </c>
      <c r="D164" s="13" t="s">
        <v>406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329</v>
      </c>
      <c r="T164" s="12">
        <v>45756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82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0</v>
      </c>
      <c r="AF164" s="8" t="s">
        <v>298</v>
      </c>
      <c r="AG164" s="1" t="s">
        <v>123</v>
      </c>
      <c r="AH164" s="1" t="s">
        <v>74</v>
      </c>
      <c r="AI164" s="1">
        <v>2</v>
      </c>
      <c r="AJ164" s="3">
        <v>45756</v>
      </c>
      <c r="AK164" s="3">
        <v>0</v>
      </c>
      <c r="AL164" s="3">
        <v>45747</v>
      </c>
      <c r="AM164" s="3">
        <v>45754</v>
      </c>
      <c r="AN164" s="3">
        <v>45755</v>
      </c>
      <c r="AO164" s="3">
        <v>45755</v>
      </c>
      <c r="AP164" s="3">
        <v>45751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822.3052444444445</v>
      </c>
    </row>
    <row r="165" spans="1:56" ht="28.5" customHeight="1" x14ac:dyDescent="0.45">
      <c r="A165" s="3">
        <v>45731</v>
      </c>
      <c r="B165" s="14" t="s">
        <v>661</v>
      </c>
      <c r="C165" s="9" t="s">
        <v>86</v>
      </c>
      <c r="D165" s="13" t="s">
        <v>622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45757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45757</v>
      </c>
      <c r="AK165" s="3">
        <v>0</v>
      </c>
      <c r="AL165" s="3">
        <v>45748</v>
      </c>
      <c r="AM165" s="3">
        <v>45755</v>
      </c>
      <c r="AN165" s="3">
        <v>45756</v>
      </c>
      <c r="AO165" s="3">
        <v>45756</v>
      </c>
      <c r="AP165" s="3">
        <v>45752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45724</v>
      </c>
      <c r="B166" s="14" t="s">
        <v>596</v>
      </c>
      <c r="C166" s="9" t="s">
        <v>86</v>
      </c>
      <c r="D166" s="13" t="s">
        <v>527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45757</v>
      </c>
      <c r="U166" s="11">
        <v>30000</v>
      </c>
      <c r="V166" s="10">
        <v>0</v>
      </c>
      <c r="W166" s="10">
        <v>30000</v>
      </c>
      <c r="X166" s="10">
        <v>0</v>
      </c>
      <c r="Y166" s="10">
        <v>31500</v>
      </c>
      <c r="Z166" s="9" t="s">
        <v>82</v>
      </c>
      <c r="AA166" s="8">
        <v>32270.700000000004</v>
      </c>
      <c r="AB166" s="8">
        <v>0</v>
      </c>
      <c r="AC166" s="8">
        <v>32270.700000000004</v>
      </c>
      <c r="AD166" s="8">
        <v>0</v>
      </c>
      <c r="AE166" s="8">
        <v>0</v>
      </c>
      <c r="AF166" s="8" t="s">
        <v>436</v>
      </c>
      <c r="AG166" s="1" t="s">
        <v>123</v>
      </c>
      <c r="AH166" s="1" t="s">
        <v>74</v>
      </c>
      <c r="AI166" s="1">
        <v>2</v>
      </c>
      <c r="AJ166" s="3">
        <v>45757</v>
      </c>
      <c r="AK166" s="3">
        <v>0</v>
      </c>
      <c r="AL166" s="3">
        <v>45748</v>
      </c>
      <c r="AM166" s="3">
        <v>45755</v>
      </c>
      <c r="AN166" s="3">
        <v>45756</v>
      </c>
      <c r="AO166" s="3">
        <v>45756</v>
      </c>
      <c r="AP166" s="3">
        <v>45752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2466.9157333333337</v>
      </c>
    </row>
    <row r="167" spans="1:56" ht="28.5" customHeight="1" x14ac:dyDescent="0.45">
      <c r="A167" s="3">
        <v>45722</v>
      </c>
      <c r="B167" s="14" t="s">
        <v>534</v>
      </c>
      <c r="C167" s="9" t="s">
        <v>86</v>
      </c>
      <c r="D167" s="13" t="s">
        <v>321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45757</v>
      </c>
      <c r="U167" s="11">
        <v>30000</v>
      </c>
      <c r="V167" s="10">
        <v>0</v>
      </c>
      <c r="W167" s="10">
        <v>30000</v>
      </c>
      <c r="X167" s="10">
        <v>0</v>
      </c>
      <c r="Y167" s="10">
        <v>31500</v>
      </c>
      <c r="Z167" s="9" t="s">
        <v>82</v>
      </c>
      <c r="AA167" s="8">
        <v>32270.700000000004</v>
      </c>
      <c r="AB167" s="8">
        <v>0</v>
      </c>
      <c r="AC167" s="8">
        <v>32270.700000000004</v>
      </c>
      <c r="AD167" s="8">
        <v>0</v>
      </c>
      <c r="AE167" s="8">
        <v>0</v>
      </c>
      <c r="AF167" s="8" t="s">
        <v>436</v>
      </c>
      <c r="AG167" s="1" t="s">
        <v>123</v>
      </c>
      <c r="AH167" s="1" t="s">
        <v>74</v>
      </c>
      <c r="AI167" s="1">
        <v>2</v>
      </c>
      <c r="AJ167" s="3">
        <v>45757</v>
      </c>
      <c r="AK167" s="3">
        <v>0</v>
      </c>
      <c r="AL167" s="3">
        <v>45748</v>
      </c>
      <c r="AM167" s="3">
        <v>45755</v>
      </c>
      <c r="AN167" s="3">
        <v>45756</v>
      </c>
      <c r="AO167" s="3">
        <v>45756</v>
      </c>
      <c r="AP167" s="3">
        <v>45752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2466.9157333333337</v>
      </c>
    </row>
    <row r="168" spans="1:56" ht="28.5" customHeight="1" x14ac:dyDescent="0.45">
      <c r="A168" s="3">
        <v>45723</v>
      </c>
      <c r="B168" s="14" t="s">
        <v>553</v>
      </c>
      <c r="C168" s="9" t="s">
        <v>86</v>
      </c>
      <c r="D168" s="13" t="s">
        <v>435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45757</v>
      </c>
      <c r="U168" s="11">
        <v>40000</v>
      </c>
      <c r="V168" s="10">
        <v>0</v>
      </c>
      <c r="W168" s="10">
        <v>40000</v>
      </c>
      <c r="X168" s="10">
        <v>0</v>
      </c>
      <c r="Y168" s="10">
        <v>42000</v>
      </c>
      <c r="Z168" s="9" t="s">
        <v>82</v>
      </c>
      <c r="AA168" s="8">
        <v>43027.600000000006</v>
      </c>
      <c r="AB168" s="8">
        <v>0</v>
      </c>
      <c r="AC168" s="8">
        <v>43027.600000000006</v>
      </c>
      <c r="AD168" s="8">
        <v>0</v>
      </c>
      <c r="AE168" s="8">
        <v>0</v>
      </c>
      <c r="AF168" s="8" t="s">
        <v>436</v>
      </c>
      <c r="AG168" s="1" t="s">
        <v>123</v>
      </c>
      <c r="AH168" s="1" t="s">
        <v>74</v>
      </c>
      <c r="AI168" s="1">
        <v>2</v>
      </c>
      <c r="AJ168" s="3">
        <v>45757</v>
      </c>
      <c r="AK168" s="3">
        <v>0</v>
      </c>
      <c r="AL168" s="3">
        <v>45748</v>
      </c>
      <c r="AM168" s="3">
        <v>45755</v>
      </c>
      <c r="AN168" s="3">
        <v>45756</v>
      </c>
      <c r="AO168" s="3">
        <v>45756</v>
      </c>
      <c r="AP168" s="3">
        <v>45752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3289.220977777778</v>
      </c>
    </row>
    <row r="169" spans="1:56" ht="28.5" customHeight="1" x14ac:dyDescent="0.45">
      <c r="A169" s="3">
        <v>45724</v>
      </c>
      <c r="B169" s="14" t="s">
        <v>597</v>
      </c>
      <c r="C169" s="9" t="s">
        <v>86</v>
      </c>
      <c r="D169" s="13" t="s">
        <v>328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329</v>
      </c>
      <c r="T169" s="12">
        <v>45765</v>
      </c>
      <c r="U169" s="11">
        <v>20000</v>
      </c>
      <c r="V169" s="10">
        <v>0</v>
      </c>
      <c r="W169" s="10">
        <v>20000</v>
      </c>
      <c r="X169" s="10">
        <v>0</v>
      </c>
      <c r="Y169" s="10">
        <v>21000</v>
      </c>
      <c r="Z169" s="9" t="s">
        <v>82</v>
      </c>
      <c r="AA169" s="8">
        <v>21513.800000000003</v>
      </c>
      <c r="AB169" s="8">
        <v>0</v>
      </c>
      <c r="AC169" s="8">
        <v>21513.800000000003</v>
      </c>
      <c r="AD169" s="8">
        <v>0</v>
      </c>
      <c r="AE169" s="8">
        <v>0</v>
      </c>
      <c r="AF169" s="8" t="s">
        <v>298</v>
      </c>
      <c r="AG169" s="1" t="s">
        <v>123</v>
      </c>
      <c r="AH169" s="1" t="s">
        <v>74</v>
      </c>
      <c r="AI169" s="1">
        <v>2</v>
      </c>
      <c r="AJ169" s="3">
        <v>45765</v>
      </c>
      <c r="AK169" s="3">
        <v>0</v>
      </c>
      <c r="AL169" s="3">
        <v>45756</v>
      </c>
      <c r="AM169" s="3">
        <v>45763</v>
      </c>
      <c r="AN169" s="3">
        <v>45764</v>
      </c>
      <c r="AO169" s="3">
        <v>45764</v>
      </c>
      <c r="AP169" s="3">
        <v>45760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1644.610488888889</v>
      </c>
    </row>
    <row r="170" spans="1:56" ht="28.5" customHeight="1" x14ac:dyDescent="0.45">
      <c r="A170" s="3">
        <v>45728</v>
      </c>
      <c r="B170" s="14" t="s">
        <v>598</v>
      </c>
      <c r="C170" s="9" t="s">
        <v>86</v>
      </c>
      <c r="D170" s="13" t="s">
        <v>599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45770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 t="s">
        <v>243</v>
      </c>
      <c r="AG170" s="1" t="s">
        <v>123</v>
      </c>
      <c r="AH170" s="1" t="s">
        <v>74</v>
      </c>
      <c r="AI170" s="1">
        <v>2</v>
      </c>
      <c r="AJ170" s="3">
        <v>45770</v>
      </c>
      <c r="AK170" s="3">
        <v>0</v>
      </c>
      <c r="AL170" s="3">
        <v>45761</v>
      </c>
      <c r="AM170" s="3">
        <v>45768</v>
      </c>
      <c r="AN170" s="3">
        <v>45769</v>
      </c>
      <c r="AO170" s="3">
        <v>45769</v>
      </c>
      <c r="AP170" s="3">
        <v>45765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822.3052444444445</v>
      </c>
    </row>
    <row r="171" spans="1:56" ht="28.5" customHeight="1" x14ac:dyDescent="0.45">
      <c r="A171" s="3">
        <v>45731</v>
      </c>
      <c r="B171" s="14" t="s">
        <v>659</v>
      </c>
      <c r="C171" s="9" t="s">
        <v>86</v>
      </c>
      <c r="D171" s="13" t="s">
        <v>620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45771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82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 t="s">
        <v>243</v>
      </c>
      <c r="AG171" s="1" t="s">
        <v>123</v>
      </c>
      <c r="AH171" s="1" t="s">
        <v>74</v>
      </c>
      <c r="AI171" s="1">
        <v>2</v>
      </c>
      <c r="AJ171" s="3">
        <v>45771</v>
      </c>
      <c r="AK171" s="3">
        <v>0</v>
      </c>
      <c r="AL171" s="3">
        <v>45762</v>
      </c>
      <c r="AM171" s="3">
        <v>45769</v>
      </c>
      <c r="AN171" s="3">
        <v>45770</v>
      </c>
      <c r="AO171" s="3">
        <v>45770</v>
      </c>
      <c r="AP171" s="3">
        <v>45766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822.3052444444445</v>
      </c>
    </row>
    <row r="172" spans="1:56" ht="28.5" customHeight="1" x14ac:dyDescent="0.45">
      <c r="A172" s="3">
        <v>45724</v>
      </c>
      <c r="B172" s="14" t="s">
        <v>602</v>
      </c>
      <c r="C172" s="9" t="s">
        <v>86</v>
      </c>
      <c r="D172" s="13" t="s">
        <v>328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329</v>
      </c>
      <c r="T172" s="12">
        <v>45771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298</v>
      </c>
      <c r="AG172" s="1" t="s">
        <v>123</v>
      </c>
      <c r="AH172" s="1" t="s">
        <v>74</v>
      </c>
      <c r="AI172" s="1">
        <v>2</v>
      </c>
      <c r="AJ172" s="3">
        <v>45771</v>
      </c>
      <c r="AK172" s="3">
        <v>0</v>
      </c>
      <c r="AL172" s="3">
        <v>45762</v>
      </c>
      <c r="AM172" s="3">
        <v>45769</v>
      </c>
      <c r="AN172" s="3">
        <v>45770</v>
      </c>
      <c r="AO172" s="3">
        <v>45770</v>
      </c>
      <c r="AP172" s="3">
        <v>45766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45724</v>
      </c>
      <c r="B173" s="14" t="s">
        <v>602</v>
      </c>
      <c r="C173" s="9" t="s">
        <v>86</v>
      </c>
      <c r="D173" s="13" t="s">
        <v>527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329</v>
      </c>
      <c r="T173" s="12">
        <v>45771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 t="s">
        <v>298</v>
      </c>
      <c r="AG173" s="1" t="s">
        <v>123</v>
      </c>
      <c r="AH173" s="1" t="s">
        <v>74</v>
      </c>
      <c r="AI173" s="1">
        <v>2</v>
      </c>
      <c r="AJ173" s="3">
        <v>45771</v>
      </c>
      <c r="AK173" s="3">
        <v>0</v>
      </c>
      <c r="AL173" s="3">
        <v>45762</v>
      </c>
      <c r="AM173" s="3">
        <v>45769</v>
      </c>
      <c r="AN173" s="3">
        <v>45770</v>
      </c>
      <c r="AO173" s="3">
        <v>45770</v>
      </c>
      <c r="AP173" s="3">
        <v>45766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822.3052444444445</v>
      </c>
    </row>
    <row r="174" spans="1:56" ht="28.5" customHeight="1" x14ac:dyDescent="0.45">
      <c r="A174" s="3">
        <v>45731</v>
      </c>
      <c r="B174" s="14" t="s">
        <v>657</v>
      </c>
      <c r="C174" s="9" t="s">
        <v>86</v>
      </c>
      <c r="D174" s="13" t="s">
        <v>613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45772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82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 t="s">
        <v>243</v>
      </c>
      <c r="AG174" s="1" t="s">
        <v>123</v>
      </c>
      <c r="AH174" s="1" t="s">
        <v>74</v>
      </c>
      <c r="AI174" s="1">
        <v>2</v>
      </c>
      <c r="AJ174" s="3">
        <v>45772</v>
      </c>
      <c r="AK174" s="3">
        <v>0</v>
      </c>
      <c r="AL174" s="3">
        <v>45763</v>
      </c>
      <c r="AM174" s="3">
        <v>45770</v>
      </c>
      <c r="AN174" s="3">
        <v>45771</v>
      </c>
      <c r="AO174" s="3">
        <v>45771</v>
      </c>
      <c r="AP174" s="3">
        <v>45767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822.3052444444445</v>
      </c>
    </row>
    <row r="175" spans="1:56" ht="28.5" customHeight="1" x14ac:dyDescent="0.45">
      <c r="A175" s="3">
        <v>45736</v>
      </c>
      <c r="B175" s="14" t="s">
        <v>696</v>
      </c>
      <c r="C175" s="9" t="s">
        <v>86</v>
      </c>
      <c r="D175" s="13" t="s">
        <v>311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45759</v>
      </c>
      <c r="U175" s="11">
        <v>15000</v>
      </c>
      <c r="V175" s="10">
        <v>0</v>
      </c>
      <c r="W175" s="10">
        <v>15000</v>
      </c>
      <c r="X175" s="10">
        <v>0</v>
      </c>
      <c r="Y175" s="10">
        <v>15750</v>
      </c>
      <c r="Z175" s="9" t="s">
        <v>82</v>
      </c>
      <c r="AA175" s="8">
        <v>16135.350000000002</v>
      </c>
      <c r="AB175" s="8">
        <v>0</v>
      </c>
      <c r="AC175" s="8">
        <v>16135.350000000002</v>
      </c>
      <c r="AD175" s="8">
        <v>0</v>
      </c>
      <c r="AE175" s="8">
        <v>0</v>
      </c>
      <c r="AF175" s="8" t="s">
        <v>312</v>
      </c>
      <c r="AG175" s="1" t="s">
        <v>123</v>
      </c>
      <c r="AH175" s="1" t="s">
        <v>74</v>
      </c>
      <c r="AI175" s="1">
        <v>2</v>
      </c>
      <c r="AJ175" s="3">
        <v>45759</v>
      </c>
      <c r="AK175" s="3">
        <v>0</v>
      </c>
      <c r="AL175" s="3">
        <v>45750</v>
      </c>
      <c r="AM175" s="3">
        <v>45757</v>
      </c>
      <c r="AN175" s="3">
        <v>45758</v>
      </c>
      <c r="AO175" s="3">
        <v>45758</v>
      </c>
      <c r="AP175" s="3">
        <v>45754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1233.4578666666669</v>
      </c>
    </row>
    <row r="176" spans="1:56" ht="28.5" customHeight="1" x14ac:dyDescent="0.45">
      <c r="A176" s="3">
        <v>45736</v>
      </c>
      <c r="B176" s="14" t="s">
        <v>696</v>
      </c>
      <c r="C176" s="9" t="s">
        <v>86</v>
      </c>
      <c r="D176" s="13" t="s">
        <v>314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45764</v>
      </c>
      <c r="U176" s="11">
        <v>14000</v>
      </c>
      <c r="V176" s="10">
        <v>0</v>
      </c>
      <c r="W176" s="10">
        <v>14000</v>
      </c>
      <c r="X176" s="10">
        <v>0</v>
      </c>
      <c r="Y176" s="10">
        <v>14700</v>
      </c>
      <c r="Z176" s="9" t="s">
        <v>82</v>
      </c>
      <c r="AA176" s="8">
        <v>15059.660000000002</v>
      </c>
      <c r="AB176" s="8">
        <v>0</v>
      </c>
      <c r="AC176" s="8">
        <v>15059.660000000002</v>
      </c>
      <c r="AD176" s="8">
        <v>0</v>
      </c>
      <c r="AE176" s="8">
        <v>0</v>
      </c>
      <c r="AF176" s="8" t="s">
        <v>312</v>
      </c>
      <c r="AG176" s="1" t="s">
        <v>61</v>
      </c>
      <c r="AH176" s="1" t="s">
        <v>74</v>
      </c>
      <c r="AI176" s="1">
        <v>2</v>
      </c>
      <c r="AJ176" s="3">
        <v>45764</v>
      </c>
      <c r="AK176" s="3">
        <v>0</v>
      </c>
      <c r="AL176" s="3">
        <v>45755</v>
      </c>
      <c r="AM176" s="3">
        <v>45762</v>
      </c>
      <c r="AN176" s="3">
        <v>45763</v>
      </c>
      <c r="AO176" s="3">
        <v>45763</v>
      </c>
      <c r="AP176" s="3">
        <v>45759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1151.2273422222224</v>
      </c>
    </row>
    <row r="177" spans="1:56" ht="28.5" customHeight="1" x14ac:dyDescent="0.45">
      <c r="A177" s="3">
        <v>45736</v>
      </c>
      <c r="B177" s="14" t="s">
        <v>697</v>
      </c>
      <c r="C177" s="9" t="s">
        <v>86</v>
      </c>
      <c r="D177" s="13" t="s">
        <v>647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232</v>
      </c>
      <c r="T177" s="12">
        <v>45757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312</v>
      </c>
      <c r="AG177" s="1" t="s">
        <v>61</v>
      </c>
      <c r="AH177" s="1" t="s">
        <v>74</v>
      </c>
      <c r="AI177" s="1">
        <v>2</v>
      </c>
      <c r="AJ177" s="3">
        <v>45757</v>
      </c>
      <c r="AK177" s="3">
        <v>0</v>
      </c>
      <c r="AL177" s="3">
        <v>45748</v>
      </c>
      <c r="AM177" s="3">
        <v>45755</v>
      </c>
      <c r="AN177" s="3">
        <v>45756</v>
      </c>
      <c r="AO177" s="3">
        <v>45756</v>
      </c>
      <c r="AP177" s="3">
        <v>45752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411.15262222222225</v>
      </c>
    </row>
    <row r="178" spans="1:56" ht="28.5" customHeight="1" x14ac:dyDescent="0.45">
      <c r="A178" s="3">
        <v>45736</v>
      </c>
      <c r="B178" s="14" t="s">
        <v>698</v>
      </c>
      <c r="C178" s="9" t="s">
        <v>86</v>
      </c>
      <c r="D178" s="13" t="s">
        <v>404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45766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82</v>
      </c>
      <c r="AA178" s="8">
        <v>21513.800000000003</v>
      </c>
      <c r="AB178" s="8">
        <v>0</v>
      </c>
      <c r="AC178" s="8">
        <v>21513.800000000003</v>
      </c>
      <c r="AD178" s="8">
        <v>0</v>
      </c>
      <c r="AE178" s="8">
        <v>0</v>
      </c>
      <c r="AF178" s="8" t="s">
        <v>432</v>
      </c>
      <c r="AG178" s="1" t="s">
        <v>123</v>
      </c>
      <c r="AH178" s="1" t="s">
        <v>74</v>
      </c>
      <c r="AI178" s="1">
        <v>2</v>
      </c>
      <c r="AJ178" s="3">
        <v>45766</v>
      </c>
      <c r="AK178" s="3">
        <v>0</v>
      </c>
      <c r="AL178" s="3">
        <v>45757</v>
      </c>
      <c r="AM178" s="3">
        <v>45764</v>
      </c>
      <c r="AN178" s="3">
        <v>45765</v>
      </c>
      <c r="AO178" s="3">
        <v>45765</v>
      </c>
      <c r="AP178" s="3">
        <v>45761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1644.610488888889</v>
      </c>
    </row>
    <row r="179" spans="1:56" ht="28.5" customHeight="1" x14ac:dyDescent="0.45">
      <c r="A179" s="3" t="s">
        <v>146</v>
      </c>
      <c r="B179" s="14" t="s">
        <v>146</v>
      </c>
      <c r="C179" s="9" t="s">
        <v>86</v>
      </c>
      <c r="D179" s="13" t="s">
        <v>61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45777</v>
      </c>
      <c r="U179" s="11">
        <v>46000</v>
      </c>
      <c r="V179" s="10">
        <v>0</v>
      </c>
      <c r="W179" s="10">
        <v>46000</v>
      </c>
      <c r="X179" s="10">
        <v>0</v>
      </c>
      <c r="Y179" s="10">
        <v>48300</v>
      </c>
      <c r="Z179" s="9" t="s">
        <v>82</v>
      </c>
      <c r="AA179" s="8">
        <v>49481.740000000005</v>
      </c>
      <c r="AB179" s="8">
        <v>0</v>
      </c>
      <c r="AC179" s="8">
        <v>49481.740000000005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74</v>
      </c>
      <c r="AI179" s="1">
        <v>2</v>
      </c>
      <c r="AJ179" s="3">
        <v>45777</v>
      </c>
      <c r="AK179" s="3">
        <v>0</v>
      </c>
      <c r="AL179" s="3">
        <v>45768</v>
      </c>
      <c r="AM179" s="3">
        <v>45775</v>
      </c>
      <c r="AN179" s="3">
        <v>45776</v>
      </c>
      <c r="AO179" s="3">
        <v>45776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3782.604124444445</v>
      </c>
    </row>
    <row r="180" spans="1:56" ht="28.5" customHeight="1" x14ac:dyDescent="0.45">
      <c r="A180" s="3" t="s">
        <v>146</v>
      </c>
      <c r="B180" s="14" t="s">
        <v>146</v>
      </c>
      <c r="C180" s="9" t="s">
        <v>152</v>
      </c>
      <c r="D180" s="13" t="s">
        <v>61</v>
      </c>
      <c r="E180" s="9">
        <v>20</v>
      </c>
      <c r="F180" s="9">
        <v>36</v>
      </c>
      <c r="G180" s="9" t="s">
        <v>60</v>
      </c>
      <c r="H180" s="9">
        <v>0</v>
      </c>
      <c r="I180" s="9">
        <v>78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112</v>
      </c>
      <c r="T180" s="12">
        <v>45777</v>
      </c>
      <c r="U180" s="11">
        <v>160000</v>
      </c>
      <c r="V180" s="10">
        <v>0</v>
      </c>
      <c r="W180" s="10">
        <v>160000</v>
      </c>
      <c r="X180" s="10">
        <v>0</v>
      </c>
      <c r="Y180" s="10">
        <v>168000</v>
      </c>
      <c r="Z180" s="9" t="s">
        <v>82</v>
      </c>
      <c r="AA180" s="8">
        <v>167640</v>
      </c>
      <c r="AB180" s="8">
        <v>0</v>
      </c>
      <c r="AC180" s="8">
        <v>167640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74</v>
      </c>
      <c r="AI180" s="1">
        <v>2</v>
      </c>
      <c r="AJ180" s="3">
        <v>45777</v>
      </c>
      <c r="AK180" s="3">
        <v>0</v>
      </c>
      <c r="AL180" s="3">
        <v>45768</v>
      </c>
      <c r="AM180" s="3">
        <v>45775</v>
      </c>
      <c r="AN180" s="3">
        <v>45776</v>
      </c>
      <c r="AO180" s="3">
        <v>45776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12815.146666666666</v>
      </c>
    </row>
    <row r="181" spans="1:56" ht="28.5" customHeight="1" x14ac:dyDescent="0.45">
      <c r="A181" s="3">
        <v>45731</v>
      </c>
      <c r="B181" s="14" t="s">
        <v>663</v>
      </c>
      <c r="C181" s="9" t="s">
        <v>86</v>
      </c>
      <c r="D181" s="13" t="s">
        <v>612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45779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 t="s">
        <v>243</v>
      </c>
      <c r="AG181" s="1" t="s">
        <v>123</v>
      </c>
      <c r="AH181" s="1" t="s">
        <v>74</v>
      </c>
      <c r="AI181" s="1">
        <v>2</v>
      </c>
      <c r="AJ181" s="3">
        <v>45779</v>
      </c>
      <c r="AK181" s="3">
        <v>0</v>
      </c>
      <c r="AL181" s="3">
        <v>45770</v>
      </c>
      <c r="AM181" s="3">
        <v>45777</v>
      </c>
      <c r="AN181" s="3">
        <v>45778</v>
      </c>
      <c r="AO181" s="3">
        <v>45778</v>
      </c>
      <c r="AP181" s="3">
        <v>45774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822.3052444444445</v>
      </c>
    </row>
    <row r="182" spans="1:56" ht="28.5" customHeight="1" x14ac:dyDescent="0.45">
      <c r="A182" s="3">
        <v>45731</v>
      </c>
      <c r="B182" s="14" t="s">
        <v>664</v>
      </c>
      <c r="C182" s="9" t="s">
        <v>86</v>
      </c>
      <c r="D182" s="13" t="s">
        <v>617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45779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82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 t="s">
        <v>243</v>
      </c>
      <c r="AG182" s="1" t="s">
        <v>123</v>
      </c>
      <c r="AH182" s="1" t="s">
        <v>74</v>
      </c>
      <c r="AI182" s="1">
        <v>2</v>
      </c>
      <c r="AJ182" s="3">
        <v>45779</v>
      </c>
      <c r="AK182" s="3">
        <v>0</v>
      </c>
      <c r="AL182" s="3">
        <v>45770</v>
      </c>
      <c r="AM182" s="3">
        <v>45777</v>
      </c>
      <c r="AN182" s="3">
        <v>45778</v>
      </c>
      <c r="AO182" s="3">
        <v>45778</v>
      </c>
      <c r="AP182" s="3">
        <v>45774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822.3052444444445</v>
      </c>
    </row>
    <row r="183" spans="1:56" ht="28.5" customHeight="1" x14ac:dyDescent="0.45">
      <c r="A183" s="3">
        <v>45731</v>
      </c>
      <c r="B183" s="14" t="s">
        <v>665</v>
      </c>
      <c r="C183" s="9" t="s">
        <v>86</v>
      </c>
      <c r="D183" s="13" t="s">
        <v>623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45779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82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 t="s">
        <v>243</v>
      </c>
      <c r="AG183" s="1" t="s">
        <v>123</v>
      </c>
      <c r="AH183" s="1" t="s">
        <v>74</v>
      </c>
      <c r="AI183" s="1">
        <v>2</v>
      </c>
      <c r="AJ183" s="3">
        <v>45779</v>
      </c>
      <c r="AK183" s="3">
        <v>0</v>
      </c>
      <c r="AL183" s="3">
        <v>45770</v>
      </c>
      <c r="AM183" s="3">
        <v>45777</v>
      </c>
      <c r="AN183" s="3">
        <v>45778</v>
      </c>
      <c r="AO183" s="3">
        <v>45778</v>
      </c>
      <c r="AP183" s="3">
        <v>45774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822.3052444444445</v>
      </c>
    </row>
    <row r="184" spans="1:56" ht="28.5" customHeight="1" x14ac:dyDescent="0.45">
      <c r="A184" s="3">
        <v>45731</v>
      </c>
      <c r="B184" s="14" t="s">
        <v>664</v>
      </c>
      <c r="C184" s="9" t="s">
        <v>86</v>
      </c>
      <c r="D184" s="13" t="s">
        <v>618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45780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82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 t="s">
        <v>243</v>
      </c>
      <c r="AG184" s="1" t="s">
        <v>123</v>
      </c>
      <c r="AH184" s="1" t="s">
        <v>74</v>
      </c>
      <c r="AI184" s="1">
        <v>2</v>
      </c>
      <c r="AJ184" s="3">
        <v>45780</v>
      </c>
      <c r="AK184" s="3">
        <v>0</v>
      </c>
      <c r="AL184" s="3">
        <v>45771</v>
      </c>
      <c r="AM184" s="3">
        <v>45778</v>
      </c>
      <c r="AN184" s="3">
        <v>45779</v>
      </c>
      <c r="AO184" s="3">
        <v>45779</v>
      </c>
      <c r="AP184" s="3">
        <v>45775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411.15262222222225</v>
      </c>
    </row>
    <row r="185" spans="1:56" ht="28.5" customHeight="1" x14ac:dyDescent="0.45">
      <c r="A185" s="3">
        <v>45731</v>
      </c>
      <c r="B185" s="14" t="s">
        <v>665</v>
      </c>
      <c r="C185" s="9" t="s">
        <v>86</v>
      </c>
      <c r="D185" s="13" t="s">
        <v>624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45785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82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 t="s">
        <v>243</v>
      </c>
      <c r="AG185" s="1" t="s">
        <v>123</v>
      </c>
      <c r="AH185" s="1" t="s">
        <v>74</v>
      </c>
      <c r="AI185" s="1">
        <v>2</v>
      </c>
      <c r="AJ185" s="3">
        <v>45785</v>
      </c>
      <c r="AK185" s="3">
        <v>0</v>
      </c>
      <c r="AL185" s="3">
        <v>45776</v>
      </c>
      <c r="AM185" s="3">
        <v>45783</v>
      </c>
      <c r="AN185" s="3">
        <v>45784</v>
      </c>
      <c r="AO185" s="3">
        <v>45784</v>
      </c>
      <c r="AP185" s="3">
        <v>45780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411.15262222222225</v>
      </c>
    </row>
    <row r="186" spans="1:56" ht="28.5" customHeight="1" x14ac:dyDescent="0.45">
      <c r="A186" s="3">
        <v>45731</v>
      </c>
      <c r="B186" s="14" t="s">
        <v>660</v>
      </c>
      <c r="C186" s="9" t="s">
        <v>86</v>
      </c>
      <c r="D186" s="13" t="s">
        <v>616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232</v>
      </c>
      <c r="T186" s="12">
        <v>45790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82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 t="s">
        <v>243</v>
      </c>
      <c r="AG186" s="1" t="s">
        <v>123</v>
      </c>
      <c r="AH186" s="1" t="s">
        <v>74</v>
      </c>
      <c r="AI186" s="1">
        <v>2</v>
      </c>
      <c r="AJ186" s="3">
        <v>45790</v>
      </c>
      <c r="AK186" s="3">
        <v>0</v>
      </c>
      <c r="AL186" s="3">
        <v>45781</v>
      </c>
      <c r="AM186" s="3">
        <v>45788</v>
      </c>
      <c r="AN186" s="3">
        <v>45789</v>
      </c>
      <c r="AO186" s="3">
        <v>45789</v>
      </c>
      <c r="AP186" s="3">
        <v>45785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411.15262222222225</v>
      </c>
    </row>
    <row r="187" spans="1:56" ht="28.5" customHeight="1" x14ac:dyDescent="0.45">
      <c r="A187" s="3">
        <v>45731</v>
      </c>
      <c r="B187" s="14" t="s">
        <v>663</v>
      </c>
      <c r="C187" s="9" t="s">
        <v>86</v>
      </c>
      <c r="D187" s="13" t="s">
        <v>614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232</v>
      </c>
      <c r="T187" s="12">
        <v>45792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82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 t="s">
        <v>243</v>
      </c>
      <c r="AG187" s="1" t="s">
        <v>122</v>
      </c>
      <c r="AH187" s="1" t="s">
        <v>74</v>
      </c>
      <c r="AI187" s="1">
        <v>2</v>
      </c>
      <c r="AJ187" s="3">
        <v>45792</v>
      </c>
      <c r="AK187" s="3">
        <v>0</v>
      </c>
      <c r="AL187" s="3">
        <v>45783</v>
      </c>
      <c r="AM187" s="3">
        <v>45790</v>
      </c>
      <c r="AN187" s="3">
        <v>45791</v>
      </c>
      <c r="AO187" s="3">
        <v>45791</v>
      </c>
      <c r="AP187" s="3">
        <v>45787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411.15262222222225</v>
      </c>
    </row>
    <row r="188" spans="1:56" ht="28.5" customHeight="1" x14ac:dyDescent="0.45">
      <c r="A188" s="3">
        <v>45728</v>
      </c>
      <c r="B188" s="14" t="s">
        <v>600</v>
      </c>
      <c r="C188" s="9" t="s">
        <v>86</v>
      </c>
      <c r="D188" s="13" t="s">
        <v>601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45793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82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 t="s">
        <v>243</v>
      </c>
      <c r="AG188" s="1" t="s">
        <v>122</v>
      </c>
      <c r="AH188" s="1" t="s">
        <v>74</v>
      </c>
      <c r="AI188" s="1">
        <v>2</v>
      </c>
      <c r="AJ188" s="3">
        <v>45793</v>
      </c>
      <c r="AK188" s="3">
        <v>0</v>
      </c>
      <c r="AL188" s="3">
        <v>45784</v>
      </c>
      <c r="AM188" s="3">
        <v>45791</v>
      </c>
      <c r="AN188" s="3">
        <v>45792</v>
      </c>
      <c r="AO188" s="3">
        <v>45792</v>
      </c>
      <c r="AP188" s="3">
        <v>45788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411.15262222222225</v>
      </c>
    </row>
    <row r="189" spans="1:56" ht="28.5" customHeight="1" x14ac:dyDescent="0.45">
      <c r="A189" s="3">
        <v>45728</v>
      </c>
      <c r="B189" s="14" t="s">
        <v>600</v>
      </c>
      <c r="C189" s="9" t="s">
        <v>86</v>
      </c>
      <c r="D189" s="13" t="s">
        <v>250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45793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82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 t="s">
        <v>243</v>
      </c>
      <c r="AG189" s="1" t="s">
        <v>122</v>
      </c>
      <c r="AH189" s="1" t="s">
        <v>74</v>
      </c>
      <c r="AI189" s="1">
        <v>2</v>
      </c>
      <c r="AJ189" s="3">
        <v>45793</v>
      </c>
      <c r="AK189" s="3">
        <v>0</v>
      </c>
      <c r="AL189" s="3">
        <v>45784</v>
      </c>
      <c r="AM189" s="3">
        <v>45791</v>
      </c>
      <c r="AN189" s="3">
        <v>45792</v>
      </c>
      <c r="AO189" s="3">
        <v>45792</v>
      </c>
      <c r="AP189" s="3">
        <v>45788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411.15262222222225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20</v>
      </c>
      <c r="F190" s="9">
        <v>37</v>
      </c>
      <c r="G190" s="9">
        <v>0</v>
      </c>
      <c r="H190" s="9">
        <v>0</v>
      </c>
      <c r="I190" s="9">
        <v>80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82</v>
      </c>
      <c r="AA190" s="8">
        <v>1064334.79284</v>
      </c>
      <c r="AB190" s="8">
        <v>113164.07283999999</v>
      </c>
      <c r="AC190" s="8">
        <v>951170.72000000009</v>
      </c>
      <c r="AD190" s="8">
        <v>0</v>
      </c>
      <c r="AE190" s="8">
        <v>0</v>
      </c>
      <c r="AF190" s="8" t="s">
        <v>58</v>
      </c>
      <c r="AG190" s="1" t="s">
        <v>122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0</v>
      </c>
    </row>
    <row r="191" spans="1:56" ht="28.5" customHeight="1" x14ac:dyDescent="0.45">
      <c r="A191" s="3" t="s">
        <v>146</v>
      </c>
      <c r="B191" s="14" t="s">
        <v>146</v>
      </c>
      <c r="C191" s="9" t="s">
        <v>273</v>
      </c>
      <c r="D191" s="13" t="s">
        <v>275</v>
      </c>
      <c r="E191" s="9">
        <v>21</v>
      </c>
      <c r="F191" s="9">
        <v>34</v>
      </c>
      <c r="G191" s="9" t="s">
        <v>60</v>
      </c>
      <c r="H191" s="9">
        <v>0</v>
      </c>
      <c r="I191" s="9">
        <v>60</v>
      </c>
      <c r="J191" s="9" t="s">
        <v>57</v>
      </c>
      <c r="K191" s="9">
        <v>5</v>
      </c>
      <c r="L191" s="9" t="s">
        <v>93</v>
      </c>
      <c r="M191" s="10">
        <v>22</v>
      </c>
      <c r="N191" s="9">
        <v>36</v>
      </c>
      <c r="O191" s="9">
        <v>40</v>
      </c>
      <c r="P191" s="10">
        <v>195.39367372799995</v>
      </c>
      <c r="Q191" s="10">
        <v>0</v>
      </c>
      <c r="R191" s="10">
        <v>195.39367372799995</v>
      </c>
      <c r="S191" s="9" t="s">
        <v>67</v>
      </c>
      <c r="T191" s="12">
        <v>45777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140</v>
      </c>
      <c r="AA191" s="8">
        <v>9918.7000000000007</v>
      </c>
      <c r="AB191" s="8">
        <v>0</v>
      </c>
      <c r="AC191" s="8">
        <v>9918.7000000000007</v>
      </c>
      <c r="AD191" s="8">
        <v>0</v>
      </c>
      <c r="AE191" s="8">
        <v>0</v>
      </c>
      <c r="AF191" s="8">
        <v>0</v>
      </c>
      <c r="AG191" s="1" t="s">
        <v>122</v>
      </c>
      <c r="AH191" s="1" t="s">
        <v>72</v>
      </c>
      <c r="AI191" s="1">
        <v>3</v>
      </c>
      <c r="AJ191" s="3">
        <v>45777</v>
      </c>
      <c r="AK191" s="3">
        <v>0</v>
      </c>
      <c r="AL191" s="3">
        <v>45767</v>
      </c>
      <c r="AM191" s="3">
        <v>45774</v>
      </c>
      <c r="AN191" s="3">
        <v>45775</v>
      </c>
      <c r="AO191" s="3">
        <v>45775</v>
      </c>
      <c r="AP191" s="3">
        <v>45772</v>
      </c>
      <c r="AQ191" s="3">
        <v>45776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676.95127500000001</v>
      </c>
    </row>
    <row r="192" spans="1:56" ht="28.5" customHeight="1" x14ac:dyDescent="0.45">
      <c r="A192" s="3" t="s">
        <v>146</v>
      </c>
      <c r="B192" s="14" t="s">
        <v>146</v>
      </c>
      <c r="C192" s="9" t="s">
        <v>195</v>
      </c>
      <c r="D192" s="13" t="s">
        <v>59</v>
      </c>
      <c r="E192" s="9">
        <v>21</v>
      </c>
      <c r="F192" s="9">
        <v>38</v>
      </c>
      <c r="G192" s="9" t="s">
        <v>60</v>
      </c>
      <c r="H192" s="9">
        <v>0</v>
      </c>
      <c r="I192" s="9">
        <v>69</v>
      </c>
      <c r="J192" s="9" t="s">
        <v>57</v>
      </c>
      <c r="K192" s="9">
        <v>5</v>
      </c>
      <c r="L192" s="9" t="s">
        <v>93</v>
      </c>
      <c r="M192" s="10">
        <v>22</v>
      </c>
      <c r="N192" s="9">
        <v>41</v>
      </c>
      <c r="O192" s="9">
        <v>40</v>
      </c>
      <c r="P192" s="10">
        <v>445.06336793599996</v>
      </c>
      <c r="Q192" s="10">
        <v>0</v>
      </c>
      <c r="R192" s="10">
        <v>445.06336793599996</v>
      </c>
      <c r="S192" s="9" t="s">
        <v>71</v>
      </c>
      <c r="T192" s="12">
        <v>45777</v>
      </c>
      <c r="U192" s="11">
        <v>20000</v>
      </c>
      <c r="V192" s="10">
        <v>0</v>
      </c>
      <c r="W192" s="10">
        <v>20000</v>
      </c>
      <c r="X192" s="10">
        <v>0</v>
      </c>
      <c r="Y192" s="10">
        <v>0</v>
      </c>
      <c r="Z192" s="9" t="s">
        <v>140</v>
      </c>
      <c r="AA192" s="8">
        <v>22072.6</v>
      </c>
      <c r="AB192" s="8">
        <v>0</v>
      </c>
      <c r="AC192" s="8">
        <v>22072.6</v>
      </c>
      <c r="AD192" s="8">
        <v>0</v>
      </c>
      <c r="AE192" s="8">
        <v>0</v>
      </c>
      <c r="AF192" s="8">
        <v>0</v>
      </c>
      <c r="AG192" s="1" t="s">
        <v>122</v>
      </c>
      <c r="AH192" s="1" t="s">
        <v>77</v>
      </c>
      <c r="AI192" s="1">
        <v>3</v>
      </c>
      <c r="AJ192" s="3">
        <v>45777</v>
      </c>
      <c r="AK192" s="3">
        <v>0</v>
      </c>
      <c r="AL192" s="3">
        <v>0</v>
      </c>
      <c r="AM192" s="3">
        <v>0</v>
      </c>
      <c r="AN192" s="3">
        <v>0</v>
      </c>
      <c r="AO192" s="3">
        <v>45774</v>
      </c>
      <c r="AP192" s="3">
        <v>45772</v>
      </c>
      <c r="AQ192" s="3">
        <v>45775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1506.4549499999996</v>
      </c>
    </row>
    <row r="193" spans="1:56" ht="28.5" customHeight="1" x14ac:dyDescent="0.45">
      <c r="A193" s="3" t="s">
        <v>146</v>
      </c>
      <c r="B193" s="14" t="s">
        <v>146</v>
      </c>
      <c r="C193" s="9" t="s">
        <v>195</v>
      </c>
      <c r="D193" s="13" t="s">
        <v>59</v>
      </c>
      <c r="E193" s="9">
        <v>21</v>
      </c>
      <c r="F193" s="9">
        <v>38</v>
      </c>
      <c r="G193" s="9" t="s">
        <v>60</v>
      </c>
      <c r="H193" s="9">
        <v>0</v>
      </c>
      <c r="I193" s="9">
        <v>69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45777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140</v>
      </c>
      <c r="AA193" s="8">
        <v>22072.6</v>
      </c>
      <c r="AB193" s="8">
        <v>0</v>
      </c>
      <c r="AC193" s="8">
        <v>22072.6</v>
      </c>
      <c r="AD193" s="8">
        <v>0</v>
      </c>
      <c r="AE193" s="8">
        <v>0</v>
      </c>
      <c r="AF193" s="8">
        <v>0</v>
      </c>
      <c r="AG193" s="1" t="s">
        <v>122</v>
      </c>
      <c r="AH193" s="1" t="s">
        <v>77</v>
      </c>
      <c r="AI193" s="1">
        <v>2</v>
      </c>
      <c r="AJ193" s="3">
        <v>45777</v>
      </c>
      <c r="AK193" s="3">
        <v>0</v>
      </c>
      <c r="AL193" s="3">
        <v>0</v>
      </c>
      <c r="AM193" s="3">
        <v>0</v>
      </c>
      <c r="AN193" s="3">
        <v>0</v>
      </c>
      <c r="AO193" s="3">
        <v>45775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1506.4549499999996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 t="s">
        <v>60</v>
      </c>
      <c r="H194" s="9">
        <v>0</v>
      </c>
      <c r="I194" s="9">
        <v>67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140</v>
      </c>
      <c r="AA194" s="8">
        <v>54063.899999999994</v>
      </c>
      <c r="AB194" s="8">
        <v>0</v>
      </c>
      <c r="AC194" s="8">
        <v>54063.899999999994</v>
      </c>
      <c r="AD194" s="8">
        <v>0</v>
      </c>
      <c r="AE194" s="8">
        <v>0</v>
      </c>
      <c r="AF194" s="8" t="s">
        <v>58</v>
      </c>
      <c r="AG194" s="1" t="s">
        <v>122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0</v>
      </c>
    </row>
    <row r="195" spans="1:56" ht="28.5" customHeight="1" x14ac:dyDescent="0.45">
      <c r="A195" s="3">
        <v>45727</v>
      </c>
      <c r="B195" s="14" t="s">
        <v>603</v>
      </c>
      <c r="C195" s="9" t="s">
        <v>115</v>
      </c>
      <c r="D195" s="13" t="s">
        <v>555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45743</v>
      </c>
      <c r="U195" s="11">
        <v>5000</v>
      </c>
      <c r="V195" s="10">
        <v>4983</v>
      </c>
      <c r="W195" s="10">
        <v>17</v>
      </c>
      <c r="X195" s="10">
        <v>21150</v>
      </c>
      <c r="Y195" s="10">
        <v>0</v>
      </c>
      <c r="Z195" s="9" t="s">
        <v>128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124</v>
      </c>
      <c r="AH195" s="1" t="s">
        <v>68</v>
      </c>
      <c r="AI195" s="1">
        <v>4</v>
      </c>
      <c r="AJ195" s="3">
        <v>45743</v>
      </c>
      <c r="AK195" s="3">
        <v>45739</v>
      </c>
      <c r="AL195" s="3">
        <v>45733</v>
      </c>
      <c r="AM195" s="3">
        <v>45740</v>
      </c>
      <c r="AN195" s="3">
        <v>45741</v>
      </c>
      <c r="AO195" s="3">
        <v>45741</v>
      </c>
      <c r="AP195" s="3">
        <v>45738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129</v>
      </c>
      <c r="BD195" s="56">
        <v>0</v>
      </c>
    </row>
    <row r="196" spans="1:56" ht="28.5" customHeight="1" x14ac:dyDescent="0.45">
      <c r="A196" s="3">
        <v>45727</v>
      </c>
      <c r="B196" s="14" t="s">
        <v>603</v>
      </c>
      <c r="C196" s="9" t="s">
        <v>115</v>
      </c>
      <c r="D196" s="13" t="s">
        <v>262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45743</v>
      </c>
      <c r="U196" s="11">
        <v>30000</v>
      </c>
      <c r="V196" s="10">
        <v>25000</v>
      </c>
      <c r="W196" s="10">
        <v>5000</v>
      </c>
      <c r="X196" s="10">
        <v>30700</v>
      </c>
      <c r="Y196" s="10">
        <v>0</v>
      </c>
      <c r="Z196" s="9" t="s">
        <v>128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123</v>
      </c>
      <c r="AH196" s="1" t="s">
        <v>68</v>
      </c>
      <c r="AI196" s="1">
        <v>4</v>
      </c>
      <c r="AJ196" s="3">
        <v>45743</v>
      </c>
      <c r="AK196" s="3">
        <v>45739</v>
      </c>
      <c r="AL196" s="3">
        <v>45733</v>
      </c>
      <c r="AM196" s="3">
        <v>45740</v>
      </c>
      <c r="AN196" s="3">
        <v>45741</v>
      </c>
      <c r="AO196" s="3">
        <v>45741</v>
      </c>
      <c r="AP196" s="3">
        <v>45738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129</v>
      </c>
      <c r="BD196" s="56">
        <v>0</v>
      </c>
    </row>
    <row r="197" spans="1:56" ht="28.5" customHeight="1" x14ac:dyDescent="0.45">
      <c r="A197" s="3">
        <v>45727</v>
      </c>
      <c r="B197" s="14" t="s">
        <v>581</v>
      </c>
      <c r="C197" s="9" t="s">
        <v>115</v>
      </c>
      <c r="D197" s="13" t="s">
        <v>296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45743</v>
      </c>
      <c r="U197" s="11">
        <v>5000</v>
      </c>
      <c r="V197" s="10">
        <v>0</v>
      </c>
      <c r="W197" s="10">
        <v>5000</v>
      </c>
      <c r="X197" s="10">
        <v>5400</v>
      </c>
      <c r="Y197" s="10">
        <v>0</v>
      </c>
      <c r="Z197" s="9" t="s">
        <v>128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123</v>
      </c>
      <c r="AH197" s="1" t="s">
        <v>68</v>
      </c>
      <c r="AI197" s="1">
        <v>4</v>
      </c>
      <c r="AJ197" s="3">
        <v>45743</v>
      </c>
      <c r="AK197" s="3">
        <v>45739</v>
      </c>
      <c r="AL197" s="3">
        <v>45733</v>
      </c>
      <c r="AM197" s="3">
        <v>45740</v>
      </c>
      <c r="AN197" s="3">
        <v>45741</v>
      </c>
      <c r="AO197" s="3">
        <v>45741</v>
      </c>
      <c r="AP197" s="3">
        <v>45738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129</v>
      </c>
      <c r="BD197" s="56">
        <v>0</v>
      </c>
    </row>
    <row r="198" spans="1:56" ht="28.5" customHeight="1" x14ac:dyDescent="0.45">
      <c r="A198" s="3">
        <v>45727</v>
      </c>
      <c r="B198" s="14" t="s">
        <v>581</v>
      </c>
      <c r="C198" s="9" t="s">
        <v>115</v>
      </c>
      <c r="D198" s="13" t="s">
        <v>556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45743</v>
      </c>
      <c r="U198" s="11">
        <v>15000</v>
      </c>
      <c r="V198" s="10">
        <v>0</v>
      </c>
      <c r="W198" s="10">
        <v>15000</v>
      </c>
      <c r="X198" s="10">
        <v>16000</v>
      </c>
      <c r="Y198" s="10">
        <v>0</v>
      </c>
      <c r="Z198" s="9" t="s">
        <v>128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123</v>
      </c>
      <c r="AH198" s="1" t="s">
        <v>68</v>
      </c>
      <c r="AI198" s="1">
        <v>4</v>
      </c>
      <c r="AJ198" s="3">
        <v>45743</v>
      </c>
      <c r="AK198" s="3">
        <v>45739</v>
      </c>
      <c r="AL198" s="3">
        <v>45733</v>
      </c>
      <c r="AM198" s="3">
        <v>45740</v>
      </c>
      <c r="AN198" s="3">
        <v>45741</v>
      </c>
      <c r="AO198" s="3">
        <v>45741</v>
      </c>
      <c r="AP198" s="3">
        <v>45738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129</v>
      </c>
      <c r="BD198" s="56">
        <v>0</v>
      </c>
    </row>
    <row r="199" spans="1:56" ht="28.5" customHeight="1" x14ac:dyDescent="0.45">
      <c r="A199" s="3">
        <v>45736</v>
      </c>
      <c r="B199" s="14" t="s">
        <v>699</v>
      </c>
      <c r="C199" s="9" t="s">
        <v>80</v>
      </c>
      <c r="D199" s="13" t="s">
        <v>371</v>
      </c>
      <c r="E199" s="9">
        <v>21</v>
      </c>
      <c r="F199" s="9">
        <v>40</v>
      </c>
      <c r="G199" s="9" t="s">
        <v>60</v>
      </c>
      <c r="H199" s="9" t="s">
        <v>76</v>
      </c>
      <c r="I199" s="9">
        <v>108</v>
      </c>
      <c r="J199" s="9" t="s">
        <v>57</v>
      </c>
      <c r="K199" s="9">
        <v>5</v>
      </c>
      <c r="L199" s="9" t="s">
        <v>92</v>
      </c>
      <c r="M199" s="10">
        <v>22</v>
      </c>
      <c r="N199" s="9">
        <v>42</v>
      </c>
      <c r="O199" s="9">
        <v>40</v>
      </c>
      <c r="P199" s="10">
        <v>68.387785804799989</v>
      </c>
      <c r="Q199" s="10">
        <v>0</v>
      </c>
      <c r="R199" s="10">
        <v>68.387785804799989</v>
      </c>
      <c r="S199" s="9" t="s">
        <v>67</v>
      </c>
      <c r="T199" s="12">
        <v>45747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128</v>
      </c>
      <c r="AA199" s="8">
        <v>3478.5300000000007</v>
      </c>
      <c r="AB199" s="8">
        <v>3478.5300000000007</v>
      </c>
      <c r="AC199" s="8">
        <v>0</v>
      </c>
      <c r="AD199" s="8">
        <v>3478.5300000000007</v>
      </c>
      <c r="AE199" s="8">
        <v>0</v>
      </c>
      <c r="AF199" s="8">
        <v>0</v>
      </c>
      <c r="AG199" s="1" t="s">
        <v>122</v>
      </c>
      <c r="AH199" s="1" t="s">
        <v>68</v>
      </c>
      <c r="AI199" s="1">
        <v>4</v>
      </c>
      <c r="AJ199" s="3">
        <v>45747</v>
      </c>
      <c r="AK199" s="3">
        <v>45743</v>
      </c>
      <c r="AL199" s="3">
        <v>45737</v>
      </c>
      <c r="AM199" s="3">
        <v>45744</v>
      </c>
      <c r="AN199" s="3">
        <v>45745</v>
      </c>
      <c r="AO199" s="3">
        <v>45745</v>
      </c>
      <c r="AP199" s="3">
        <v>45742</v>
      </c>
      <c r="AQ199" s="3">
        <v>45746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129</v>
      </c>
      <c r="BD199" s="56">
        <v>0</v>
      </c>
    </row>
    <row r="200" spans="1:56" ht="28.5" customHeight="1" x14ac:dyDescent="0.45">
      <c r="A200" s="3">
        <v>45736</v>
      </c>
      <c r="B200" s="14" t="s">
        <v>700</v>
      </c>
      <c r="C200" s="9" t="s">
        <v>80</v>
      </c>
      <c r="D200" s="13" t="s">
        <v>672</v>
      </c>
      <c r="E200" s="9">
        <v>21</v>
      </c>
      <c r="F200" s="9">
        <v>38</v>
      </c>
      <c r="G200" s="9" t="s">
        <v>60</v>
      </c>
      <c r="H200" s="9" t="s">
        <v>76</v>
      </c>
      <c r="I200" s="9">
        <v>102</v>
      </c>
      <c r="J200" s="9" t="s">
        <v>57</v>
      </c>
      <c r="K200" s="9">
        <v>5</v>
      </c>
      <c r="L200" s="9" t="s">
        <v>92</v>
      </c>
      <c r="M200" s="10">
        <v>22</v>
      </c>
      <c r="N200" s="9">
        <v>40</v>
      </c>
      <c r="O200" s="9">
        <v>40</v>
      </c>
      <c r="P200" s="10">
        <v>65.13122457599998</v>
      </c>
      <c r="Q200" s="10">
        <v>0</v>
      </c>
      <c r="R200" s="10">
        <v>65.13122457599998</v>
      </c>
      <c r="S200" s="9" t="s">
        <v>67</v>
      </c>
      <c r="T200" s="12">
        <v>45747</v>
      </c>
      <c r="U200" s="11">
        <v>3000</v>
      </c>
      <c r="V200" s="10">
        <v>0</v>
      </c>
      <c r="W200" s="10">
        <v>3000</v>
      </c>
      <c r="X200" s="10">
        <v>0</v>
      </c>
      <c r="Y200" s="10">
        <v>3150</v>
      </c>
      <c r="Z200" s="9" t="s">
        <v>128</v>
      </c>
      <c r="AA200" s="8">
        <v>3310.89</v>
      </c>
      <c r="AB200" s="8">
        <v>3310.89</v>
      </c>
      <c r="AC200" s="8">
        <v>0</v>
      </c>
      <c r="AD200" s="8">
        <v>3310.89</v>
      </c>
      <c r="AE200" s="8">
        <v>0</v>
      </c>
      <c r="AF200" s="8">
        <v>0</v>
      </c>
      <c r="AG200" s="1" t="s">
        <v>61</v>
      </c>
      <c r="AH200" s="1" t="s">
        <v>68</v>
      </c>
      <c r="AI200" s="1">
        <v>4</v>
      </c>
      <c r="AJ200" s="3">
        <v>45747</v>
      </c>
      <c r="AK200" s="3">
        <v>45743</v>
      </c>
      <c r="AL200" s="3">
        <v>45737</v>
      </c>
      <c r="AM200" s="3">
        <v>45744</v>
      </c>
      <c r="AN200" s="3">
        <v>45745</v>
      </c>
      <c r="AO200" s="3">
        <v>45745</v>
      </c>
      <c r="AP200" s="3">
        <v>45742</v>
      </c>
      <c r="AQ200" s="3">
        <v>45746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129</v>
      </c>
      <c r="BD200" s="56">
        <v>0</v>
      </c>
    </row>
    <row r="201" spans="1:56" ht="28.5" customHeight="1" x14ac:dyDescent="0.45">
      <c r="A201" s="3">
        <v>45740</v>
      </c>
      <c r="B201" s="14" t="s">
        <v>138</v>
      </c>
      <c r="C201" s="9" t="s">
        <v>350</v>
      </c>
      <c r="D201" s="13" t="s">
        <v>707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92</v>
      </c>
      <c r="M201" s="10">
        <v>22</v>
      </c>
      <c r="N201" s="9">
        <v>40</v>
      </c>
      <c r="O201" s="9">
        <v>40</v>
      </c>
      <c r="P201" s="10">
        <v>108.55204095999999</v>
      </c>
      <c r="Q201" s="10">
        <v>0</v>
      </c>
      <c r="R201" s="10">
        <v>108.55204095999999</v>
      </c>
      <c r="S201" s="9" t="s">
        <v>114</v>
      </c>
      <c r="T201" s="12">
        <v>45752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128</v>
      </c>
      <c r="AA201" s="8">
        <v>5378.4500000000007</v>
      </c>
      <c r="AB201" s="8">
        <v>5378.4500000000007</v>
      </c>
      <c r="AC201" s="8">
        <v>0</v>
      </c>
      <c r="AD201" s="8">
        <v>5378.4500000000007</v>
      </c>
      <c r="AE201" s="8">
        <v>0</v>
      </c>
      <c r="AF201" s="8">
        <v>0</v>
      </c>
      <c r="AG201" s="1" t="s">
        <v>61</v>
      </c>
      <c r="AH201" s="1" t="s">
        <v>68</v>
      </c>
      <c r="AI201" s="1">
        <v>4</v>
      </c>
      <c r="AJ201" s="3">
        <v>45752</v>
      </c>
      <c r="AK201" s="3">
        <v>45748</v>
      </c>
      <c r="AL201" s="3">
        <v>45742</v>
      </c>
      <c r="AM201" s="3">
        <v>45749</v>
      </c>
      <c r="AN201" s="3">
        <v>45750</v>
      </c>
      <c r="AO201" s="3">
        <v>45750</v>
      </c>
      <c r="AP201" s="3">
        <v>45747</v>
      </c>
      <c r="AQ201" s="3">
        <v>45751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129</v>
      </c>
      <c r="BD201" s="56">
        <v>0</v>
      </c>
    </row>
    <row r="202" spans="1:56" ht="28.5" customHeight="1" x14ac:dyDescent="0.45">
      <c r="A202" s="3">
        <v>45693</v>
      </c>
      <c r="B202" s="14" t="s">
        <v>401</v>
      </c>
      <c r="C202" s="9" t="s">
        <v>111</v>
      </c>
      <c r="D202" s="13" t="s">
        <v>192</v>
      </c>
      <c r="E202" s="9">
        <v>21</v>
      </c>
      <c r="F202" s="9">
        <v>40</v>
      </c>
      <c r="G202" s="9" t="s">
        <v>60</v>
      </c>
      <c r="H202" s="9" t="s">
        <v>66</v>
      </c>
      <c r="I202" s="9">
        <v>108</v>
      </c>
      <c r="J202" s="9" t="s">
        <v>57</v>
      </c>
      <c r="K202" s="9">
        <v>5</v>
      </c>
      <c r="L202" s="9" t="s">
        <v>91</v>
      </c>
      <c r="M202" s="10">
        <v>22</v>
      </c>
      <c r="N202" s="9">
        <v>42</v>
      </c>
      <c r="O202" s="9">
        <v>40</v>
      </c>
      <c r="P202" s="10">
        <v>0.43312264343039991</v>
      </c>
      <c r="Q202" s="10">
        <v>0</v>
      </c>
      <c r="R202" s="10">
        <v>0.43312264343039991</v>
      </c>
      <c r="S202" s="9" t="s">
        <v>67</v>
      </c>
      <c r="T202" s="12">
        <v>45754</v>
      </c>
      <c r="U202" s="11">
        <v>5000</v>
      </c>
      <c r="V202" s="10">
        <v>4981</v>
      </c>
      <c r="W202" s="10">
        <v>19</v>
      </c>
      <c r="X202" s="10">
        <v>5398</v>
      </c>
      <c r="Y202" s="10">
        <v>0</v>
      </c>
      <c r="Z202" s="9" t="s">
        <v>128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123</v>
      </c>
      <c r="AH202" s="1" t="s">
        <v>68</v>
      </c>
      <c r="AI202" s="1">
        <v>4</v>
      </c>
      <c r="AJ202" s="3">
        <v>45754</v>
      </c>
      <c r="AK202" s="3">
        <v>45750</v>
      </c>
      <c r="AL202" s="3">
        <v>45744</v>
      </c>
      <c r="AM202" s="3">
        <v>45751</v>
      </c>
      <c r="AN202" s="3">
        <v>45752</v>
      </c>
      <c r="AO202" s="3">
        <v>45752</v>
      </c>
      <c r="AP202" s="3">
        <v>45749</v>
      </c>
      <c r="AQ202" s="3">
        <v>45753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129</v>
      </c>
      <c r="BD202" s="56">
        <v>0</v>
      </c>
    </row>
    <row r="203" spans="1:56" ht="28.5" customHeight="1" x14ac:dyDescent="0.45">
      <c r="A203" s="3" t="s">
        <v>146</v>
      </c>
      <c r="B203" s="14" t="s">
        <v>146</v>
      </c>
      <c r="C203" s="9" t="s">
        <v>115</v>
      </c>
      <c r="D203" s="13" t="s">
        <v>61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45777</v>
      </c>
      <c r="U203" s="11">
        <v>40000</v>
      </c>
      <c r="V203" s="10">
        <v>0</v>
      </c>
      <c r="W203" s="10">
        <v>40000</v>
      </c>
      <c r="X203" s="10">
        <v>0</v>
      </c>
      <c r="Y203" s="10">
        <v>42000</v>
      </c>
      <c r="Z203" s="9" t="s">
        <v>128</v>
      </c>
      <c r="AA203" s="8">
        <v>43027.600000000006</v>
      </c>
      <c r="AB203" s="8">
        <v>43027.600000000006</v>
      </c>
      <c r="AC203" s="8">
        <v>0</v>
      </c>
      <c r="AD203" s="8">
        <v>43027.600000000006</v>
      </c>
      <c r="AE203" s="8">
        <v>0</v>
      </c>
      <c r="AF203" s="8">
        <v>0</v>
      </c>
      <c r="AG203" s="1" t="s">
        <v>61</v>
      </c>
      <c r="AH203" s="1" t="s">
        <v>68</v>
      </c>
      <c r="AI203" s="1">
        <v>4</v>
      </c>
      <c r="AJ203" s="3">
        <v>45777</v>
      </c>
      <c r="AK203" s="3">
        <v>45773</v>
      </c>
      <c r="AL203" s="3">
        <v>45767</v>
      </c>
      <c r="AM203" s="3">
        <v>45774</v>
      </c>
      <c r="AN203" s="3">
        <v>45775</v>
      </c>
      <c r="AO203" s="3">
        <v>45775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129</v>
      </c>
      <c r="BD203" s="56">
        <v>0</v>
      </c>
    </row>
    <row r="204" spans="1:56" ht="28.5" customHeight="1" x14ac:dyDescent="0.45">
      <c r="A204" s="3" t="s">
        <v>146</v>
      </c>
      <c r="B204" s="14" t="s">
        <v>146</v>
      </c>
      <c r="C204" s="9" t="s">
        <v>207</v>
      </c>
      <c r="D204" s="13" t="s">
        <v>61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92</v>
      </c>
      <c r="M204" s="10">
        <v>22</v>
      </c>
      <c r="N204" s="9">
        <v>40</v>
      </c>
      <c r="O204" s="9">
        <v>40</v>
      </c>
      <c r="P204" s="10">
        <v>651.31224575999988</v>
      </c>
      <c r="Q204" s="10">
        <v>0</v>
      </c>
      <c r="R204" s="10">
        <v>651.31224575999988</v>
      </c>
      <c r="S204" s="9" t="s">
        <v>114</v>
      </c>
      <c r="T204" s="12">
        <v>45777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128</v>
      </c>
      <c r="AA204" s="8">
        <v>32270.700000000004</v>
      </c>
      <c r="AB204" s="8">
        <v>32270.700000000004</v>
      </c>
      <c r="AC204" s="8">
        <v>0</v>
      </c>
      <c r="AD204" s="8">
        <v>32270.700000000004</v>
      </c>
      <c r="AE204" s="8">
        <v>0</v>
      </c>
      <c r="AF204" s="8">
        <v>0</v>
      </c>
      <c r="AG204" s="1" t="s">
        <v>123</v>
      </c>
      <c r="AH204" s="1" t="s">
        <v>68</v>
      </c>
      <c r="AI204" s="1">
        <v>4</v>
      </c>
      <c r="AJ204" s="3">
        <v>45777</v>
      </c>
      <c r="AK204" s="3">
        <v>45773</v>
      </c>
      <c r="AL204" s="3">
        <v>45767</v>
      </c>
      <c r="AM204" s="3">
        <v>45774</v>
      </c>
      <c r="AN204" s="3">
        <v>45775</v>
      </c>
      <c r="AO204" s="3">
        <v>45775</v>
      </c>
      <c r="AP204" s="3">
        <v>45772</v>
      </c>
      <c r="AQ204" s="3">
        <v>45776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129</v>
      </c>
      <c r="BD204" s="56">
        <v>0</v>
      </c>
    </row>
    <row r="205" spans="1:56" ht="28.5" customHeight="1" x14ac:dyDescent="0.45">
      <c r="A205" s="3" t="s">
        <v>146</v>
      </c>
      <c r="B205" s="14" t="s">
        <v>146</v>
      </c>
      <c r="C205" s="9" t="s">
        <v>113</v>
      </c>
      <c r="D205" s="13" t="s">
        <v>159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114</v>
      </c>
      <c r="T205" s="12">
        <v>45777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128</v>
      </c>
      <c r="AA205" s="8">
        <v>21513.800000000003</v>
      </c>
      <c r="AB205" s="8">
        <v>0</v>
      </c>
      <c r="AC205" s="8">
        <v>21513.800000000003</v>
      </c>
      <c r="AD205" s="8">
        <v>0</v>
      </c>
      <c r="AE205" s="8">
        <v>21513.800000000003</v>
      </c>
      <c r="AF205" s="8">
        <v>0</v>
      </c>
      <c r="AG205" s="1" t="s">
        <v>123</v>
      </c>
      <c r="AH205" s="1" t="s">
        <v>68</v>
      </c>
      <c r="AI205" s="1">
        <v>4</v>
      </c>
      <c r="AJ205" s="3">
        <v>45777</v>
      </c>
      <c r="AK205" s="3">
        <v>45773</v>
      </c>
      <c r="AL205" s="3">
        <v>45767</v>
      </c>
      <c r="AM205" s="3">
        <v>45774</v>
      </c>
      <c r="AN205" s="3">
        <v>45775</v>
      </c>
      <c r="AO205" s="3">
        <v>45775</v>
      </c>
      <c r="AP205" s="3">
        <v>45772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129</v>
      </c>
      <c r="BD205" s="56">
        <v>1547.1290706666666</v>
      </c>
    </row>
    <row r="206" spans="1:56" ht="28.5" customHeight="1" x14ac:dyDescent="0.45">
      <c r="A206" s="3" t="s">
        <v>146</v>
      </c>
      <c r="B206" s="14" t="s">
        <v>146</v>
      </c>
      <c r="C206" s="9" t="s">
        <v>111</v>
      </c>
      <c r="D206" s="13" t="s">
        <v>61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91</v>
      </c>
      <c r="M206" s="10">
        <v>22</v>
      </c>
      <c r="N206" s="9">
        <v>42</v>
      </c>
      <c r="O206" s="9">
        <v>40</v>
      </c>
      <c r="P206" s="10">
        <v>227.95928601599996</v>
      </c>
      <c r="Q206" s="10">
        <v>0</v>
      </c>
      <c r="R206" s="10">
        <v>227.95928601599996</v>
      </c>
      <c r="S206" s="9" t="s">
        <v>67</v>
      </c>
      <c r="T206" s="12">
        <v>45777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128</v>
      </c>
      <c r="AA206" s="8">
        <v>11595.1</v>
      </c>
      <c r="AB206" s="8">
        <v>11595.1</v>
      </c>
      <c r="AC206" s="8">
        <v>0</v>
      </c>
      <c r="AD206" s="8">
        <v>11595.1</v>
      </c>
      <c r="AE206" s="8">
        <v>0</v>
      </c>
      <c r="AF206" s="8">
        <v>0</v>
      </c>
      <c r="AG206" s="1" t="s">
        <v>123</v>
      </c>
      <c r="AH206" s="1" t="s">
        <v>68</v>
      </c>
      <c r="AI206" s="1">
        <v>4</v>
      </c>
      <c r="AJ206" s="3">
        <v>45777</v>
      </c>
      <c r="AK206" s="3">
        <v>45773</v>
      </c>
      <c r="AL206" s="3">
        <v>45767</v>
      </c>
      <c r="AM206" s="3">
        <v>45774</v>
      </c>
      <c r="AN206" s="3">
        <v>45775</v>
      </c>
      <c r="AO206" s="3">
        <v>45775</v>
      </c>
      <c r="AP206" s="3">
        <v>45772</v>
      </c>
      <c r="AQ206" s="3">
        <v>45776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129</v>
      </c>
      <c r="BD206" s="56">
        <v>0</v>
      </c>
    </row>
    <row r="207" spans="1:56" ht="28.5" customHeight="1" x14ac:dyDescent="0.45">
      <c r="A207" s="3">
        <v>45631</v>
      </c>
      <c r="B207" s="14" t="s">
        <v>270</v>
      </c>
      <c r="C207" s="9" t="s">
        <v>113</v>
      </c>
      <c r="D207" s="13" t="s">
        <v>159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114</v>
      </c>
      <c r="T207" s="12" t="s">
        <v>63</v>
      </c>
      <c r="U207" s="11">
        <v>16000</v>
      </c>
      <c r="V207" s="10">
        <v>0</v>
      </c>
      <c r="W207" s="10">
        <v>16000</v>
      </c>
      <c r="X207" s="10">
        <v>0</v>
      </c>
      <c r="Y207" s="10">
        <v>16800</v>
      </c>
      <c r="Z207" s="9" t="s">
        <v>128</v>
      </c>
      <c r="AA207" s="8">
        <v>17211.04</v>
      </c>
      <c r="AB207" s="8">
        <v>17211.04</v>
      </c>
      <c r="AC207" s="8">
        <v>0</v>
      </c>
      <c r="AD207" s="8">
        <v>17211.04</v>
      </c>
      <c r="AE207" s="8">
        <v>0</v>
      </c>
      <c r="AF207" s="8">
        <v>0</v>
      </c>
      <c r="AG207" s="1" t="s">
        <v>123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 t="s">
        <v>331</v>
      </c>
      <c r="AZ207" s="2">
        <v>0</v>
      </c>
      <c r="BA207" s="2">
        <v>0</v>
      </c>
      <c r="BB207" s="2">
        <v>0</v>
      </c>
      <c r="BC207" s="1" t="s">
        <v>129</v>
      </c>
      <c r="BD207" s="56">
        <v>0</v>
      </c>
    </row>
    <row r="208" spans="1:56" ht="28.5" customHeight="1" x14ac:dyDescent="0.45">
      <c r="A208" s="3">
        <v>45628</v>
      </c>
      <c r="B208" s="14" t="s">
        <v>263</v>
      </c>
      <c r="C208" s="9" t="s">
        <v>113</v>
      </c>
      <c r="D208" s="13" t="s">
        <v>159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114</v>
      </c>
      <c r="T208" s="12" t="s">
        <v>63</v>
      </c>
      <c r="U208" s="11">
        <v>16000</v>
      </c>
      <c r="V208" s="10">
        <v>1759</v>
      </c>
      <c r="W208" s="10">
        <v>14241</v>
      </c>
      <c r="X208" s="10">
        <v>0</v>
      </c>
      <c r="Y208" s="10">
        <v>14953.050000000001</v>
      </c>
      <c r="Z208" s="9" t="s">
        <v>128</v>
      </c>
      <c r="AA208" s="8">
        <v>15318.901290000002</v>
      </c>
      <c r="AB208" s="8">
        <v>15318.901290000002</v>
      </c>
      <c r="AC208" s="8">
        <v>0</v>
      </c>
      <c r="AD208" s="8">
        <v>15318.901290000002</v>
      </c>
      <c r="AE208" s="8">
        <v>0</v>
      </c>
      <c r="AF208" s="8">
        <v>0</v>
      </c>
      <c r="AG208" s="1" t="s">
        <v>123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 t="s">
        <v>330</v>
      </c>
      <c r="AZ208" s="2">
        <v>0</v>
      </c>
      <c r="BA208" s="2">
        <v>0</v>
      </c>
      <c r="BB208" s="2">
        <v>0</v>
      </c>
      <c r="BC208" s="1" t="s">
        <v>129</v>
      </c>
      <c r="BD208" s="56">
        <v>0</v>
      </c>
    </row>
    <row r="209" spans="1:56" ht="28.5" customHeight="1" x14ac:dyDescent="0.45">
      <c r="A209" s="3">
        <v>45631</v>
      </c>
      <c r="B209" s="14" t="s">
        <v>271</v>
      </c>
      <c r="C209" s="9" t="s">
        <v>113</v>
      </c>
      <c r="D209" s="13" t="s">
        <v>159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114</v>
      </c>
      <c r="T209" s="12" t="s">
        <v>63</v>
      </c>
      <c r="U209" s="11">
        <v>16000</v>
      </c>
      <c r="V209" s="10">
        <v>0</v>
      </c>
      <c r="W209" s="10">
        <v>16000</v>
      </c>
      <c r="X209" s="10">
        <v>0</v>
      </c>
      <c r="Y209" s="10">
        <v>16800</v>
      </c>
      <c r="Z209" s="9" t="s">
        <v>128</v>
      </c>
      <c r="AA209" s="8">
        <v>17211.04</v>
      </c>
      <c r="AB209" s="8">
        <v>17211.04</v>
      </c>
      <c r="AC209" s="8">
        <v>0</v>
      </c>
      <c r="AD209" s="8">
        <v>17211.04</v>
      </c>
      <c r="AE209" s="8">
        <v>0</v>
      </c>
      <c r="AF209" s="8">
        <v>0</v>
      </c>
      <c r="AG209" s="1" t="s">
        <v>123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 t="s">
        <v>332</v>
      </c>
      <c r="AZ209" s="2">
        <v>0</v>
      </c>
      <c r="BA209" s="2">
        <v>0</v>
      </c>
      <c r="BB209" s="2">
        <v>0</v>
      </c>
      <c r="BC209" s="1" t="s">
        <v>129</v>
      </c>
      <c r="BD209" s="56">
        <v>0</v>
      </c>
    </row>
    <row r="210" spans="1:56" ht="28.5" customHeight="1" x14ac:dyDescent="0.45">
      <c r="A210" s="3">
        <v>45693</v>
      </c>
      <c r="B210" s="14" t="s">
        <v>400</v>
      </c>
      <c r="C210" s="9" t="s">
        <v>111</v>
      </c>
      <c r="D210" s="13" t="s">
        <v>397</v>
      </c>
      <c r="E210" s="9">
        <v>21</v>
      </c>
      <c r="F210" s="9">
        <v>38</v>
      </c>
      <c r="G210" s="9" t="s">
        <v>60</v>
      </c>
      <c r="H210" s="9" t="s">
        <v>66</v>
      </c>
      <c r="I210" s="9">
        <v>102</v>
      </c>
      <c r="J210" s="9" t="s">
        <v>57</v>
      </c>
      <c r="K210" s="9">
        <v>5</v>
      </c>
      <c r="L210" s="9" t="s">
        <v>91</v>
      </c>
      <c r="M210" s="10">
        <v>22</v>
      </c>
      <c r="N210" s="9">
        <v>40</v>
      </c>
      <c r="O210" s="9">
        <v>40</v>
      </c>
      <c r="P210" s="10">
        <v>65.13122457599998</v>
      </c>
      <c r="Q210" s="10">
        <v>0</v>
      </c>
      <c r="R210" s="10">
        <v>65.13122457599998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128</v>
      </c>
      <c r="AA210" s="8">
        <v>3310.89</v>
      </c>
      <c r="AB210" s="8">
        <v>3310.89</v>
      </c>
      <c r="AC210" s="8">
        <v>0</v>
      </c>
      <c r="AD210" s="8">
        <v>3310.89</v>
      </c>
      <c r="AE210" s="8">
        <v>0</v>
      </c>
      <c r="AF210" s="8">
        <v>0</v>
      </c>
      <c r="AG210" s="1" t="s">
        <v>123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>
        <v>45693</v>
      </c>
      <c r="B211" s="14" t="s">
        <v>401</v>
      </c>
      <c r="C211" s="9" t="s">
        <v>111</v>
      </c>
      <c r="D211" s="13" t="s">
        <v>192</v>
      </c>
      <c r="E211" s="9">
        <v>21</v>
      </c>
      <c r="F211" s="9">
        <v>40</v>
      </c>
      <c r="G211" s="9" t="s">
        <v>60</v>
      </c>
      <c r="H211" s="9" t="s">
        <v>66</v>
      </c>
      <c r="I211" s="9">
        <v>108</v>
      </c>
      <c r="J211" s="9" t="s">
        <v>57</v>
      </c>
      <c r="K211" s="9">
        <v>5</v>
      </c>
      <c r="L211" s="9" t="s">
        <v>91</v>
      </c>
      <c r="M211" s="10">
        <v>22</v>
      </c>
      <c r="N211" s="9">
        <v>42</v>
      </c>
      <c r="O211" s="9">
        <v>40</v>
      </c>
      <c r="P211" s="10">
        <v>113.97964300799998</v>
      </c>
      <c r="Q211" s="10">
        <v>0</v>
      </c>
      <c r="R211" s="10">
        <v>113.97964300799998</v>
      </c>
      <c r="S211" s="9" t="s">
        <v>67</v>
      </c>
      <c r="T211" s="12" t="s">
        <v>63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128</v>
      </c>
      <c r="AA211" s="8">
        <v>5797.55</v>
      </c>
      <c r="AB211" s="8">
        <v>5797.55</v>
      </c>
      <c r="AC211" s="8">
        <v>0</v>
      </c>
      <c r="AD211" s="8">
        <v>5797.55</v>
      </c>
      <c r="AE211" s="8">
        <v>0</v>
      </c>
      <c r="AF211" s="8">
        <v>0</v>
      </c>
      <c r="AG211" s="1" t="s">
        <v>123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129</v>
      </c>
      <c r="BD211" s="56">
        <v>0</v>
      </c>
    </row>
    <row r="212" spans="1:56" ht="28.5" customHeight="1" x14ac:dyDescent="0.45">
      <c r="A212" s="3">
        <v>45667</v>
      </c>
      <c r="B212" s="14" t="s">
        <v>342</v>
      </c>
      <c r="C212" s="9" t="s">
        <v>111</v>
      </c>
      <c r="D212" s="13" t="s">
        <v>336</v>
      </c>
      <c r="E212" s="9">
        <v>21</v>
      </c>
      <c r="F212" s="9">
        <v>38</v>
      </c>
      <c r="G212" s="9" t="s">
        <v>60</v>
      </c>
      <c r="H212" s="9" t="s">
        <v>66</v>
      </c>
      <c r="I212" s="9">
        <v>102</v>
      </c>
      <c r="J212" s="9" t="s">
        <v>57</v>
      </c>
      <c r="K212" s="9">
        <v>5</v>
      </c>
      <c r="L212" s="9" t="s">
        <v>91</v>
      </c>
      <c r="M212" s="10">
        <v>22</v>
      </c>
      <c r="N212" s="9">
        <v>40</v>
      </c>
      <c r="O212" s="9">
        <v>40</v>
      </c>
      <c r="P212" s="10">
        <v>86.841632767999982</v>
      </c>
      <c r="Q212" s="10">
        <v>0</v>
      </c>
      <c r="R212" s="10">
        <v>86.841632767999982</v>
      </c>
      <c r="S212" s="9" t="s">
        <v>67</v>
      </c>
      <c r="T212" s="12" t="s">
        <v>63</v>
      </c>
      <c r="U212" s="11">
        <v>4000</v>
      </c>
      <c r="V212" s="10">
        <v>0</v>
      </c>
      <c r="W212" s="10">
        <v>4000</v>
      </c>
      <c r="X212" s="10">
        <v>0</v>
      </c>
      <c r="Y212" s="10">
        <v>4200</v>
      </c>
      <c r="Z212" s="9" t="s">
        <v>128</v>
      </c>
      <c r="AA212" s="8">
        <v>4414.5199999999995</v>
      </c>
      <c r="AB212" s="8">
        <v>4414.5199999999995</v>
      </c>
      <c r="AC212" s="8">
        <v>0</v>
      </c>
      <c r="AD212" s="8">
        <v>4414.5199999999995</v>
      </c>
      <c r="AE212" s="8">
        <v>0</v>
      </c>
      <c r="AF212" s="8">
        <v>0</v>
      </c>
      <c r="AG212" s="1" t="s">
        <v>123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129</v>
      </c>
      <c r="BD212" s="56">
        <v>0</v>
      </c>
    </row>
    <row r="213" spans="1:56" ht="28.5" customHeight="1" x14ac:dyDescent="0.45">
      <c r="A213" s="3" t="s">
        <v>146</v>
      </c>
      <c r="B213" s="14" t="s">
        <v>146</v>
      </c>
      <c r="C213" s="9" t="s">
        <v>113</v>
      </c>
      <c r="D213" s="13" t="s">
        <v>159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114</v>
      </c>
      <c r="T213" s="12" t="s">
        <v>63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128</v>
      </c>
      <c r="AA213" s="8">
        <v>10756.900000000001</v>
      </c>
      <c r="AB213" s="8">
        <v>10756.900000000001</v>
      </c>
      <c r="AC213" s="8">
        <v>0</v>
      </c>
      <c r="AD213" s="8">
        <v>10756.900000000001</v>
      </c>
      <c r="AE213" s="8">
        <v>0</v>
      </c>
      <c r="AF213" s="8">
        <v>0</v>
      </c>
      <c r="AG213" s="1" t="s">
        <v>122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129</v>
      </c>
      <c r="BD213" s="56">
        <v>0</v>
      </c>
    </row>
    <row r="214" spans="1:56" ht="28.5" customHeight="1" x14ac:dyDescent="0.45">
      <c r="A214" s="3">
        <v>45548</v>
      </c>
      <c r="B214" s="14" t="s">
        <v>216</v>
      </c>
      <c r="C214" s="9" t="s">
        <v>111</v>
      </c>
      <c r="D214" s="13" t="s">
        <v>210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91</v>
      </c>
      <c r="M214" s="10">
        <v>22</v>
      </c>
      <c r="N214" s="9">
        <v>40</v>
      </c>
      <c r="O214" s="9">
        <v>40</v>
      </c>
      <c r="P214" s="10">
        <v>217.10408191999997</v>
      </c>
      <c r="Q214" s="10">
        <v>0</v>
      </c>
      <c r="R214" s="10">
        <v>217.10408191999997</v>
      </c>
      <c r="S214" s="9" t="s">
        <v>67</v>
      </c>
      <c r="T214" s="12" t="s">
        <v>63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128</v>
      </c>
      <c r="AA214" s="8">
        <v>11036.3</v>
      </c>
      <c r="AB214" s="8">
        <v>11036.3</v>
      </c>
      <c r="AC214" s="8">
        <v>0</v>
      </c>
      <c r="AD214" s="8">
        <v>11036.3</v>
      </c>
      <c r="AE214" s="8">
        <v>0</v>
      </c>
      <c r="AF214" s="8">
        <v>0</v>
      </c>
      <c r="AG214" s="1" t="s">
        <v>126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129</v>
      </c>
      <c r="BD214" s="56">
        <v>0</v>
      </c>
    </row>
    <row r="215" spans="1:56" ht="28.5" customHeight="1" x14ac:dyDescent="0.45">
      <c r="A215" s="3">
        <v>45066</v>
      </c>
      <c r="B215" s="14" t="s">
        <v>136</v>
      </c>
      <c r="C215" s="9" t="s">
        <v>80</v>
      </c>
      <c r="D215" s="13" t="s">
        <v>135</v>
      </c>
      <c r="E215" s="9">
        <v>21</v>
      </c>
      <c r="F215" s="9">
        <v>38</v>
      </c>
      <c r="G215" s="9" t="s">
        <v>60</v>
      </c>
      <c r="H215" s="9" t="s">
        <v>76</v>
      </c>
      <c r="I215" s="9">
        <v>102</v>
      </c>
      <c r="J215" s="9" t="s">
        <v>57</v>
      </c>
      <c r="K215" s="9">
        <v>5</v>
      </c>
      <c r="L215" s="9" t="s">
        <v>92</v>
      </c>
      <c r="M215" s="10">
        <v>22</v>
      </c>
      <c r="N215" s="9">
        <v>40</v>
      </c>
      <c r="O215" s="9">
        <v>40</v>
      </c>
      <c r="P215" s="10">
        <v>108.55204095999999</v>
      </c>
      <c r="Q215" s="10">
        <v>0</v>
      </c>
      <c r="R215" s="10">
        <v>108.55204095999999</v>
      </c>
      <c r="S215" s="9" t="s">
        <v>67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128</v>
      </c>
      <c r="AA215" s="8">
        <v>5518.15</v>
      </c>
      <c r="AB215" s="8">
        <v>5518.15</v>
      </c>
      <c r="AC215" s="8">
        <v>0</v>
      </c>
      <c r="AD215" s="8">
        <v>5518.15</v>
      </c>
      <c r="AE215" s="8">
        <v>0</v>
      </c>
      <c r="AF215" s="8">
        <v>0</v>
      </c>
      <c r="AG215" s="1" t="s">
        <v>123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129</v>
      </c>
      <c r="BD215" s="56">
        <v>0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21</v>
      </c>
      <c r="F216" s="9">
        <v>37</v>
      </c>
      <c r="G216" s="9">
        <v>0</v>
      </c>
      <c r="H216" s="9">
        <v>0</v>
      </c>
      <c r="I216" s="9">
        <v>74</v>
      </c>
      <c r="J216" s="9" t="s">
        <v>57</v>
      </c>
      <c r="K216" s="9">
        <v>5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 t="s">
        <v>83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128</v>
      </c>
      <c r="AA216" s="8">
        <v>211150.36129</v>
      </c>
      <c r="AB216" s="8">
        <v>189636.56129000001</v>
      </c>
      <c r="AC216" s="8">
        <v>21513.800000000003</v>
      </c>
      <c r="AD216" s="8">
        <v>189636.56129000001</v>
      </c>
      <c r="AE216" s="8">
        <v>21513.800000000003</v>
      </c>
      <c r="AF216" s="8" t="s">
        <v>58</v>
      </c>
      <c r="AG216" s="1" t="s">
        <v>122</v>
      </c>
      <c r="AH216" s="1">
        <v>0</v>
      </c>
      <c r="AI216" s="1" t="s">
        <v>15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130</v>
      </c>
      <c r="BD216" s="56">
        <v>0</v>
      </c>
    </row>
    <row r="217" spans="1:56" ht="28.5" customHeight="1" x14ac:dyDescent="0.45">
      <c r="A217" s="3">
        <v>45720</v>
      </c>
      <c r="B217" s="14" t="s">
        <v>507</v>
      </c>
      <c r="C217" s="9" t="s">
        <v>493</v>
      </c>
      <c r="D217" s="13" t="s">
        <v>494</v>
      </c>
      <c r="E217" s="9">
        <v>22</v>
      </c>
      <c r="F217" s="9">
        <v>34</v>
      </c>
      <c r="G217" s="9" t="s">
        <v>60</v>
      </c>
      <c r="H217" s="9" t="s">
        <v>66</v>
      </c>
      <c r="I217" s="9">
        <v>115</v>
      </c>
      <c r="J217" s="9" t="s">
        <v>78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372</v>
      </c>
      <c r="T217" s="12">
        <v>45746</v>
      </c>
      <c r="U217" s="11">
        <v>300000</v>
      </c>
      <c r="V217" s="10">
        <v>125000</v>
      </c>
      <c r="W217" s="10">
        <v>175000</v>
      </c>
      <c r="X217" s="10">
        <v>200791</v>
      </c>
      <c r="Y217" s="10">
        <v>104169.45000000001</v>
      </c>
      <c r="Z217" s="9" t="s">
        <v>413</v>
      </c>
      <c r="AA217" s="8">
        <v>103322.55237150002</v>
      </c>
      <c r="AB217" s="8">
        <v>93683</v>
      </c>
      <c r="AC217" s="8">
        <v>9639.5523715000163</v>
      </c>
      <c r="AD217" s="8">
        <v>0</v>
      </c>
      <c r="AE217" s="8">
        <v>103322.55237150002</v>
      </c>
      <c r="AF217" s="8">
        <v>0</v>
      </c>
      <c r="AG217" s="1" t="s">
        <v>123</v>
      </c>
      <c r="AH217" s="1" t="s">
        <v>68</v>
      </c>
      <c r="AI217" s="1">
        <v>4</v>
      </c>
      <c r="AJ217" s="3">
        <v>45746</v>
      </c>
      <c r="AK217" s="3">
        <v>45742</v>
      </c>
      <c r="AL217" s="3">
        <v>45736</v>
      </c>
      <c r="AM217" s="3">
        <v>45743</v>
      </c>
      <c r="AN217" s="3">
        <v>45744</v>
      </c>
      <c r="AO217" s="3">
        <v>45744</v>
      </c>
      <c r="AP217" s="3">
        <v>45741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416</v>
      </c>
      <c r="BD217" s="56">
        <v>1029.9540390535385</v>
      </c>
    </row>
    <row r="218" spans="1:56" ht="28.5" customHeight="1" x14ac:dyDescent="0.45">
      <c r="A218" s="3">
        <v>45720</v>
      </c>
      <c r="B218" s="14" t="s">
        <v>507</v>
      </c>
      <c r="C218" s="9" t="s">
        <v>493</v>
      </c>
      <c r="D218" s="13" t="s">
        <v>494</v>
      </c>
      <c r="E218" s="9">
        <v>22</v>
      </c>
      <c r="F218" s="9">
        <v>34</v>
      </c>
      <c r="G218" s="9" t="s">
        <v>60</v>
      </c>
      <c r="H218" s="9" t="s">
        <v>66</v>
      </c>
      <c r="I218" s="9">
        <v>115</v>
      </c>
      <c r="J218" s="9" t="s">
        <v>78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372</v>
      </c>
      <c r="T218" s="12">
        <v>45800</v>
      </c>
      <c r="U218" s="11">
        <v>3700000</v>
      </c>
      <c r="V218" s="10">
        <v>0</v>
      </c>
      <c r="W218" s="10">
        <v>3700000</v>
      </c>
      <c r="X218" s="10">
        <v>0</v>
      </c>
      <c r="Y218" s="10">
        <v>3885000</v>
      </c>
      <c r="Z218" s="9" t="s">
        <v>413</v>
      </c>
      <c r="AA218" s="8">
        <v>3669919.0000000005</v>
      </c>
      <c r="AB218" s="8">
        <v>0</v>
      </c>
      <c r="AC218" s="8">
        <v>3669919.0000000005</v>
      </c>
      <c r="AD218" s="8">
        <v>0</v>
      </c>
      <c r="AE218" s="8">
        <v>3669919.0000000005</v>
      </c>
      <c r="AF218" s="8">
        <v>0</v>
      </c>
      <c r="AG218" s="1" t="s">
        <v>123</v>
      </c>
      <c r="AH218" s="1" t="s">
        <v>68</v>
      </c>
      <c r="AI218" s="1">
        <v>4</v>
      </c>
      <c r="AJ218" s="3">
        <v>45800</v>
      </c>
      <c r="AK218" s="3">
        <v>45796</v>
      </c>
      <c r="AL218" s="3">
        <v>45790</v>
      </c>
      <c r="AM218" s="3">
        <v>45797</v>
      </c>
      <c r="AN218" s="3">
        <v>45798</v>
      </c>
      <c r="AO218" s="3">
        <v>45798</v>
      </c>
      <c r="AP218" s="3">
        <v>45795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416</v>
      </c>
      <c r="BD218" s="56">
        <v>392118.61208666681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21.6</v>
      </c>
      <c r="F219" s="9">
        <v>34</v>
      </c>
      <c r="G219" s="9">
        <v>0</v>
      </c>
      <c r="H219" s="9">
        <v>0</v>
      </c>
      <c r="I219" s="9">
        <v>97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413</v>
      </c>
      <c r="AA219" s="8">
        <v>3773241.5523715005</v>
      </c>
      <c r="AB219" s="8">
        <v>93683</v>
      </c>
      <c r="AC219" s="8">
        <v>3679558.5523715005</v>
      </c>
      <c r="AD219" s="8">
        <v>0</v>
      </c>
      <c r="AE219" s="8">
        <v>3773241.5523715005</v>
      </c>
      <c r="AF219" s="8" t="s">
        <v>58</v>
      </c>
      <c r="AG219" s="1" t="s">
        <v>123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416</v>
      </c>
      <c r="BD219" s="56">
        <v>0</v>
      </c>
    </row>
    <row r="220" spans="1:56" ht="28.5" customHeight="1" x14ac:dyDescent="0.45">
      <c r="A220" s="3">
        <v>45706</v>
      </c>
      <c r="B220" s="14" t="s">
        <v>523</v>
      </c>
      <c r="C220" s="9" t="s">
        <v>280</v>
      </c>
      <c r="D220" s="13" t="s">
        <v>281</v>
      </c>
      <c r="E220" s="9">
        <v>23</v>
      </c>
      <c r="F220" s="9">
        <v>38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45747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84</v>
      </c>
      <c r="AA220" s="8">
        <v>5518.15</v>
      </c>
      <c r="AB220" s="8">
        <v>5518.15</v>
      </c>
      <c r="AC220" s="8">
        <v>0</v>
      </c>
      <c r="AD220" s="8">
        <v>5518.15</v>
      </c>
      <c r="AE220" s="8">
        <v>0</v>
      </c>
      <c r="AF220" s="8" t="s">
        <v>234</v>
      </c>
      <c r="AG220" s="1" t="s">
        <v>61</v>
      </c>
      <c r="AH220" s="1" t="s">
        <v>68</v>
      </c>
      <c r="AI220" s="1">
        <v>4</v>
      </c>
      <c r="AJ220" s="3">
        <v>45747</v>
      </c>
      <c r="AK220" s="3">
        <v>45743</v>
      </c>
      <c r="AL220" s="3">
        <v>45737</v>
      </c>
      <c r="AM220" s="3">
        <v>45744</v>
      </c>
      <c r="AN220" s="3">
        <v>45745</v>
      </c>
      <c r="AO220" s="3">
        <v>45745</v>
      </c>
      <c r="AP220" s="3">
        <v>45742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 t="s">
        <v>438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45723</v>
      </c>
      <c r="B221" s="14" t="s">
        <v>536</v>
      </c>
      <c r="C221" s="9" t="s">
        <v>280</v>
      </c>
      <c r="D221" s="13" t="s">
        <v>272</v>
      </c>
      <c r="E221" s="9">
        <v>23</v>
      </c>
      <c r="F221" s="9">
        <v>38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45747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84</v>
      </c>
      <c r="AA221" s="8">
        <v>5518.15</v>
      </c>
      <c r="AB221" s="8">
        <v>5518.15</v>
      </c>
      <c r="AC221" s="8">
        <v>0</v>
      </c>
      <c r="AD221" s="8">
        <v>0</v>
      </c>
      <c r="AE221" s="8">
        <v>5518.15</v>
      </c>
      <c r="AF221" s="8" t="s">
        <v>234</v>
      </c>
      <c r="AG221" s="1" t="s">
        <v>61</v>
      </c>
      <c r="AH221" s="1" t="s">
        <v>68</v>
      </c>
      <c r="AI221" s="1">
        <v>4</v>
      </c>
      <c r="AJ221" s="3">
        <v>45747</v>
      </c>
      <c r="AK221" s="3">
        <v>45743</v>
      </c>
      <c r="AL221" s="3">
        <v>45737</v>
      </c>
      <c r="AM221" s="3">
        <v>45744</v>
      </c>
      <c r="AN221" s="3">
        <v>45745</v>
      </c>
      <c r="AO221" s="3">
        <v>45745</v>
      </c>
      <c r="AP221" s="3">
        <v>45742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0</v>
      </c>
    </row>
    <row r="222" spans="1:56" ht="28.5" customHeight="1" x14ac:dyDescent="0.45">
      <c r="A222" s="3">
        <v>45740</v>
      </c>
      <c r="B222" s="14" t="s">
        <v>138</v>
      </c>
      <c r="C222" s="9" t="s">
        <v>701</v>
      </c>
      <c r="D222" s="13" t="s">
        <v>702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45751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84</v>
      </c>
      <c r="AA222" s="8">
        <v>19837.400000000001</v>
      </c>
      <c r="AB222" s="8">
        <v>3030</v>
      </c>
      <c r="AC222" s="8">
        <v>16807.400000000001</v>
      </c>
      <c r="AD222" s="8">
        <v>0</v>
      </c>
      <c r="AE222" s="8">
        <v>0</v>
      </c>
      <c r="AF222" s="8" t="s">
        <v>351</v>
      </c>
      <c r="AG222" s="1" t="s">
        <v>61</v>
      </c>
      <c r="AH222" s="1" t="s">
        <v>74</v>
      </c>
      <c r="AI222" s="1">
        <v>2</v>
      </c>
      <c r="AJ222" s="3">
        <v>45751</v>
      </c>
      <c r="AK222" s="3">
        <v>0</v>
      </c>
      <c r="AL222" s="3">
        <v>45742</v>
      </c>
      <c r="AM222" s="3">
        <v>45749</v>
      </c>
      <c r="AN222" s="3">
        <v>45750</v>
      </c>
      <c r="AO222" s="3">
        <v>45750</v>
      </c>
      <c r="AP222" s="3">
        <v>45746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1256.3531499999999</v>
      </c>
    </row>
    <row r="223" spans="1:56" ht="28.5" customHeight="1" x14ac:dyDescent="0.45">
      <c r="A223" s="3" t="s">
        <v>146</v>
      </c>
      <c r="B223" s="14" t="s">
        <v>146</v>
      </c>
      <c r="C223" s="9" t="s">
        <v>320</v>
      </c>
      <c r="D223" s="13" t="s">
        <v>61</v>
      </c>
      <c r="E223" s="9">
        <v>23</v>
      </c>
      <c r="F223" s="9">
        <v>34</v>
      </c>
      <c r="G223" s="9" t="s">
        <v>60</v>
      </c>
      <c r="H223" s="9">
        <v>0</v>
      </c>
      <c r="I223" s="9">
        <v>68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45777</v>
      </c>
      <c r="U223" s="11">
        <v>50000</v>
      </c>
      <c r="V223" s="10">
        <v>0</v>
      </c>
      <c r="W223" s="10">
        <v>50000</v>
      </c>
      <c r="X223" s="10">
        <v>0</v>
      </c>
      <c r="Y223" s="10">
        <v>52500</v>
      </c>
      <c r="Z223" s="9" t="s">
        <v>84</v>
      </c>
      <c r="AA223" s="8">
        <v>49593.500000000007</v>
      </c>
      <c r="AB223" s="8">
        <v>0</v>
      </c>
      <c r="AC223" s="8">
        <v>49593.500000000007</v>
      </c>
      <c r="AD223" s="8">
        <v>0</v>
      </c>
      <c r="AE223" s="8">
        <v>0</v>
      </c>
      <c r="AF223" s="8">
        <v>0</v>
      </c>
      <c r="AG223" s="1" t="s">
        <v>61</v>
      </c>
      <c r="AH223" s="1" t="s">
        <v>74</v>
      </c>
      <c r="AI223" s="1">
        <v>2</v>
      </c>
      <c r="AJ223" s="3">
        <v>45777</v>
      </c>
      <c r="AK223" s="3">
        <v>0</v>
      </c>
      <c r="AL223" s="3">
        <v>45768</v>
      </c>
      <c r="AM223" s="3">
        <v>45775</v>
      </c>
      <c r="AN223" s="3">
        <v>45776</v>
      </c>
      <c r="AO223" s="3">
        <v>45776</v>
      </c>
      <c r="AP223" s="3">
        <v>45772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105</v>
      </c>
      <c r="BD223" s="56">
        <v>3707.1141250000001</v>
      </c>
    </row>
    <row r="224" spans="1:56" ht="28.5" customHeight="1" x14ac:dyDescent="0.45">
      <c r="A224" s="3" t="s">
        <v>146</v>
      </c>
      <c r="B224" s="14" t="s">
        <v>146</v>
      </c>
      <c r="C224" s="9" t="s">
        <v>344</v>
      </c>
      <c r="D224" s="13" t="s">
        <v>61</v>
      </c>
      <c r="E224" s="9">
        <v>23</v>
      </c>
      <c r="F224" s="9">
        <v>34</v>
      </c>
      <c r="G224" s="9" t="s">
        <v>60</v>
      </c>
      <c r="H224" s="9" t="s">
        <v>66</v>
      </c>
      <c r="I224" s="9">
        <v>92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133</v>
      </c>
      <c r="T224" s="12">
        <v>45777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84</v>
      </c>
      <c r="AA224" s="8">
        <v>9918.7000000000007</v>
      </c>
      <c r="AB224" s="8">
        <v>0</v>
      </c>
      <c r="AC224" s="8">
        <v>9918.7000000000007</v>
      </c>
      <c r="AD224" s="8">
        <v>0</v>
      </c>
      <c r="AE224" s="8">
        <v>9918.7000000000007</v>
      </c>
      <c r="AF224" s="8">
        <v>0</v>
      </c>
      <c r="AG224" s="1" t="s">
        <v>122</v>
      </c>
      <c r="AH224" s="1" t="s">
        <v>68</v>
      </c>
      <c r="AI224" s="1">
        <v>4</v>
      </c>
      <c r="AJ224" s="3">
        <v>45777</v>
      </c>
      <c r="AK224" s="3">
        <v>45773</v>
      </c>
      <c r="AL224" s="3">
        <v>45767</v>
      </c>
      <c r="AM224" s="3">
        <v>45774</v>
      </c>
      <c r="AN224" s="3">
        <v>45775</v>
      </c>
      <c r="AO224" s="3">
        <v>45775</v>
      </c>
      <c r="AP224" s="3">
        <v>45772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741.42282499999999</v>
      </c>
    </row>
    <row r="225" spans="1:56" ht="28.5" customHeight="1" x14ac:dyDescent="0.45">
      <c r="A225" s="3" t="s">
        <v>146</v>
      </c>
      <c r="B225" s="14" t="s">
        <v>146</v>
      </c>
      <c r="C225" s="9" t="s">
        <v>194</v>
      </c>
      <c r="D225" s="13" t="s">
        <v>61</v>
      </c>
      <c r="E225" s="9">
        <v>23</v>
      </c>
      <c r="F225" s="9">
        <v>34</v>
      </c>
      <c r="G225" s="9" t="s">
        <v>60</v>
      </c>
      <c r="H225" s="9">
        <v>0</v>
      </c>
      <c r="I225" s="9">
        <v>68</v>
      </c>
      <c r="J225" s="9" t="s">
        <v>57</v>
      </c>
      <c r="K225" s="9">
        <v>5</v>
      </c>
      <c r="L225" s="9" t="s">
        <v>93</v>
      </c>
      <c r="M225" s="10">
        <v>24</v>
      </c>
      <c r="N225" s="9">
        <v>37</v>
      </c>
      <c r="O225" s="9">
        <v>50</v>
      </c>
      <c r="P225" s="10">
        <v>273.84719423999996</v>
      </c>
      <c r="Q225" s="10">
        <v>0</v>
      </c>
      <c r="R225" s="10">
        <v>273.84719423999996</v>
      </c>
      <c r="S225" s="9" t="s">
        <v>133</v>
      </c>
      <c r="T225" s="12">
        <v>45777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84</v>
      </c>
      <c r="AA225" s="8">
        <v>9918.7000000000007</v>
      </c>
      <c r="AB225" s="8">
        <v>0</v>
      </c>
      <c r="AC225" s="8">
        <v>9918.7000000000007</v>
      </c>
      <c r="AD225" s="8">
        <v>0</v>
      </c>
      <c r="AE225" s="8">
        <v>0</v>
      </c>
      <c r="AF225" s="8">
        <v>0</v>
      </c>
      <c r="AG225" s="1" t="s">
        <v>123</v>
      </c>
      <c r="AH225" s="1" t="s">
        <v>72</v>
      </c>
      <c r="AI225" s="1">
        <v>3</v>
      </c>
      <c r="AJ225" s="3">
        <v>45777</v>
      </c>
      <c r="AK225" s="3">
        <v>0</v>
      </c>
      <c r="AL225" s="3">
        <v>45767</v>
      </c>
      <c r="AM225" s="3">
        <v>45774</v>
      </c>
      <c r="AN225" s="3">
        <v>45775</v>
      </c>
      <c r="AO225" s="3">
        <v>45775</v>
      </c>
      <c r="AP225" s="3">
        <v>45772</v>
      </c>
      <c r="AQ225" s="3">
        <v>45776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741.42282499999999</v>
      </c>
    </row>
    <row r="226" spans="1:56" ht="28.5" customHeight="1" x14ac:dyDescent="0.45">
      <c r="A226" s="3" t="s">
        <v>146</v>
      </c>
      <c r="B226" s="14" t="s">
        <v>146</v>
      </c>
      <c r="C226" s="9" t="s">
        <v>280</v>
      </c>
      <c r="D226" s="13" t="s">
        <v>61</v>
      </c>
      <c r="E226" s="9">
        <v>23</v>
      </c>
      <c r="F226" s="9">
        <v>34</v>
      </c>
      <c r="G226" s="9" t="s">
        <v>60</v>
      </c>
      <c r="H226" s="9" t="s">
        <v>66</v>
      </c>
      <c r="I226" s="9">
        <v>92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45777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84</v>
      </c>
      <c r="AA226" s="8">
        <v>9918.7000000000007</v>
      </c>
      <c r="AB226" s="8">
        <v>0</v>
      </c>
      <c r="AC226" s="8">
        <v>9918.7000000000007</v>
      </c>
      <c r="AD226" s="8">
        <v>0</v>
      </c>
      <c r="AE226" s="8">
        <v>9918.7000000000007</v>
      </c>
      <c r="AF226" s="8">
        <v>0</v>
      </c>
      <c r="AG226" s="1" t="s">
        <v>122</v>
      </c>
      <c r="AH226" s="1" t="s">
        <v>68</v>
      </c>
      <c r="AI226" s="1">
        <v>4</v>
      </c>
      <c r="AJ226" s="3">
        <v>45777</v>
      </c>
      <c r="AK226" s="3">
        <v>45773</v>
      </c>
      <c r="AL226" s="3">
        <v>45767</v>
      </c>
      <c r="AM226" s="3">
        <v>45774</v>
      </c>
      <c r="AN226" s="3">
        <v>45775</v>
      </c>
      <c r="AO226" s="3">
        <v>45775</v>
      </c>
      <c r="AP226" s="3">
        <v>45772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741.42282499999999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23</v>
      </c>
      <c r="F227" s="9">
        <v>34</v>
      </c>
      <c r="G227" s="9" t="s">
        <v>60</v>
      </c>
      <c r="H227" s="9">
        <v>0</v>
      </c>
      <c r="I227" s="9">
        <v>68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84</v>
      </c>
      <c r="AA227" s="8">
        <v>110223.3</v>
      </c>
      <c r="AB227" s="8">
        <v>14066.3</v>
      </c>
      <c r="AC227" s="8">
        <v>96157</v>
      </c>
      <c r="AD227" s="8">
        <v>5518.15</v>
      </c>
      <c r="AE227" s="8">
        <v>25355.550000000003</v>
      </c>
      <c r="AF227" s="8" t="s">
        <v>58</v>
      </c>
      <c r="AG227" s="1" t="s">
        <v>122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0</v>
      </c>
    </row>
    <row r="228" spans="1:56" ht="28.5" customHeight="1" x14ac:dyDescent="0.45">
      <c r="A228" s="3">
        <v>45733</v>
      </c>
      <c r="B228" s="14" t="s">
        <v>632</v>
      </c>
      <c r="C228" s="9" t="s">
        <v>633</v>
      </c>
      <c r="D228" s="13" t="s">
        <v>634</v>
      </c>
      <c r="E228" s="9">
        <v>23</v>
      </c>
      <c r="F228" s="9">
        <v>34</v>
      </c>
      <c r="G228" s="9" t="s">
        <v>199</v>
      </c>
      <c r="H228" s="9">
        <v>0</v>
      </c>
      <c r="I228" s="9">
        <v>68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45747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201</v>
      </c>
      <c r="AA228" s="8">
        <v>4959.3500000000004</v>
      </c>
      <c r="AB228" s="8">
        <v>0</v>
      </c>
      <c r="AC228" s="8">
        <v>4959.3500000000004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74</v>
      </c>
      <c r="AI228" s="1">
        <v>2</v>
      </c>
      <c r="AJ228" s="3">
        <v>45747</v>
      </c>
      <c r="AK228" s="3">
        <v>0</v>
      </c>
      <c r="AL228" s="3">
        <v>45738</v>
      </c>
      <c r="AM228" s="3">
        <v>45745</v>
      </c>
      <c r="AN228" s="3">
        <v>45746</v>
      </c>
      <c r="AO228" s="3">
        <v>45746</v>
      </c>
      <c r="AP228" s="3">
        <v>45742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200</v>
      </c>
      <c r="BD228" s="56">
        <v>400.2085242222222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23</v>
      </c>
      <c r="F229" s="9">
        <v>34</v>
      </c>
      <c r="G229" s="9" t="s">
        <v>199</v>
      </c>
      <c r="H229" s="9">
        <v>0</v>
      </c>
      <c r="I229" s="9">
        <v>68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201</v>
      </c>
      <c r="AA229" s="8">
        <v>4959.3500000000004</v>
      </c>
      <c r="AB229" s="8">
        <v>0</v>
      </c>
      <c r="AC229" s="8">
        <v>4959.3500000000004</v>
      </c>
      <c r="AD229" s="8">
        <v>0</v>
      </c>
      <c r="AE229" s="8">
        <v>0</v>
      </c>
      <c r="AF229" s="8">
        <v>0</v>
      </c>
      <c r="AG229" s="1" t="s">
        <v>122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200</v>
      </c>
      <c r="BD229" s="56">
        <v>0</v>
      </c>
    </row>
    <row r="230" spans="1:56" ht="28.5" customHeight="1" x14ac:dyDescent="0.45">
      <c r="A230" s="3">
        <v>45729</v>
      </c>
      <c r="B230" s="14" t="s">
        <v>578</v>
      </c>
      <c r="C230" s="9" t="s">
        <v>579</v>
      </c>
      <c r="D230" s="13" t="s">
        <v>580</v>
      </c>
      <c r="E230" s="9">
        <v>23</v>
      </c>
      <c r="F230" s="9">
        <v>34</v>
      </c>
      <c r="G230" s="9" t="s">
        <v>60</v>
      </c>
      <c r="H230" s="9" t="s">
        <v>66</v>
      </c>
      <c r="I230" s="9">
        <v>105</v>
      </c>
      <c r="J230" s="9" t="s">
        <v>57</v>
      </c>
      <c r="K230" s="9">
        <v>5</v>
      </c>
      <c r="L230" s="9" t="s">
        <v>92</v>
      </c>
      <c r="M230" s="10">
        <v>24</v>
      </c>
      <c r="N230" s="9">
        <v>37</v>
      </c>
      <c r="O230" s="9">
        <v>70</v>
      </c>
      <c r="P230" s="10">
        <v>1.4185284661631998</v>
      </c>
      <c r="Q230" s="10">
        <v>35</v>
      </c>
      <c r="R230" s="10">
        <v>0</v>
      </c>
      <c r="S230" s="9" t="s">
        <v>71</v>
      </c>
      <c r="T230" s="12">
        <v>45743</v>
      </c>
      <c r="U230" s="11">
        <v>5000</v>
      </c>
      <c r="V230" s="10">
        <v>4963</v>
      </c>
      <c r="W230" s="10">
        <v>37</v>
      </c>
      <c r="X230" s="10">
        <v>5400</v>
      </c>
      <c r="Y230" s="10">
        <v>0</v>
      </c>
      <c r="Z230" s="9" t="s">
        <v>309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 t="s">
        <v>351</v>
      </c>
      <c r="AG230" s="1" t="s">
        <v>122</v>
      </c>
      <c r="AH230" s="1" t="s">
        <v>68</v>
      </c>
      <c r="AI230" s="1">
        <v>4</v>
      </c>
      <c r="AJ230" s="3">
        <v>45743</v>
      </c>
      <c r="AK230" s="3">
        <v>45739</v>
      </c>
      <c r="AL230" s="3">
        <v>45733</v>
      </c>
      <c r="AM230" s="3">
        <v>45740</v>
      </c>
      <c r="AN230" s="3">
        <v>45741</v>
      </c>
      <c r="AO230" s="3">
        <v>45741</v>
      </c>
      <c r="AP230" s="3">
        <v>45738</v>
      </c>
      <c r="AQ230" s="3">
        <v>45742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108</v>
      </c>
      <c r="BD230" s="56">
        <v>0</v>
      </c>
    </row>
    <row r="231" spans="1:56" ht="28.5" customHeight="1" x14ac:dyDescent="0.45">
      <c r="A231" s="3">
        <v>45727</v>
      </c>
      <c r="B231" s="14" t="s">
        <v>581</v>
      </c>
      <c r="C231" s="9" t="s">
        <v>115</v>
      </c>
      <c r="D231" s="13" t="s">
        <v>59</v>
      </c>
      <c r="E231" s="9">
        <v>23</v>
      </c>
      <c r="F231" s="9">
        <v>40</v>
      </c>
      <c r="G231" s="9" t="s">
        <v>60</v>
      </c>
      <c r="H231" s="9" t="s">
        <v>66</v>
      </c>
      <c r="I231" s="9">
        <v>125</v>
      </c>
      <c r="J231" s="9" t="s">
        <v>57</v>
      </c>
      <c r="K231" s="9">
        <v>5</v>
      </c>
      <c r="L231" s="9" t="s">
        <v>252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45743</v>
      </c>
      <c r="U231" s="11">
        <v>10938</v>
      </c>
      <c r="V231" s="10">
        <v>3300</v>
      </c>
      <c r="W231" s="10">
        <v>7638</v>
      </c>
      <c r="X231" s="10">
        <v>0</v>
      </c>
      <c r="Y231" s="10">
        <v>0</v>
      </c>
      <c r="Z231" s="9" t="s">
        <v>309</v>
      </c>
      <c r="AA231" s="8">
        <v>8856.3373800000008</v>
      </c>
      <c r="AB231" s="8">
        <v>7700</v>
      </c>
      <c r="AC231" s="8">
        <v>1156.3373800000008</v>
      </c>
      <c r="AD231" s="8">
        <v>0</v>
      </c>
      <c r="AE231" s="8">
        <v>8856.3373800000008</v>
      </c>
      <c r="AF231" s="8" t="s">
        <v>315</v>
      </c>
      <c r="AG231" s="1" t="s">
        <v>122</v>
      </c>
      <c r="AH231" s="1" t="s">
        <v>163</v>
      </c>
      <c r="AI231" s="1">
        <v>2</v>
      </c>
      <c r="AJ231" s="3">
        <v>45743</v>
      </c>
      <c r="AK231" s="3">
        <v>45741</v>
      </c>
      <c r="AL231" s="3">
        <v>0</v>
      </c>
      <c r="AM231" s="3">
        <v>0</v>
      </c>
      <c r="AN231" s="3">
        <v>0</v>
      </c>
      <c r="AO231" s="3">
        <v>45742</v>
      </c>
      <c r="AP231" s="3">
        <v>45738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158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108</v>
      </c>
      <c r="BD231" s="56">
        <v>101.95041233666673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23</v>
      </c>
      <c r="F232" s="9">
        <v>37</v>
      </c>
      <c r="G232" s="9">
        <v>0</v>
      </c>
      <c r="H232" s="9">
        <v>0</v>
      </c>
      <c r="I232" s="9">
        <v>85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309</v>
      </c>
      <c r="AA232" s="8">
        <v>8856.3373800000008</v>
      </c>
      <c r="AB232" s="8">
        <v>7700</v>
      </c>
      <c r="AC232" s="8">
        <v>1156.3373800000008</v>
      </c>
      <c r="AD232" s="8">
        <v>0</v>
      </c>
      <c r="AE232" s="8">
        <v>8856.3373800000008</v>
      </c>
      <c r="AF232" s="8" t="s">
        <v>58</v>
      </c>
      <c r="AG232" s="1" t="s">
        <v>122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310</v>
      </c>
      <c r="BD232" s="56">
        <v>0</v>
      </c>
    </row>
    <row r="233" spans="1:56" ht="28.5" customHeight="1" x14ac:dyDescent="0.45">
      <c r="A233" s="3">
        <v>45601</v>
      </c>
      <c r="B233" s="14" t="s">
        <v>240</v>
      </c>
      <c r="C233" s="9" t="s">
        <v>94</v>
      </c>
      <c r="D233" s="13" t="s">
        <v>157</v>
      </c>
      <c r="E233" s="9">
        <v>23</v>
      </c>
      <c r="F233" s="9">
        <v>37</v>
      </c>
      <c r="G233" s="9" t="s">
        <v>60</v>
      </c>
      <c r="H233" s="9">
        <v>0</v>
      </c>
      <c r="I233" s="9">
        <v>130</v>
      </c>
      <c r="J233" s="9" t="s">
        <v>57</v>
      </c>
      <c r="K233" s="9">
        <v>5</v>
      </c>
      <c r="L233" s="9" t="s">
        <v>92</v>
      </c>
      <c r="M233" s="10">
        <v>24</v>
      </c>
      <c r="N233" s="9">
        <v>40</v>
      </c>
      <c r="O233" s="9">
        <v>55</v>
      </c>
      <c r="P233" s="10">
        <v>3256.5612287999998</v>
      </c>
      <c r="Q233" s="10">
        <v>3256.5612287999998</v>
      </c>
      <c r="R233" s="10">
        <v>0</v>
      </c>
      <c r="S233" s="9" t="s">
        <v>100</v>
      </c>
      <c r="T233" s="12">
        <v>45797</v>
      </c>
      <c r="U233" s="11">
        <v>100000</v>
      </c>
      <c r="V233" s="10">
        <v>0</v>
      </c>
      <c r="W233" s="10">
        <v>100000</v>
      </c>
      <c r="X233" s="10">
        <v>0</v>
      </c>
      <c r="Y233" s="10">
        <v>105000</v>
      </c>
      <c r="Z233" s="9" t="s">
        <v>402</v>
      </c>
      <c r="AA233" s="8">
        <v>107569.00000000001</v>
      </c>
      <c r="AB233" s="8">
        <v>0</v>
      </c>
      <c r="AC233" s="8">
        <v>107569.00000000001</v>
      </c>
      <c r="AD233" s="8">
        <v>0</v>
      </c>
      <c r="AE233" s="8">
        <v>0</v>
      </c>
      <c r="AF233" s="8" t="s">
        <v>403</v>
      </c>
      <c r="AG233" s="1" t="s">
        <v>123</v>
      </c>
      <c r="AH233" s="1" t="s">
        <v>72</v>
      </c>
      <c r="AI233" s="1">
        <v>3</v>
      </c>
      <c r="AJ233" s="3">
        <v>45797</v>
      </c>
      <c r="AK233" s="3">
        <v>0</v>
      </c>
      <c r="AL233" s="3">
        <v>45787</v>
      </c>
      <c r="AM233" s="3">
        <v>45794</v>
      </c>
      <c r="AN233" s="3">
        <v>45795</v>
      </c>
      <c r="AO233" s="3">
        <v>45795</v>
      </c>
      <c r="AP233" s="3">
        <v>45792</v>
      </c>
      <c r="AQ233" s="3">
        <v>45796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 t="s">
        <v>482</v>
      </c>
      <c r="AZ233" s="2">
        <v>0</v>
      </c>
      <c r="BA233" s="2">
        <v>0</v>
      </c>
      <c r="BB233" s="2">
        <v>0</v>
      </c>
      <c r="BC233" s="1" t="s">
        <v>120</v>
      </c>
      <c r="BD233" s="56">
        <v>13779.977343611114</v>
      </c>
    </row>
    <row r="234" spans="1:56" ht="28.5" customHeight="1" x14ac:dyDescent="0.45">
      <c r="A234" s="3">
        <v>45601</v>
      </c>
      <c r="B234" s="14" t="s">
        <v>240</v>
      </c>
      <c r="C234" s="9" t="s">
        <v>94</v>
      </c>
      <c r="D234" s="13" t="s">
        <v>157</v>
      </c>
      <c r="E234" s="9">
        <v>23</v>
      </c>
      <c r="F234" s="9">
        <v>37</v>
      </c>
      <c r="G234" s="9" t="s">
        <v>60</v>
      </c>
      <c r="H234" s="9">
        <v>0</v>
      </c>
      <c r="I234" s="9">
        <v>130</v>
      </c>
      <c r="J234" s="9" t="s">
        <v>57</v>
      </c>
      <c r="K234" s="9">
        <v>5</v>
      </c>
      <c r="L234" s="9" t="s">
        <v>92</v>
      </c>
      <c r="M234" s="10">
        <v>24</v>
      </c>
      <c r="N234" s="9">
        <v>40</v>
      </c>
      <c r="O234" s="9">
        <v>55</v>
      </c>
      <c r="P234" s="10">
        <v>6513.1224575999995</v>
      </c>
      <c r="Q234" s="10">
        <v>264</v>
      </c>
      <c r="R234" s="10">
        <v>6249.1224575999995</v>
      </c>
      <c r="S234" s="9" t="s">
        <v>100</v>
      </c>
      <c r="T234" s="12">
        <v>45828</v>
      </c>
      <c r="U234" s="11">
        <v>200000</v>
      </c>
      <c r="V234" s="10">
        <v>0</v>
      </c>
      <c r="W234" s="10">
        <v>200000</v>
      </c>
      <c r="X234" s="10">
        <v>0</v>
      </c>
      <c r="Y234" s="10">
        <v>210000</v>
      </c>
      <c r="Z234" s="9" t="s">
        <v>402</v>
      </c>
      <c r="AA234" s="8">
        <v>215138.00000000003</v>
      </c>
      <c r="AB234" s="8">
        <v>0</v>
      </c>
      <c r="AC234" s="8">
        <v>215138.00000000003</v>
      </c>
      <c r="AD234" s="8">
        <v>0</v>
      </c>
      <c r="AE234" s="8">
        <v>0</v>
      </c>
      <c r="AF234" s="8" t="s">
        <v>403</v>
      </c>
      <c r="AG234" s="1" t="s">
        <v>123</v>
      </c>
      <c r="AH234" s="1" t="s">
        <v>72</v>
      </c>
      <c r="AI234" s="1">
        <v>3</v>
      </c>
      <c r="AJ234" s="3">
        <v>45828</v>
      </c>
      <c r="AK234" s="3">
        <v>0</v>
      </c>
      <c r="AL234" s="3">
        <v>45818</v>
      </c>
      <c r="AM234" s="3">
        <v>45825</v>
      </c>
      <c r="AN234" s="3">
        <v>45826</v>
      </c>
      <c r="AO234" s="3">
        <v>45826</v>
      </c>
      <c r="AP234" s="3">
        <v>45823</v>
      </c>
      <c r="AQ234" s="3">
        <v>45827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 t="s">
        <v>482</v>
      </c>
      <c r="AZ234" s="2">
        <v>0</v>
      </c>
      <c r="BA234" s="2">
        <v>0</v>
      </c>
      <c r="BB234" s="2">
        <v>0</v>
      </c>
      <c r="BC234" s="1" t="s">
        <v>120</v>
      </c>
      <c r="BD234" s="56">
        <v>27559.954687222227</v>
      </c>
    </row>
    <row r="235" spans="1:56" ht="28.5" customHeight="1" x14ac:dyDescent="0.45">
      <c r="A235" s="3">
        <v>45601</v>
      </c>
      <c r="B235" s="14" t="s">
        <v>240</v>
      </c>
      <c r="C235" s="9" t="s">
        <v>94</v>
      </c>
      <c r="D235" s="13" t="s">
        <v>157</v>
      </c>
      <c r="E235" s="9">
        <v>23</v>
      </c>
      <c r="F235" s="9">
        <v>37</v>
      </c>
      <c r="G235" s="9" t="s">
        <v>60</v>
      </c>
      <c r="H235" s="9">
        <v>0</v>
      </c>
      <c r="I235" s="9">
        <v>130</v>
      </c>
      <c r="J235" s="9" t="s">
        <v>57</v>
      </c>
      <c r="K235" s="9">
        <v>5</v>
      </c>
      <c r="L235" s="9" t="s">
        <v>92</v>
      </c>
      <c r="M235" s="10">
        <v>24</v>
      </c>
      <c r="N235" s="9">
        <v>40</v>
      </c>
      <c r="O235" s="9">
        <v>55</v>
      </c>
      <c r="P235" s="10">
        <v>6513.1224575999995</v>
      </c>
      <c r="Q235" s="10">
        <v>0</v>
      </c>
      <c r="R235" s="10">
        <v>6513.1224575999995</v>
      </c>
      <c r="S235" s="9" t="s">
        <v>100</v>
      </c>
      <c r="T235" s="12">
        <v>45858</v>
      </c>
      <c r="U235" s="11">
        <v>200000</v>
      </c>
      <c r="V235" s="10">
        <v>0</v>
      </c>
      <c r="W235" s="10">
        <v>200000</v>
      </c>
      <c r="X235" s="10">
        <v>0</v>
      </c>
      <c r="Y235" s="10">
        <v>210000</v>
      </c>
      <c r="Z235" s="9" t="s">
        <v>101</v>
      </c>
      <c r="AA235" s="8">
        <v>215138.00000000003</v>
      </c>
      <c r="AB235" s="8">
        <v>0</v>
      </c>
      <c r="AC235" s="8">
        <v>215138.00000000003</v>
      </c>
      <c r="AD235" s="8">
        <v>0</v>
      </c>
      <c r="AE235" s="8">
        <v>0</v>
      </c>
      <c r="AF235" s="8" t="s">
        <v>403</v>
      </c>
      <c r="AG235" s="1" t="s">
        <v>123</v>
      </c>
      <c r="AH235" s="1" t="s">
        <v>72</v>
      </c>
      <c r="AI235" s="1">
        <v>3</v>
      </c>
      <c r="AJ235" s="3">
        <v>45858</v>
      </c>
      <c r="AK235" s="3">
        <v>0</v>
      </c>
      <c r="AL235" s="3">
        <v>45848</v>
      </c>
      <c r="AM235" s="3">
        <v>45855</v>
      </c>
      <c r="AN235" s="3">
        <v>45856</v>
      </c>
      <c r="AO235" s="3">
        <v>45856</v>
      </c>
      <c r="AP235" s="3">
        <v>45853</v>
      </c>
      <c r="AQ235" s="3">
        <v>45857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120</v>
      </c>
      <c r="BD235" s="56">
        <v>27559.954687222227</v>
      </c>
    </row>
    <row r="236" spans="1:56" ht="28.5" customHeight="1" x14ac:dyDescent="0.45">
      <c r="A236" s="3">
        <v>45601</v>
      </c>
      <c r="B236" s="14" t="s">
        <v>240</v>
      </c>
      <c r="C236" s="9" t="s">
        <v>94</v>
      </c>
      <c r="D236" s="13" t="s">
        <v>110</v>
      </c>
      <c r="E236" s="9">
        <v>23</v>
      </c>
      <c r="F236" s="9">
        <v>37</v>
      </c>
      <c r="G236" s="9" t="s">
        <v>60</v>
      </c>
      <c r="H236" s="9">
        <v>0</v>
      </c>
      <c r="I236" s="9">
        <v>130</v>
      </c>
      <c r="J236" s="9" t="s">
        <v>57</v>
      </c>
      <c r="K236" s="9">
        <v>5</v>
      </c>
      <c r="L236" s="9" t="s">
        <v>92</v>
      </c>
      <c r="M236" s="10">
        <v>24</v>
      </c>
      <c r="N236" s="9">
        <v>40</v>
      </c>
      <c r="O236" s="9">
        <v>55</v>
      </c>
      <c r="P236" s="10">
        <v>4884.8418431999999</v>
      </c>
      <c r="Q236" s="10">
        <v>0</v>
      </c>
      <c r="R236" s="10">
        <v>4884.8418431999999</v>
      </c>
      <c r="S236" s="9" t="s">
        <v>100</v>
      </c>
      <c r="T236" s="12">
        <v>45858</v>
      </c>
      <c r="U236" s="11">
        <v>150000</v>
      </c>
      <c r="V236" s="10">
        <v>0</v>
      </c>
      <c r="W236" s="10">
        <v>150000</v>
      </c>
      <c r="X236" s="10">
        <v>0</v>
      </c>
      <c r="Y236" s="10">
        <v>157500</v>
      </c>
      <c r="Z236" s="9" t="s">
        <v>402</v>
      </c>
      <c r="AA236" s="8">
        <v>161353.5</v>
      </c>
      <c r="AB236" s="8">
        <v>0</v>
      </c>
      <c r="AC236" s="8">
        <v>161353.5</v>
      </c>
      <c r="AD236" s="8">
        <v>0</v>
      </c>
      <c r="AE236" s="8">
        <v>0</v>
      </c>
      <c r="AF236" s="8">
        <v>0</v>
      </c>
      <c r="AG236" s="1" t="s">
        <v>122</v>
      </c>
      <c r="AH236" s="1" t="s">
        <v>72</v>
      </c>
      <c r="AI236" s="1">
        <v>3</v>
      </c>
      <c r="AJ236" s="3">
        <v>45858</v>
      </c>
      <c r="AK236" s="3">
        <v>0</v>
      </c>
      <c r="AL236" s="3">
        <v>45848</v>
      </c>
      <c r="AM236" s="3">
        <v>45855</v>
      </c>
      <c r="AN236" s="3">
        <v>45856</v>
      </c>
      <c r="AO236" s="3">
        <v>45856</v>
      </c>
      <c r="AP236" s="3">
        <v>45853</v>
      </c>
      <c r="AQ236" s="3">
        <v>45857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120</v>
      </c>
      <c r="BD236" s="56">
        <v>20669.966015416667</v>
      </c>
    </row>
    <row r="237" spans="1:56" ht="28.5" customHeight="1" x14ac:dyDescent="0.45">
      <c r="A237" s="3">
        <v>45601</v>
      </c>
      <c r="B237" s="14" t="s">
        <v>240</v>
      </c>
      <c r="C237" s="9" t="s">
        <v>94</v>
      </c>
      <c r="D237" s="13" t="s">
        <v>157</v>
      </c>
      <c r="E237" s="9">
        <v>23</v>
      </c>
      <c r="F237" s="9">
        <v>37</v>
      </c>
      <c r="G237" s="9" t="s">
        <v>60</v>
      </c>
      <c r="H237" s="9">
        <v>0</v>
      </c>
      <c r="I237" s="9">
        <v>130</v>
      </c>
      <c r="J237" s="9" t="s">
        <v>57</v>
      </c>
      <c r="K237" s="9">
        <v>5</v>
      </c>
      <c r="L237" s="9" t="s">
        <v>92</v>
      </c>
      <c r="M237" s="10">
        <v>24</v>
      </c>
      <c r="N237" s="9">
        <v>40</v>
      </c>
      <c r="O237" s="9">
        <v>55</v>
      </c>
      <c r="P237" s="10">
        <v>6513.1224575999995</v>
      </c>
      <c r="Q237" s="10">
        <v>0</v>
      </c>
      <c r="R237" s="10">
        <v>6513.1224575999995</v>
      </c>
      <c r="S237" s="9" t="s">
        <v>100</v>
      </c>
      <c r="T237" s="12">
        <v>45889</v>
      </c>
      <c r="U237" s="11">
        <v>200000</v>
      </c>
      <c r="V237" s="10">
        <v>0</v>
      </c>
      <c r="W237" s="10">
        <v>200000</v>
      </c>
      <c r="X237" s="10">
        <v>0</v>
      </c>
      <c r="Y237" s="10">
        <v>210000</v>
      </c>
      <c r="Z237" s="9" t="s">
        <v>101</v>
      </c>
      <c r="AA237" s="8">
        <v>215138.00000000003</v>
      </c>
      <c r="AB237" s="8">
        <v>0</v>
      </c>
      <c r="AC237" s="8">
        <v>215138.00000000003</v>
      </c>
      <c r="AD237" s="8">
        <v>0</v>
      </c>
      <c r="AE237" s="8">
        <v>0</v>
      </c>
      <c r="AF237" s="8" t="s">
        <v>403</v>
      </c>
      <c r="AG237" s="1" t="s">
        <v>122</v>
      </c>
      <c r="AH237" s="1" t="s">
        <v>72</v>
      </c>
      <c r="AI237" s="1">
        <v>3</v>
      </c>
      <c r="AJ237" s="3">
        <v>45889</v>
      </c>
      <c r="AK237" s="3">
        <v>0</v>
      </c>
      <c r="AL237" s="3">
        <v>45879</v>
      </c>
      <c r="AM237" s="3">
        <v>45886</v>
      </c>
      <c r="AN237" s="3">
        <v>45887</v>
      </c>
      <c r="AO237" s="3">
        <v>45887</v>
      </c>
      <c r="AP237" s="3">
        <v>45884</v>
      </c>
      <c r="AQ237" s="3">
        <v>45888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120</v>
      </c>
      <c r="BD237" s="56">
        <v>27559.954687222227</v>
      </c>
    </row>
    <row r="238" spans="1:56" ht="28.5" customHeight="1" x14ac:dyDescent="0.45">
      <c r="A238" s="3">
        <v>45601</v>
      </c>
      <c r="B238" s="14" t="s">
        <v>240</v>
      </c>
      <c r="C238" s="9" t="s">
        <v>94</v>
      </c>
      <c r="D238" s="13" t="s">
        <v>157</v>
      </c>
      <c r="E238" s="9">
        <v>23</v>
      </c>
      <c r="F238" s="9">
        <v>37</v>
      </c>
      <c r="G238" s="9" t="s">
        <v>60</v>
      </c>
      <c r="H238" s="9">
        <v>0</v>
      </c>
      <c r="I238" s="9">
        <v>130</v>
      </c>
      <c r="J238" s="9" t="s">
        <v>57</v>
      </c>
      <c r="K238" s="9">
        <v>5</v>
      </c>
      <c r="L238" s="9" t="s">
        <v>92</v>
      </c>
      <c r="M238" s="10">
        <v>24</v>
      </c>
      <c r="N238" s="9">
        <v>40</v>
      </c>
      <c r="O238" s="9">
        <v>55</v>
      </c>
      <c r="P238" s="10">
        <v>3461.0081427440637</v>
      </c>
      <c r="Q238" s="10">
        <v>0</v>
      </c>
      <c r="R238" s="10">
        <v>3461.0081427440637</v>
      </c>
      <c r="S238" s="9" t="s">
        <v>100</v>
      </c>
      <c r="T238" s="12" t="s">
        <v>63</v>
      </c>
      <c r="U238" s="11">
        <v>106278</v>
      </c>
      <c r="V238" s="10">
        <v>0</v>
      </c>
      <c r="W238" s="10">
        <v>106278</v>
      </c>
      <c r="X238" s="10">
        <v>0</v>
      </c>
      <c r="Y238" s="10">
        <v>111591.90000000001</v>
      </c>
      <c r="Z238" s="9" t="s">
        <v>101</v>
      </c>
      <c r="AA238" s="8">
        <v>114322.18182000001</v>
      </c>
      <c r="AB238" s="8">
        <v>0</v>
      </c>
      <c r="AC238" s="8">
        <v>114322.18182000001</v>
      </c>
      <c r="AD238" s="8">
        <v>0</v>
      </c>
      <c r="AE238" s="8">
        <v>0</v>
      </c>
      <c r="AF238" s="8" t="s">
        <v>403</v>
      </c>
      <c r="AG238" s="1" t="s">
        <v>122</v>
      </c>
      <c r="AH238" s="1" t="s">
        <v>72</v>
      </c>
      <c r="AI238" s="1">
        <v>3</v>
      </c>
      <c r="AJ238" s="3" t="s">
        <v>63</v>
      </c>
      <c r="AK238" s="3">
        <v>0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120</v>
      </c>
      <c r="BD238" s="56">
        <v>14645.084321243019</v>
      </c>
    </row>
    <row r="239" spans="1:56" ht="28.5" customHeight="1" x14ac:dyDescent="0.45">
      <c r="A239" s="3">
        <v>45601</v>
      </c>
      <c r="B239" s="14" t="s">
        <v>240</v>
      </c>
      <c r="C239" s="9" t="s">
        <v>94</v>
      </c>
      <c r="D239" s="13" t="s">
        <v>157</v>
      </c>
      <c r="E239" s="9">
        <v>23</v>
      </c>
      <c r="F239" s="9">
        <v>37</v>
      </c>
      <c r="G239" s="9" t="s">
        <v>60</v>
      </c>
      <c r="H239" s="9">
        <v>0</v>
      </c>
      <c r="I239" s="9">
        <v>130</v>
      </c>
      <c r="J239" s="9" t="s">
        <v>57</v>
      </c>
      <c r="K239" s="9">
        <v>5</v>
      </c>
      <c r="L239" s="9" t="s">
        <v>92</v>
      </c>
      <c r="M239" s="10">
        <v>24</v>
      </c>
      <c r="N239" s="9">
        <v>40</v>
      </c>
      <c r="O239" s="9">
        <v>55</v>
      </c>
      <c r="P239" s="10">
        <v>0</v>
      </c>
      <c r="Q239" s="10">
        <v>0</v>
      </c>
      <c r="R239" s="10">
        <v>0</v>
      </c>
      <c r="S239" s="9" t="s">
        <v>100</v>
      </c>
      <c r="T239" s="12" t="s">
        <v>142</v>
      </c>
      <c r="U239" s="11">
        <v>10000</v>
      </c>
      <c r="V239" s="10">
        <v>12607</v>
      </c>
      <c r="W239" s="10">
        <v>0</v>
      </c>
      <c r="X239" s="10">
        <v>56730</v>
      </c>
      <c r="Y239" s="10">
        <v>0</v>
      </c>
      <c r="Z239" s="9" t="s">
        <v>402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122</v>
      </c>
      <c r="AH239" s="1" t="s">
        <v>72</v>
      </c>
      <c r="AI239" s="1">
        <v>3</v>
      </c>
      <c r="AJ239" s="3" t="s">
        <v>142</v>
      </c>
      <c r="AK239" s="3">
        <v>0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 t="s">
        <v>414</v>
      </c>
      <c r="AZ239" s="2">
        <v>0</v>
      </c>
      <c r="BA239" s="2">
        <v>0</v>
      </c>
      <c r="BB239" s="2">
        <v>0</v>
      </c>
      <c r="BC239" s="1" t="s">
        <v>120</v>
      </c>
      <c r="BD239" s="56">
        <v>0</v>
      </c>
    </row>
    <row r="240" spans="1:56" ht="28.5" customHeight="1" x14ac:dyDescent="0.45">
      <c r="A240" s="3">
        <v>45601</v>
      </c>
      <c r="B240" s="14" t="s">
        <v>240</v>
      </c>
      <c r="C240" s="9" t="s">
        <v>94</v>
      </c>
      <c r="D240" s="13" t="s">
        <v>110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92</v>
      </c>
      <c r="M240" s="10">
        <v>24</v>
      </c>
      <c r="N240" s="9">
        <v>40</v>
      </c>
      <c r="O240" s="9">
        <v>55</v>
      </c>
      <c r="P240" s="10">
        <v>0</v>
      </c>
      <c r="Q240" s="10">
        <v>0</v>
      </c>
      <c r="R240" s="10">
        <v>0</v>
      </c>
      <c r="S240" s="9" t="s">
        <v>100</v>
      </c>
      <c r="T240" s="12" t="s">
        <v>142</v>
      </c>
      <c r="U240" s="11">
        <v>7920</v>
      </c>
      <c r="V240" s="10">
        <v>7920</v>
      </c>
      <c r="W240" s="10">
        <v>0</v>
      </c>
      <c r="X240" s="10">
        <v>12600</v>
      </c>
      <c r="Y240" s="10">
        <v>0</v>
      </c>
      <c r="Z240" s="9" t="s">
        <v>402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122</v>
      </c>
      <c r="AH240" s="1" t="s">
        <v>72</v>
      </c>
      <c r="AI240" s="1">
        <v>3</v>
      </c>
      <c r="AJ240" s="3" t="s">
        <v>142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120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37</v>
      </c>
      <c r="G241" s="9">
        <v>0</v>
      </c>
      <c r="H241" s="9">
        <v>0</v>
      </c>
      <c r="I241" s="9">
        <v>128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101</v>
      </c>
      <c r="AA241" s="8">
        <v>1028658.6818200002</v>
      </c>
      <c r="AB241" s="8">
        <v>0</v>
      </c>
      <c r="AC241" s="8">
        <v>1028658.6818200002</v>
      </c>
      <c r="AD241" s="8">
        <v>0</v>
      </c>
      <c r="AE241" s="8">
        <v>0</v>
      </c>
      <c r="AF241" s="8" t="s">
        <v>58</v>
      </c>
      <c r="AG241" s="1" t="s">
        <v>122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121</v>
      </c>
      <c r="BD241" s="56">
        <v>0</v>
      </c>
    </row>
    <row r="242" spans="1:56" ht="28.5" customHeight="1" x14ac:dyDescent="0.45">
      <c r="A242" s="3">
        <v>45737</v>
      </c>
      <c r="B242" s="14" t="s">
        <v>703</v>
      </c>
      <c r="C242" s="9" t="s">
        <v>325</v>
      </c>
      <c r="D242" s="13" t="s">
        <v>59</v>
      </c>
      <c r="E242" s="9">
        <v>26</v>
      </c>
      <c r="F242" s="9">
        <v>39</v>
      </c>
      <c r="G242" s="9" t="s">
        <v>60</v>
      </c>
      <c r="H242" s="9">
        <v>0</v>
      </c>
      <c r="I242" s="9">
        <v>93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133</v>
      </c>
      <c r="T242" s="12">
        <v>45751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85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61</v>
      </c>
      <c r="AH242" s="1" t="s">
        <v>77</v>
      </c>
      <c r="AI242" s="1">
        <v>1</v>
      </c>
      <c r="AJ242" s="3">
        <v>45751</v>
      </c>
      <c r="AK242" s="3">
        <v>0</v>
      </c>
      <c r="AL242" s="3">
        <v>0</v>
      </c>
      <c r="AM242" s="3">
        <v>0</v>
      </c>
      <c r="AN242" s="3">
        <v>0</v>
      </c>
      <c r="AO242" s="3">
        <v>45750</v>
      </c>
      <c r="AP242" s="3">
        <v>45746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456.83995499999997</v>
      </c>
    </row>
    <row r="243" spans="1:56" ht="28.5" customHeight="1" x14ac:dyDescent="0.45">
      <c r="A243" s="3">
        <v>45738</v>
      </c>
      <c r="B243" s="14" t="s">
        <v>704</v>
      </c>
      <c r="C243" s="9" t="s">
        <v>150</v>
      </c>
      <c r="D243" s="13" t="s">
        <v>59</v>
      </c>
      <c r="E243" s="9">
        <v>26</v>
      </c>
      <c r="F243" s="9">
        <v>39</v>
      </c>
      <c r="G243" s="9" t="s">
        <v>60</v>
      </c>
      <c r="H243" s="9">
        <v>0</v>
      </c>
      <c r="I243" s="9">
        <v>93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133</v>
      </c>
      <c r="T243" s="12">
        <v>45753</v>
      </c>
      <c r="U243" s="11">
        <v>10000</v>
      </c>
      <c r="V243" s="10">
        <v>0</v>
      </c>
      <c r="W243" s="10">
        <v>10000</v>
      </c>
      <c r="X243" s="10">
        <v>0</v>
      </c>
      <c r="Y243" s="10">
        <v>0</v>
      </c>
      <c r="Z243" s="9" t="s">
        <v>85</v>
      </c>
      <c r="AA243" s="8">
        <v>11315.7</v>
      </c>
      <c r="AB243" s="8">
        <v>0</v>
      </c>
      <c r="AC243" s="8">
        <v>11315.7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77</v>
      </c>
      <c r="AI243" s="1">
        <v>1</v>
      </c>
      <c r="AJ243" s="3">
        <v>45753</v>
      </c>
      <c r="AK243" s="3">
        <v>0</v>
      </c>
      <c r="AL243" s="3">
        <v>0</v>
      </c>
      <c r="AM243" s="3">
        <v>0</v>
      </c>
      <c r="AN243" s="3">
        <v>0</v>
      </c>
      <c r="AO243" s="3">
        <v>45752</v>
      </c>
      <c r="AP243" s="3">
        <v>45748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105</v>
      </c>
      <c r="BD243" s="56">
        <v>913.67990999999995</v>
      </c>
    </row>
    <row r="244" spans="1:56" ht="28.5" customHeight="1" x14ac:dyDescent="0.45">
      <c r="A244" s="3" t="s">
        <v>146</v>
      </c>
      <c r="B244" s="14" t="s">
        <v>146</v>
      </c>
      <c r="C244" s="9" t="s">
        <v>153</v>
      </c>
      <c r="D244" s="13" t="s">
        <v>59</v>
      </c>
      <c r="E244" s="9">
        <v>26</v>
      </c>
      <c r="F244" s="9">
        <v>42</v>
      </c>
      <c r="G244" s="9" t="s">
        <v>60</v>
      </c>
      <c r="H244" s="9">
        <v>0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 t="s">
        <v>63</v>
      </c>
      <c r="U244" s="11">
        <v>40000</v>
      </c>
      <c r="V244" s="10">
        <v>0</v>
      </c>
      <c r="W244" s="10">
        <v>40000</v>
      </c>
      <c r="X244" s="10">
        <v>0</v>
      </c>
      <c r="Y244" s="10">
        <v>0</v>
      </c>
      <c r="Z244" s="9" t="s">
        <v>85</v>
      </c>
      <c r="AA244" s="8">
        <v>48615.600000000006</v>
      </c>
      <c r="AB244" s="8">
        <v>0</v>
      </c>
      <c r="AC244" s="8">
        <v>48615.600000000006</v>
      </c>
      <c r="AD244" s="8">
        <v>0</v>
      </c>
      <c r="AE244" s="8">
        <v>0</v>
      </c>
      <c r="AF244" s="8">
        <v>0</v>
      </c>
      <c r="AG244" s="1" t="s">
        <v>124</v>
      </c>
      <c r="AH244" s="1" t="s">
        <v>77</v>
      </c>
      <c r="AI244" s="1">
        <v>1</v>
      </c>
      <c r="AJ244" s="3" t="s">
        <v>63</v>
      </c>
      <c r="AK244" s="3">
        <v>0</v>
      </c>
      <c r="AL244" s="3">
        <v>0</v>
      </c>
      <c r="AM244" s="3">
        <v>0</v>
      </c>
      <c r="AN244" s="3">
        <v>0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105</v>
      </c>
      <c r="BD244" s="56">
        <v>3925.4396133333335</v>
      </c>
    </row>
    <row r="245" spans="1:56" ht="28.5" customHeight="1" x14ac:dyDescent="0.45">
      <c r="A245" s="3" t="s">
        <v>146</v>
      </c>
      <c r="B245" s="14" t="s">
        <v>146</v>
      </c>
      <c r="C245" s="9" t="s">
        <v>206</v>
      </c>
      <c r="D245" s="13" t="s">
        <v>61</v>
      </c>
      <c r="E245" s="9">
        <v>26</v>
      </c>
      <c r="F245" s="9">
        <v>41</v>
      </c>
      <c r="G245" s="9" t="s">
        <v>60</v>
      </c>
      <c r="H245" s="9">
        <v>0</v>
      </c>
      <c r="I245" s="9">
        <v>97</v>
      </c>
      <c r="J245" s="9" t="s">
        <v>57</v>
      </c>
      <c r="K245" s="9">
        <v>5</v>
      </c>
      <c r="L245" s="9" t="s">
        <v>92</v>
      </c>
      <c r="M245" s="10">
        <v>27</v>
      </c>
      <c r="N245" s="9">
        <v>43</v>
      </c>
      <c r="O245" s="9">
        <v>40</v>
      </c>
      <c r="P245" s="10">
        <v>286.42936262399996</v>
      </c>
      <c r="Q245" s="10">
        <v>0</v>
      </c>
      <c r="R245" s="10">
        <v>286.42936262399996</v>
      </c>
      <c r="S245" s="9" t="s">
        <v>218</v>
      </c>
      <c r="T245" s="12" t="s">
        <v>63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85</v>
      </c>
      <c r="AA245" s="8">
        <v>11874.499999999998</v>
      </c>
      <c r="AB245" s="8">
        <v>0</v>
      </c>
      <c r="AC245" s="8">
        <v>11874.499999999998</v>
      </c>
      <c r="AD245" s="8">
        <v>0</v>
      </c>
      <c r="AE245" s="8">
        <v>0</v>
      </c>
      <c r="AF245" s="8">
        <v>0</v>
      </c>
      <c r="AG245" s="1" t="s">
        <v>123</v>
      </c>
      <c r="AH245" s="1" t="s">
        <v>72</v>
      </c>
      <c r="AI245" s="1">
        <v>3</v>
      </c>
      <c r="AJ245" s="3" t="s">
        <v>63</v>
      </c>
      <c r="AK245" s="3">
        <v>0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105</v>
      </c>
      <c r="BD245" s="56">
        <v>958.79990555555537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26</v>
      </c>
      <c r="F246" s="9">
        <v>43</v>
      </c>
      <c r="G246" s="9" t="s">
        <v>60</v>
      </c>
      <c r="H246" s="9">
        <v>0</v>
      </c>
      <c r="I246" s="9">
        <v>102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85</v>
      </c>
      <c r="AA246" s="8">
        <v>77463.650000000009</v>
      </c>
      <c r="AB246" s="8">
        <v>0</v>
      </c>
      <c r="AC246" s="8">
        <v>77463.650000000009</v>
      </c>
      <c r="AD246" s="8">
        <v>0</v>
      </c>
      <c r="AE246" s="8">
        <v>0</v>
      </c>
      <c r="AF246" s="8" t="s">
        <v>58</v>
      </c>
      <c r="AG246" s="1" t="s">
        <v>122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105</v>
      </c>
      <c r="BD246" s="56">
        <v>0</v>
      </c>
    </row>
    <row r="247" spans="1:56" ht="28.5" customHeight="1" x14ac:dyDescent="0.45">
      <c r="A247" s="3">
        <v>45733</v>
      </c>
      <c r="B247" s="14" t="s">
        <v>636</v>
      </c>
      <c r="C247" s="9" t="s">
        <v>227</v>
      </c>
      <c r="D247" s="13" t="s">
        <v>560</v>
      </c>
      <c r="E247" s="9">
        <v>26</v>
      </c>
      <c r="F247" s="9">
        <v>43</v>
      </c>
      <c r="G247" s="9" t="s">
        <v>60</v>
      </c>
      <c r="H247" s="9" t="s">
        <v>66</v>
      </c>
      <c r="I247" s="9">
        <v>140</v>
      </c>
      <c r="J247" s="9" t="s">
        <v>57</v>
      </c>
      <c r="K247" s="9">
        <v>5</v>
      </c>
      <c r="L247" s="9" t="s">
        <v>93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213</v>
      </c>
      <c r="T247" s="12">
        <v>45742</v>
      </c>
      <c r="U247" s="11">
        <v>12500</v>
      </c>
      <c r="V247" s="10">
        <v>2150</v>
      </c>
      <c r="W247" s="10">
        <v>10350</v>
      </c>
      <c r="X247" s="10">
        <v>12125</v>
      </c>
      <c r="Y247" s="10">
        <v>393.75</v>
      </c>
      <c r="Z247" s="9" t="s">
        <v>165</v>
      </c>
      <c r="AA247" s="8">
        <v>489.56118750000002</v>
      </c>
      <c r="AB247" s="8">
        <v>489.56118750000002</v>
      </c>
      <c r="AC247" s="8">
        <v>0</v>
      </c>
      <c r="AD247" s="8">
        <v>0</v>
      </c>
      <c r="AE247" s="8">
        <v>489.56118750000002</v>
      </c>
      <c r="AF247" s="8">
        <v>0</v>
      </c>
      <c r="AG247" s="1" t="s">
        <v>122</v>
      </c>
      <c r="AH247" s="1" t="s">
        <v>68</v>
      </c>
      <c r="AI247" s="1">
        <v>4</v>
      </c>
      <c r="AJ247" s="3">
        <v>45742</v>
      </c>
      <c r="AK247" s="3">
        <v>45738</v>
      </c>
      <c r="AL247" s="3">
        <v>45732</v>
      </c>
      <c r="AM247" s="3">
        <v>45739</v>
      </c>
      <c r="AN247" s="3">
        <v>45740</v>
      </c>
      <c r="AO247" s="3">
        <v>45740</v>
      </c>
      <c r="AP247" s="3">
        <v>45737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106</v>
      </c>
      <c r="BD247" s="56">
        <v>0</v>
      </c>
    </row>
    <row r="248" spans="1:56" ht="28.5" customHeight="1" x14ac:dyDescent="0.45">
      <c r="A248" s="3">
        <v>45733</v>
      </c>
      <c r="B248" s="14" t="s">
        <v>636</v>
      </c>
      <c r="C248" s="9" t="s">
        <v>227</v>
      </c>
      <c r="D248" s="13" t="s">
        <v>560</v>
      </c>
      <c r="E248" s="9">
        <v>26</v>
      </c>
      <c r="F248" s="9">
        <v>43</v>
      </c>
      <c r="G248" s="9" t="s">
        <v>60</v>
      </c>
      <c r="H248" s="9" t="s">
        <v>66</v>
      </c>
      <c r="I248" s="9">
        <v>140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213</v>
      </c>
      <c r="T248" s="12">
        <v>45751</v>
      </c>
      <c r="U248" s="11">
        <v>12500</v>
      </c>
      <c r="V248" s="10">
        <v>1000</v>
      </c>
      <c r="W248" s="10">
        <v>11500</v>
      </c>
      <c r="X248" s="10">
        <v>0</v>
      </c>
      <c r="Y248" s="10">
        <v>12075</v>
      </c>
      <c r="Z248" s="9" t="s">
        <v>165</v>
      </c>
      <c r="AA248" s="8">
        <v>14298.295</v>
      </c>
      <c r="AB248" s="8">
        <v>4045</v>
      </c>
      <c r="AC248" s="8">
        <v>10253.295</v>
      </c>
      <c r="AD248" s="8">
        <v>0</v>
      </c>
      <c r="AE248" s="8">
        <v>14298.295</v>
      </c>
      <c r="AF248" s="8">
        <v>0</v>
      </c>
      <c r="AG248" s="1" t="s">
        <v>122</v>
      </c>
      <c r="AH248" s="1" t="s">
        <v>68</v>
      </c>
      <c r="AI248" s="1">
        <v>4</v>
      </c>
      <c r="AJ248" s="3">
        <v>45751</v>
      </c>
      <c r="AK248" s="3">
        <v>45747</v>
      </c>
      <c r="AL248" s="3">
        <v>45741</v>
      </c>
      <c r="AM248" s="3">
        <v>45748</v>
      </c>
      <c r="AN248" s="3">
        <v>45749</v>
      </c>
      <c r="AO248" s="3">
        <v>45749</v>
      </c>
      <c r="AP248" s="3">
        <v>45746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106</v>
      </c>
      <c r="BD248" s="56">
        <v>921.20159299999989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26</v>
      </c>
      <c r="F249" s="9">
        <v>43</v>
      </c>
      <c r="G249" s="9">
        <v>0</v>
      </c>
      <c r="H249" s="9">
        <v>0</v>
      </c>
      <c r="I249" s="9">
        <v>100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165</v>
      </c>
      <c r="AA249" s="8">
        <v>14787.8561875</v>
      </c>
      <c r="AB249" s="8">
        <v>4534.5611875000004</v>
      </c>
      <c r="AC249" s="8">
        <v>10253.295</v>
      </c>
      <c r="AD249" s="8">
        <v>0</v>
      </c>
      <c r="AE249" s="8">
        <v>14787.8561875</v>
      </c>
      <c r="AF249" s="8" t="s">
        <v>58</v>
      </c>
      <c r="AG249" s="1" t="s">
        <v>125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8.5" customHeight="1" x14ac:dyDescent="0.45">
      <c r="A250" s="3" t="s">
        <v>146</v>
      </c>
      <c r="B250" s="14" t="s">
        <v>146</v>
      </c>
      <c r="C250" s="9" t="s">
        <v>113</v>
      </c>
      <c r="D250" s="13" t="s">
        <v>59</v>
      </c>
      <c r="E250" s="9">
        <v>26</v>
      </c>
      <c r="F250" s="9">
        <v>43</v>
      </c>
      <c r="G250" s="9" t="s">
        <v>60</v>
      </c>
      <c r="H250" s="9">
        <v>0</v>
      </c>
      <c r="I250" s="9">
        <v>116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>
        <v>45777</v>
      </c>
      <c r="U250" s="11">
        <v>10000</v>
      </c>
      <c r="V250" s="10">
        <v>0</v>
      </c>
      <c r="W250" s="10">
        <v>10000</v>
      </c>
      <c r="X250" s="10">
        <v>0</v>
      </c>
      <c r="Y250" s="10">
        <v>0</v>
      </c>
      <c r="Z250" s="9" t="s">
        <v>255</v>
      </c>
      <c r="AA250" s="8">
        <v>12433.3</v>
      </c>
      <c r="AB250" s="8">
        <v>8278</v>
      </c>
      <c r="AC250" s="8">
        <v>4155.2999999999993</v>
      </c>
      <c r="AD250" s="8">
        <v>0</v>
      </c>
      <c r="AE250" s="8">
        <v>0</v>
      </c>
      <c r="AF250" s="8">
        <v>0</v>
      </c>
      <c r="AG250" s="1" t="s">
        <v>123</v>
      </c>
      <c r="AH250" s="1" t="s">
        <v>77</v>
      </c>
      <c r="AI250" s="1">
        <v>1</v>
      </c>
      <c r="AJ250" s="3">
        <v>45777</v>
      </c>
      <c r="AK250" s="3">
        <v>0</v>
      </c>
      <c r="AL250" s="3">
        <v>0</v>
      </c>
      <c r="AM250" s="3">
        <v>0</v>
      </c>
      <c r="AN250" s="3">
        <v>0</v>
      </c>
      <c r="AO250" s="3">
        <v>45776</v>
      </c>
      <c r="AP250" s="3">
        <v>45772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104</v>
      </c>
      <c r="BD250" s="56">
        <v>412.94448</v>
      </c>
    </row>
    <row r="251" spans="1:56" ht="28.5" customHeight="1" x14ac:dyDescent="0.45">
      <c r="A251" s="3" t="s">
        <v>146</v>
      </c>
      <c r="B251" s="14" t="s">
        <v>146</v>
      </c>
      <c r="C251" s="9" t="s">
        <v>113</v>
      </c>
      <c r="D251" s="13" t="s">
        <v>59</v>
      </c>
      <c r="E251" s="9">
        <v>26</v>
      </c>
      <c r="F251" s="9">
        <v>43</v>
      </c>
      <c r="G251" s="9" t="s">
        <v>60</v>
      </c>
      <c r="H251" s="9">
        <v>0</v>
      </c>
      <c r="I251" s="9">
        <v>116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114</v>
      </c>
      <c r="T251" s="12" t="s">
        <v>63</v>
      </c>
      <c r="U251" s="11">
        <v>20000</v>
      </c>
      <c r="V251" s="10">
        <v>0</v>
      </c>
      <c r="W251" s="10">
        <v>20000</v>
      </c>
      <c r="X251" s="10">
        <v>0</v>
      </c>
      <c r="Y251" s="10">
        <v>0</v>
      </c>
      <c r="Z251" s="9" t="s">
        <v>255</v>
      </c>
      <c r="AA251" s="8">
        <v>24866.6</v>
      </c>
      <c r="AB251" s="8">
        <v>0</v>
      </c>
      <c r="AC251" s="8">
        <v>24866.6</v>
      </c>
      <c r="AD251" s="8">
        <v>0</v>
      </c>
      <c r="AE251" s="8">
        <v>0</v>
      </c>
      <c r="AF251" s="8">
        <v>0</v>
      </c>
      <c r="AG251" s="1" t="s">
        <v>125</v>
      </c>
      <c r="AH251" s="1" t="s">
        <v>77</v>
      </c>
      <c r="AI251" s="1">
        <v>1</v>
      </c>
      <c r="AJ251" s="3" t="s">
        <v>63</v>
      </c>
      <c r="AK251" s="3">
        <v>0</v>
      </c>
      <c r="AL251" s="3">
        <v>0</v>
      </c>
      <c r="AM251" s="3">
        <v>0</v>
      </c>
      <c r="AN251" s="3">
        <v>0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104</v>
      </c>
      <c r="BD251" s="56">
        <v>2471.1874488888889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26</v>
      </c>
      <c r="F252" s="9">
        <v>43</v>
      </c>
      <c r="G252" s="9">
        <v>0</v>
      </c>
      <c r="H252" s="9">
        <v>0</v>
      </c>
      <c r="I252" s="9">
        <v>116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255</v>
      </c>
      <c r="AA252" s="8">
        <v>37299.899999999994</v>
      </c>
      <c r="AB252" s="8">
        <v>8278</v>
      </c>
      <c r="AC252" s="8">
        <v>29021.899999999998</v>
      </c>
      <c r="AD252" s="8">
        <v>0</v>
      </c>
      <c r="AE252" s="8">
        <v>0</v>
      </c>
      <c r="AF252" s="8" t="s">
        <v>58</v>
      </c>
      <c r="AG252" s="1" t="s">
        <v>125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256</v>
      </c>
      <c r="BD252" s="56">
        <v>0</v>
      </c>
    </row>
    <row r="253" spans="1:56" ht="28.5" customHeight="1" x14ac:dyDescent="0.45">
      <c r="A253" s="3">
        <v>45731</v>
      </c>
      <c r="B253" s="14" t="s">
        <v>630</v>
      </c>
      <c r="C253" s="9" t="s">
        <v>113</v>
      </c>
      <c r="D253" s="13" t="s">
        <v>300</v>
      </c>
      <c r="E253" s="9">
        <v>26</v>
      </c>
      <c r="F253" s="9">
        <v>43</v>
      </c>
      <c r="G253" s="9" t="s">
        <v>60</v>
      </c>
      <c r="H253" s="9" t="s">
        <v>66</v>
      </c>
      <c r="I253" s="9">
        <v>150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114</v>
      </c>
      <c r="T253" s="12">
        <v>45744</v>
      </c>
      <c r="U253" s="11">
        <v>10000</v>
      </c>
      <c r="V253" s="10">
        <v>947</v>
      </c>
      <c r="W253" s="10">
        <v>9053</v>
      </c>
      <c r="X253" s="10">
        <v>0</v>
      </c>
      <c r="Y253" s="10">
        <v>9505.65</v>
      </c>
      <c r="Z253" s="9" t="s">
        <v>89</v>
      </c>
      <c r="AA253" s="8">
        <v>11255.866489999999</v>
      </c>
      <c r="AB253" s="8">
        <v>11255.866489999999</v>
      </c>
      <c r="AC253" s="8">
        <v>0</v>
      </c>
      <c r="AD253" s="8">
        <v>0</v>
      </c>
      <c r="AE253" s="8">
        <v>11255.866489999999</v>
      </c>
      <c r="AF253" s="8" t="s">
        <v>315</v>
      </c>
      <c r="AG253" s="1" t="s">
        <v>123</v>
      </c>
      <c r="AH253" s="1" t="s">
        <v>68</v>
      </c>
      <c r="AI253" s="1">
        <v>4</v>
      </c>
      <c r="AJ253" s="3">
        <v>45744</v>
      </c>
      <c r="AK253" s="3">
        <v>45740</v>
      </c>
      <c r="AL253" s="3">
        <v>45734</v>
      </c>
      <c r="AM253" s="3">
        <v>45741</v>
      </c>
      <c r="AN253" s="3">
        <v>45742</v>
      </c>
      <c r="AO253" s="3">
        <v>45742</v>
      </c>
      <c r="AP253" s="3">
        <v>45739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107</v>
      </c>
      <c r="BD253" s="56">
        <v>0</v>
      </c>
    </row>
    <row r="254" spans="1:56" ht="28.5" customHeight="1" x14ac:dyDescent="0.45">
      <c r="A254" s="3">
        <v>45731</v>
      </c>
      <c r="B254" s="14" t="s">
        <v>651</v>
      </c>
      <c r="C254" s="9" t="s">
        <v>113</v>
      </c>
      <c r="D254" s="13" t="s">
        <v>59</v>
      </c>
      <c r="E254" s="9">
        <v>26</v>
      </c>
      <c r="F254" s="9">
        <v>43</v>
      </c>
      <c r="G254" s="9" t="s">
        <v>60</v>
      </c>
      <c r="H254" s="9" t="s">
        <v>66</v>
      </c>
      <c r="I254" s="9">
        <v>150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114</v>
      </c>
      <c r="T254" s="12">
        <v>45744</v>
      </c>
      <c r="U254" s="11">
        <v>10000</v>
      </c>
      <c r="V254" s="10">
        <v>0</v>
      </c>
      <c r="W254" s="10">
        <v>10000</v>
      </c>
      <c r="X254" s="10">
        <v>0</v>
      </c>
      <c r="Y254" s="10">
        <v>0</v>
      </c>
      <c r="Z254" s="9" t="s">
        <v>89</v>
      </c>
      <c r="AA254" s="8">
        <v>12433.3</v>
      </c>
      <c r="AB254" s="8">
        <v>12433.3</v>
      </c>
      <c r="AC254" s="8">
        <v>0</v>
      </c>
      <c r="AD254" s="8">
        <v>0</v>
      </c>
      <c r="AE254" s="8">
        <v>12433.3</v>
      </c>
      <c r="AF254" s="8" t="s">
        <v>299</v>
      </c>
      <c r="AG254" s="1" t="s">
        <v>123</v>
      </c>
      <c r="AH254" s="1" t="s">
        <v>163</v>
      </c>
      <c r="AI254" s="1">
        <v>2</v>
      </c>
      <c r="AJ254" s="3">
        <v>45744</v>
      </c>
      <c r="AK254" s="3">
        <v>45742</v>
      </c>
      <c r="AL254" s="3">
        <v>0</v>
      </c>
      <c r="AM254" s="3">
        <v>0</v>
      </c>
      <c r="AN254" s="3">
        <v>0</v>
      </c>
      <c r="AO254" s="3">
        <v>45743</v>
      </c>
      <c r="AP254" s="3">
        <v>45739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483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107</v>
      </c>
      <c r="BD254" s="56">
        <v>0</v>
      </c>
    </row>
    <row r="255" spans="1:56" ht="28.5" customHeight="1" x14ac:dyDescent="0.45">
      <c r="A255" s="3">
        <v>45731</v>
      </c>
      <c r="B255" s="14" t="s">
        <v>651</v>
      </c>
      <c r="C255" s="9" t="s">
        <v>113</v>
      </c>
      <c r="D255" s="13" t="s">
        <v>59</v>
      </c>
      <c r="E255" s="9">
        <v>26</v>
      </c>
      <c r="F255" s="9">
        <v>43</v>
      </c>
      <c r="G255" s="9" t="s">
        <v>60</v>
      </c>
      <c r="H255" s="9" t="s">
        <v>66</v>
      </c>
      <c r="I255" s="9">
        <v>150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114</v>
      </c>
      <c r="T255" s="12">
        <v>45747</v>
      </c>
      <c r="U255" s="11">
        <v>20000</v>
      </c>
      <c r="V255" s="10">
        <v>0</v>
      </c>
      <c r="W255" s="10">
        <v>20000</v>
      </c>
      <c r="X255" s="10">
        <v>0</v>
      </c>
      <c r="Y255" s="10">
        <v>0</v>
      </c>
      <c r="Z255" s="9" t="s">
        <v>89</v>
      </c>
      <c r="AA255" s="8">
        <v>24866.6</v>
      </c>
      <c r="AB255" s="8">
        <v>8311</v>
      </c>
      <c r="AC255" s="8">
        <v>16555.599999999999</v>
      </c>
      <c r="AD255" s="8">
        <v>0</v>
      </c>
      <c r="AE255" s="8">
        <v>24866.6</v>
      </c>
      <c r="AF255" s="8" t="s">
        <v>299</v>
      </c>
      <c r="AG255" s="1" t="s">
        <v>123</v>
      </c>
      <c r="AH255" s="1" t="s">
        <v>163</v>
      </c>
      <c r="AI255" s="1">
        <v>2</v>
      </c>
      <c r="AJ255" s="3">
        <v>45747</v>
      </c>
      <c r="AK255" s="3">
        <v>45745</v>
      </c>
      <c r="AL255" s="3">
        <v>0</v>
      </c>
      <c r="AM255" s="3">
        <v>0</v>
      </c>
      <c r="AN255" s="3">
        <v>0</v>
      </c>
      <c r="AO255" s="3">
        <v>45746</v>
      </c>
      <c r="AP255" s="3">
        <v>45742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483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107</v>
      </c>
      <c r="BD255" s="56">
        <v>1707.4342133333334</v>
      </c>
    </row>
    <row r="256" spans="1:56" ht="28.5" customHeight="1" x14ac:dyDescent="0.45">
      <c r="A256" s="3">
        <v>45723</v>
      </c>
      <c r="B256" s="14" t="s">
        <v>540</v>
      </c>
      <c r="C256" s="9" t="s">
        <v>113</v>
      </c>
      <c r="D256" s="13" t="s">
        <v>159</v>
      </c>
      <c r="E256" s="9">
        <v>26</v>
      </c>
      <c r="F256" s="9">
        <v>43</v>
      </c>
      <c r="G256" s="9" t="s">
        <v>60</v>
      </c>
      <c r="H256" s="9" t="s">
        <v>66</v>
      </c>
      <c r="I256" s="9">
        <v>150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114</v>
      </c>
      <c r="T256" s="12">
        <v>45754</v>
      </c>
      <c r="U256" s="11">
        <v>30000</v>
      </c>
      <c r="V256" s="10">
        <v>0</v>
      </c>
      <c r="W256" s="10">
        <v>30000</v>
      </c>
      <c r="X256" s="10">
        <v>0</v>
      </c>
      <c r="Y256" s="10">
        <v>31500</v>
      </c>
      <c r="Z256" s="9" t="s">
        <v>89</v>
      </c>
      <c r="AA256" s="8">
        <v>37299.899999999994</v>
      </c>
      <c r="AB256" s="8">
        <v>0</v>
      </c>
      <c r="AC256" s="8">
        <v>37299.899999999994</v>
      </c>
      <c r="AD256" s="8">
        <v>0</v>
      </c>
      <c r="AE256" s="8">
        <v>37299.899999999994</v>
      </c>
      <c r="AF256" s="8" t="s">
        <v>315</v>
      </c>
      <c r="AG256" s="1" t="s">
        <v>61</v>
      </c>
      <c r="AH256" s="1" t="s">
        <v>68</v>
      </c>
      <c r="AI256" s="1">
        <v>4</v>
      </c>
      <c r="AJ256" s="3">
        <v>45754</v>
      </c>
      <c r="AK256" s="3">
        <v>45750</v>
      </c>
      <c r="AL256" s="3">
        <v>45744</v>
      </c>
      <c r="AM256" s="3">
        <v>45751</v>
      </c>
      <c r="AN256" s="3">
        <v>45752</v>
      </c>
      <c r="AO256" s="3">
        <v>45752</v>
      </c>
      <c r="AP256" s="3">
        <v>45749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107</v>
      </c>
      <c r="BD256" s="56">
        <v>3846.8630200000002</v>
      </c>
    </row>
    <row r="257" spans="1:56" ht="28.5" customHeight="1" x14ac:dyDescent="0.45">
      <c r="A257" s="3">
        <v>45723</v>
      </c>
      <c r="B257" s="14" t="s">
        <v>541</v>
      </c>
      <c r="C257" s="9" t="s">
        <v>113</v>
      </c>
      <c r="D257" s="13" t="s">
        <v>159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114</v>
      </c>
      <c r="T257" s="12">
        <v>45757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89</v>
      </c>
      <c r="AA257" s="8">
        <v>37299.899999999994</v>
      </c>
      <c r="AB257" s="8">
        <v>0</v>
      </c>
      <c r="AC257" s="8">
        <v>37299.899999999994</v>
      </c>
      <c r="AD257" s="8">
        <v>0</v>
      </c>
      <c r="AE257" s="8">
        <v>37299.899999999994</v>
      </c>
      <c r="AF257" s="8" t="s">
        <v>315</v>
      </c>
      <c r="AG257" s="1" t="s">
        <v>122</v>
      </c>
      <c r="AH257" s="1" t="s">
        <v>68</v>
      </c>
      <c r="AI257" s="1">
        <v>4</v>
      </c>
      <c r="AJ257" s="3">
        <v>45757</v>
      </c>
      <c r="AK257" s="3">
        <v>45753</v>
      </c>
      <c r="AL257" s="3">
        <v>45747</v>
      </c>
      <c r="AM257" s="3">
        <v>45754</v>
      </c>
      <c r="AN257" s="3">
        <v>45755</v>
      </c>
      <c r="AO257" s="3">
        <v>45755</v>
      </c>
      <c r="AP257" s="3">
        <v>45752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107</v>
      </c>
      <c r="BD257" s="56">
        <v>3846.8630200000002</v>
      </c>
    </row>
    <row r="258" spans="1:56" ht="28.5" customHeight="1" x14ac:dyDescent="0.45">
      <c r="A258" s="3">
        <v>45723</v>
      </c>
      <c r="B258" s="14" t="s">
        <v>542</v>
      </c>
      <c r="C258" s="9" t="s">
        <v>113</v>
      </c>
      <c r="D258" s="13" t="s">
        <v>159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114</v>
      </c>
      <c r="T258" s="12">
        <v>45772</v>
      </c>
      <c r="U258" s="11">
        <v>30000</v>
      </c>
      <c r="V258" s="10">
        <v>0</v>
      </c>
      <c r="W258" s="10">
        <v>30000</v>
      </c>
      <c r="X258" s="10">
        <v>0</v>
      </c>
      <c r="Y258" s="10">
        <v>31500</v>
      </c>
      <c r="Z258" s="9" t="s">
        <v>89</v>
      </c>
      <c r="AA258" s="8">
        <v>37299.899999999994</v>
      </c>
      <c r="AB258" s="8">
        <v>0</v>
      </c>
      <c r="AC258" s="8">
        <v>37299.899999999994</v>
      </c>
      <c r="AD258" s="8">
        <v>0</v>
      </c>
      <c r="AE258" s="8">
        <v>37299.899999999994</v>
      </c>
      <c r="AF258" s="8" t="s">
        <v>315</v>
      </c>
      <c r="AG258" s="1" t="s">
        <v>122</v>
      </c>
      <c r="AH258" s="1" t="s">
        <v>68</v>
      </c>
      <c r="AI258" s="1">
        <v>4</v>
      </c>
      <c r="AJ258" s="3">
        <v>45772</v>
      </c>
      <c r="AK258" s="3">
        <v>45768</v>
      </c>
      <c r="AL258" s="3">
        <v>45762</v>
      </c>
      <c r="AM258" s="3">
        <v>45769</v>
      </c>
      <c r="AN258" s="3">
        <v>45770</v>
      </c>
      <c r="AO258" s="3">
        <v>45770</v>
      </c>
      <c r="AP258" s="3">
        <v>45767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107</v>
      </c>
      <c r="BD258" s="56">
        <v>3846.8630200000002</v>
      </c>
    </row>
    <row r="259" spans="1:56" ht="28.5" customHeight="1" x14ac:dyDescent="0.45">
      <c r="A259" s="3" t="s">
        <v>146</v>
      </c>
      <c r="B259" s="14" t="s">
        <v>146</v>
      </c>
      <c r="C259" s="9" t="s">
        <v>113</v>
      </c>
      <c r="D259" s="13" t="s">
        <v>61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114</v>
      </c>
      <c r="T259" s="12">
        <v>45777</v>
      </c>
      <c r="U259" s="11">
        <v>20000</v>
      </c>
      <c r="V259" s="10">
        <v>0</v>
      </c>
      <c r="W259" s="10">
        <v>20000</v>
      </c>
      <c r="X259" s="10">
        <v>0</v>
      </c>
      <c r="Y259" s="10">
        <v>21000</v>
      </c>
      <c r="Z259" s="9" t="s">
        <v>89</v>
      </c>
      <c r="AA259" s="8">
        <v>24866.6</v>
      </c>
      <c r="AB259" s="8">
        <v>0</v>
      </c>
      <c r="AC259" s="8">
        <v>24866.6</v>
      </c>
      <c r="AD259" s="8">
        <v>0</v>
      </c>
      <c r="AE259" s="8">
        <v>24866.6</v>
      </c>
      <c r="AF259" s="8" t="s">
        <v>315</v>
      </c>
      <c r="AG259" s="1" t="s">
        <v>126</v>
      </c>
      <c r="AH259" s="1" t="s">
        <v>68</v>
      </c>
      <c r="AI259" s="1">
        <v>4</v>
      </c>
      <c r="AJ259" s="3">
        <v>45777</v>
      </c>
      <c r="AK259" s="3">
        <v>45773</v>
      </c>
      <c r="AL259" s="3">
        <v>45767</v>
      </c>
      <c r="AM259" s="3">
        <v>45774</v>
      </c>
      <c r="AN259" s="3">
        <v>45775</v>
      </c>
      <c r="AO259" s="3">
        <v>45775</v>
      </c>
      <c r="AP259" s="3">
        <v>45772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107</v>
      </c>
      <c r="BD259" s="56">
        <v>2564.5753466666665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89</v>
      </c>
      <c r="AA260" s="8">
        <v>185322.06648999997</v>
      </c>
      <c r="AB260" s="8">
        <v>32000.166489999996</v>
      </c>
      <c r="AC260" s="8">
        <v>153321.9</v>
      </c>
      <c r="AD260" s="8">
        <v>0</v>
      </c>
      <c r="AE260" s="8">
        <v>185322.06648999997</v>
      </c>
      <c r="AF260" s="8" t="s">
        <v>58</v>
      </c>
      <c r="AG260" s="1" t="s">
        <v>125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109</v>
      </c>
      <c r="BD260" s="56">
        <v>0</v>
      </c>
    </row>
    <row r="261" spans="1:56" ht="28.5" customHeight="1" x14ac:dyDescent="0.45">
      <c r="A261" s="3">
        <v>45719</v>
      </c>
      <c r="B261" s="14" t="s">
        <v>508</v>
      </c>
      <c r="C261" s="9" t="s">
        <v>166</v>
      </c>
      <c r="D261" s="13" t="s">
        <v>167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45743</v>
      </c>
      <c r="U261" s="11">
        <v>43000</v>
      </c>
      <c r="V261" s="10">
        <v>0</v>
      </c>
      <c r="W261" s="10">
        <v>43000</v>
      </c>
      <c r="X261" s="10">
        <v>8760</v>
      </c>
      <c r="Y261" s="10">
        <v>35952</v>
      </c>
      <c r="Z261" s="9" t="s">
        <v>137</v>
      </c>
      <c r="AA261" s="8">
        <v>42691.202399999995</v>
      </c>
      <c r="AB261" s="8">
        <v>42691.202399999995</v>
      </c>
      <c r="AC261" s="8">
        <v>0</v>
      </c>
      <c r="AD261" s="8">
        <v>0</v>
      </c>
      <c r="AE261" s="8">
        <v>0</v>
      </c>
      <c r="AF261" s="8">
        <v>0</v>
      </c>
      <c r="AG261" s="1" t="s">
        <v>122</v>
      </c>
      <c r="AH261" s="1" t="s">
        <v>168</v>
      </c>
      <c r="AI261" s="1">
        <v>2</v>
      </c>
      <c r="AJ261" s="3">
        <v>45743</v>
      </c>
      <c r="AK261" s="3">
        <v>0</v>
      </c>
      <c r="AL261" s="3">
        <v>45734</v>
      </c>
      <c r="AM261" s="3">
        <v>45741</v>
      </c>
      <c r="AN261" s="3">
        <v>0</v>
      </c>
      <c r="AO261" s="3">
        <v>45742</v>
      </c>
      <c r="AP261" s="3">
        <v>45738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107</v>
      </c>
      <c r="BD261" s="56">
        <v>0</v>
      </c>
    </row>
    <row r="262" spans="1:56" ht="28.5" customHeight="1" x14ac:dyDescent="0.45">
      <c r="A262" s="3" t="s">
        <v>146</v>
      </c>
      <c r="B262" s="14" t="s">
        <v>146</v>
      </c>
      <c r="C262" s="9" t="s">
        <v>113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114</v>
      </c>
      <c r="T262" s="12">
        <v>45777</v>
      </c>
      <c r="U262" s="11">
        <v>20000</v>
      </c>
      <c r="V262" s="10">
        <v>0</v>
      </c>
      <c r="W262" s="10">
        <v>20000</v>
      </c>
      <c r="X262" s="10">
        <v>0</v>
      </c>
      <c r="Y262" s="10">
        <v>0</v>
      </c>
      <c r="Z262" s="9" t="s">
        <v>137</v>
      </c>
      <c r="AA262" s="8">
        <v>27101.800000000003</v>
      </c>
      <c r="AB262" s="8">
        <v>10611</v>
      </c>
      <c r="AC262" s="8">
        <v>16490.800000000003</v>
      </c>
      <c r="AD262" s="8">
        <v>0</v>
      </c>
      <c r="AE262" s="8">
        <v>27101.800000000003</v>
      </c>
      <c r="AF262" s="8">
        <v>0</v>
      </c>
      <c r="AG262" s="1" t="s">
        <v>122</v>
      </c>
      <c r="AH262" s="1" t="s">
        <v>77</v>
      </c>
      <c r="AI262" s="1">
        <v>1</v>
      </c>
      <c r="AJ262" s="3">
        <v>45777</v>
      </c>
      <c r="AK262" s="3">
        <v>0</v>
      </c>
      <c r="AL262" s="3">
        <v>0</v>
      </c>
      <c r="AM262" s="3">
        <v>0</v>
      </c>
      <c r="AN262" s="3">
        <v>0</v>
      </c>
      <c r="AO262" s="3">
        <v>45776</v>
      </c>
      <c r="AP262" s="3">
        <v>45772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107</v>
      </c>
      <c r="BD262" s="56">
        <v>1853.3826888888893</v>
      </c>
    </row>
    <row r="263" spans="1:56" ht="28.5" customHeight="1" x14ac:dyDescent="0.45">
      <c r="A263" s="3" t="s">
        <v>146</v>
      </c>
      <c r="B263" s="14" t="s">
        <v>146</v>
      </c>
      <c r="C263" s="9" t="s">
        <v>166</v>
      </c>
      <c r="D263" s="13" t="s">
        <v>167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45777</v>
      </c>
      <c r="U263" s="11">
        <v>50000</v>
      </c>
      <c r="V263" s="10">
        <v>0</v>
      </c>
      <c r="W263" s="10">
        <v>50000</v>
      </c>
      <c r="X263" s="10">
        <v>0</v>
      </c>
      <c r="Y263" s="10">
        <v>52500</v>
      </c>
      <c r="Z263" s="9" t="s">
        <v>137</v>
      </c>
      <c r="AA263" s="8">
        <v>59372.5</v>
      </c>
      <c r="AB263" s="8">
        <v>0</v>
      </c>
      <c r="AC263" s="8">
        <v>59372.5</v>
      </c>
      <c r="AD263" s="8">
        <v>0</v>
      </c>
      <c r="AE263" s="8">
        <v>0</v>
      </c>
      <c r="AF263" s="8">
        <v>0</v>
      </c>
      <c r="AG263" s="1">
        <v>0</v>
      </c>
      <c r="AH263" s="1" t="s">
        <v>168</v>
      </c>
      <c r="AI263" s="1">
        <v>2</v>
      </c>
      <c r="AJ263" s="3">
        <v>45777</v>
      </c>
      <c r="AK263" s="3">
        <v>0</v>
      </c>
      <c r="AL263" s="3">
        <v>45768</v>
      </c>
      <c r="AM263" s="3">
        <v>45775</v>
      </c>
      <c r="AN263" s="3">
        <v>0</v>
      </c>
      <c r="AO263" s="3">
        <v>45776</v>
      </c>
      <c r="AP263" s="3">
        <v>45772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107</v>
      </c>
      <c r="BD263" s="56">
        <v>6672.8093055555564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28</v>
      </c>
      <c r="F264" s="9">
        <v>43</v>
      </c>
      <c r="G264" s="9">
        <v>0</v>
      </c>
      <c r="H264" s="9">
        <v>0</v>
      </c>
      <c r="I264" s="9">
        <v>130</v>
      </c>
      <c r="J264" s="9" t="s">
        <v>57</v>
      </c>
      <c r="K264" s="9">
        <v>3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137</v>
      </c>
      <c r="AA264" s="8">
        <v>129165.5024</v>
      </c>
      <c r="AB264" s="8">
        <v>53302.202399999995</v>
      </c>
      <c r="AC264" s="8">
        <v>75863.3</v>
      </c>
      <c r="AD264" s="8">
        <v>0</v>
      </c>
      <c r="AE264" s="8">
        <v>27101.800000000003</v>
      </c>
      <c r="AF264" s="8" t="s">
        <v>58</v>
      </c>
      <c r="AG264" s="1">
        <v>0</v>
      </c>
      <c r="AH264" s="1">
        <v>0</v>
      </c>
      <c r="AI264" s="1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169</v>
      </c>
      <c r="BD264" s="56">
        <v>0</v>
      </c>
    </row>
  </sheetData>
  <autoFilter ref="A5:BD26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4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B373-2800-4C99-8FF9-D3471C0EE772}">
  <sheetPr>
    <tabColor rgb="FFFFFF00"/>
  </sheetPr>
  <dimension ref="A1:BD283"/>
  <sheetViews>
    <sheetView zoomScale="80" zoomScaleNormal="80" workbookViewId="0">
      <selection activeCell="N15" sqref="N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45740</v>
      </c>
      <c r="E3" s="80" t="s">
        <v>52</v>
      </c>
      <c r="F3" s="80"/>
      <c r="G3" s="81">
        <v>10.59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45734</v>
      </c>
      <c r="B13" s="14" t="s">
        <v>652</v>
      </c>
      <c r="C13" s="9" t="s">
        <v>637</v>
      </c>
      <c r="D13" s="13" t="s">
        <v>638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45747</v>
      </c>
      <c r="U13" s="11">
        <v>3000</v>
      </c>
      <c r="V13" s="10">
        <v>0</v>
      </c>
      <c r="W13" s="10">
        <v>3000</v>
      </c>
      <c r="X13" s="10">
        <v>0</v>
      </c>
      <c r="Y13" s="10">
        <v>3150</v>
      </c>
      <c r="Z13" s="9" t="s">
        <v>189</v>
      </c>
      <c r="AA13" s="8">
        <v>2640.33</v>
      </c>
      <c r="AB13" s="8">
        <v>2640.33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45747</v>
      </c>
      <c r="AK13" s="3">
        <v>0</v>
      </c>
      <c r="AL13" s="3">
        <v>45738</v>
      </c>
      <c r="AM13" s="3">
        <v>45745</v>
      </c>
      <c r="AN13" s="3">
        <v>45746</v>
      </c>
      <c r="AO13" s="3">
        <v>45746</v>
      </c>
      <c r="AP13" s="3">
        <v>45742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45734</v>
      </c>
      <c r="B14" s="14" t="s">
        <v>652</v>
      </c>
      <c r="C14" s="9" t="s">
        <v>637</v>
      </c>
      <c r="D14" s="13" t="s">
        <v>639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45747</v>
      </c>
      <c r="U14" s="11">
        <v>3500</v>
      </c>
      <c r="V14" s="10">
        <v>0</v>
      </c>
      <c r="W14" s="10">
        <v>3500</v>
      </c>
      <c r="X14" s="10">
        <v>0</v>
      </c>
      <c r="Y14" s="10">
        <v>3675</v>
      </c>
      <c r="Z14" s="9" t="s">
        <v>189</v>
      </c>
      <c r="AA14" s="8">
        <v>3080.3850000000002</v>
      </c>
      <c r="AB14" s="8">
        <v>3080.3850000000002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45747</v>
      </c>
      <c r="AK14" s="3">
        <v>0</v>
      </c>
      <c r="AL14" s="3">
        <v>45738</v>
      </c>
      <c r="AM14" s="3">
        <v>45745</v>
      </c>
      <c r="AN14" s="3">
        <v>45746</v>
      </c>
      <c r="AO14" s="3">
        <v>45746</v>
      </c>
      <c r="AP14" s="3">
        <v>45742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45734</v>
      </c>
      <c r="B15" s="14" t="s">
        <v>652</v>
      </c>
      <c r="C15" s="9" t="s">
        <v>637</v>
      </c>
      <c r="D15" s="13" t="s">
        <v>640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45747</v>
      </c>
      <c r="U15" s="11">
        <v>10000</v>
      </c>
      <c r="V15" s="10">
        <v>0</v>
      </c>
      <c r="W15" s="10">
        <v>10000</v>
      </c>
      <c r="X15" s="10">
        <v>10380</v>
      </c>
      <c r="Y15" s="10">
        <v>0</v>
      </c>
      <c r="Z15" s="9" t="s">
        <v>189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45747</v>
      </c>
      <c r="AK15" s="3">
        <v>0</v>
      </c>
      <c r="AL15" s="3">
        <v>45738</v>
      </c>
      <c r="AM15" s="3">
        <v>45745</v>
      </c>
      <c r="AN15" s="3">
        <v>45746</v>
      </c>
      <c r="AO15" s="3">
        <v>45746</v>
      </c>
      <c r="AP15" s="3">
        <v>45742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45717</v>
      </c>
      <c r="B16" s="14" t="s">
        <v>474</v>
      </c>
      <c r="C16" s="9" t="s">
        <v>147</v>
      </c>
      <c r="D16" s="13" t="s">
        <v>134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45749</v>
      </c>
      <c r="U16" s="11">
        <v>70000</v>
      </c>
      <c r="V16" s="10">
        <v>800</v>
      </c>
      <c r="W16" s="10">
        <v>69200</v>
      </c>
      <c r="X16" s="10">
        <v>0</v>
      </c>
      <c r="Y16" s="10">
        <v>72660</v>
      </c>
      <c r="Z16" s="9" t="s">
        <v>189</v>
      </c>
      <c r="AA16" s="8">
        <v>60903.612000000001</v>
      </c>
      <c r="AB16" s="8">
        <v>13706</v>
      </c>
      <c r="AC16" s="8">
        <v>47197.612000000001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45749</v>
      </c>
      <c r="AK16" s="3">
        <v>0</v>
      </c>
      <c r="AL16" s="3">
        <v>45740</v>
      </c>
      <c r="AM16" s="3">
        <v>45747</v>
      </c>
      <c r="AN16" s="3">
        <v>45748</v>
      </c>
      <c r="AO16" s="3">
        <v>45748</v>
      </c>
      <c r="AP16" s="3">
        <v>45744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3427.5954670222231</v>
      </c>
    </row>
    <row r="17" spans="1:56" ht="28.5" customHeight="1" x14ac:dyDescent="0.45">
      <c r="A17" s="3">
        <v>45734</v>
      </c>
      <c r="B17" s="14" t="s">
        <v>653</v>
      </c>
      <c r="C17" s="9" t="s">
        <v>443</v>
      </c>
      <c r="D17" s="13" t="s">
        <v>223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133</v>
      </c>
      <c r="T17" s="12">
        <v>45765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189</v>
      </c>
      <c r="AA17" s="8">
        <v>32969.200000000004</v>
      </c>
      <c r="AB17" s="8">
        <v>0</v>
      </c>
      <c r="AC17" s="8">
        <v>32969.200000000004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45765</v>
      </c>
      <c r="AK17" s="3">
        <v>0</v>
      </c>
      <c r="AL17" s="3">
        <v>45755</v>
      </c>
      <c r="AM17" s="3">
        <v>45762</v>
      </c>
      <c r="AN17" s="3">
        <v>45763</v>
      </c>
      <c r="AO17" s="3">
        <v>45763</v>
      </c>
      <c r="AP17" s="3">
        <v>45760</v>
      </c>
      <c r="AQ17" s="3">
        <v>45764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2394.2965688888899</v>
      </c>
    </row>
    <row r="18" spans="1:56" ht="28.5" customHeight="1" x14ac:dyDescent="0.45">
      <c r="A18" s="3">
        <v>45734</v>
      </c>
      <c r="B18" s="14" t="s">
        <v>654</v>
      </c>
      <c r="C18" s="9" t="s">
        <v>443</v>
      </c>
      <c r="D18" s="13" t="s">
        <v>375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189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45765</v>
      </c>
      <c r="AK18" s="3">
        <v>0</v>
      </c>
      <c r="AL18" s="3">
        <v>45755</v>
      </c>
      <c r="AM18" s="3">
        <v>45762</v>
      </c>
      <c r="AN18" s="3">
        <v>45763</v>
      </c>
      <c r="AO18" s="3">
        <v>45763</v>
      </c>
      <c r="AP18" s="3">
        <v>45760</v>
      </c>
      <c r="AQ18" s="3">
        <v>45764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1197.1482844444449</v>
      </c>
    </row>
    <row r="19" spans="1:56" ht="28.5" customHeight="1" x14ac:dyDescent="0.45">
      <c r="A19" s="3" t="s">
        <v>146</v>
      </c>
      <c r="B19" s="14" t="s">
        <v>146</v>
      </c>
      <c r="C19" s="9" t="s">
        <v>273</v>
      </c>
      <c r="D19" s="13" t="s">
        <v>274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8.5" customHeight="1" x14ac:dyDescent="0.45">
      <c r="A20" s="3" t="s">
        <v>146</v>
      </c>
      <c r="B20" s="14" t="s">
        <v>146</v>
      </c>
      <c r="C20" s="9" t="s">
        <v>147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189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124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7669.86528</v>
      </c>
    </row>
    <row r="21" spans="1:56" ht="28.5" customHeight="1" x14ac:dyDescent="0.45">
      <c r="A21" s="3" t="s">
        <v>146</v>
      </c>
      <c r="B21" s="14" t="s">
        <v>146</v>
      </c>
      <c r="C21" s="9" t="s">
        <v>466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124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257454.527</v>
      </c>
      <c r="AB22" s="8">
        <v>19426.715</v>
      </c>
      <c r="AC22" s="8">
        <v>238027.81199999998</v>
      </c>
      <c r="AD22" s="8">
        <v>0</v>
      </c>
      <c r="AE22" s="8">
        <v>0</v>
      </c>
      <c r="AF22" s="8" t="s">
        <v>58</v>
      </c>
      <c r="AG22" s="1" t="s">
        <v>124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45722</v>
      </c>
      <c r="B23" s="14" t="s">
        <v>497</v>
      </c>
      <c r="C23" s="9" t="s">
        <v>73</v>
      </c>
      <c r="D23" s="13" t="s">
        <v>230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45741</v>
      </c>
      <c r="U23" s="11">
        <v>10000</v>
      </c>
      <c r="V23" s="10">
        <v>0</v>
      </c>
      <c r="W23" s="10">
        <v>10000</v>
      </c>
      <c r="X23" s="10">
        <v>10400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499</v>
      </c>
      <c r="AG23" s="1" t="s">
        <v>124</v>
      </c>
      <c r="AH23" s="1" t="s">
        <v>74</v>
      </c>
      <c r="AI23" s="1">
        <v>2</v>
      </c>
      <c r="AJ23" s="3">
        <v>45741</v>
      </c>
      <c r="AK23" s="3">
        <v>0</v>
      </c>
      <c r="AL23" s="3">
        <v>45732</v>
      </c>
      <c r="AM23" s="3">
        <v>45739</v>
      </c>
      <c r="AN23" s="3">
        <v>45740</v>
      </c>
      <c r="AO23" s="3">
        <v>45740</v>
      </c>
      <c r="AP23" s="3">
        <v>45736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45722</v>
      </c>
      <c r="B24" s="14" t="s">
        <v>497</v>
      </c>
      <c r="C24" s="9" t="s">
        <v>73</v>
      </c>
      <c r="D24" s="13" t="s">
        <v>254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45741</v>
      </c>
      <c r="U24" s="11">
        <v>10000</v>
      </c>
      <c r="V24" s="10">
        <v>0</v>
      </c>
      <c r="W24" s="10">
        <v>10000</v>
      </c>
      <c r="X24" s="10">
        <v>10400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499</v>
      </c>
      <c r="AG24" s="1" t="s">
        <v>124</v>
      </c>
      <c r="AH24" s="1" t="s">
        <v>74</v>
      </c>
      <c r="AI24" s="1">
        <v>2</v>
      </c>
      <c r="AJ24" s="3">
        <v>45741</v>
      </c>
      <c r="AK24" s="3">
        <v>0</v>
      </c>
      <c r="AL24" s="3">
        <v>45732</v>
      </c>
      <c r="AM24" s="3">
        <v>45739</v>
      </c>
      <c r="AN24" s="3">
        <v>45740</v>
      </c>
      <c r="AO24" s="3">
        <v>45740</v>
      </c>
      <c r="AP24" s="3">
        <v>45736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45722</v>
      </c>
      <c r="B25" s="14" t="s">
        <v>497</v>
      </c>
      <c r="C25" s="9" t="s">
        <v>73</v>
      </c>
      <c r="D25" s="13">
        <v>997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45741</v>
      </c>
      <c r="U25" s="11">
        <v>5000</v>
      </c>
      <c r="V25" s="10">
        <v>0</v>
      </c>
      <c r="W25" s="10">
        <v>5000</v>
      </c>
      <c r="X25" s="10">
        <v>5200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499</v>
      </c>
      <c r="AG25" s="1" t="s">
        <v>124</v>
      </c>
      <c r="AH25" s="1" t="s">
        <v>74</v>
      </c>
      <c r="AI25" s="1">
        <v>2</v>
      </c>
      <c r="AJ25" s="3">
        <v>45741</v>
      </c>
      <c r="AK25" s="3">
        <v>0</v>
      </c>
      <c r="AL25" s="3">
        <v>45732</v>
      </c>
      <c r="AM25" s="3">
        <v>45739</v>
      </c>
      <c r="AN25" s="3">
        <v>45740</v>
      </c>
      <c r="AO25" s="3">
        <v>45740</v>
      </c>
      <c r="AP25" s="3">
        <v>45736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45728</v>
      </c>
      <c r="B26" s="14" t="s">
        <v>562</v>
      </c>
      <c r="C26" s="9" t="s">
        <v>73</v>
      </c>
      <c r="D26" s="13" t="s">
        <v>352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45742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565</v>
      </c>
      <c r="AG26" s="1" t="s">
        <v>124</v>
      </c>
      <c r="AH26" s="1" t="s">
        <v>74</v>
      </c>
      <c r="AI26" s="1">
        <v>2</v>
      </c>
      <c r="AJ26" s="3">
        <v>45742</v>
      </c>
      <c r="AK26" s="3">
        <v>0</v>
      </c>
      <c r="AL26" s="3">
        <v>45733</v>
      </c>
      <c r="AM26" s="3">
        <v>45740</v>
      </c>
      <c r="AN26" s="3">
        <v>45741</v>
      </c>
      <c r="AO26" s="3">
        <v>45741</v>
      </c>
      <c r="AP26" s="3">
        <v>45737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45728</v>
      </c>
      <c r="B27" s="14" t="s">
        <v>562</v>
      </c>
      <c r="C27" s="9" t="s">
        <v>73</v>
      </c>
      <c r="D27" s="13" t="s">
        <v>353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45742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565</v>
      </c>
      <c r="AG27" s="1" t="s">
        <v>124</v>
      </c>
      <c r="AH27" s="1" t="s">
        <v>74</v>
      </c>
      <c r="AI27" s="1">
        <v>2</v>
      </c>
      <c r="AJ27" s="3">
        <v>45742</v>
      </c>
      <c r="AK27" s="3">
        <v>0</v>
      </c>
      <c r="AL27" s="3">
        <v>45733</v>
      </c>
      <c r="AM27" s="3">
        <v>45740</v>
      </c>
      <c r="AN27" s="3">
        <v>45741</v>
      </c>
      <c r="AO27" s="3">
        <v>45741</v>
      </c>
      <c r="AP27" s="3">
        <v>45737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45728</v>
      </c>
      <c r="B28" s="14" t="s">
        <v>562</v>
      </c>
      <c r="C28" s="9" t="s">
        <v>73</v>
      </c>
      <c r="D28" s="13" t="s">
        <v>407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45742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565</v>
      </c>
      <c r="AG28" s="1" t="s">
        <v>124</v>
      </c>
      <c r="AH28" s="1" t="s">
        <v>74</v>
      </c>
      <c r="AI28" s="1">
        <v>2</v>
      </c>
      <c r="AJ28" s="3">
        <v>45742</v>
      </c>
      <c r="AK28" s="3">
        <v>0</v>
      </c>
      <c r="AL28" s="3">
        <v>45733</v>
      </c>
      <c r="AM28" s="3">
        <v>45740</v>
      </c>
      <c r="AN28" s="3">
        <v>45741</v>
      </c>
      <c r="AO28" s="3">
        <v>45741</v>
      </c>
      <c r="AP28" s="3">
        <v>45737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45728</v>
      </c>
      <c r="B29" s="14" t="s">
        <v>564</v>
      </c>
      <c r="C29" s="9" t="s">
        <v>73</v>
      </c>
      <c r="D29" s="13" t="s">
        <v>230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45742</v>
      </c>
      <c r="U29" s="11">
        <v>10000</v>
      </c>
      <c r="V29" s="10">
        <v>0</v>
      </c>
      <c r="W29" s="10">
        <v>10000</v>
      </c>
      <c r="X29" s="10">
        <v>10000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565</v>
      </c>
      <c r="AG29" s="1" t="s">
        <v>125</v>
      </c>
      <c r="AH29" s="1" t="s">
        <v>74</v>
      </c>
      <c r="AI29" s="1">
        <v>2</v>
      </c>
      <c r="AJ29" s="3">
        <v>45742</v>
      </c>
      <c r="AK29" s="3">
        <v>0</v>
      </c>
      <c r="AL29" s="3">
        <v>45733</v>
      </c>
      <c r="AM29" s="3">
        <v>45740</v>
      </c>
      <c r="AN29" s="3">
        <v>45741</v>
      </c>
      <c r="AO29" s="3">
        <v>45741</v>
      </c>
      <c r="AP29" s="3">
        <v>45737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45722</v>
      </c>
      <c r="B30" s="14" t="s">
        <v>497</v>
      </c>
      <c r="C30" s="9" t="s">
        <v>73</v>
      </c>
      <c r="D30" s="13" t="s">
        <v>500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45743</v>
      </c>
      <c r="U30" s="11">
        <v>5000</v>
      </c>
      <c r="V30" s="10">
        <v>0</v>
      </c>
      <c r="W30" s="10">
        <v>5000</v>
      </c>
      <c r="X30" s="10">
        <v>5850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501</v>
      </c>
      <c r="AG30" s="1" t="s">
        <v>123</v>
      </c>
      <c r="AH30" s="1" t="s">
        <v>74</v>
      </c>
      <c r="AI30" s="1">
        <v>2</v>
      </c>
      <c r="AJ30" s="3">
        <v>45743</v>
      </c>
      <c r="AK30" s="3">
        <v>0</v>
      </c>
      <c r="AL30" s="3">
        <v>45734</v>
      </c>
      <c r="AM30" s="3">
        <v>45741</v>
      </c>
      <c r="AN30" s="3">
        <v>45742</v>
      </c>
      <c r="AO30" s="3">
        <v>45742</v>
      </c>
      <c r="AP30" s="3">
        <v>45738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45722</v>
      </c>
      <c r="B31" s="14" t="s">
        <v>497</v>
      </c>
      <c r="C31" s="9" t="s">
        <v>73</v>
      </c>
      <c r="D31" s="13" t="s">
        <v>253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45743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501</v>
      </c>
      <c r="AG31" s="1" t="s">
        <v>123</v>
      </c>
      <c r="AH31" s="1" t="s">
        <v>74</v>
      </c>
      <c r="AI31" s="1">
        <v>2</v>
      </c>
      <c r="AJ31" s="3">
        <v>45743</v>
      </c>
      <c r="AK31" s="3">
        <v>0</v>
      </c>
      <c r="AL31" s="3">
        <v>45734</v>
      </c>
      <c r="AM31" s="3">
        <v>45741</v>
      </c>
      <c r="AN31" s="3">
        <v>45742</v>
      </c>
      <c r="AO31" s="3">
        <v>45742</v>
      </c>
      <c r="AP31" s="3">
        <v>45738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45721</v>
      </c>
      <c r="B32" s="14" t="s">
        <v>511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45743</v>
      </c>
      <c r="U32" s="11">
        <v>5000</v>
      </c>
      <c r="V32" s="10">
        <v>5000</v>
      </c>
      <c r="W32" s="10">
        <v>0</v>
      </c>
      <c r="X32" s="10">
        <v>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123</v>
      </c>
      <c r="AH32" s="1" t="s">
        <v>77</v>
      </c>
      <c r="AI32" s="1">
        <v>1</v>
      </c>
      <c r="AJ32" s="3">
        <v>45743</v>
      </c>
      <c r="AK32" s="3">
        <v>0</v>
      </c>
      <c r="AL32" s="3">
        <v>0</v>
      </c>
      <c r="AM32" s="3">
        <v>0</v>
      </c>
      <c r="AN32" s="3">
        <v>0</v>
      </c>
      <c r="AO32" s="3">
        <v>45742</v>
      </c>
      <c r="AP32" s="3">
        <v>45738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45728</v>
      </c>
      <c r="B33" s="14" t="s">
        <v>562</v>
      </c>
      <c r="C33" s="9" t="s">
        <v>73</v>
      </c>
      <c r="D33" s="13" t="s">
        <v>193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45744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196</v>
      </c>
      <c r="AA33" s="8">
        <v>8801.1</v>
      </c>
      <c r="AB33" s="8">
        <v>8801.1</v>
      </c>
      <c r="AC33" s="8">
        <v>0</v>
      </c>
      <c r="AD33" s="8">
        <v>0</v>
      </c>
      <c r="AE33" s="8">
        <v>0</v>
      </c>
      <c r="AF33" s="8" t="s">
        <v>566</v>
      </c>
      <c r="AG33" s="1" t="s">
        <v>123</v>
      </c>
      <c r="AH33" s="1" t="s">
        <v>74</v>
      </c>
      <c r="AI33" s="1">
        <v>2</v>
      </c>
      <c r="AJ33" s="3">
        <v>45744</v>
      </c>
      <c r="AK33" s="3">
        <v>0</v>
      </c>
      <c r="AL33" s="3">
        <v>45735</v>
      </c>
      <c r="AM33" s="3">
        <v>45742</v>
      </c>
      <c r="AN33" s="3">
        <v>45743</v>
      </c>
      <c r="AO33" s="3">
        <v>45743</v>
      </c>
      <c r="AP33" s="3">
        <v>45739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45728</v>
      </c>
      <c r="B34" s="14" t="s">
        <v>562</v>
      </c>
      <c r="C34" s="9" t="s">
        <v>73</v>
      </c>
      <c r="D34" s="13" t="s">
        <v>237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45744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566</v>
      </c>
      <c r="AG34" s="1" t="s">
        <v>125</v>
      </c>
      <c r="AH34" s="1" t="s">
        <v>74</v>
      </c>
      <c r="AI34" s="1">
        <v>2</v>
      </c>
      <c r="AJ34" s="3">
        <v>45744</v>
      </c>
      <c r="AK34" s="3">
        <v>0</v>
      </c>
      <c r="AL34" s="3">
        <v>45735</v>
      </c>
      <c r="AM34" s="3">
        <v>45742</v>
      </c>
      <c r="AN34" s="3">
        <v>45743</v>
      </c>
      <c r="AO34" s="3">
        <v>45743</v>
      </c>
      <c r="AP34" s="3">
        <v>45739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45728</v>
      </c>
      <c r="B35" s="14" t="s">
        <v>562</v>
      </c>
      <c r="C35" s="9" t="s">
        <v>73</v>
      </c>
      <c r="D35" s="13" t="s">
        <v>236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566</v>
      </c>
      <c r="AG35" s="1" t="s">
        <v>125</v>
      </c>
      <c r="AH35" s="1" t="s">
        <v>74</v>
      </c>
      <c r="AI35" s="1">
        <v>2</v>
      </c>
      <c r="AJ35" s="3">
        <v>45744</v>
      </c>
      <c r="AK35" s="3">
        <v>0</v>
      </c>
      <c r="AL35" s="3">
        <v>45735</v>
      </c>
      <c r="AM35" s="3">
        <v>45742</v>
      </c>
      <c r="AN35" s="3">
        <v>45743</v>
      </c>
      <c r="AO35" s="3">
        <v>45743</v>
      </c>
      <c r="AP35" s="3">
        <v>45739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45728</v>
      </c>
      <c r="B36" s="14" t="s">
        <v>564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45744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566</v>
      </c>
      <c r="AG36" s="1" t="s">
        <v>123</v>
      </c>
      <c r="AH36" s="1" t="s">
        <v>74</v>
      </c>
      <c r="AI36" s="1">
        <v>2</v>
      </c>
      <c r="AJ36" s="3">
        <v>45744</v>
      </c>
      <c r="AK36" s="3">
        <v>0</v>
      </c>
      <c r="AL36" s="3">
        <v>45735</v>
      </c>
      <c r="AM36" s="3">
        <v>45742</v>
      </c>
      <c r="AN36" s="3">
        <v>45743</v>
      </c>
      <c r="AO36" s="3">
        <v>45743</v>
      </c>
      <c r="AP36" s="3">
        <v>45739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45728</v>
      </c>
      <c r="B37" s="14" t="s">
        <v>567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45745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196</v>
      </c>
      <c r="AA37" s="8">
        <v>17602.2</v>
      </c>
      <c r="AB37" s="8">
        <v>17602.2</v>
      </c>
      <c r="AC37" s="8">
        <v>0</v>
      </c>
      <c r="AD37" s="8">
        <v>0</v>
      </c>
      <c r="AE37" s="8">
        <v>0</v>
      </c>
      <c r="AF37" s="8" t="s">
        <v>568</v>
      </c>
      <c r="AG37" s="1" t="s">
        <v>123</v>
      </c>
      <c r="AH37" s="1" t="s">
        <v>77</v>
      </c>
      <c r="AI37" s="1">
        <v>1</v>
      </c>
      <c r="AJ37" s="3">
        <v>45745</v>
      </c>
      <c r="AK37" s="3">
        <v>0</v>
      </c>
      <c r="AL37" s="3">
        <v>0</v>
      </c>
      <c r="AM37" s="3">
        <v>0</v>
      </c>
      <c r="AN37" s="3">
        <v>0</v>
      </c>
      <c r="AO37" s="3">
        <v>45744</v>
      </c>
      <c r="AP37" s="3">
        <v>45740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45728</v>
      </c>
      <c r="B38" s="14" t="s">
        <v>569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45745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196</v>
      </c>
      <c r="AA38" s="8">
        <v>17602.2</v>
      </c>
      <c r="AB38" s="8">
        <v>17602.2</v>
      </c>
      <c r="AC38" s="8">
        <v>0</v>
      </c>
      <c r="AD38" s="8">
        <v>0</v>
      </c>
      <c r="AE38" s="8">
        <v>0</v>
      </c>
      <c r="AF38" s="8" t="s">
        <v>570</v>
      </c>
      <c r="AG38" s="1" t="s">
        <v>123</v>
      </c>
      <c r="AH38" s="1" t="s">
        <v>77</v>
      </c>
      <c r="AI38" s="1">
        <v>1</v>
      </c>
      <c r="AJ38" s="3">
        <v>45745</v>
      </c>
      <c r="AK38" s="3">
        <v>0</v>
      </c>
      <c r="AL38" s="3">
        <v>0</v>
      </c>
      <c r="AM38" s="3">
        <v>0</v>
      </c>
      <c r="AN38" s="3">
        <v>0</v>
      </c>
      <c r="AO38" s="3">
        <v>45744</v>
      </c>
      <c r="AP38" s="3">
        <v>45740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45737</v>
      </c>
      <c r="B39" s="14" t="s">
        <v>673</v>
      </c>
      <c r="C39" s="9" t="s">
        <v>73</v>
      </c>
      <c r="D39" s="13" t="s">
        <v>193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196</v>
      </c>
      <c r="AA39" s="8">
        <v>8801.1</v>
      </c>
      <c r="AB39" s="8">
        <v>8801.1</v>
      </c>
      <c r="AC39" s="8">
        <v>0</v>
      </c>
      <c r="AD39" s="8">
        <v>0</v>
      </c>
      <c r="AE39" s="8">
        <v>0</v>
      </c>
      <c r="AF39" s="8" t="s">
        <v>674</v>
      </c>
      <c r="AG39" s="1" t="s">
        <v>125</v>
      </c>
      <c r="AH39" s="1" t="s">
        <v>74</v>
      </c>
      <c r="AI39" s="1">
        <v>2</v>
      </c>
      <c r="AJ39" s="3">
        <v>45748</v>
      </c>
      <c r="AK39" s="3">
        <v>0</v>
      </c>
      <c r="AL39" s="3">
        <v>45739</v>
      </c>
      <c r="AM39" s="3">
        <v>45746</v>
      </c>
      <c r="AN39" s="3">
        <v>45747</v>
      </c>
      <c r="AO39" s="3">
        <v>45747</v>
      </c>
      <c r="AP39" s="3">
        <v>45743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0</v>
      </c>
    </row>
    <row r="40" spans="1:56" ht="28.5" customHeight="1" x14ac:dyDescent="0.45">
      <c r="A40" s="3">
        <v>45737</v>
      </c>
      <c r="B40" s="14" t="s">
        <v>673</v>
      </c>
      <c r="C40" s="9" t="s">
        <v>73</v>
      </c>
      <c r="D40" s="13" t="s">
        <v>237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 t="s">
        <v>674</v>
      </c>
      <c r="AG40" s="1" t="s">
        <v>123</v>
      </c>
      <c r="AH40" s="1" t="s">
        <v>74</v>
      </c>
      <c r="AI40" s="1">
        <v>2</v>
      </c>
      <c r="AJ40" s="3">
        <v>45748</v>
      </c>
      <c r="AK40" s="3">
        <v>0</v>
      </c>
      <c r="AL40" s="3">
        <v>45739</v>
      </c>
      <c r="AM40" s="3">
        <v>45746</v>
      </c>
      <c r="AN40" s="3">
        <v>45747</v>
      </c>
      <c r="AO40" s="3">
        <v>45747</v>
      </c>
      <c r="AP40" s="3">
        <v>45743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0</v>
      </c>
    </row>
    <row r="41" spans="1:56" ht="28.5" customHeight="1" x14ac:dyDescent="0.45">
      <c r="A41" s="3">
        <v>45737</v>
      </c>
      <c r="B41" s="14" t="s">
        <v>673</v>
      </c>
      <c r="C41" s="9" t="s">
        <v>73</v>
      </c>
      <c r="D41" s="13" t="s">
        <v>230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45748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196</v>
      </c>
      <c r="AA41" s="8">
        <v>8801.1</v>
      </c>
      <c r="AB41" s="8">
        <v>8801.1</v>
      </c>
      <c r="AC41" s="8">
        <v>0</v>
      </c>
      <c r="AD41" s="8">
        <v>0</v>
      </c>
      <c r="AE41" s="8">
        <v>0</v>
      </c>
      <c r="AF41" s="8" t="s">
        <v>674</v>
      </c>
      <c r="AG41" s="1" t="s">
        <v>123</v>
      </c>
      <c r="AH41" s="1" t="s">
        <v>74</v>
      </c>
      <c r="AI41" s="1">
        <v>2</v>
      </c>
      <c r="AJ41" s="3">
        <v>45748</v>
      </c>
      <c r="AK41" s="3">
        <v>0</v>
      </c>
      <c r="AL41" s="3">
        <v>45739</v>
      </c>
      <c r="AM41" s="3">
        <v>45746</v>
      </c>
      <c r="AN41" s="3">
        <v>45747</v>
      </c>
      <c r="AO41" s="3">
        <v>45747</v>
      </c>
      <c r="AP41" s="3">
        <v>45743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0</v>
      </c>
    </row>
    <row r="42" spans="1:56" ht="28.5" customHeight="1" x14ac:dyDescent="0.45">
      <c r="A42" s="3">
        <v>45737</v>
      </c>
      <c r="B42" s="14" t="s">
        <v>675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45750</v>
      </c>
      <c r="U42" s="11">
        <v>5000</v>
      </c>
      <c r="V42" s="10">
        <v>0</v>
      </c>
      <c r="W42" s="10">
        <v>5000</v>
      </c>
      <c r="X42" s="10">
        <v>0</v>
      </c>
      <c r="Y42" s="10">
        <v>0</v>
      </c>
      <c r="Z42" s="9" t="s">
        <v>196</v>
      </c>
      <c r="AA42" s="8">
        <v>5238.75</v>
      </c>
      <c r="AB42" s="8">
        <v>1211</v>
      </c>
      <c r="AC42" s="8">
        <v>4027.75</v>
      </c>
      <c r="AD42" s="8">
        <v>0</v>
      </c>
      <c r="AE42" s="8">
        <v>0</v>
      </c>
      <c r="AF42" s="8">
        <v>0</v>
      </c>
      <c r="AG42" s="1" t="s">
        <v>123</v>
      </c>
      <c r="AH42" s="1" t="s">
        <v>77</v>
      </c>
      <c r="AI42" s="1">
        <v>1</v>
      </c>
      <c r="AJ42" s="3">
        <v>45750</v>
      </c>
      <c r="AK42" s="3">
        <v>0</v>
      </c>
      <c r="AL42" s="3">
        <v>0</v>
      </c>
      <c r="AM42" s="3">
        <v>0</v>
      </c>
      <c r="AN42" s="3">
        <v>0</v>
      </c>
      <c r="AO42" s="3">
        <v>45749</v>
      </c>
      <c r="AP42" s="3">
        <v>45745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303.3880311111111</v>
      </c>
    </row>
    <row r="43" spans="1:56" ht="28.5" customHeight="1" x14ac:dyDescent="0.45">
      <c r="A43" s="3">
        <v>45737</v>
      </c>
      <c r="B43" s="14" t="s">
        <v>673</v>
      </c>
      <c r="C43" s="9" t="s">
        <v>73</v>
      </c>
      <c r="D43" s="13" t="s">
        <v>235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45750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676</v>
      </c>
      <c r="AG43" s="1" t="s">
        <v>123</v>
      </c>
      <c r="AH43" s="1" t="s">
        <v>74</v>
      </c>
      <c r="AI43" s="1">
        <v>2</v>
      </c>
      <c r="AJ43" s="3">
        <v>45750</v>
      </c>
      <c r="AK43" s="3">
        <v>0</v>
      </c>
      <c r="AL43" s="3">
        <v>45741</v>
      </c>
      <c r="AM43" s="3">
        <v>45748</v>
      </c>
      <c r="AN43" s="3">
        <v>45749</v>
      </c>
      <c r="AO43" s="3">
        <v>45749</v>
      </c>
      <c r="AP43" s="3">
        <v>45745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45737</v>
      </c>
      <c r="B44" s="14" t="s">
        <v>673</v>
      </c>
      <c r="C44" s="9" t="s">
        <v>73</v>
      </c>
      <c r="D44" s="13" t="s">
        <v>236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45750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676</v>
      </c>
      <c r="AG44" s="1" t="s">
        <v>123</v>
      </c>
      <c r="AH44" s="1" t="s">
        <v>74</v>
      </c>
      <c r="AI44" s="1">
        <v>2</v>
      </c>
      <c r="AJ44" s="3">
        <v>45750</v>
      </c>
      <c r="AK44" s="3">
        <v>0</v>
      </c>
      <c r="AL44" s="3">
        <v>45741</v>
      </c>
      <c r="AM44" s="3">
        <v>45748</v>
      </c>
      <c r="AN44" s="3">
        <v>45749</v>
      </c>
      <c r="AO44" s="3">
        <v>45749</v>
      </c>
      <c r="AP44" s="3">
        <v>45745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45737</v>
      </c>
      <c r="B45" s="14" t="s">
        <v>673</v>
      </c>
      <c r="C45" s="9" t="s">
        <v>73</v>
      </c>
      <c r="D45" s="13">
        <v>997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45750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676</v>
      </c>
      <c r="AG45" s="1" t="s">
        <v>123</v>
      </c>
      <c r="AH45" s="1" t="s">
        <v>74</v>
      </c>
      <c r="AI45" s="1">
        <v>2</v>
      </c>
      <c r="AJ45" s="3">
        <v>45750</v>
      </c>
      <c r="AK45" s="3">
        <v>0</v>
      </c>
      <c r="AL45" s="3">
        <v>45741</v>
      </c>
      <c r="AM45" s="3">
        <v>45748</v>
      </c>
      <c r="AN45" s="3">
        <v>45749</v>
      </c>
      <c r="AO45" s="3">
        <v>45749</v>
      </c>
      <c r="AP45" s="3">
        <v>45745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45737</v>
      </c>
      <c r="B46" s="14" t="s">
        <v>673</v>
      </c>
      <c r="C46" s="9" t="s">
        <v>73</v>
      </c>
      <c r="D46" s="13">
        <v>913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45750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676</v>
      </c>
      <c r="AG46" s="1" t="s">
        <v>123</v>
      </c>
      <c r="AH46" s="1" t="s">
        <v>74</v>
      </c>
      <c r="AI46" s="1">
        <v>2</v>
      </c>
      <c r="AJ46" s="3">
        <v>45750</v>
      </c>
      <c r="AK46" s="3">
        <v>0</v>
      </c>
      <c r="AL46" s="3">
        <v>45741</v>
      </c>
      <c r="AM46" s="3">
        <v>45748</v>
      </c>
      <c r="AN46" s="3">
        <v>45749</v>
      </c>
      <c r="AO46" s="3">
        <v>45749</v>
      </c>
      <c r="AP46" s="3">
        <v>45745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45737</v>
      </c>
      <c r="B47" s="14" t="s">
        <v>673</v>
      </c>
      <c r="C47" s="9" t="s">
        <v>73</v>
      </c>
      <c r="D47" s="13" t="s">
        <v>193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45752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196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677</v>
      </c>
      <c r="AG47" s="1" t="s">
        <v>125</v>
      </c>
      <c r="AH47" s="1" t="s">
        <v>74</v>
      </c>
      <c r="AI47" s="1">
        <v>2</v>
      </c>
      <c r="AJ47" s="3">
        <v>45752</v>
      </c>
      <c r="AK47" s="3">
        <v>0</v>
      </c>
      <c r="AL47" s="3">
        <v>45743</v>
      </c>
      <c r="AM47" s="3">
        <v>45750</v>
      </c>
      <c r="AN47" s="3">
        <v>45751</v>
      </c>
      <c r="AO47" s="3">
        <v>45751</v>
      </c>
      <c r="AP47" s="3">
        <v>45747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662.93796800000007</v>
      </c>
    </row>
    <row r="48" spans="1:56" ht="28.5" customHeight="1" x14ac:dyDescent="0.45">
      <c r="A48" s="3">
        <v>45737</v>
      </c>
      <c r="B48" s="14" t="s">
        <v>673</v>
      </c>
      <c r="C48" s="9" t="s">
        <v>73</v>
      </c>
      <c r="D48" s="13" t="s">
        <v>225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45752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677</v>
      </c>
      <c r="AG48" s="1" t="s">
        <v>125</v>
      </c>
      <c r="AH48" s="1" t="s">
        <v>74</v>
      </c>
      <c r="AI48" s="1">
        <v>2</v>
      </c>
      <c r="AJ48" s="3">
        <v>45752</v>
      </c>
      <c r="AK48" s="3">
        <v>0</v>
      </c>
      <c r="AL48" s="3">
        <v>45743</v>
      </c>
      <c r="AM48" s="3">
        <v>45750</v>
      </c>
      <c r="AN48" s="3">
        <v>45751</v>
      </c>
      <c r="AO48" s="3">
        <v>45751</v>
      </c>
      <c r="AP48" s="3">
        <v>45747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45737</v>
      </c>
      <c r="B49" s="14" t="s">
        <v>673</v>
      </c>
      <c r="C49" s="9" t="s">
        <v>73</v>
      </c>
      <c r="D49" s="13" t="s">
        <v>267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45752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677</v>
      </c>
      <c r="AG49" s="1" t="s">
        <v>61</v>
      </c>
      <c r="AH49" s="1" t="s">
        <v>74</v>
      </c>
      <c r="AI49" s="1">
        <v>2</v>
      </c>
      <c r="AJ49" s="3">
        <v>45752</v>
      </c>
      <c r="AK49" s="3">
        <v>0</v>
      </c>
      <c r="AL49" s="3">
        <v>45743</v>
      </c>
      <c r="AM49" s="3">
        <v>45750</v>
      </c>
      <c r="AN49" s="3">
        <v>45751</v>
      </c>
      <c r="AO49" s="3">
        <v>45751</v>
      </c>
      <c r="AP49" s="3">
        <v>45747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45737</v>
      </c>
      <c r="B50" s="14" t="s">
        <v>678</v>
      </c>
      <c r="C50" s="9" t="s">
        <v>73</v>
      </c>
      <c r="D50" s="13" t="s">
        <v>59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45769</v>
      </c>
      <c r="U50" s="11">
        <v>20000</v>
      </c>
      <c r="V50" s="10">
        <v>0</v>
      </c>
      <c r="W50" s="10">
        <v>20000</v>
      </c>
      <c r="X50" s="10">
        <v>0</v>
      </c>
      <c r="Y50" s="10">
        <v>0</v>
      </c>
      <c r="Z50" s="9" t="s">
        <v>196</v>
      </c>
      <c r="AA50" s="8">
        <v>17602.2</v>
      </c>
      <c r="AB50" s="8">
        <v>0</v>
      </c>
      <c r="AC50" s="8">
        <v>17602.2</v>
      </c>
      <c r="AD50" s="8">
        <v>0</v>
      </c>
      <c r="AE50" s="8">
        <v>0</v>
      </c>
      <c r="AF50" s="8">
        <v>0</v>
      </c>
      <c r="AG50" s="1" t="s">
        <v>122</v>
      </c>
      <c r="AH50" s="1" t="s">
        <v>77</v>
      </c>
      <c r="AI50" s="1">
        <v>1</v>
      </c>
      <c r="AJ50" s="3">
        <v>45769</v>
      </c>
      <c r="AK50" s="3">
        <v>0</v>
      </c>
      <c r="AL50" s="3">
        <v>0</v>
      </c>
      <c r="AM50" s="3">
        <v>0</v>
      </c>
      <c r="AN50" s="3">
        <v>0</v>
      </c>
      <c r="AO50" s="3">
        <v>45768</v>
      </c>
      <c r="AP50" s="3">
        <v>45764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1325.8759360000001</v>
      </c>
    </row>
    <row r="51" spans="1:56" ht="28.5" customHeight="1" x14ac:dyDescent="0.45">
      <c r="A51" s="3">
        <v>45737</v>
      </c>
      <c r="B51" s="14" t="s">
        <v>679</v>
      </c>
      <c r="C51" s="9" t="s">
        <v>73</v>
      </c>
      <c r="D51" s="13" t="s">
        <v>59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45769</v>
      </c>
      <c r="U51" s="11">
        <v>20000</v>
      </c>
      <c r="V51" s="10">
        <v>0</v>
      </c>
      <c r="W51" s="10">
        <v>20000</v>
      </c>
      <c r="X51" s="10">
        <v>0</v>
      </c>
      <c r="Y51" s="10">
        <v>0</v>
      </c>
      <c r="Z51" s="9" t="s">
        <v>196</v>
      </c>
      <c r="AA51" s="8">
        <v>17602.2</v>
      </c>
      <c r="AB51" s="8">
        <v>0</v>
      </c>
      <c r="AC51" s="8">
        <v>17602.2</v>
      </c>
      <c r="AD51" s="8">
        <v>0</v>
      </c>
      <c r="AE51" s="8">
        <v>0</v>
      </c>
      <c r="AF51" s="8">
        <v>0</v>
      </c>
      <c r="AG51" s="1" t="s">
        <v>123</v>
      </c>
      <c r="AH51" s="1" t="s">
        <v>77</v>
      </c>
      <c r="AI51" s="1">
        <v>1</v>
      </c>
      <c r="AJ51" s="3">
        <v>45769</v>
      </c>
      <c r="AK51" s="3">
        <v>0</v>
      </c>
      <c r="AL51" s="3">
        <v>0</v>
      </c>
      <c r="AM51" s="3">
        <v>0</v>
      </c>
      <c r="AN51" s="3">
        <v>0</v>
      </c>
      <c r="AO51" s="3">
        <v>45768</v>
      </c>
      <c r="AP51" s="3">
        <v>45764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1325.8759360000001</v>
      </c>
    </row>
    <row r="52" spans="1:56" ht="28.5" customHeight="1" x14ac:dyDescent="0.45">
      <c r="A52" s="3" t="s">
        <v>146</v>
      </c>
      <c r="B52" s="14" t="s">
        <v>146</v>
      </c>
      <c r="C52" s="9" t="s">
        <v>73</v>
      </c>
      <c r="D52" s="13" t="s">
        <v>61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45777</v>
      </c>
      <c r="U52" s="11">
        <v>485000</v>
      </c>
      <c r="V52" s="10">
        <v>0</v>
      </c>
      <c r="W52" s="10">
        <v>485000</v>
      </c>
      <c r="X52" s="10">
        <v>0</v>
      </c>
      <c r="Y52" s="10">
        <v>509250</v>
      </c>
      <c r="Z52" s="9" t="s">
        <v>196</v>
      </c>
      <c r="AA52" s="8">
        <v>426853.35</v>
      </c>
      <c r="AB52" s="8">
        <v>0</v>
      </c>
      <c r="AC52" s="8">
        <v>426853.35</v>
      </c>
      <c r="AD52" s="8">
        <v>0</v>
      </c>
      <c r="AE52" s="8">
        <v>0</v>
      </c>
      <c r="AF52" s="8">
        <v>0</v>
      </c>
      <c r="AG52" s="1" t="s">
        <v>122</v>
      </c>
      <c r="AH52" s="1" t="s">
        <v>74</v>
      </c>
      <c r="AI52" s="1">
        <v>2</v>
      </c>
      <c r="AJ52" s="3">
        <v>45777</v>
      </c>
      <c r="AK52" s="3">
        <v>0</v>
      </c>
      <c r="AL52" s="3">
        <v>45768</v>
      </c>
      <c r="AM52" s="3">
        <v>45775</v>
      </c>
      <c r="AN52" s="3">
        <v>45776</v>
      </c>
      <c r="AO52" s="3">
        <v>45776</v>
      </c>
      <c r="AP52" s="3">
        <v>45772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32152.491448000001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196</v>
      </c>
      <c r="AA53" s="8">
        <v>581990.20000000007</v>
      </c>
      <c r="AB53" s="8">
        <v>80700.300000000017</v>
      </c>
      <c r="AC53" s="8">
        <v>501289.89999999997</v>
      </c>
      <c r="AD53" s="8">
        <v>0</v>
      </c>
      <c r="AE53" s="8">
        <v>0</v>
      </c>
      <c r="AF53" s="8" t="s">
        <v>58</v>
      </c>
      <c r="AG53" s="1" t="s">
        <v>123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198</v>
      </c>
      <c r="BD53" s="56">
        <v>0</v>
      </c>
    </row>
    <row r="54" spans="1:56" ht="28.5" customHeight="1" x14ac:dyDescent="0.45">
      <c r="A54" s="3">
        <v>45740</v>
      </c>
      <c r="B54" s="14" t="s">
        <v>138</v>
      </c>
      <c r="C54" s="9" t="s">
        <v>316</v>
      </c>
      <c r="D54" s="13" t="s">
        <v>680</v>
      </c>
      <c r="E54" s="9">
        <v>19</v>
      </c>
      <c r="F54" s="9">
        <v>26</v>
      </c>
      <c r="G54" s="9" t="s">
        <v>60</v>
      </c>
      <c r="H54" s="9" t="s">
        <v>76</v>
      </c>
      <c r="I54" s="9">
        <v>70</v>
      </c>
      <c r="J54" s="9" t="s">
        <v>57</v>
      </c>
      <c r="K54" s="9">
        <v>5</v>
      </c>
      <c r="L54" s="9" t="s">
        <v>93</v>
      </c>
      <c r="M54" s="10">
        <v>20</v>
      </c>
      <c r="N54" s="9">
        <v>28</v>
      </c>
      <c r="O54" s="9">
        <v>50</v>
      </c>
      <c r="P54" s="10">
        <v>172.69642879999998</v>
      </c>
      <c r="Q54" s="10">
        <v>0</v>
      </c>
      <c r="R54" s="10">
        <v>172.69642879999998</v>
      </c>
      <c r="S54" s="9" t="s">
        <v>133</v>
      </c>
      <c r="T54" s="12">
        <v>45756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318</v>
      </c>
      <c r="AA54" s="8">
        <v>7683.5000000000009</v>
      </c>
      <c r="AB54" s="8">
        <v>1520</v>
      </c>
      <c r="AC54" s="8">
        <v>6163.5000000000009</v>
      </c>
      <c r="AD54" s="8">
        <v>0</v>
      </c>
      <c r="AE54" s="8">
        <v>7683.5000000000009</v>
      </c>
      <c r="AF54" s="8" t="s">
        <v>299</v>
      </c>
      <c r="AG54" s="1" t="s">
        <v>122</v>
      </c>
      <c r="AH54" s="1" t="s">
        <v>68</v>
      </c>
      <c r="AI54" s="1">
        <v>4</v>
      </c>
      <c r="AJ54" s="3">
        <v>45756</v>
      </c>
      <c r="AK54" s="3">
        <v>45752</v>
      </c>
      <c r="AL54" s="3">
        <v>45746</v>
      </c>
      <c r="AM54" s="3">
        <v>45753</v>
      </c>
      <c r="AN54" s="3">
        <v>45754</v>
      </c>
      <c r="AO54" s="3">
        <v>45754</v>
      </c>
      <c r="AP54" s="3">
        <v>45751</v>
      </c>
      <c r="AQ54" s="3">
        <v>45755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416.3786666666669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56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 t="s">
        <v>96</v>
      </c>
      <c r="W55" s="10">
        <v>0</v>
      </c>
      <c r="X55" s="10">
        <v>0</v>
      </c>
      <c r="Y55" s="10">
        <v>0</v>
      </c>
      <c r="Z55" s="9" t="s">
        <v>318</v>
      </c>
      <c r="AA55" s="8">
        <v>7683.5000000000009</v>
      </c>
      <c r="AB55" s="8">
        <v>1520</v>
      </c>
      <c r="AC55" s="8">
        <v>6163.5000000000009</v>
      </c>
      <c r="AD55" s="8">
        <v>0</v>
      </c>
      <c r="AE55" s="8">
        <v>7683.5000000000009</v>
      </c>
      <c r="AF55" s="8" t="s">
        <v>58</v>
      </c>
      <c r="AG55" s="1" t="s">
        <v>125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319</v>
      </c>
      <c r="BD55" s="56">
        <v>0</v>
      </c>
    </row>
    <row r="56" spans="1:56" ht="28.5" customHeight="1" x14ac:dyDescent="0.45">
      <c r="A56" s="3">
        <v>45721</v>
      </c>
      <c r="B56" s="14" t="s">
        <v>513</v>
      </c>
      <c r="C56" s="9" t="s">
        <v>152</v>
      </c>
      <c r="D56" s="13" t="s">
        <v>484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45744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116</v>
      </c>
      <c r="AA56" s="8">
        <v>4999.0247999999992</v>
      </c>
      <c r="AB56" s="8">
        <v>4999.0247999999992</v>
      </c>
      <c r="AC56" s="8">
        <v>0</v>
      </c>
      <c r="AD56" s="8">
        <v>0</v>
      </c>
      <c r="AE56" s="8">
        <v>4999.0247999999992</v>
      </c>
      <c r="AF56" s="8">
        <v>0</v>
      </c>
      <c r="AG56" s="1" t="s">
        <v>125</v>
      </c>
      <c r="AH56" s="1" t="s">
        <v>75</v>
      </c>
      <c r="AI56" s="1">
        <v>4</v>
      </c>
      <c r="AJ56" s="3">
        <v>45744</v>
      </c>
      <c r="AK56" s="3">
        <v>45740</v>
      </c>
      <c r="AL56" s="3">
        <v>45733</v>
      </c>
      <c r="AM56" s="3">
        <v>45741</v>
      </c>
      <c r="AN56" s="3">
        <v>45742</v>
      </c>
      <c r="AO56" s="3">
        <v>45743</v>
      </c>
      <c r="AP56" s="3">
        <v>45739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238</v>
      </c>
      <c r="BD56" s="56">
        <v>0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116</v>
      </c>
      <c r="AA57" s="8">
        <v>4999.0247999999992</v>
      </c>
      <c r="AB57" s="8">
        <v>4999.0247999999992</v>
      </c>
      <c r="AC57" s="8">
        <v>0</v>
      </c>
      <c r="AD57" s="8">
        <v>0</v>
      </c>
      <c r="AE57" s="8">
        <v>4999.0247999999992</v>
      </c>
      <c r="AF57" s="8" t="s">
        <v>58</v>
      </c>
      <c r="AG57" s="1" t="s">
        <v>122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239</v>
      </c>
      <c r="BD57" s="56">
        <v>0</v>
      </c>
    </row>
    <row r="58" spans="1:56" ht="28.5" customHeight="1" x14ac:dyDescent="0.45">
      <c r="A58" s="3" t="s">
        <v>146</v>
      </c>
      <c r="B58" s="14" t="s">
        <v>146</v>
      </c>
      <c r="C58" s="9" t="s">
        <v>195</v>
      </c>
      <c r="D58" s="13" t="s">
        <v>59</v>
      </c>
      <c r="E58" s="9">
        <v>20</v>
      </c>
      <c r="F58" s="9">
        <v>30</v>
      </c>
      <c r="G58" s="9" t="s">
        <v>60</v>
      </c>
      <c r="H58" s="9">
        <v>0</v>
      </c>
      <c r="I58" s="9">
        <v>53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45777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151</v>
      </c>
      <c r="AA58" s="8">
        <v>8801.1</v>
      </c>
      <c r="AB58" s="8">
        <v>8801.1</v>
      </c>
      <c r="AC58" s="8">
        <v>0</v>
      </c>
      <c r="AD58" s="8">
        <v>0</v>
      </c>
      <c r="AE58" s="8">
        <v>0</v>
      </c>
      <c r="AF58" s="8">
        <v>0</v>
      </c>
      <c r="AG58" s="1" t="s">
        <v>125</v>
      </c>
      <c r="AH58" s="1" t="s">
        <v>77</v>
      </c>
      <c r="AI58" s="1">
        <v>1</v>
      </c>
      <c r="AJ58" s="3">
        <v>45777</v>
      </c>
      <c r="AK58" s="3">
        <v>0</v>
      </c>
      <c r="AL58" s="3">
        <v>0</v>
      </c>
      <c r="AM58" s="3">
        <v>0</v>
      </c>
      <c r="AN58" s="3">
        <v>0</v>
      </c>
      <c r="AO58" s="3">
        <v>45776</v>
      </c>
      <c r="AP58" s="3">
        <v>45772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45">
      <c r="A59" s="3" t="s">
        <v>146</v>
      </c>
      <c r="B59" s="14" t="s">
        <v>146</v>
      </c>
      <c r="C59" s="9" t="s">
        <v>195</v>
      </c>
      <c r="D59" s="13" t="s">
        <v>59</v>
      </c>
      <c r="E59" s="9">
        <v>20</v>
      </c>
      <c r="F59" s="9">
        <v>30</v>
      </c>
      <c r="G59" s="9" t="s">
        <v>60</v>
      </c>
      <c r="H59" s="9">
        <v>0</v>
      </c>
      <c r="I59" s="9">
        <v>53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45807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151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122</v>
      </c>
      <c r="AH59" s="1" t="s">
        <v>77</v>
      </c>
      <c r="AI59" s="1">
        <v>1</v>
      </c>
      <c r="AJ59" s="3">
        <v>45807</v>
      </c>
      <c r="AK59" s="3">
        <v>0</v>
      </c>
      <c r="AL59" s="3">
        <v>0</v>
      </c>
      <c r="AM59" s="3">
        <v>0</v>
      </c>
      <c r="AN59" s="3">
        <v>0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540.28975000000003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65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151</v>
      </c>
      <c r="AA60" s="8">
        <v>17602.2</v>
      </c>
      <c r="AB60" s="8">
        <v>8801.1</v>
      </c>
      <c r="AC60" s="8">
        <v>8801.1</v>
      </c>
      <c r="AD60" s="8">
        <v>0</v>
      </c>
      <c r="AE60" s="8">
        <v>0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8.5" customHeight="1" x14ac:dyDescent="0.45">
      <c r="A61" s="3" t="s">
        <v>146</v>
      </c>
      <c r="B61" s="14" t="s">
        <v>146</v>
      </c>
      <c r="C61" s="9" t="s">
        <v>86</v>
      </c>
      <c r="D61" s="13" t="s">
        <v>59</v>
      </c>
      <c r="E61" s="9">
        <v>20</v>
      </c>
      <c r="F61" s="9">
        <v>38</v>
      </c>
      <c r="G61" s="9" t="s">
        <v>60</v>
      </c>
      <c r="H61" s="9">
        <v>0</v>
      </c>
      <c r="I61" s="9">
        <v>72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 t="s">
        <v>63</v>
      </c>
      <c r="U61" s="11">
        <v>50000</v>
      </c>
      <c r="V61" s="10">
        <v>0</v>
      </c>
      <c r="W61" s="10">
        <v>50000</v>
      </c>
      <c r="X61" s="10">
        <v>0</v>
      </c>
      <c r="Y61" s="10">
        <v>0</v>
      </c>
      <c r="Z61" s="9" t="s">
        <v>79</v>
      </c>
      <c r="AA61" s="8">
        <v>55181.5</v>
      </c>
      <c r="AB61" s="8">
        <v>14387</v>
      </c>
      <c r="AC61" s="8">
        <v>40794.5</v>
      </c>
      <c r="AD61" s="8">
        <v>0</v>
      </c>
      <c r="AE61" s="8">
        <v>0</v>
      </c>
      <c r="AF61" s="8">
        <v>0</v>
      </c>
      <c r="AG61" s="1" t="s">
        <v>122</v>
      </c>
      <c r="AH61" s="1" t="s">
        <v>77</v>
      </c>
      <c r="AI61" s="1">
        <v>1</v>
      </c>
      <c r="AJ61" s="3" t="s">
        <v>63</v>
      </c>
      <c r="AK61" s="3">
        <v>0</v>
      </c>
      <c r="AL61" s="3">
        <v>0</v>
      </c>
      <c r="AM61" s="3">
        <v>0</v>
      </c>
      <c r="AN61" s="3">
        <v>0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2937.2039999999997</v>
      </c>
    </row>
    <row r="62" spans="1:56" ht="28.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20</v>
      </c>
      <c r="F62" s="9">
        <v>37</v>
      </c>
      <c r="G62" s="9" t="s">
        <v>60</v>
      </c>
      <c r="H62" s="9">
        <v>0</v>
      </c>
      <c r="I62" s="9">
        <v>70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79</v>
      </c>
      <c r="AA62" s="8">
        <v>55181.5</v>
      </c>
      <c r="AB62" s="8">
        <v>14387</v>
      </c>
      <c r="AC62" s="8">
        <v>40794.5</v>
      </c>
      <c r="AD62" s="8">
        <v>0</v>
      </c>
      <c r="AE62" s="8">
        <v>0</v>
      </c>
      <c r="AF62" s="8" t="s">
        <v>58</v>
      </c>
      <c r="AG62" s="1" t="s">
        <v>124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45">
      <c r="A63" s="3">
        <v>45724</v>
      </c>
      <c r="B63" s="14" t="s">
        <v>582</v>
      </c>
      <c r="C63" s="9" t="s">
        <v>546</v>
      </c>
      <c r="D63" s="13" t="s">
        <v>547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252</v>
      </c>
      <c r="M63" s="10">
        <v>21</v>
      </c>
      <c r="N63" s="9">
        <v>33</v>
      </c>
      <c r="O63" s="9">
        <v>40</v>
      </c>
      <c r="P63" s="10">
        <v>0</v>
      </c>
      <c r="Q63" s="10">
        <v>0</v>
      </c>
      <c r="R63" s="10">
        <v>0</v>
      </c>
      <c r="S63" s="9" t="s">
        <v>71</v>
      </c>
      <c r="T63" s="12">
        <v>45747</v>
      </c>
      <c r="U63" s="11">
        <v>4000</v>
      </c>
      <c r="V63" s="10">
        <v>4000</v>
      </c>
      <c r="W63" s="10">
        <v>0</v>
      </c>
      <c r="X63" s="10">
        <v>5400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68</v>
      </c>
      <c r="AI63" s="1">
        <v>4</v>
      </c>
      <c r="AJ63" s="3">
        <v>45747</v>
      </c>
      <c r="AK63" s="3">
        <v>45743</v>
      </c>
      <c r="AL63" s="3">
        <v>45737</v>
      </c>
      <c r="AM63" s="3">
        <v>45744</v>
      </c>
      <c r="AN63" s="3">
        <v>45745</v>
      </c>
      <c r="AO63" s="3">
        <v>45745</v>
      </c>
      <c r="AP63" s="3">
        <v>45742</v>
      </c>
      <c r="AQ63" s="3">
        <v>45746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45727</v>
      </c>
      <c r="B64" s="14" t="s">
        <v>585</v>
      </c>
      <c r="C64" s="9" t="s">
        <v>548</v>
      </c>
      <c r="D64" s="13" t="s">
        <v>549</v>
      </c>
      <c r="E64" s="9">
        <v>20</v>
      </c>
      <c r="F64" s="9">
        <v>34</v>
      </c>
      <c r="G64" s="9" t="s">
        <v>60</v>
      </c>
      <c r="H64" s="9" t="s">
        <v>66</v>
      </c>
      <c r="I64" s="9">
        <v>90</v>
      </c>
      <c r="J64" s="9" t="s">
        <v>57</v>
      </c>
      <c r="K64" s="9">
        <v>5</v>
      </c>
      <c r="L64" s="9" t="s">
        <v>252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45747</v>
      </c>
      <c r="U64" s="11">
        <v>5000</v>
      </c>
      <c r="V64" s="10">
        <v>5446</v>
      </c>
      <c r="W64" s="10">
        <v>0</v>
      </c>
      <c r="X64" s="10">
        <v>5400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351</v>
      </c>
      <c r="AG64" s="1" t="s">
        <v>122</v>
      </c>
      <c r="AH64" s="1" t="s">
        <v>75</v>
      </c>
      <c r="AI64" s="1">
        <v>4</v>
      </c>
      <c r="AJ64" s="3">
        <v>45747</v>
      </c>
      <c r="AK64" s="3">
        <v>45743</v>
      </c>
      <c r="AL64" s="3">
        <v>45736</v>
      </c>
      <c r="AM64" s="3">
        <v>45744</v>
      </c>
      <c r="AN64" s="3">
        <v>45745</v>
      </c>
      <c r="AO64" s="3">
        <v>45746</v>
      </c>
      <c r="AP64" s="3">
        <v>45742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45721</v>
      </c>
      <c r="B65" s="14" t="s">
        <v>514</v>
      </c>
      <c r="C65" s="9" t="s">
        <v>152</v>
      </c>
      <c r="D65" s="13" t="s">
        <v>488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45741</v>
      </c>
      <c r="U65" s="11">
        <v>4960</v>
      </c>
      <c r="V65" s="10">
        <v>0</v>
      </c>
      <c r="W65" s="10">
        <v>4960</v>
      </c>
      <c r="X65" s="10">
        <v>10610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45741</v>
      </c>
      <c r="AK65" s="3">
        <v>45737</v>
      </c>
      <c r="AL65" s="3">
        <v>45730</v>
      </c>
      <c r="AM65" s="3">
        <v>45738</v>
      </c>
      <c r="AN65" s="3">
        <v>45739</v>
      </c>
      <c r="AO65" s="3">
        <v>45740</v>
      </c>
      <c r="AP65" s="3">
        <v>45736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45721</v>
      </c>
      <c r="B66" s="14" t="s">
        <v>514</v>
      </c>
      <c r="C66" s="9" t="s">
        <v>152</v>
      </c>
      <c r="D66" s="13" t="s">
        <v>357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 t="s">
        <v>63</v>
      </c>
      <c r="U66" s="11">
        <v>111</v>
      </c>
      <c r="V66" s="10">
        <v>0</v>
      </c>
      <c r="W66" s="10">
        <v>111</v>
      </c>
      <c r="X66" s="10">
        <v>5600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45674</v>
      </c>
      <c r="B67" s="14" t="s">
        <v>326</v>
      </c>
      <c r="C67" s="9" t="s">
        <v>132</v>
      </c>
      <c r="D67" s="13" t="s">
        <v>362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114</v>
      </c>
      <c r="T67" s="12">
        <v>45741</v>
      </c>
      <c r="U67" s="11">
        <v>2500</v>
      </c>
      <c r="V67" s="10">
        <v>2235</v>
      </c>
      <c r="W67" s="10">
        <v>265</v>
      </c>
      <c r="X67" s="10">
        <v>2700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45741</v>
      </c>
      <c r="AK67" s="3">
        <v>45737</v>
      </c>
      <c r="AL67" s="3">
        <v>45730</v>
      </c>
      <c r="AM67" s="3">
        <v>45738</v>
      </c>
      <c r="AN67" s="3">
        <v>45739</v>
      </c>
      <c r="AO67" s="3">
        <v>45740</v>
      </c>
      <c r="AP67" s="3">
        <v>45736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45674</v>
      </c>
      <c r="B68" s="14" t="s">
        <v>326</v>
      </c>
      <c r="C68" s="9" t="s">
        <v>132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114</v>
      </c>
      <c r="T68" s="12">
        <v>45742</v>
      </c>
      <c r="U68" s="11">
        <v>2500</v>
      </c>
      <c r="V68" s="10">
        <v>2172</v>
      </c>
      <c r="W68" s="10">
        <v>328</v>
      </c>
      <c r="X68" s="10">
        <v>2650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45742</v>
      </c>
      <c r="AK68" s="3">
        <v>45738</v>
      </c>
      <c r="AL68" s="3">
        <v>45731</v>
      </c>
      <c r="AM68" s="3">
        <v>45739</v>
      </c>
      <c r="AN68" s="3">
        <v>45740</v>
      </c>
      <c r="AO68" s="3">
        <v>45741</v>
      </c>
      <c r="AP68" s="3">
        <v>45737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45674</v>
      </c>
      <c r="B69" s="14" t="s">
        <v>326</v>
      </c>
      <c r="C69" s="9" t="s">
        <v>132</v>
      </c>
      <c r="D69" s="13">
        <v>957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114</v>
      </c>
      <c r="T69" s="12">
        <v>45742</v>
      </c>
      <c r="U69" s="11">
        <v>2500</v>
      </c>
      <c r="V69" s="10">
        <v>2225</v>
      </c>
      <c r="W69" s="10">
        <v>275</v>
      </c>
      <c r="X69" s="10">
        <v>2700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45742</v>
      </c>
      <c r="AK69" s="3">
        <v>45738</v>
      </c>
      <c r="AL69" s="3">
        <v>45731</v>
      </c>
      <c r="AM69" s="3">
        <v>45739</v>
      </c>
      <c r="AN69" s="3">
        <v>45740</v>
      </c>
      <c r="AO69" s="3">
        <v>45741</v>
      </c>
      <c r="AP69" s="3">
        <v>45737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326</v>
      </c>
      <c r="C70" s="9" t="s">
        <v>132</v>
      </c>
      <c r="D70" s="13" t="s">
        <v>361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45742</v>
      </c>
      <c r="U70" s="11">
        <v>2500</v>
      </c>
      <c r="V70" s="10">
        <v>3047</v>
      </c>
      <c r="W70" s="10">
        <v>0</v>
      </c>
      <c r="X70" s="10">
        <v>2700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380</v>
      </c>
      <c r="AG70" s="1" t="s">
        <v>124</v>
      </c>
      <c r="AH70" s="1" t="s">
        <v>75</v>
      </c>
      <c r="AI70" s="1">
        <v>4</v>
      </c>
      <c r="AJ70" s="3">
        <v>45742</v>
      </c>
      <c r="AK70" s="3">
        <v>45738</v>
      </c>
      <c r="AL70" s="3">
        <v>45731</v>
      </c>
      <c r="AM70" s="3">
        <v>45739</v>
      </c>
      <c r="AN70" s="3">
        <v>45740</v>
      </c>
      <c r="AO70" s="3">
        <v>45741</v>
      </c>
      <c r="AP70" s="3">
        <v>45737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45674</v>
      </c>
      <c r="B71" s="14" t="s">
        <v>326</v>
      </c>
      <c r="C71" s="9" t="s">
        <v>132</v>
      </c>
      <c r="D71" s="13">
        <v>937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78</v>
      </c>
      <c r="K71" s="9">
        <v>0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114</v>
      </c>
      <c r="T71" s="12">
        <v>45742</v>
      </c>
      <c r="U71" s="11">
        <v>2500</v>
      </c>
      <c r="V71" s="10">
        <v>2404</v>
      </c>
      <c r="W71" s="10">
        <v>96</v>
      </c>
      <c r="X71" s="10">
        <v>2700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45742</v>
      </c>
      <c r="AK71" s="3">
        <v>45738</v>
      </c>
      <c r="AL71" s="3">
        <v>45731</v>
      </c>
      <c r="AM71" s="3">
        <v>45739</v>
      </c>
      <c r="AN71" s="3">
        <v>45740</v>
      </c>
      <c r="AO71" s="3">
        <v>45741</v>
      </c>
      <c r="AP71" s="3">
        <v>45737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45673</v>
      </c>
      <c r="B72" s="14" t="s">
        <v>326</v>
      </c>
      <c r="C72" s="9" t="s">
        <v>132</v>
      </c>
      <c r="D72" s="13" t="s">
        <v>354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114</v>
      </c>
      <c r="T72" s="12">
        <v>45742</v>
      </c>
      <c r="U72" s="11">
        <v>2500</v>
      </c>
      <c r="V72" s="10">
        <v>2400</v>
      </c>
      <c r="W72" s="10">
        <v>100</v>
      </c>
      <c r="X72" s="10">
        <v>2820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124</v>
      </c>
      <c r="AH72" s="1" t="s">
        <v>75</v>
      </c>
      <c r="AI72" s="1">
        <v>4</v>
      </c>
      <c r="AJ72" s="3">
        <v>45742</v>
      </c>
      <c r="AK72" s="3">
        <v>45738</v>
      </c>
      <c r="AL72" s="3">
        <v>45731</v>
      </c>
      <c r="AM72" s="3">
        <v>45739</v>
      </c>
      <c r="AN72" s="3">
        <v>45740</v>
      </c>
      <c r="AO72" s="3">
        <v>45741</v>
      </c>
      <c r="AP72" s="3">
        <v>45737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515</v>
      </c>
      <c r="C73" s="9" t="s">
        <v>152</v>
      </c>
      <c r="D73" s="13" t="s">
        <v>161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45743</v>
      </c>
      <c r="U73" s="11">
        <v>20000</v>
      </c>
      <c r="V73" s="10">
        <v>0</v>
      </c>
      <c r="W73" s="10">
        <v>20000</v>
      </c>
      <c r="X73" s="10">
        <v>21200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45743</v>
      </c>
      <c r="AK73" s="3">
        <v>45739</v>
      </c>
      <c r="AL73" s="3">
        <v>45732</v>
      </c>
      <c r="AM73" s="3">
        <v>45740</v>
      </c>
      <c r="AN73" s="3">
        <v>45741</v>
      </c>
      <c r="AO73" s="3">
        <v>45742</v>
      </c>
      <c r="AP73" s="3">
        <v>45738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45729</v>
      </c>
      <c r="B74" s="14" t="s">
        <v>609</v>
      </c>
      <c r="C74" s="9" t="s">
        <v>297</v>
      </c>
      <c r="D74" s="13" t="s">
        <v>584</v>
      </c>
      <c r="E74" s="9">
        <v>20</v>
      </c>
      <c r="F74" s="9">
        <v>30</v>
      </c>
      <c r="G74" s="9" t="s">
        <v>60</v>
      </c>
      <c r="H74" s="9" t="s">
        <v>66</v>
      </c>
      <c r="I74" s="9">
        <v>80</v>
      </c>
      <c r="J74" s="9" t="s">
        <v>57</v>
      </c>
      <c r="K74" s="9">
        <v>5</v>
      </c>
      <c r="L74" s="9" t="s">
        <v>251</v>
      </c>
      <c r="M74" s="10">
        <v>21</v>
      </c>
      <c r="N74" s="9">
        <v>33</v>
      </c>
      <c r="O74" s="9">
        <v>40</v>
      </c>
      <c r="P74" s="10">
        <v>170.969464512</v>
      </c>
      <c r="Q74" s="10">
        <v>0</v>
      </c>
      <c r="R74" s="10">
        <v>170.969464512</v>
      </c>
      <c r="S74" s="9" t="s">
        <v>71</v>
      </c>
      <c r="T74" s="12">
        <v>45743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8801.1</v>
      </c>
      <c r="AB74" s="8">
        <v>8801.1</v>
      </c>
      <c r="AC74" s="8">
        <v>0</v>
      </c>
      <c r="AD74" s="8">
        <v>0</v>
      </c>
      <c r="AE74" s="8">
        <v>8801.1</v>
      </c>
      <c r="AF74" s="8">
        <v>0</v>
      </c>
      <c r="AG74" s="1" t="s">
        <v>122</v>
      </c>
      <c r="AH74" s="1" t="s">
        <v>68</v>
      </c>
      <c r="AI74" s="1">
        <v>4</v>
      </c>
      <c r="AJ74" s="3">
        <v>45743</v>
      </c>
      <c r="AK74" s="3">
        <v>45739</v>
      </c>
      <c r="AL74" s="3">
        <v>45733</v>
      </c>
      <c r="AM74" s="3">
        <v>45740</v>
      </c>
      <c r="AN74" s="3">
        <v>45741</v>
      </c>
      <c r="AO74" s="3">
        <v>45741</v>
      </c>
      <c r="AP74" s="3">
        <v>45738</v>
      </c>
      <c r="AQ74" s="3">
        <v>45742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45721</v>
      </c>
      <c r="B75" s="14" t="s">
        <v>516</v>
      </c>
      <c r="C75" s="9" t="s">
        <v>152</v>
      </c>
      <c r="D75" s="13" t="s">
        <v>356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45743</v>
      </c>
      <c r="U75" s="11">
        <v>10000</v>
      </c>
      <c r="V75" s="10">
        <v>554</v>
      </c>
      <c r="W75" s="10">
        <v>9446</v>
      </c>
      <c r="X75" s="10">
        <v>10599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45743</v>
      </c>
      <c r="AK75" s="3">
        <v>45739</v>
      </c>
      <c r="AL75" s="3">
        <v>45732</v>
      </c>
      <c r="AM75" s="3">
        <v>45740</v>
      </c>
      <c r="AN75" s="3">
        <v>45741</v>
      </c>
      <c r="AO75" s="3">
        <v>45742</v>
      </c>
      <c r="AP75" s="3">
        <v>45738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45721</v>
      </c>
      <c r="B76" s="14" t="s">
        <v>516</v>
      </c>
      <c r="C76" s="9" t="s">
        <v>152</v>
      </c>
      <c r="D76" s="13" t="s">
        <v>131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45743</v>
      </c>
      <c r="U76" s="11">
        <v>5040</v>
      </c>
      <c r="V76" s="10">
        <v>0</v>
      </c>
      <c r="W76" s="10">
        <v>5040</v>
      </c>
      <c r="X76" s="10">
        <v>0</v>
      </c>
      <c r="Y76" s="10">
        <v>5292</v>
      </c>
      <c r="Z76" s="9" t="s">
        <v>81</v>
      </c>
      <c r="AA76" s="8">
        <v>5280.6600000000008</v>
      </c>
      <c r="AB76" s="8">
        <v>5280.6600000000008</v>
      </c>
      <c r="AC76" s="8">
        <v>0</v>
      </c>
      <c r="AD76" s="8">
        <v>0</v>
      </c>
      <c r="AE76" s="8">
        <v>5280.6600000000008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45743</v>
      </c>
      <c r="AK76" s="3">
        <v>45739</v>
      </c>
      <c r="AL76" s="3">
        <v>45732</v>
      </c>
      <c r="AM76" s="3">
        <v>45740</v>
      </c>
      <c r="AN76" s="3">
        <v>45741</v>
      </c>
      <c r="AO76" s="3">
        <v>45742</v>
      </c>
      <c r="AP76" s="3">
        <v>45738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45611</v>
      </c>
      <c r="B77" s="14" t="s">
        <v>249</v>
      </c>
      <c r="C77" s="9" t="s">
        <v>152</v>
      </c>
      <c r="D77" s="13" t="s">
        <v>131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45743</v>
      </c>
      <c r="U77" s="11">
        <v>67</v>
      </c>
      <c r="V77" s="10">
        <v>0</v>
      </c>
      <c r="W77" s="10">
        <v>67</v>
      </c>
      <c r="X77" s="10">
        <v>0</v>
      </c>
      <c r="Y77" s="10">
        <v>70.350000000000009</v>
      </c>
      <c r="Z77" s="9" t="s">
        <v>81</v>
      </c>
      <c r="AA77" s="8">
        <v>70.199250000000006</v>
      </c>
      <c r="AB77" s="8">
        <v>70.199250000000006</v>
      </c>
      <c r="AC77" s="8">
        <v>0</v>
      </c>
      <c r="AD77" s="8">
        <v>0</v>
      </c>
      <c r="AE77" s="8">
        <v>70.199250000000006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45743</v>
      </c>
      <c r="AK77" s="3">
        <v>45739</v>
      </c>
      <c r="AL77" s="3">
        <v>45732</v>
      </c>
      <c r="AM77" s="3">
        <v>45740</v>
      </c>
      <c r="AN77" s="3">
        <v>45741</v>
      </c>
      <c r="AO77" s="3">
        <v>45742</v>
      </c>
      <c r="AP77" s="3">
        <v>45738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45721</v>
      </c>
      <c r="B78" s="14" t="s">
        <v>517</v>
      </c>
      <c r="C78" s="9" t="s">
        <v>152</v>
      </c>
      <c r="D78" s="13" t="s">
        <v>141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45744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20955</v>
      </c>
      <c r="AB78" s="8">
        <v>20955</v>
      </c>
      <c r="AC78" s="8">
        <v>0</v>
      </c>
      <c r="AD78" s="8">
        <v>0</v>
      </c>
      <c r="AE78" s="8">
        <v>20955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45744</v>
      </c>
      <c r="AK78" s="3">
        <v>45740</v>
      </c>
      <c r="AL78" s="3">
        <v>45733</v>
      </c>
      <c r="AM78" s="3">
        <v>45741</v>
      </c>
      <c r="AN78" s="3">
        <v>45742</v>
      </c>
      <c r="AO78" s="3">
        <v>45743</v>
      </c>
      <c r="AP78" s="3">
        <v>45739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45611</v>
      </c>
      <c r="B79" s="14" t="s">
        <v>244</v>
      </c>
      <c r="C79" s="9" t="s">
        <v>152</v>
      </c>
      <c r="D79" s="13" t="s">
        <v>141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45744</v>
      </c>
      <c r="U79" s="11">
        <v>1945</v>
      </c>
      <c r="V79" s="10">
        <v>0</v>
      </c>
      <c r="W79" s="10">
        <v>1945</v>
      </c>
      <c r="X79" s="10">
        <v>0</v>
      </c>
      <c r="Y79" s="10">
        <v>2042.25</v>
      </c>
      <c r="Z79" s="9" t="s">
        <v>81</v>
      </c>
      <c r="AA79" s="8">
        <v>2037.8737500000002</v>
      </c>
      <c r="AB79" s="8">
        <v>2037.8737500000002</v>
      </c>
      <c r="AC79" s="8">
        <v>0</v>
      </c>
      <c r="AD79" s="8">
        <v>0</v>
      </c>
      <c r="AE79" s="8">
        <v>2037.8737500000002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45744</v>
      </c>
      <c r="AK79" s="3">
        <v>45740</v>
      </c>
      <c r="AL79" s="3">
        <v>45733</v>
      </c>
      <c r="AM79" s="3">
        <v>45741</v>
      </c>
      <c r="AN79" s="3">
        <v>45742</v>
      </c>
      <c r="AO79" s="3">
        <v>45743</v>
      </c>
      <c r="AP79" s="3">
        <v>45739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513</v>
      </c>
      <c r="C80" s="9" t="s">
        <v>152</v>
      </c>
      <c r="D80" s="13" t="s">
        <v>358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45744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10477.5</v>
      </c>
      <c r="AB80" s="8">
        <v>10477.5</v>
      </c>
      <c r="AC80" s="8">
        <v>0</v>
      </c>
      <c r="AD80" s="8">
        <v>0</v>
      </c>
      <c r="AE80" s="8">
        <v>10477.5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45744</v>
      </c>
      <c r="AK80" s="3">
        <v>45740</v>
      </c>
      <c r="AL80" s="3">
        <v>45733</v>
      </c>
      <c r="AM80" s="3">
        <v>45741</v>
      </c>
      <c r="AN80" s="3">
        <v>45742</v>
      </c>
      <c r="AO80" s="3">
        <v>45743</v>
      </c>
      <c r="AP80" s="3">
        <v>45739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45674</v>
      </c>
      <c r="B81" s="14" t="s">
        <v>369</v>
      </c>
      <c r="C81" s="9" t="s">
        <v>152</v>
      </c>
      <c r="D81" s="13" t="s">
        <v>358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252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45744</v>
      </c>
      <c r="U81" s="11">
        <v>940</v>
      </c>
      <c r="V81" s="10">
        <v>0</v>
      </c>
      <c r="W81" s="10">
        <v>940</v>
      </c>
      <c r="X81" s="10">
        <v>0</v>
      </c>
      <c r="Y81" s="10">
        <v>987</v>
      </c>
      <c r="Z81" s="9" t="s">
        <v>81</v>
      </c>
      <c r="AA81" s="8">
        <v>984.8850000000001</v>
      </c>
      <c r="AB81" s="8">
        <v>984.8850000000001</v>
      </c>
      <c r="AC81" s="8">
        <v>0</v>
      </c>
      <c r="AD81" s="8">
        <v>984.8850000000001</v>
      </c>
      <c r="AE81" s="8">
        <v>0</v>
      </c>
      <c r="AF81" s="8" t="s">
        <v>299</v>
      </c>
      <c r="AG81" s="1" t="s">
        <v>123</v>
      </c>
      <c r="AH81" s="1" t="s">
        <v>75</v>
      </c>
      <c r="AI81" s="1">
        <v>4</v>
      </c>
      <c r="AJ81" s="3">
        <v>45744</v>
      </c>
      <c r="AK81" s="3">
        <v>45740</v>
      </c>
      <c r="AL81" s="3">
        <v>45733</v>
      </c>
      <c r="AM81" s="3">
        <v>45741</v>
      </c>
      <c r="AN81" s="3">
        <v>45742</v>
      </c>
      <c r="AO81" s="3">
        <v>45743</v>
      </c>
      <c r="AP81" s="3">
        <v>45739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45721</v>
      </c>
      <c r="B82" s="14" t="s">
        <v>518</v>
      </c>
      <c r="C82" s="9" t="s">
        <v>152</v>
      </c>
      <c r="D82" s="13" t="s">
        <v>162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45744</v>
      </c>
      <c r="U82" s="11">
        <v>5040</v>
      </c>
      <c r="V82" s="10">
        <v>418</v>
      </c>
      <c r="W82" s="10">
        <v>4622</v>
      </c>
      <c r="X82" s="10">
        <v>0</v>
      </c>
      <c r="Y82" s="10">
        <v>4853.1000000000004</v>
      </c>
      <c r="Z82" s="9" t="s">
        <v>81</v>
      </c>
      <c r="AA82" s="8">
        <v>4842.7004999999999</v>
      </c>
      <c r="AB82" s="8">
        <v>4842.7004999999999</v>
      </c>
      <c r="AC82" s="8">
        <v>0</v>
      </c>
      <c r="AD82" s="8">
        <v>0</v>
      </c>
      <c r="AE82" s="8">
        <v>4842.7004999999999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45744</v>
      </c>
      <c r="AK82" s="3">
        <v>45740</v>
      </c>
      <c r="AL82" s="3">
        <v>45733</v>
      </c>
      <c r="AM82" s="3">
        <v>45741</v>
      </c>
      <c r="AN82" s="3">
        <v>45742</v>
      </c>
      <c r="AO82" s="3">
        <v>45743</v>
      </c>
      <c r="AP82" s="3">
        <v>45739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45738</v>
      </c>
      <c r="B83" s="14" t="s">
        <v>681</v>
      </c>
      <c r="C83" s="9" t="s">
        <v>111</v>
      </c>
      <c r="D83" s="13" t="s">
        <v>682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45745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81</v>
      </c>
      <c r="AA83" s="8">
        <v>3310.89</v>
      </c>
      <c r="AB83" s="8">
        <v>3310.89</v>
      </c>
      <c r="AC83" s="8">
        <v>0</v>
      </c>
      <c r="AD83" s="8">
        <v>0</v>
      </c>
      <c r="AE83" s="8">
        <v>3310.89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45745</v>
      </c>
      <c r="AK83" s="3">
        <v>45741</v>
      </c>
      <c r="AL83" s="3">
        <v>45734</v>
      </c>
      <c r="AM83" s="3">
        <v>45742</v>
      </c>
      <c r="AN83" s="3">
        <v>45743</v>
      </c>
      <c r="AO83" s="3">
        <v>45744</v>
      </c>
      <c r="AP83" s="3">
        <v>45740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45738</v>
      </c>
      <c r="B84" s="14" t="s">
        <v>683</v>
      </c>
      <c r="C84" s="9" t="s">
        <v>111</v>
      </c>
      <c r="D84" s="13" t="s">
        <v>684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45745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45745</v>
      </c>
      <c r="AK84" s="3">
        <v>45741</v>
      </c>
      <c r="AL84" s="3">
        <v>45734</v>
      </c>
      <c r="AM84" s="3">
        <v>45742</v>
      </c>
      <c r="AN84" s="3">
        <v>45743</v>
      </c>
      <c r="AO84" s="3">
        <v>45744</v>
      </c>
      <c r="AP84" s="3">
        <v>45740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45738</v>
      </c>
      <c r="B85" s="14" t="s">
        <v>685</v>
      </c>
      <c r="C85" s="9" t="s">
        <v>111</v>
      </c>
      <c r="D85" s="13" t="s">
        <v>686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45751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3310.89</v>
      </c>
      <c r="AB85" s="8">
        <v>3310.89</v>
      </c>
      <c r="AC85" s="8">
        <v>0</v>
      </c>
      <c r="AD85" s="8">
        <v>0</v>
      </c>
      <c r="AE85" s="8">
        <v>3310.89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45751</v>
      </c>
      <c r="AK85" s="3">
        <v>45747</v>
      </c>
      <c r="AL85" s="3">
        <v>45740</v>
      </c>
      <c r="AM85" s="3">
        <v>45748</v>
      </c>
      <c r="AN85" s="3">
        <v>45749</v>
      </c>
      <c r="AO85" s="3">
        <v>45750</v>
      </c>
      <c r="AP85" s="3">
        <v>45746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45738</v>
      </c>
      <c r="B86" s="14" t="s">
        <v>138</v>
      </c>
      <c r="C86" s="9" t="s">
        <v>111</v>
      </c>
      <c r="D86" s="13" t="s">
        <v>687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45751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81</v>
      </c>
      <c r="AA86" s="8">
        <v>4414.5199999999995</v>
      </c>
      <c r="AB86" s="8">
        <v>4414.5199999999995</v>
      </c>
      <c r="AC86" s="8">
        <v>0</v>
      </c>
      <c r="AD86" s="8">
        <v>0</v>
      </c>
      <c r="AE86" s="8">
        <v>4414.5199999999995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45751</v>
      </c>
      <c r="AK86" s="3">
        <v>45747</v>
      </c>
      <c r="AL86" s="3">
        <v>45740</v>
      </c>
      <c r="AM86" s="3">
        <v>45748</v>
      </c>
      <c r="AN86" s="3">
        <v>45749</v>
      </c>
      <c r="AO86" s="3">
        <v>45750</v>
      </c>
      <c r="AP86" s="3">
        <v>45746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0</v>
      </c>
      <c r="B87" s="14" t="s">
        <v>138</v>
      </c>
      <c r="C87" s="9" t="s">
        <v>111</v>
      </c>
      <c r="D87" s="13" t="s">
        <v>688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45765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81</v>
      </c>
      <c r="AA87" s="8">
        <v>4414.5199999999995</v>
      </c>
      <c r="AB87" s="8">
        <v>4414.5199999999995</v>
      </c>
      <c r="AC87" s="8">
        <v>0</v>
      </c>
      <c r="AD87" s="8">
        <v>0</v>
      </c>
      <c r="AE87" s="8">
        <v>4414.5199999999995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45765</v>
      </c>
      <c r="AK87" s="3">
        <v>45761</v>
      </c>
      <c r="AL87" s="3">
        <v>45754</v>
      </c>
      <c r="AM87" s="3">
        <v>45762</v>
      </c>
      <c r="AN87" s="3">
        <v>45763</v>
      </c>
      <c r="AO87" s="3">
        <v>45764</v>
      </c>
      <c r="AP87" s="3">
        <v>45760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0</v>
      </c>
      <c r="B88" s="14" t="s">
        <v>138</v>
      </c>
      <c r="C88" s="9" t="s">
        <v>111</v>
      </c>
      <c r="D88" s="13" t="s">
        <v>689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45765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633</v>
      </c>
      <c r="AC88" s="8">
        <v>3781.5199999999995</v>
      </c>
      <c r="AD88" s="8">
        <v>0</v>
      </c>
      <c r="AE88" s="8">
        <v>4414.5199999999995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45765</v>
      </c>
      <c r="AK88" s="3">
        <v>45761</v>
      </c>
      <c r="AL88" s="3">
        <v>45754</v>
      </c>
      <c r="AM88" s="3">
        <v>45762</v>
      </c>
      <c r="AN88" s="3">
        <v>45763</v>
      </c>
      <c r="AO88" s="3">
        <v>45764</v>
      </c>
      <c r="AP88" s="3">
        <v>45760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285.71484444444445</v>
      </c>
    </row>
    <row r="89" spans="1:56" ht="28.5" customHeight="1" x14ac:dyDescent="0.45">
      <c r="A89" s="3">
        <v>0</v>
      </c>
      <c r="B89" s="14" t="s">
        <v>138</v>
      </c>
      <c r="C89" s="9" t="s">
        <v>111</v>
      </c>
      <c r="D89" s="13" t="s">
        <v>690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45765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81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45765</v>
      </c>
      <c r="AK89" s="3">
        <v>45761</v>
      </c>
      <c r="AL89" s="3">
        <v>45754</v>
      </c>
      <c r="AM89" s="3">
        <v>45762</v>
      </c>
      <c r="AN89" s="3">
        <v>45763</v>
      </c>
      <c r="AO89" s="3">
        <v>45764</v>
      </c>
      <c r="AP89" s="3">
        <v>45760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333.54151111111111</v>
      </c>
    </row>
    <row r="90" spans="1:56" ht="28.5" customHeight="1" x14ac:dyDescent="0.45">
      <c r="A90" s="3">
        <v>45738</v>
      </c>
      <c r="B90" s="14" t="s">
        <v>691</v>
      </c>
      <c r="C90" s="9" t="s">
        <v>111</v>
      </c>
      <c r="D90" s="13" t="s">
        <v>682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416.92688888888887</v>
      </c>
    </row>
    <row r="91" spans="1:56" ht="28.5" customHeight="1" x14ac:dyDescent="0.45">
      <c r="A91" s="3">
        <v>45720</v>
      </c>
      <c r="B91" s="14" t="s">
        <v>502</v>
      </c>
      <c r="C91" s="9" t="s">
        <v>111</v>
      </c>
      <c r="D91" s="13" t="s">
        <v>487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45747</v>
      </c>
      <c r="U91" s="11">
        <v>5000</v>
      </c>
      <c r="V91" s="10">
        <v>4703</v>
      </c>
      <c r="W91" s="10">
        <v>297</v>
      </c>
      <c r="X91" s="10">
        <v>5230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45747</v>
      </c>
      <c r="AK91" s="3">
        <v>45743</v>
      </c>
      <c r="AL91" s="3">
        <v>45736</v>
      </c>
      <c r="AM91" s="3">
        <v>45744</v>
      </c>
      <c r="AN91" s="3">
        <v>45745</v>
      </c>
      <c r="AO91" s="3">
        <v>45746</v>
      </c>
      <c r="AP91" s="3">
        <v>45742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45706</v>
      </c>
      <c r="B92" s="14" t="s">
        <v>424</v>
      </c>
      <c r="C92" s="9" t="s">
        <v>111</v>
      </c>
      <c r="D92" s="13" t="s">
        <v>425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45747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45747</v>
      </c>
      <c r="AK92" s="3">
        <v>45743</v>
      </c>
      <c r="AL92" s="3">
        <v>45736</v>
      </c>
      <c r="AM92" s="3">
        <v>45744</v>
      </c>
      <c r="AN92" s="3">
        <v>45745</v>
      </c>
      <c r="AO92" s="3">
        <v>45746</v>
      </c>
      <c r="AP92" s="3">
        <v>45742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250.15613333333337</v>
      </c>
    </row>
    <row r="93" spans="1:56" ht="28.5" customHeight="1" x14ac:dyDescent="0.45">
      <c r="A93" s="3">
        <v>45667</v>
      </c>
      <c r="B93" s="14" t="s">
        <v>339</v>
      </c>
      <c r="C93" s="9" t="s">
        <v>111</v>
      </c>
      <c r="D93" s="13" t="s">
        <v>333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45747</v>
      </c>
      <c r="U93" s="11">
        <v>2432</v>
      </c>
      <c r="V93" s="10">
        <v>2432</v>
      </c>
      <c r="W93" s="10">
        <v>0</v>
      </c>
      <c r="X93" s="10">
        <v>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45747</v>
      </c>
      <c r="AK93" s="3">
        <v>45743</v>
      </c>
      <c r="AL93" s="3">
        <v>45736</v>
      </c>
      <c r="AM93" s="3">
        <v>45744</v>
      </c>
      <c r="AN93" s="3">
        <v>45745</v>
      </c>
      <c r="AO93" s="3">
        <v>45746</v>
      </c>
      <c r="AP93" s="3">
        <v>45742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45667</v>
      </c>
      <c r="B94" s="14" t="s">
        <v>341</v>
      </c>
      <c r="C94" s="9" t="s">
        <v>111</v>
      </c>
      <c r="D94" s="13" t="s">
        <v>335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45747</v>
      </c>
      <c r="U94" s="11">
        <v>12000</v>
      </c>
      <c r="V94" s="10">
        <v>0</v>
      </c>
      <c r="W94" s="10">
        <v>12000</v>
      </c>
      <c r="X94" s="10">
        <v>0</v>
      </c>
      <c r="Y94" s="10">
        <v>12600</v>
      </c>
      <c r="Z94" s="9" t="s">
        <v>81</v>
      </c>
      <c r="AA94" s="8">
        <v>13243.56</v>
      </c>
      <c r="AB94" s="8">
        <v>0</v>
      </c>
      <c r="AC94" s="8">
        <v>13243.56</v>
      </c>
      <c r="AD94" s="8">
        <v>0</v>
      </c>
      <c r="AE94" s="8">
        <v>13243.56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45747</v>
      </c>
      <c r="AK94" s="3">
        <v>45743</v>
      </c>
      <c r="AL94" s="3">
        <v>45736</v>
      </c>
      <c r="AM94" s="3">
        <v>45744</v>
      </c>
      <c r="AN94" s="3">
        <v>45745</v>
      </c>
      <c r="AO94" s="3">
        <v>45746</v>
      </c>
      <c r="AP94" s="3">
        <v>45742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1000.6245333333335</v>
      </c>
    </row>
    <row r="95" spans="1:56" ht="28.5" customHeight="1" x14ac:dyDescent="0.45">
      <c r="A95" s="3">
        <v>45721</v>
      </c>
      <c r="B95" s="14" t="s">
        <v>517</v>
      </c>
      <c r="C95" s="9" t="s">
        <v>152</v>
      </c>
      <c r="D95" s="13" t="s">
        <v>141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20955</v>
      </c>
      <c r="AB95" s="8">
        <v>0</v>
      </c>
      <c r="AC95" s="8">
        <v>20955</v>
      </c>
      <c r="AD95" s="8">
        <v>0</v>
      </c>
      <c r="AE95" s="8">
        <v>20955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1583.2666666666664</v>
      </c>
    </row>
    <row r="96" spans="1:56" ht="28.5" customHeight="1" x14ac:dyDescent="0.45">
      <c r="A96" s="3">
        <v>45674</v>
      </c>
      <c r="B96" s="14" t="s">
        <v>368</v>
      </c>
      <c r="C96" s="9" t="s">
        <v>152</v>
      </c>
      <c r="D96" s="13" t="s">
        <v>161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252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45748</v>
      </c>
      <c r="U96" s="11">
        <v>811</v>
      </c>
      <c r="V96" s="10">
        <v>0</v>
      </c>
      <c r="W96" s="10">
        <v>811</v>
      </c>
      <c r="X96" s="10">
        <v>0</v>
      </c>
      <c r="Y96" s="10">
        <v>851.55000000000007</v>
      </c>
      <c r="Z96" s="9" t="s">
        <v>81</v>
      </c>
      <c r="AA96" s="8">
        <v>849.72525000000007</v>
      </c>
      <c r="AB96" s="8">
        <v>849.72525000000007</v>
      </c>
      <c r="AC96" s="8">
        <v>0</v>
      </c>
      <c r="AD96" s="8">
        <v>849.72525000000007</v>
      </c>
      <c r="AE96" s="8">
        <v>0</v>
      </c>
      <c r="AF96" s="8" t="s">
        <v>299</v>
      </c>
      <c r="AG96" s="1" t="s">
        <v>122</v>
      </c>
      <c r="AH96" s="1" t="s">
        <v>75</v>
      </c>
      <c r="AI96" s="1">
        <v>4</v>
      </c>
      <c r="AJ96" s="3">
        <v>45748</v>
      </c>
      <c r="AK96" s="3">
        <v>45744</v>
      </c>
      <c r="AL96" s="3">
        <v>45737</v>
      </c>
      <c r="AM96" s="3">
        <v>45745</v>
      </c>
      <c r="AN96" s="3">
        <v>45746</v>
      </c>
      <c r="AO96" s="3">
        <v>45747</v>
      </c>
      <c r="AP96" s="3">
        <v>45743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45721</v>
      </c>
      <c r="B97" s="14" t="s">
        <v>515</v>
      </c>
      <c r="C97" s="9" t="s">
        <v>152</v>
      </c>
      <c r="D97" s="13" t="s">
        <v>161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10477.5</v>
      </c>
      <c r="AB97" s="8">
        <v>0</v>
      </c>
      <c r="AC97" s="8">
        <v>10477.5</v>
      </c>
      <c r="AD97" s="8">
        <v>0</v>
      </c>
      <c r="AE97" s="8">
        <v>10477.5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45748</v>
      </c>
      <c r="AK97" s="3">
        <v>45744</v>
      </c>
      <c r="AL97" s="3">
        <v>45737</v>
      </c>
      <c r="AM97" s="3">
        <v>45745</v>
      </c>
      <c r="AN97" s="3">
        <v>45746</v>
      </c>
      <c r="AO97" s="3">
        <v>45747</v>
      </c>
      <c r="AP97" s="3">
        <v>45743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791.63333333333321</v>
      </c>
    </row>
    <row r="98" spans="1:56" ht="28.5" customHeight="1" x14ac:dyDescent="0.45">
      <c r="A98" s="3">
        <v>45721</v>
      </c>
      <c r="B98" s="14" t="s">
        <v>518</v>
      </c>
      <c r="C98" s="9" t="s">
        <v>152</v>
      </c>
      <c r="D98" s="13" t="s">
        <v>489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>
        <v>45748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81</v>
      </c>
      <c r="AA98" s="8">
        <v>5280.6600000000008</v>
      </c>
      <c r="AB98" s="8">
        <v>0</v>
      </c>
      <c r="AC98" s="8">
        <v>5280.6600000000008</v>
      </c>
      <c r="AD98" s="8">
        <v>0</v>
      </c>
      <c r="AE98" s="8">
        <v>5280.6600000000008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45748</v>
      </c>
      <c r="AK98" s="3">
        <v>45744</v>
      </c>
      <c r="AL98" s="3">
        <v>45737</v>
      </c>
      <c r="AM98" s="3">
        <v>45745</v>
      </c>
      <c r="AN98" s="3">
        <v>45746</v>
      </c>
      <c r="AO98" s="3">
        <v>45747</v>
      </c>
      <c r="AP98" s="3">
        <v>45743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398.98320000000001</v>
      </c>
    </row>
    <row r="99" spans="1:56" ht="28.5" customHeight="1" x14ac:dyDescent="0.45">
      <c r="A99" s="3">
        <v>45611</v>
      </c>
      <c r="B99" s="14" t="s">
        <v>246</v>
      </c>
      <c r="C99" s="9" t="s">
        <v>152</v>
      </c>
      <c r="D99" s="13" t="s">
        <v>489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45748</v>
      </c>
      <c r="U99" s="11">
        <v>640</v>
      </c>
      <c r="V99" s="10">
        <v>225</v>
      </c>
      <c r="W99" s="10">
        <v>415</v>
      </c>
      <c r="X99" s="10">
        <v>0</v>
      </c>
      <c r="Y99" s="10">
        <v>435.75</v>
      </c>
      <c r="Z99" s="9" t="s">
        <v>81</v>
      </c>
      <c r="AA99" s="8">
        <v>434.81625000000008</v>
      </c>
      <c r="AB99" s="8">
        <v>0</v>
      </c>
      <c r="AC99" s="8">
        <v>434.81625000000008</v>
      </c>
      <c r="AD99" s="8">
        <v>0</v>
      </c>
      <c r="AE99" s="8">
        <v>434.81625000000008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45748</v>
      </c>
      <c r="AK99" s="3">
        <v>45744</v>
      </c>
      <c r="AL99" s="3">
        <v>45737</v>
      </c>
      <c r="AM99" s="3">
        <v>45745</v>
      </c>
      <c r="AN99" s="3">
        <v>45746</v>
      </c>
      <c r="AO99" s="3">
        <v>45747</v>
      </c>
      <c r="AP99" s="3">
        <v>45743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32.852783333333335</v>
      </c>
    </row>
    <row r="100" spans="1:56" ht="28.5" customHeight="1" x14ac:dyDescent="0.45">
      <c r="A100" s="3">
        <v>45721</v>
      </c>
      <c r="B100" s="14" t="s">
        <v>519</v>
      </c>
      <c r="C100" s="9" t="s">
        <v>152</v>
      </c>
      <c r="D100" s="13" t="s">
        <v>415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45748</v>
      </c>
      <c r="U100" s="11">
        <v>10080</v>
      </c>
      <c r="V100" s="10">
        <v>0</v>
      </c>
      <c r="W100" s="10">
        <v>10080</v>
      </c>
      <c r="X100" s="10">
        <v>0</v>
      </c>
      <c r="Y100" s="10">
        <v>10584</v>
      </c>
      <c r="Z100" s="9" t="s">
        <v>81</v>
      </c>
      <c r="AA100" s="8">
        <v>10279.684800000001</v>
      </c>
      <c r="AB100" s="8">
        <v>0</v>
      </c>
      <c r="AC100" s="8">
        <v>10279.684800000001</v>
      </c>
      <c r="AD100" s="8">
        <v>0</v>
      </c>
      <c r="AE100" s="8">
        <v>10279.684800000001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45748</v>
      </c>
      <c r="AK100" s="3">
        <v>45744</v>
      </c>
      <c r="AL100" s="3">
        <v>45737</v>
      </c>
      <c r="AM100" s="3">
        <v>45745</v>
      </c>
      <c r="AN100" s="3">
        <v>45746</v>
      </c>
      <c r="AO100" s="3">
        <v>45747</v>
      </c>
      <c r="AP100" s="3">
        <v>45743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145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776.68729599999983</v>
      </c>
    </row>
    <row r="101" spans="1:56" ht="28.5" customHeight="1" x14ac:dyDescent="0.45">
      <c r="A101" s="3">
        <v>45734</v>
      </c>
      <c r="B101" s="14" t="s">
        <v>655</v>
      </c>
      <c r="C101" s="9" t="s">
        <v>155</v>
      </c>
      <c r="D101" s="13" t="s">
        <v>642</v>
      </c>
      <c r="E101" s="9">
        <v>20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45768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5378.4500000000007</v>
      </c>
      <c r="AB101" s="8">
        <v>0</v>
      </c>
      <c r="AC101" s="8">
        <v>5378.4500000000007</v>
      </c>
      <c r="AD101" s="8">
        <v>0</v>
      </c>
      <c r="AE101" s="8">
        <v>5378.4500000000007</v>
      </c>
      <c r="AF101" s="8" t="s">
        <v>610</v>
      </c>
      <c r="AG101" s="1" t="s">
        <v>123</v>
      </c>
      <c r="AH101" s="1" t="s">
        <v>75</v>
      </c>
      <c r="AI101" s="1">
        <v>4</v>
      </c>
      <c r="AJ101" s="3">
        <v>45768</v>
      </c>
      <c r="AK101" s="3">
        <v>45764</v>
      </c>
      <c r="AL101" s="3">
        <v>45757</v>
      </c>
      <c r="AM101" s="3">
        <v>45765</v>
      </c>
      <c r="AN101" s="3">
        <v>45766</v>
      </c>
      <c r="AO101" s="3">
        <v>45767</v>
      </c>
      <c r="AP101" s="3">
        <v>45763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145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406.37177777777782</v>
      </c>
    </row>
    <row r="102" spans="1:56" ht="28.5" customHeight="1" x14ac:dyDescent="0.45">
      <c r="A102" s="3">
        <v>45734</v>
      </c>
      <c r="B102" s="14" t="s">
        <v>655</v>
      </c>
      <c r="C102" s="9" t="s">
        <v>155</v>
      </c>
      <c r="D102" s="13" t="s">
        <v>644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45768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5378.4500000000007</v>
      </c>
      <c r="AB102" s="8">
        <v>0</v>
      </c>
      <c r="AC102" s="8">
        <v>5378.4500000000007</v>
      </c>
      <c r="AD102" s="8">
        <v>0</v>
      </c>
      <c r="AE102" s="8">
        <v>5378.4500000000007</v>
      </c>
      <c r="AF102" s="8" t="s">
        <v>610</v>
      </c>
      <c r="AG102" s="1" t="s">
        <v>123</v>
      </c>
      <c r="AH102" s="1" t="s">
        <v>75</v>
      </c>
      <c r="AI102" s="1">
        <v>4</v>
      </c>
      <c r="AJ102" s="3">
        <v>45768</v>
      </c>
      <c r="AK102" s="3">
        <v>45764</v>
      </c>
      <c r="AL102" s="3">
        <v>45757</v>
      </c>
      <c r="AM102" s="3">
        <v>45765</v>
      </c>
      <c r="AN102" s="3">
        <v>45766</v>
      </c>
      <c r="AO102" s="3">
        <v>45767</v>
      </c>
      <c r="AP102" s="3">
        <v>45763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406.37177777777782</v>
      </c>
    </row>
    <row r="103" spans="1:56" ht="28.5" customHeight="1" x14ac:dyDescent="0.45">
      <c r="A103" s="3">
        <v>45734</v>
      </c>
      <c r="B103" s="14" t="s">
        <v>655</v>
      </c>
      <c r="C103" s="9" t="s">
        <v>155</v>
      </c>
      <c r="D103" s="13" t="s">
        <v>645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45768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0</v>
      </c>
      <c r="AC103" s="8">
        <v>5378.4500000000007</v>
      </c>
      <c r="AD103" s="8">
        <v>0</v>
      </c>
      <c r="AE103" s="8">
        <v>5378.4500000000007</v>
      </c>
      <c r="AF103" s="8" t="s">
        <v>610</v>
      </c>
      <c r="AG103" s="1" t="s">
        <v>123</v>
      </c>
      <c r="AH103" s="1" t="s">
        <v>75</v>
      </c>
      <c r="AI103" s="1">
        <v>4</v>
      </c>
      <c r="AJ103" s="3">
        <v>45768</v>
      </c>
      <c r="AK103" s="3">
        <v>45764</v>
      </c>
      <c r="AL103" s="3">
        <v>45757</v>
      </c>
      <c r="AM103" s="3">
        <v>45765</v>
      </c>
      <c r="AN103" s="3">
        <v>45766</v>
      </c>
      <c r="AO103" s="3">
        <v>45767</v>
      </c>
      <c r="AP103" s="3">
        <v>45763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406.37177777777782</v>
      </c>
    </row>
    <row r="104" spans="1:56" ht="28.5" customHeight="1" x14ac:dyDescent="0.45">
      <c r="A104" s="3">
        <v>45734</v>
      </c>
      <c r="B104" s="14" t="s">
        <v>692</v>
      </c>
      <c r="C104" s="9" t="s">
        <v>155</v>
      </c>
      <c r="D104" s="13" t="s">
        <v>671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45768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5378.4500000000007</v>
      </c>
      <c r="AB104" s="8">
        <v>0</v>
      </c>
      <c r="AC104" s="8">
        <v>5378.4500000000007</v>
      </c>
      <c r="AD104" s="8">
        <v>0</v>
      </c>
      <c r="AE104" s="8">
        <v>5378.4500000000007</v>
      </c>
      <c r="AF104" s="8" t="s">
        <v>610</v>
      </c>
      <c r="AG104" s="1" t="s">
        <v>123</v>
      </c>
      <c r="AH104" s="1" t="s">
        <v>75</v>
      </c>
      <c r="AI104" s="1">
        <v>4</v>
      </c>
      <c r="AJ104" s="3">
        <v>45768</v>
      </c>
      <c r="AK104" s="3">
        <v>45764</v>
      </c>
      <c r="AL104" s="3">
        <v>45757</v>
      </c>
      <c r="AM104" s="3">
        <v>45765</v>
      </c>
      <c r="AN104" s="3">
        <v>45766</v>
      </c>
      <c r="AO104" s="3">
        <v>45767</v>
      </c>
      <c r="AP104" s="3">
        <v>45763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406.37177777777782</v>
      </c>
    </row>
    <row r="105" spans="1:56" ht="28.5" customHeight="1" x14ac:dyDescent="0.45">
      <c r="A105" s="3" t="s">
        <v>146</v>
      </c>
      <c r="B105" s="14" t="s">
        <v>146</v>
      </c>
      <c r="C105" s="9" t="s">
        <v>155</v>
      </c>
      <c r="D105" s="13" t="s">
        <v>646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45768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 t="s">
        <v>610</v>
      </c>
      <c r="AG105" s="1" t="s">
        <v>123</v>
      </c>
      <c r="AH105" s="1" t="s">
        <v>75</v>
      </c>
      <c r="AI105" s="1">
        <v>4</v>
      </c>
      <c r="AJ105" s="3">
        <v>45768</v>
      </c>
      <c r="AK105" s="3">
        <v>45764</v>
      </c>
      <c r="AL105" s="3">
        <v>45757</v>
      </c>
      <c r="AM105" s="3">
        <v>45765</v>
      </c>
      <c r="AN105" s="3">
        <v>45766</v>
      </c>
      <c r="AO105" s="3">
        <v>45767</v>
      </c>
      <c r="AP105" s="3">
        <v>45763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406.37177777777782</v>
      </c>
    </row>
    <row r="106" spans="1:56" ht="28.5" customHeight="1" x14ac:dyDescent="0.45">
      <c r="A106" s="3">
        <v>45740</v>
      </c>
      <c r="B106" s="14" t="s">
        <v>138</v>
      </c>
      <c r="C106" s="9" t="s">
        <v>111</v>
      </c>
      <c r="D106" s="13" t="s">
        <v>693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45758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45758</v>
      </c>
      <c r="AK106" s="3">
        <v>45754</v>
      </c>
      <c r="AL106" s="3">
        <v>45747</v>
      </c>
      <c r="AM106" s="3">
        <v>45755</v>
      </c>
      <c r="AN106" s="3">
        <v>45756</v>
      </c>
      <c r="AO106" s="3">
        <v>45757</v>
      </c>
      <c r="AP106" s="3">
        <v>45753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250.15613333333337</v>
      </c>
    </row>
    <row r="107" spans="1:56" ht="28.5" customHeight="1" x14ac:dyDescent="0.45">
      <c r="A107" s="3">
        <v>45740</v>
      </c>
      <c r="B107" s="14" t="s">
        <v>694</v>
      </c>
      <c r="C107" s="9" t="s">
        <v>80</v>
      </c>
      <c r="D107" s="13" t="s">
        <v>340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45776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45776</v>
      </c>
      <c r="AK107" s="3">
        <v>45772</v>
      </c>
      <c r="AL107" s="3">
        <v>45765</v>
      </c>
      <c r="AM107" s="3">
        <v>45773</v>
      </c>
      <c r="AN107" s="3">
        <v>45774</v>
      </c>
      <c r="AO107" s="3">
        <v>45775</v>
      </c>
      <c r="AP107" s="3">
        <v>45771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416.92688888888887</v>
      </c>
    </row>
    <row r="108" spans="1:56" ht="28.5" customHeight="1" x14ac:dyDescent="0.45">
      <c r="A108" s="3">
        <v>45740</v>
      </c>
      <c r="B108" s="14" t="s">
        <v>138</v>
      </c>
      <c r="C108" s="9" t="s">
        <v>80</v>
      </c>
      <c r="D108" s="13" t="s">
        <v>394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3227.07</v>
      </c>
      <c r="AB108" s="8">
        <v>0</v>
      </c>
      <c r="AC108" s="8">
        <v>3227.07</v>
      </c>
      <c r="AD108" s="8">
        <v>0</v>
      </c>
      <c r="AE108" s="8">
        <v>3227.07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243.82306666666665</v>
      </c>
    </row>
    <row r="109" spans="1:56" ht="28.5" customHeight="1" x14ac:dyDescent="0.45">
      <c r="A109" s="3" t="s">
        <v>146</v>
      </c>
      <c r="B109" s="14" t="s">
        <v>146</v>
      </c>
      <c r="C109" s="9" t="s">
        <v>152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45777</v>
      </c>
      <c r="U109" s="11">
        <v>140000</v>
      </c>
      <c r="V109" s="10">
        <v>0</v>
      </c>
      <c r="W109" s="10">
        <v>140000</v>
      </c>
      <c r="X109" s="10">
        <v>0</v>
      </c>
      <c r="Y109" s="10">
        <v>147000</v>
      </c>
      <c r="Z109" s="9" t="s">
        <v>81</v>
      </c>
      <c r="AA109" s="8">
        <v>146685</v>
      </c>
      <c r="AB109" s="8">
        <v>0</v>
      </c>
      <c r="AC109" s="8">
        <v>146685</v>
      </c>
      <c r="AD109" s="8">
        <v>0</v>
      </c>
      <c r="AE109" s="8">
        <v>146685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45777</v>
      </c>
      <c r="AK109" s="3">
        <v>45773</v>
      </c>
      <c r="AL109" s="3">
        <v>45766</v>
      </c>
      <c r="AM109" s="3">
        <v>45774</v>
      </c>
      <c r="AN109" s="3">
        <v>45775</v>
      </c>
      <c r="AO109" s="3">
        <v>45776</v>
      </c>
      <c r="AP109" s="3">
        <v>45772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11082.866666666665</v>
      </c>
    </row>
    <row r="110" spans="1:56" ht="28.5" customHeight="1" x14ac:dyDescent="0.45">
      <c r="A110" s="3" t="s">
        <v>146</v>
      </c>
      <c r="B110" s="14" t="s">
        <v>146</v>
      </c>
      <c r="C110" s="9" t="s">
        <v>80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45777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22072.6</v>
      </c>
      <c r="AB110" s="8">
        <v>0</v>
      </c>
      <c r="AC110" s="8">
        <v>22072.6</v>
      </c>
      <c r="AD110" s="8">
        <v>0</v>
      </c>
      <c r="AE110" s="8">
        <v>22072.6</v>
      </c>
      <c r="AF110" s="8">
        <v>0</v>
      </c>
      <c r="AG110" s="1" t="s">
        <v>123</v>
      </c>
      <c r="AH110" s="1" t="s">
        <v>75</v>
      </c>
      <c r="AI110" s="1">
        <v>4</v>
      </c>
      <c r="AJ110" s="3">
        <v>45777</v>
      </c>
      <c r="AK110" s="3">
        <v>45773</v>
      </c>
      <c r="AL110" s="3">
        <v>45766</v>
      </c>
      <c r="AM110" s="3">
        <v>45774</v>
      </c>
      <c r="AN110" s="3">
        <v>45775</v>
      </c>
      <c r="AO110" s="3">
        <v>45776</v>
      </c>
      <c r="AP110" s="3">
        <v>45772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1667.7075555555555</v>
      </c>
    </row>
    <row r="111" spans="1:56" ht="28.5" customHeight="1" x14ac:dyDescent="0.45">
      <c r="A111" s="3">
        <v>45705</v>
      </c>
      <c r="B111" s="14" t="s">
        <v>423</v>
      </c>
      <c r="C111" s="9" t="s">
        <v>152</v>
      </c>
      <c r="D111" s="13" t="s">
        <v>242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252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122</v>
      </c>
      <c r="V111" s="10">
        <v>0</v>
      </c>
      <c r="W111" s="10">
        <v>122</v>
      </c>
      <c r="X111" s="10">
        <v>11870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510</v>
      </c>
      <c r="AG111" s="1" t="s">
        <v>123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 t="s">
        <v>146</v>
      </c>
      <c r="B112" s="14" t="s">
        <v>146</v>
      </c>
      <c r="C112" s="9" t="s">
        <v>98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63</v>
      </c>
      <c r="U112" s="11">
        <v>40000</v>
      </c>
      <c r="V112" s="10">
        <v>0</v>
      </c>
      <c r="W112" s="10">
        <v>40000</v>
      </c>
      <c r="X112" s="10">
        <v>0</v>
      </c>
      <c r="Y112" s="10">
        <v>42000</v>
      </c>
      <c r="Z112" s="9" t="s">
        <v>81</v>
      </c>
      <c r="AA112" s="8">
        <v>43027.600000000006</v>
      </c>
      <c r="AB112" s="8">
        <v>0</v>
      </c>
      <c r="AC112" s="8">
        <v>43027.600000000006</v>
      </c>
      <c r="AD112" s="8">
        <v>0</v>
      </c>
      <c r="AE112" s="8">
        <v>43027.600000000006</v>
      </c>
      <c r="AF112" s="8">
        <v>0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3250.9742222222226</v>
      </c>
    </row>
    <row r="113" spans="1:56" ht="28.5" customHeight="1" x14ac:dyDescent="0.45">
      <c r="A113" s="3">
        <v>45720</v>
      </c>
      <c r="B113" s="14" t="s">
        <v>503</v>
      </c>
      <c r="C113" s="9" t="s">
        <v>111</v>
      </c>
      <c r="D113" s="13" t="s">
        <v>485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250.15613333333337</v>
      </c>
    </row>
    <row r="114" spans="1:56" ht="28.5" customHeight="1" x14ac:dyDescent="0.45">
      <c r="A114" s="3">
        <v>45720</v>
      </c>
      <c r="B114" s="14" t="s">
        <v>504</v>
      </c>
      <c r="C114" s="9" t="s">
        <v>111</v>
      </c>
      <c r="D114" s="13" t="s">
        <v>486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81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123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250.15613333333337</v>
      </c>
    </row>
    <row r="115" spans="1:56" ht="28.5" customHeight="1" x14ac:dyDescent="0.45">
      <c r="A115" s="3">
        <v>45720</v>
      </c>
      <c r="B115" s="14" t="s">
        <v>502</v>
      </c>
      <c r="C115" s="9" t="s">
        <v>111</v>
      </c>
      <c r="D115" s="13" t="s">
        <v>487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123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416.92688888888887</v>
      </c>
    </row>
    <row r="116" spans="1:56" ht="28.5" customHeight="1" x14ac:dyDescent="0.45">
      <c r="A116" s="3">
        <v>45720</v>
      </c>
      <c r="B116" s="14" t="s">
        <v>505</v>
      </c>
      <c r="C116" s="9" t="s">
        <v>111</v>
      </c>
      <c r="D116" s="13" t="s">
        <v>490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124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416.92688888888887</v>
      </c>
    </row>
    <row r="117" spans="1:56" ht="28.5" customHeight="1" x14ac:dyDescent="0.45">
      <c r="A117" s="3">
        <v>45712</v>
      </c>
      <c r="B117" s="14" t="s">
        <v>448</v>
      </c>
      <c r="C117" s="9" t="s">
        <v>111</v>
      </c>
      <c r="D117" s="13" t="s">
        <v>127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416.92688888888887</v>
      </c>
    </row>
    <row r="118" spans="1:56" ht="28.5" customHeight="1" x14ac:dyDescent="0.45">
      <c r="A118" s="3">
        <v>45681</v>
      </c>
      <c r="B118" s="14" t="s">
        <v>376</v>
      </c>
      <c r="C118" s="9" t="s">
        <v>80</v>
      </c>
      <c r="D118" s="13" t="s">
        <v>373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124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262.82226666666674</v>
      </c>
    </row>
    <row r="119" spans="1:56" ht="28.5" customHeight="1" x14ac:dyDescent="0.45">
      <c r="A119" s="3">
        <v>45705</v>
      </c>
      <c r="B119" s="14" t="s">
        <v>422</v>
      </c>
      <c r="C119" s="9" t="s">
        <v>152</v>
      </c>
      <c r="D119" s="13" t="s">
        <v>209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252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855</v>
      </c>
      <c r="V119" s="10">
        <v>0</v>
      </c>
      <c r="W119" s="10">
        <v>855</v>
      </c>
      <c r="X119" s="10">
        <v>16440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445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45674</v>
      </c>
      <c r="B120" s="14" t="s">
        <v>370</v>
      </c>
      <c r="C120" s="9" t="s">
        <v>152</v>
      </c>
      <c r="D120" s="13" t="s">
        <v>360</v>
      </c>
      <c r="E120" s="9">
        <v>20</v>
      </c>
      <c r="F120" s="9">
        <v>35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252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152</v>
      </c>
      <c r="V120" s="10">
        <v>0</v>
      </c>
      <c r="W120" s="10">
        <v>152</v>
      </c>
      <c r="X120" s="10">
        <v>6000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5987</v>
      </c>
      <c r="AG120" s="1" t="s">
        <v>124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444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45611</v>
      </c>
      <c r="B121" s="14" t="s">
        <v>245</v>
      </c>
      <c r="C121" s="9" t="s">
        <v>152</v>
      </c>
      <c r="D121" s="13" t="s">
        <v>160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 t="s">
        <v>63</v>
      </c>
      <c r="U121" s="11">
        <v>2320</v>
      </c>
      <c r="V121" s="10">
        <v>0</v>
      </c>
      <c r="W121" s="10">
        <v>2320</v>
      </c>
      <c r="X121" s="10">
        <v>20900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45611</v>
      </c>
      <c r="B122" s="14" t="s">
        <v>248</v>
      </c>
      <c r="C122" s="9" t="s">
        <v>152</v>
      </c>
      <c r="D122" s="13" t="s">
        <v>241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117</v>
      </c>
      <c r="V122" s="10">
        <v>0</v>
      </c>
      <c r="W122" s="10">
        <v>117</v>
      </c>
      <c r="X122" s="10">
        <v>10065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45611</v>
      </c>
      <c r="B123" s="14" t="s">
        <v>247</v>
      </c>
      <c r="C123" s="9" t="s">
        <v>152</v>
      </c>
      <c r="D123" s="13" t="s">
        <v>226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 t="s">
        <v>63</v>
      </c>
      <c r="U123" s="11">
        <v>1434</v>
      </c>
      <c r="V123" s="10">
        <v>0</v>
      </c>
      <c r="W123" s="10">
        <v>1434</v>
      </c>
      <c r="X123" s="10">
        <v>11200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145</v>
      </c>
      <c r="AY123" s="2">
        <v>29.3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45523</v>
      </c>
      <c r="B124" s="14" t="s">
        <v>205</v>
      </c>
      <c r="C124" s="9" t="s">
        <v>152</v>
      </c>
      <c r="D124" s="13" t="s">
        <v>203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1260</v>
      </c>
      <c r="V124" s="10">
        <v>0</v>
      </c>
      <c r="W124" s="10">
        <v>1260</v>
      </c>
      <c r="X124" s="10">
        <v>11095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45523</v>
      </c>
      <c r="B125" s="14" t="s">
        <v>205</v>
      </c>
      <c r="C125" s="9" t="s">
        <v>152</v>
      </c>
      <c r="D125" s="13" t="s">
        <v>204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89</v>
      </c>
      <c r="V125" s="10">
        <v>0</v>
      </c>
      <c r="W125" s="10">
        <v>89</v>
      </c>
      <c r="X125" s="10">
        <v>11180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45643</v>
      </c>
      <c r="B126" s="14" t="s">
        <v>285</v>
      </c>
      <c r="C126" s="9" t="s">
        <v>111</v>
      </c>
      <c r="D126" s="13" t="s">
        <v>286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4000</v>
      </c>
      <c r="V126" s="10">
        <v>3712</v>
      </c>
      <c r="W126" s="10">
        <v>288</v>
      </c>
      <c r="X126" s="10">
        <v>4300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142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45720</v>
      </c>
      <c r="B127" s="14" t="s">
        <v>138</v>
      </c>
      <c r="C127" s="9" t="s">
        <v>111</v>
      </c>
      <c r="D127" s="13" t="s">
        <v>288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142</v>
      </c>
      <c r="U127" s="11">
        <v>4000</v>
      </c>
      <c r="V127" s="10">
        <v>4010</v>
      </c>
      <c r="W127" s="10">
        <v>0</v>
      </c>
      <c r="X127" s="10">
        <v>4470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45720</v>
      </c>
      <c r="B128" s="14" t="s">
        <v>138</v>
      </c>
      <c r="C128" s="9" t="s">
        <v>111</v>
      </c>
      <c r="D128" s="13" t="s">
        <v>334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142</v>
      </c>
      <c r="U128" s="11">
        <v>3000</v>
      </c>
      <c r="V128" s="10">
        <v>3065</v>
      </c>
      <c r="W128" s="10">
        <v>0</v>
      </c>
      <c r="X128" s="10">
        <v>3300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142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45628</v>
      </c>
      <c r="B129" s="14" t="s">
        <v>259</v>
      </c>
      <c r="C129" s="9" t="s">
        <v>111</v>
      </c>
      <c r="D129" s="13" t="s">
        <v>260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142</v>
      </c>
      <c r="U129" s="11">
        <v>2500</v>
      </c>
      <c r="V129" s="10">
        <v>2600</v>
      </c>
      <c r="W129" s="10">
        <v>0</v>
      </c>
      <c r="X129" s="10">
        <v>2800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142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45541</v>
      </c>
      <c r="B130" s="14" t="s">
        <v>211</v>
      </c>
      <c r="C130" s="9" t="s">
        <v>111</v>
      </c>
      <c r="D130" s="13" t="s">
        <v>212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142</v>
      </c>
      <c r="U130" s="11">
        <v>3000</v>
      </c>
      <c r="V130" s="10">
        <v>3318</v>
      </c>
      <c r="W130" s="10">
        <v>0</v>
      </c>
      <c r="X130" s="10">
        <v>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217</v>
      </c>
      <c r="AG130" s="1" t="s">
        <v>122</v>
      </c>
      <c r="AH130" s="1" t="s">
        <v>75</v>
      </c>
      <c r="AI130" s="1">
        <v>4</v>
      </c>
      <c r="AJ130" s="3" t="s">
        <v>142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 t="s">
        <v>348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45548</v>
      </c>
      <c r="B131" s="14" t="s">
        <v>215</v>
      </c>
      <c r="C131" s="9" t="s">
        <v>111</v>
      </c>
      <c r="D131" s="13" t="s">
        <v>214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142</v>
      </c>
      <c r="U131" s="11">
        <v>2500</v>
      </c>
      <c r="V131" s="10">
        <v>2364</v>
      </c>
      <c r="W131" s="10">
        <v>136</v>
      </c>
      <c r="X131" s="10">
        <v>5500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142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145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45581</v>
      </c>
      <c r="B132" s="14" t="s">
        <v>221</v>
      </c>
      <c r="C132" s="9" t="s">
        <v>111</v>
      </c>
      <c r="D132" s="13" t="s">
        <v>222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142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142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428778.9748000002</v>
      </c>
      <c r="AB133" s="8">
        <v>73694.353750000009</v>
      </c>
      <c r="AC133" s="8">
        <v>355084.62105000007</v>
      </c>
      <c r="AD133" s="8">
        <v>1834.6102500000002</v>
      </c>
      <c r="AE133" s="8">
        <v>426944.36455000017</v>
      </c>
      <c r="AF133" s="8" t="s">
        <v>58</v>
      </c>
      <c r="AG133" s="1" t="s">
        <v>122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45674</v>
      </c>
      <c r="B134" s="14" t="s">
        <v>327</v>
      </c>
      <c r="C134" s="9" t="s">
        <v>132</v>
      </c>
      <c r="D134" s="13" t="s">
        <v>307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114</v>
      </c>
      <c r="T134" s="12">
        <v>45747</v>
      </c>
      <c r="U134" s="11">
        <v>5000</v>
      </c>
      <c r="V134" s="10">
        <v>5000</v>
      </c>
      <c r="W134" s="10">
        <v>0</v>
      </c>
      <c r="X134" s="10">
        <v>5000</v>
      </c>
      <c r="Y134" s="10">
        <v>0</v>
      </c>
      <c r="Z134" s="9" t="s">
        <v>117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74</v>
      </c>
      <c r="AI134" s="1">
        <v>2</v>
      </c>
      <c r="AJ134" s="3">
        <v>45747</v>
      </c>
      <c r="AK134" s="3">
        <v>0</v>
      </c>
      <c r="AL134" s="3">
        <v>45738</v>
      </c>
      <c r="AM134" s="3">
        <v>45745</v>
      </c>
      <c r="AN134" s="3">
        <v>45746</v>
      </c>
      <c r="AO134" s="3">
        <v>45746</v>
      </c>
      <c r="AP134" s="3">
        <v>45742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118</v>
      </c>
      <c r="BD134" s="56">
        <v>0</v>
      </c>
    </row>
    <row r="135" spans="1:56" ht="28.5" customHeight="1" x14ac:dyDescent="0.45">
      <c r="A135" s="3">
        <v>45694</v>
      </c>
      <c r="B135" s="14" t="s">
        <v>395</v>
      </c>
      <c r="C135" s="9" t="s">
        <v>132</v>
      </c>
      <c r="D135" s="13" t="s">
        <v>393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114</v>
      </c>
      <c r="T135" s="12">
        <v>45747</v>
      </c>
      <c r="U135" s="11">
        <v>7800</v>
      </c>
      <c r="V135" s="10">
        <v>7800</v>
      </c>
      <c r="W135" s="10">
        <v>0</v>
      </c>
      <c r="X135" s="10">
        <v>17840</v>
      </c>
      <c r="Y135" s="10">
        <v>0</v>
      </c>
      <c r="Z135" s="9" t="s">
        <v>117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74</v>
      </c>
      <c r="AI135" s="1">
        <v>2</v>
      </c>
      <c r="AJ135" s="3">
        <v>45747</v>
      </c>
      <c r="AK135" s="3">
        <v>0</v>
      </c>
      <c r="AL135" s="3">
        <v>45738</v>
      </c>
      <c r="AM135" s="3">
        <v>45745</v>
      </c>
      <c r="AN135" s="3">
        <v>45746</v>
      </c>
      <c r="AO135" s="3">
        <v>45746</v>
      </c>
      <c r="AP135" s="3">
        <v>45742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118</v>
      </c>
      <c r="BD135" s="56">
        <v>0</v>
      </c>
    </row>
    <row r="136" spans="1:56" ht="28.5" customHeight="1" x14ac:dyDescent="0.45">
      <c r="A136" s="3">
        <v>45694</v>
      </c>
      <c r="B136" s="14" t="s">
        <v>395</v>
      </c>
      <c r="C136" s="9" t="s">
        <v>132</v>
      </c>
      <c r="D136" s="13">
        <v>935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45747</v>
      </c>
      <c r="U136" s="11">
        <v>10000</v>
      </c>
      <c r="V136" s="10">
        <v>10000</v>
      </c>
      <c r="W136" s="10">
        <v>0</v>
      </c>
      <c r="X136" s="10">
        <v>6000</v>
      </c>
      <c r="Y136" s="10">
        <v>0</v>
      </c>
      <c r="Z136" s="9" t="s">
        <v>117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670</v>
      </c>
      <c r="AG136" s="1" t="s">
        <v>122</v>
      </c>
      <c r="AH136" s="1" t="s">
        <v>74</v>
      </c>
      <c r="AI136" s="1">
        <v>2</v>
      </c>
      <c r="AJ136" s="3">
        <v>45747</v>
      </c>
      <c r="AK136" s="3">
        <v>0</v>
      </c>
      <c r="AL136" s="3">
        <v>45738</v>
      </c>
      <c r="AM136" s="3">
        <v>45745</v>
      </c>
      <c r="AN136" s="3">
        <v>45746</v>
      </c>
      <c r="AO136" s="3">
        <v>45746</v>
      </c>
      <c r="AP136" s="3">
        <v>45742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118</v>
      </c>
      <c r="BD136" s="56">
        <v>0</v>
      </c>
    </row>
    <row r="137" spans="1:56" ht="28.5" customHeight="1" x14ac:dyDescent="0.45">
      <c r="A137" s="3">
        <v>45694</v>
      </c>
      <c r="B137" s="14" t="s">
        <v>395</v>
      </c>
      <c r="C137" s="9" t="s">
        <v>132</v>
      </c>
      <c r="D137" s="13">
        <v>935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45747</v>
      </c>
      <c r="U137" s="11">
        <v>8100</v>
      </c>
      <c r="V137" s="10">
        <v>8100</v>
      </c>
      <c r="W137" s="10">
        <v>0</v>
      </c>
      <c r="X137" s="10">
        <v>8000</v>
      </c>
      <c r="Y137" s="10">
        <v>0</v>
      </c>
      <c r="Z137" s="9" t="s">
        <v>117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74</v>
      </c>
      <c r="AI137" s="1">
        <v>2</v>
      </c>
      <c r="AJ137" s="3">
        <v>45747</v>
      </c>
      <c r="AK137" s="3">
        <v>0</v>
      </c>
      <c r="AL137" s="3">
        <v>45738</v>
      </c>
      <c r="AM137" s="3">
        <v>45745</v>
      </c>
      <c r="AN137" s="3">
        <v>45746</v>
      </c>
      <c r="AO137" s="3">
        <v>45746</v>
      </c>
      <c r="AP137" s="3">
        <v>45742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118</v>
      </c>
      <c r="BD137" s="56">
        <v>0</v>
      </c>
    </row>
    <row r="138" spans="1:56" ht="28.5" customHeight="1" x14ac:dyDescent="0.45">
      <c r="A138" s="3">
        <v>45674</v>
      </c>
      <c r="B138" s="14" t="s">
        <v>327</v>
      </c>
      <c r="C138" s="9" t="s">
        <v>132</v>
      </c>
      <c r="D138" s="13" t="s">
        <v>367</v>
      </c>
      <c r="E138" s="9">
        <v>20</v>
      </c>
      <c r="F138" s="9">
        <v>38</v>
      </c>
      <c r="G138" s="9" t="s">
        <v>60</v>
      </c>
      <c r="H138" s="9">
        <v>0</v>
      </c>
      <c r="I138" s="9">
        <v>82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>
        <v>45747</v>
      </c>
      <c r="U138" s="11">
        <v>5000</v>
      </c>
      <c r="V138" s="10">
        <v>4914</v>
      </c>
      <c r="W138" s="10">
        <v>86</v>
      </c>
      <c r="X138" s="10">
        <v>5400</v>
      </c>
      <c r="Y138" s="10">
        <v>0</v>
      </c>
      <c r="Z138" s="9" t="s">
        <v>117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74</v>
      </c>
      <c r="AI138" s="1">
        <v>2</v>
      </c>
      <c r="AJ138" s="3">
        <v>45747</v>
      </c>
      <c r="AK138" s="3">
        <v>0</v>
      </c>
      <c r="AL138" s="3">
        <v>45738</v>
      </c>
      <c r="AM138" s="3">
        <v>45745</v>
      </c>
      <c r="AN138" s="3">
        <v>45746</v>
      </c>
      <c r="AO138" s="3">
        <v>45746</v>
      </c>
      <c r="AP138" s="3">
        <v>45742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118</v>
      </c>
      <c r="BD138" s="56">
        <v>0</v>
      </c>
    </row>
    <row r="139" spans="1:56" ht="28.5" customHeight="1" x14ac:dyDescent="0.45">
      <c r="A139" s="3">
        <v>45674</v>
      </c>
      <c r="B139" s="14" t="s">
        <v>327</v>
      </c>
      <c r="C139" s="9" t="s">
        <v>132</v>
      </c>
      <c r="D139" s="13" t="s">
        <v>366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45747</v>
      </c>
      <c r="U139" s="11">
        <v>2500</v>
      </c>
      <c r="V139" s="10">
        <v>2602</v>
      </c>
      <c r="W139" s="10">
        <v>0</v>
      </c>
      <c r="X139" s="10">
        <v>2700</v>
      </c>
      <c r="Y139" s="10">
        <v>0</v>
      </c>
      <c r="Z139" s="9" t="s">
        <v>117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74</v>
      </c>
      <c r="AI139" s="1">
        <v>2</v>
      </c>
      <c r="AJ139" s="3">
        <v>45747</v>
      </c>
      <c r="AK139" s="3">
        <v>0</v>
      </c>
      <c r="AL139" s="3">
        <v>45738</v>
      </c>
      <c r="AM139" s="3">
        <v>45745</v>
      </c>
      <c r="AN139" s="3">
        <v>45746</v>
      </c>
      <c r="AO139" s="3">
        <v>45746</v>
      </c>
      <c r="AP139" s="3">
        <v>45742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8.5" customHeight="1" x14ac:dyDescent="0.45">
      <c r="A140" s="3">
        <v>45674</v>
      </c>
      <c r="B140" s="14" t="s">
        <v>327</v>
      </c>
      <c r="C140" s="9" t="s">
        <v>132</v>
      </c>
      <c r="D140" s="13" t="s">
        <v>365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45747</v>
      </c>
      <c r="U140" s="11">
        <v>2500</v>
      </c>
      <c r="V140" s="10">
        <v>2525</v>
      </c>
      <c r="W140" s="10">
        <v>0</v>
      </c>
      <c r="X140" s="10">
        <v>2750</v>
      </c>
      <c r="Y140" s="10">
        <v>0</v>
      </c>
      <c r="Z140" s="9" t="s">
        <v>117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74</v>
      </c>
      <c r="AI140" s="1">
        <v>2</v>
      </c>
      <c r="AJ140" s="3">
        <v>45747</v>
      </c>
      <c r="AK140" s="3">
        <v>0</v>
      </c>
      <c r="AL140" s="3">
        <v>45738</v>
      </c>
      <c r="AM140" s="3">
        <v>45745</v>
      </c>
      <c r="AN140" s="3">
        <v>45746</v>
      </c>
      <c r="AO140" s="3">
        <v>45746</v>
      </c>
      <c r="AP140" s="3">
        <v>45742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118</v>
      </c>
      <c r="BD140" s="56">
        <v>0</v>
      </c>
    </row>
    <row r="141" spans="1:56" ht="28.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38</v>
      </c>
      <c r="G141" s="9">
        <v>0</v>
      </c>
      <c r="H141" s="9">
        <v>0</v>
      </c>
      <c r="I141" s="9">
        <v>82</v>
      </c>
      <c r="J141" s="9" t="s">
        <v>78</v>
      </c>
      <c r="K141" s="9">
        <v>2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117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124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119</v>
      </c>
      <c r="BD141" s="56">
        <v>0</v>
      </c>
    </row>
    <row r="142" spans="1:56" ht="28.5" customHeight="1" x14ac:dyDescent="0.45">
      <c r="A142" s="3">
        <v>45707</v>
      </c>
      <c r="B142" s="14" t="s">
        <v>442</v>
      </c>
      <c r="C142" s="9" t="s">
        <v>86</v>
      </c>
      <c r="D142" s="13" t="s">
        <v>433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329</v>
      </c>
      <c r="T142" s="12">
        <v>45741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82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0</v>
      </c>
      <c r="AF142" s="8" t="s">
        <v>298</v>
      </c>
      <c r="AG142" s="1" t="s">
        <v>126</v>
      </c>
      <c r="AH142" s="1" t="s">
        <v>74</v>
      </c>
      <c r="AI142" s="1">
        <v>2</v>
      </c>
      <c r="AJ142" s="3">
        <v>45741</v>
      </c>
      <c r="AK142" s="3">
        <v>0</v>
      </c>
      <c r="AL142" s="3">
        <v>45732</v>
      </c>
      <c r="AM142" s="3">
        <v>45739</v>
      </c>
      <c r="AN142" s="3">
        <v>45740</v>
      </c>
      <c r="AO142" s="3">
        <v>45740</v>
      </c>
      <c r="AP142" s="3">
        <v>45736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45707</v>
      </c>
      <c r="B143" s="14" t="s">
        <v>442</v>
      </c>
      <c r="C143" s="9" t="s">
        <v>86</v>
      </c>
      <c r="D143" s="13" t="s">
        <v>434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329</v>
      </c>
      <c r="T143" s="12">
        <v>45741</v>
      </c>
      <c r="U143" s="11">
        <v>5000</v>
      </c>
      <c r="V143" s="10">
        <v>0</v>
      </c>
      <c r="W143" s="10">
        <v>5000</v>
      </c>
      <c r="X143" s="10">
        <v>5400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298</v>
      </c>
      <c r="AG143" s="1" t="s">
        <v>124</v>
      </c>
      <c r="AH143" s="1" t="s">
        <v>74</v>
      </c>
      <c r="AI143" s="1">
        <v>2</v>
      </c>
      <c r="AJ143" s="3">
        <v>45741</v>
      </c>
      <c r="AK143" s="3">
        <v>0</v>
      </c>
      <c r="AL143" s="3">
        <v>45732</v>
      </c>
      <c r="AM143" s="3">
        <v>45739</v>
      </c>
      <c r="AN143" s="3">
        <v>45740</v>
      </c>
      <c r="AO143" s="3">
        <v>45740</v>
      </c>
      <c r="AP143" s="3">
        <v>45736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8.5" customHeight="1" x14ac:dyDescent="0.45">
      <c r="A144" s="3">
        <v>45707</v>
      </c>
      <c r="B144" s="14" t="s">
        <v>442</v>
      </c>
      <c r="C144" s="9" t="s">
        <v>86</v>
      </c>
      <c r="D144" s="13" t="s">
        <v>379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329</v>
      </c>
      <c r="T144" s="12">
        <v>45741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10756.900000000001</v>
      </c>
      <c r="AC144" s="8">
        <v>0</v>
      </c>
      <c r="AD144" s="8">
        <v>0</v>
      </c>
      <c r="AE144" s="8">
        <v>0</v>
      </c>
      <c r="AF144" s="8" t="s">
        <v>298</v>
      </c>
      <c r="AG144" s="1" t="s">
        <v>124</v>
      </c>
      <c r="AH144" s="1" t="s">
        <v>74</v>
      </c>
      <c r="AI144" s="1">
        <v>2</v>
      </c>
      <c r="AJ144" s="3">
        <v>45741</v>
      </c>
      <c r="AK144" s="3">
        <v>0</v>
      </c>
      <c r="AL144" s="3">
        <v>45732</v>
      </c>
      <c r="AM144" s="3">
        <v>45739</v>
      </c>
      <c r="AN144" s="3">
        <v>45740</v>
      </c>
      <c r="AO144" s="3">
        <v>45740</v>
      </c>
      <c r="AP144" s="3">
        <v>45736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8.5" customHeight="1" x14ac:dyDescent="0.45">
      <c r="A145" s="3">
        <v>45731</v>
      </c>
      <c r="B145" s="14" t="s">
        <v>656</v>
      </c>
      <c r="C145" s="9" t="s">
        <v>86</v>
      </c>
      <c r="D145" s="13" t="s">
        <v>612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45741</v>
      </c>
      <c r="U145" s="11">
        <v>15000</v>
      </c>
      <c r="V145" s="10">
        <v>0</v>
      </c>
      <c r="W145" s="10">
        <v>15000</v>
      </c>
      <c r="X145" s="10">
        <v>5225</v>
      </c>
      <c r="Y145" s="10">
        <v>10263.75</v>
      </c>
      <c r="Z145" s="9" t="s">
        <v>82</v>
      </c>
      <c r="AA145" s="8">
        <v>11040.613237500002</v>
      </c>
      <c r="AB145" s="8">
        <v>11040.613237500002</v>
      </c>
      <c r="AC145" s="8">
        <v>0</v>
      </c>
      <c r="AD145" s="8">
        <v>0</v>
      </c>
      <c r="AE145" s="8">
        <v>0</v>
      </c>
      <c r="AF145" s="8" t="s">
        <v>243</v>
      </c>
      <c r="AG145" s="1" t="s">
        <v>123</v>
      </c>
      <c r="AH145" s="1" t="s">
        <v>74</v>
      </c>
      <c r="AI145" s="1">
        <v>2</v>
      </c>
      <c r="AJ145" s="3">
        <v>45741</v>
      </c>
      <c r="AK145" s="3">
        <v>0</v>
      </c>
      <c r="AL145" s="3">
        <v>45732</v>
      </c>
      <c r="AM145" s="3">
        <v>45739</v>
      </c>
      <c r="AN145" s="3">
        <v>45740</v>
      </c>
      <c r="AO145" s="3">
        <v>45740</v>
      </c>
      <c r="AP145" s="3">
        <v>45736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>
        <v>45731</v>
      </c>
      <c r="B146" s="14" t="s">
        <v>656</v>
      </c>
      <c r="C146" s="9" t="s">
        <v>86</v>
      </c>
      <c r="D146" s="13" t="s">
        <v>613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45741</v>
      </c>
      <c r="U146" s="11">
        <v>15000</v>
      </c>
      <c r="V146" s="10">
        <v>0</v>
      </c>
      <c r="W146" s="10">
        <v>15000</v>
      </c>
      <c r="X146" s="10">
        <v>15720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243</v>
      </c>
      <c r="AG146" s="1" t="s">
        <v>123</v>
      </c>
      <c r="AH146" s="1" t="s">
        <v>74</v>
      </c>
      <c r="AI146" s="1">
        <v>2</v>
      </c>
      <c r="AJ146" s="3">
        <v>45741</v>
      </c>
      <c r="AK146" s="3">
        <v>0</v>
      </c>
      <c r="AL146" s="3">
        <v>45732</v>
      </c>
      <c r="AM146" s="3">
        <v>45739</v>
      </c>
      <c r="AN146" s="3">
        <v>45740</v>
      </c>
      <c r="AO146" s="3">
        <v>45740</v>
      </c>
      <c r="AP146" s="3">
        <v>45736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8.5" customHeight="1" x14ac:dyDescent="0.45">
      <c r="A147" s="3">
        <v>45721</v>
      </c>
      <c r="B147" s="14" t="s">
        <v>511</v>
      </c>
      <c r="C147" s="9" t="s">
        <v>73</v>
      </c>
      <c r="D147" s="13" t="s">
        <v>231</v>
      </c>
      <c r="E147" s="9">
        <v>20</v>
      </c>
      <c r="F147" s="9">
        <v>32</v>
      </c>
      <c r="G147" s="9" t="s">
        <v>60</v>
      </c>
      <c r="H147" s="9">
        <v>0</v>
      </c>
      <c r="I147" s="9">
        <v>72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156</v>
      </c>
      <c r="T147" s="12">
        <v>45743</v>
      </c>
      <c r="U147" s="11">
        <v>10000</v>
      </c>
      <c r="V147" s="10">
        <v>0</v>
      </c>
      <c r="W147" s="10">
        <v>10000</v>
      </c>
      <c r="X147" s="10">
        <v>10509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123</v>
      </c>
      <c r="AH147" s="1" t="s">
        <v>74</v>
      </c>
      <c r="AI147" s="1">
        <v>2</v>
      </c>
      <c r="AJ147" s="3">
        <v>45743</v>
      </c>
      <c r="AK147" s="3">
        <v>0</v>
      </c>
      <c r="AL147" s="3">
        <v>45734</v>
      </c>
      <c r="AM147" s="3">
        <v>45741</v>
      </c>
      <c r="AN147" s="3">
        <v>45742</v>
      </c>
      <c r="AO147" s="3">
        <v>45742</v>
      </c>
      <c r="AP147" s="3">
        <v>45738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8.5" customHeight="1" x14ac:dyDescent="0.45">
      <c r="A148" s="3">
        <v>45714</v>
      </c>
      <c r="B148" s="14" t="s">
        <v>459</v>
      </c>
      <c r="C148" s="9" t="s">
        <v>86</v>
      </c>
      <c r="D148" s="13" t="s">
        <v>381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329</v>
      </c>
      <c r="T148" s="12">
        <v>45743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82</v>
      </c>
      <c r="AA148" s="8">
        <v>53784.500000000007</v>
      </c>
      <c r="AB148" s="8">
        <v>53784.500000000007</v>
      </c>
      <c r="AC148" s="8">
        <v>0</v>
      </c>
      <c r="AD148" s="8">
        <v>0</v>
      </c>
      <c r="AE148" s="8">
        <v>0</v>
      </c>
      <c r="AF148" s="8" t="s">
        <v>432</v>
      </c>
      <c r="AG148" s="1" t="s">
        <v>123</v>
      </c>
      <c r="AH148" s="1" t="s">
        <v>74</v>
      </c>
      <c r="AI148" s="1">
        <v>2</v>
      </c>
      <c r="AJ148" s="3">
        <v>45743</v>
      </c>
      <c r="AK148" s="3">
        <v>0</v>
      </c>
      <c r="AL148" s="3">
        <v>45734</v>
      </c>
      <c r="AM148" s="3">
        <v>45741</v>
      </c>
      <c r="AN148" s="3">
        <v>45742</v>
      </c>
      <c r="AO148" s="3">
        <v>45742</v>
      </c>
      <c r="AP148" s="3">
        <v>45738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8.5" customHeight="1" x14ac:dyDescent="0.45">
      <c r="A149" s="3">
        <v>45724</v>
      </c>
      <c r="B149" s="14" t="s">
        <v>589</v>
      </c>
      <c r="C149" s="9" t="s">
        <v>86</v>
      </c>
      <c r="D149" s="13" t="s">
        <v>322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45744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17183</v>
      </c>
      <c r="AC149" s="8">
        <v>4330.8000000000029</v>
      </c>
      <c r="AD149" s="8">
        <v>0</v>
      </c>
      <c r="AE149" s="8">
        <v>0</v>
      </c>
      <c r="AF149" s="8" t="s">
        <v>436</v>
      </c>
      <c r="AG149" s="1" t="s">
        <v>123</v>
      </c>
      <c r="AH149" s="1" t="s">
        <v>74</v>
      </c>
      <c r="AI149" s="1">
        <v>2</v>
      </c>
      <c r="AJ149" s="3">
        <v>45744</v>
      </c>
      <c r="AK149" s="3">
        <v>0</v>
      </c>
      <c r="AL149" s="3">
        <v>45735</v>
      </c>
      <c r="AM149" s="3">
        <v>45742</v>
      </c>
      <c r="AN149" s="3">
        <v>45743</v>
      </c>
      <c r="AO149" s="3">
        <v>45743</v>
      </c>
      <c r="AP149" s="3">
        <v>45739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331.06560000000019</v>
      </c>
    </row>
    <row r="150" spans="1:56" ht="28.5" customHeight="1" x14ac:dyDescent="0.45">
      <c r="A150" s="3">
        <v>45720</v>
      </c>
      <c r="B150" s="14" t="s">
        <v>506</v>
      </c>
      <c r="C150" s="9" t="s">
        <v>86</v>
      </c>
      <c r="D150" s="13" t="s">
        <v>405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45744</v>
      </c>
      <c r="U150" s="11">
        <v>25000</v>
      </c>
      <c r="V150" s="10">
        <v>0</v>
      </c>
      <c r="W150" s="10">
        <v>25000</v>
      </c>
      <c r="X150" s="10">
        <v>0</v>
      </c>
      <c r="Y150" s="10">
        <v>26250</v>
      </c>
      <c r="Z150" s="9" t="s">
        <v>82</v>
      </c>
      <c r="AA150" s="8">
        <v>26892.250000000004</v>
      </c>
      <c r="AB150" s="8">
        <v>0</v>
      </c>
      <c r="AC150" s="8">
        <v>26892.250000000004</v>
      </c>
      <c r="AD150" s="8">
        <v>0</v>
      </c>
      <c r="AE150" s="8">
        <v>0</v>
      </c>
      <c r="AF150" s="8" t="s">
        <v>432</v>
      </c>
      <c r="AG150" s="1" t="s">
        <v>123</v>
      </c>
      <c r="AH150" s="1" t="s">
        <v>74</v>
      </c>
      <c r="AI150" s="1">
        <v>2</v>
      </c>
      <c r="AJ150" s="3">
        <v>45744</v>
      </c>
      <c r="AK150" s="3">
        <v>0</v>
      </c>
      <c r="AL150" s="3">
        <v>45735</v>
      </c>
      <c r="AM150" s="3">
        <v>45742</v>
      </c>
      <c r="AN150" s="3">
        <v>45743</v>
      </c>
      <c r="AO150" s="3">
        <v>45743</v>
      </c>
      <c r="AP150" s="3">
        <v>45739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2055.7631111111114</v>
      </c>
    </row>
    <row r="151" spans="1:56" ht="28.5" customHeight="1" x14ac:dyDescent="0.45">
      <c r="A151" s="3">
        <v>45721</v>
      </c>
      <c r="B151" s="14" t="s">
        <v>522</v>
      </c>
      <c r="C151" s="9" t="s">
        <v>152</v>
      </c>
      <c r="D151" s="13" t="s">
        <v>491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>
        <v>45744</v>
      </c>
      <c r="U151" s="11">
        <v>10503</v>
      </c>
      <c r="V151" s="10">
        <v>0</v>
      </c>
      <c r="W151" s="10">
        <v>10503</v>
      </c>
      <c r="X151" s="10">
        <v>0</v>
      </c>
      <c r="Y151" s="10">
        <v>11028.15</v>
      </c>
      <c r="Z151" s="9" t="s">
        <v>82</v>
      </c>
      <c r="AA151" s="8">
        <v>11004.518250000001</v>
      </c>
      <c r="AB151" s="8">
        <v>0</v>
      </c>
      <c r="AC151" s="8">
        <v>11004.518250000001</v>
      </c>
      <c r="AD151" s="8">
        <v>0</v>
      </c>
      <c r="AE151" s="8">
        <v>0</v>
      </c>
      <c r="AF151" s="8">
        <v>0</v>
      </c>
      <c r="AG151" s="1" t="s">
        <v>123</v>
      </c>
      <c r="AH151" s="1" t="s">
        <v>74</v>
      </c>
      <c r="AI151" s="1">
        <v>2</v>
      </c>
      <c r="AJ151" s="3">
        <v>45744</v>
      </c>
      <c r="AK151" s="3">
        <v>0</v>
      </c>
      <c r="AL151" s="3">
        <v>45735</v>
      </c>
      <c r="AM151" s="3">
        <v>45742</v>
      </c>
      <c r="AN151" s="3">
        <v>45743</v>
      </c>
      <c r="AO151" s="3">
        <v>45743</v>
      </c>
      <c r="AP151" s="3">
        <v>45739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841.23428400000012</v>
      </c>
    </row>
    <row r="152" spans="1:56" ht="28.5" customHeight="1" x14ac:dyDescent="0.45">
      <c r="A152" s="3">
        <v>45724</v>
      </c>
      <c r="B152" s="14" t="s">
        <v>590</v>
      </c>
      <c r="C152" s="9" t="s">
        <v>86</v>
      </c>
      <c r="D152" s="13" t="s">
        <v>526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45744</v>
      </c>
      <c r="U152" s="11">
        <v>7000</v>
      </c>
      <c r="V152" s="10">
        <v>0</v>
      </c>
      <c r="W152" s="10">
        <v>7000</v>
      </c>
      <c r="X152" s="10">
        <v>0</v>
      </c>
      <c r="Y152" s="10">
        <v>7350</v>
      </c>
      <c r="Z152" s="9" t="s">
        <v>82</v>
      </c>
      <c r="AA152" s="8">
        <v>7529.8300000000008</v>
      </c>
      <c r="AB152" s="8">
        <v>0</v>
      </c>
      <c r="AC152" s="8">
        <v>7529.8300000000008</v>
      </c>
      <c r="AD152" s="8">
        <v>0</v>
      </c>
      <c r="AE152" s="8">
        <v>0</v>
      </c>
      <c r="AF152" s="8" t="s">
        <v>436</v>
      </c>
      <c r="AG152" s="1" t="s">
        <v>123</v>
      </c>
      <c r="AH152" s="1" t="s">
        <v>74</v>
      </c>
      <c r="AI152" s="1">
        <v>2</v>
      </c>
      <c r="AJ152" s="3">
        <v>45744</v>
      </c>
      <c r="AK152" s="3">
        <v>0</v>
      </c>
      <c r="AL152" s="3">
        <v>45735</v>
      </c>
      <c r="AM152" s="3">
        <v>45742</v>
      </c>
      <c r="AN152" s="3">
        <v>45743</v>
      </c>
      <c r="AO152" s="3">
        <v>45743</v>
      </c>
      <c r="AP152" s="3">
        <v>45739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575.61367111111122</v>
      </c>
    </row>
    <row r="153" spans="1:56" ht="28.5" customHeight="1" x14ac:dyDescent="0.45">
      <c r="A153" s="3">
        <v>45724</v>
      </c>
      <c r="B153" s="14" t="s">
        <v>590</v>
      </c>
      <c r="C153" s="9" t="s">
        <v>86</v>
      </c>
      <c r="D153" s="13" t="s">
        <v>527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45744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436</v>
      </c>
      <c r="AG153" s="1" t="s">
        <v>124</v>
      </c>
      <c r="AH153" s="1" t="s">
        <v>74</v>
      </c>
      <c r="AI153" s="1">
        <v>2</v>
      </c>
      <c r="AJ153" s="3">
        <v>45744</v>
      </c>
      <c r="AK153" s="3">
        <v>0</v>
      </c>
      <c r="AL153" s="3">
        <v>45735</v>
      </c>
      <c r="AM153" s="3">
        <v>45742</v>
      </c>
      <c r="AN153" s="3">
        <v>45743</v>
      </c>
      <c r="AO153" s="3">
        <v>45743</v>
      </c>
      <c r="AP153" s="3">
        <v>45739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2466.9157333333337</v>
      </c>
    </row>
    <row r="154" spans="1:56" ht="28.5" customHeight="1" x14ac:dyDescent="0.45">
      <c r="A154" s="3">
        <v>45721</v>
      </c>
      <c r="B154" s="14" t="s">
        <v>522</v>
      </c>
      <c r="C154" s="9" t="s">
        <v>152</v>
      </c>
      <c r="D154" s="13" t="s">
        <v>491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112</v>
      </c>
      <c r="T154" s="12">
        <v>45744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10477.5</v>
      </c>
      <c r="AB154" s="8">
        <v>0</v>
      </c>
      <c r="AC154" s="8">
        <v>10477.5</v>
      </c>
      <c r="AD154" s="8">
        <v>0</v>
      </c>
      <c r="AE154" s="8">
        <v>0</v>
      </c>
      <c r="AF154" s="8">
        <v>0</v>
      </c>
      <c r="AG154" s="1" t="s">
        <v>123</v>
      </c>
      <c r="AH154" s="1" t="s">
        <v>74</v>
      </c>
      <c r="AI154" s="1">
        <v>2</v>
      </c>
      <c r="AJ154" s="3">
        <v>45744</v>
      </c>
      <c r="AK154" s="3">
        <v>0</v>
      </c>
      <c r="AL154" s="3">
        <v>45735</v>
      </c>
      <c r="AM154" s="3">
        <v>45742</v>
      </c>
      <c r="AN154" s="3">
        <v>45743</v>
      </c>
      <c r="AO154" s="3">
        <v>45743</v>
      </c>
      <c r="AP154" s="3">
        <v>45739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800.9466666666666</v>
      </c>
    </row>
    <row r="155" spans="1:56" ht="28.5" customHeight="1" x14ac:dyDescent="0.45">
      <c r="A155" s="3">
        <v>45721</v>
      </c>
      <c r="B155" s="14" t="s">
        <v>520</v>
      </c>
      <c r="C155" s="9" t="s">
        <v>152</v>
      </c>
      <c r="D155" s="13" t="s">
        <v>293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>
        <v>45747</v>
      </c>
      <c r="U155" s="11">
        <v>10080</v>
      </c>
      <c r="V155" s="10">
        <v>0</v>
      </c>
      <c r="W155" s="10">
        <v>10080</v>
      </c>
      <c r="X155" s="10">
        <v>0</v>
      </c>
      <c r="Y155" s="10">
        <v>10584</v>
      </c>
      <c r="Z155" s="9" t="s">
        <v>82</v>
      </c>
      <c r="AA155" s="8">
        <v>10561.320000000002</v>
      </c>
      <c r="AB155" s="8">
        <v>0</v>
      </c>
      <c r="AC155" s="8">
        <v>10561.320000000002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74</v>
      </c>
      <c r="AI155" s="1">
        <v>2</v>
      </c>
      <c r="AJ155" s="3">
        <v>45747</v>
      </c>
      <c r="AK155" s="3">
        <v>0</v>
      </c>
      <c r="AL155" s="3">
        <v>45738</v>
      </c>
      <c r="AM155" s="3">
        <v>45745</v>
      </c>
      <c r="AN155" s="3">
        <v>45746</v>
      </c>
      <c r="AO155" s="3">
        <v>45746</v>
      </c>
      <c r="AP155" s="3">
        <v>45742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807.35424000000012</v>
      </c>
    </row>
    <row r="156" spans="1:56" ht="28.5" customHeight="1" x14ac:dyDescent="0.45">
      <c r="A156" s="3">
        <v>45721</v>
      </c>
      <c r="B156" s="14" t="s">
        <v>521</v>
      </c>
      <c r="C156" s="9" t="s">
        <v>152</v>
      </c>
      <c r="D156" s="13" t="s">
        <v>289</v>
      </c>
      <c r="E156" s="9">
        <v>20</v>
      </c>
      <c r="F156" s="9">
        <v>36</v>
      </c>
      <c r="G156" s="9" t="s">
        <v>60</v>
      </c>
      <c r="H156" s="9">
        <v>0</v>
      </c>
      <c r="I156" s="9">
        <v>78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112</v>
      </c>
      <c r="T156" s="12">
        <v>45747</v>
      </c>
      <c r="U156" s="11">
        <v>10080</v>
      </c>
      <c r="V156" s="10">
        <v>0</v>
      </c>
      <c r="W156" s="10">
        <v>10080</v>
      </c>
      <c r="X156" s="10">
        <v>10900</v>
      </c>
      <c r="Y156" s="10">
        <v>0</v>
      </c>
      <c r="Z156" s="9" t="s">
        <v>82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123</v>
      </c>
      <c r="AH156" s="1" t="s">
        <v>74</v>
      </c>
      <c r="AI156" s="1">
        <v>2</v>
      </c>
      <c r="AJ156" s="3">
        <v>45747</v>
      </c>
      <c r="AK156" s="3">
        <v>0</v>
      </c>
      <c r="AL156" s="3">
        <v>45738</v>
      </c>
      <c r="AM156" s="3">
        <v>45745</v>
      </c>
      <c r="AN156" s="3">
        <v>45746</v>
      </c>
      <c r="AO156" s="3">
        <v>45746</v>
      </c>
      <c r="AP156" s="3">
        <v>45742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8.5" customHeight="1" x14ac:dyDescent="0.45">
      <c r="A157" s="3">
        <v>45724</v>
      </c>
      <c r="B157" s="14" t="s">
        <v>591</v>
      </c>
      <c r="C157" s="9" t="s">
        <v>86</v>
      </c>
      <c r="D157" s="13" t="s">
        <v>528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45747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82</v>
      </c>
      <c r="AA157" s="8">
        <v>21513.800000000003</v>
      </c>
      <c r="AB157" s="8">
        <v>0</v>
      </c>
      <c r="AC157" s="8">
        <v>21513.800000000003</v>
      </c>
      <c r="AD157" s="8">
        <v>0</v>
      </c>
      <c r="AE157" s="8">
        <v>0</v>
      </c>
      <c r="AF157" s="8" t="s">
        <v>436</v>
      </c>
      <c r="AG157" s="1" t="s">
        <v>123</v>
      </c>
      <c r="AH157" s="1" t="s">
        <v>74</v>
      </c>
      <c r="AI157" s="1">
        <v>2</v>
      </c>
      <c r="AJ157" s="3">
        <v>45747</v>
      </c>
      <c r="AK157" s="3">
        <v>0</v>
      </c>
      <c r="AL157" s="3">
        <v>45738</v>
      </c>
      <c r="AM157" s="3">
        <v>45745</v>
      </c>
      <c r="AN157" s="3">
        <v>45746</v>
      </c>
      <c r="AO157" s="3">
        <v>45746</v>
      </c>
      <c r="AP157" s="3">
        <v>45742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1644.610488888889</v>
      </c>
    </row>
    <row r="158" spans="1:56" ht="28.5" customHeight="1" x14ac:dyDescent="0.45">
      <c r="A158" s="3">
        <v>45724</v>
      </c>
      <c r="B158" s="14" t="s">
        <v>591</v>
      </c>
      <c r="C158" s="9" t="s">
        <v>86</v>
      </c>
      <c r="D158" s="13" t="s">
        <v>269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45747</v>
      </c>
      <c r="U158" s="11">
        <v>15000</v>
      </c>
      <c r="V158" s="10">
        <v>0</v>
      </c>
      <c r="W158" s="10">
        <v>15000</v>
      </c>
      <c r="X158" s="10">
        <v>0</v>
      </c>
      <c r="Y158" s="10">
        <v>15750</v>
      </c>
      <c r="Z158" s="9" t="s">
        <v>82</v>
      </c>
      <c r="AA158" s="8">
        <v>16135.350000000002</v>
      </c>
      <c r="AB158" s="8">
        <v>0</v>
      </c>
      <c r="AC158" s="8">
        <v>16135.350000000002</v>
      </c>
      <c r="AD158" s="8">
        <v>0</v>
      </c>
      <c r="AE158" s="8">
        <v>0</v>
      </c>
      <c r="AF158" s="8" t="s">
        <v>436</v>
      </c>
      <c r="AG158" s="1" t="s">
        <v>123</v>
      </c>
      <c r="AH158" s="1" t="s">
        <v>74</v>
      </c>
      <c r="AI158" s="1">
        <v>2</v>
      </c>
      <c r="AJ158" s="3">
        <v>45747</v>
      </c>
      <c r="AK158" s="3">
        <v>0</v>
      </c>
      <c r="AL158" s="3">
        <v>45738</v>
      </c>
      <c r="AM158" s="3">
        <v>45745</v>
      </c>
      <c r="AN158" s="3">
        <v>45746</v>
      </c>
      <c r="AO158" s="3">
        <v>45746</v>
      </c>
      <c r="AP158" s="3">
        <v>45742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1233.4578666666669</v>
      </c>
    </row>
    <row r="159" spans="1:56" ht="28.5" customHeight="1" x14ac:dyDescent="0.45">
      <c r="A159" s="3">
        <v>45724</v>
      </c>
      <c r="B159" s="14" t="s">
        <v>591</v>
      </c>
      <c r="C159" s="9" t="s">
        <v>86</v>
      </c>
      <c r="D159" s="13" t="s">
        <v>529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45747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436</v>
      </c>
      <c r="AG159" s="1" t="s">
        <v>123</v>
      </c>
      <c r="AH159" s="1" t="s">
        <v>74</v>
      </c>
      <c r="AI159" s="1">
        <v>2</v>
      </c>
      <c r="AJ159" s="3">
        <v>45747</v>
      </c>
      <c r="AK159" s="3">
        <v>0</v>
      </c>
      <c r="AL159" s="3">
        <v>45738</v>
      </c>
      <c r="AM159" s="3">
        <v>45745</v>
      </c>
      <c r="AN159" s="3">
        <v>45746</v>
      </c>
      <c r="AO159" s="3">
        <v>45746</v>
      </c>
      <c r="AP159" s="3">
        <v>45742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822.3052444444445</v>
      </c>
    </row>
    <row r="160" spans="1:56" ht="28.5" customHeight="1" x14ac:dyDescent="0.45">
      <c r="A160" s="3">
        <v>45724</v>
      </c>
      <c r="B160" s="14" t="s">
        <v>592</v>
      </c>
      <c r="C160" s="9" t="s">
        <v>86</v>
      </c>
      <c r="D160" s="13" t="s">
        <v>268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45747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82</v>
      </c>
      <c r="AA160" s="8">
        <v>21513.800000000003</v>
      </c>
      <c r="AB160" s="8">
        <v>0</v>
      </c>
      <c r="AC160" s="8">
        <v>21513.800000000003</v>
      </c>
      <c r="AD160" s="8">
        <v>0</v>
      </c>
      <c r="AE160" s="8">
        <v>0</v>
      </c>
      <c r="AF160" s="8" t="s">
        <v>436</v>
      </c>
      <c r="AG160" s="1" t="s">
        <v>123</v>
      </c>
      <c r="AH160" s="1" t="s">
        <v>74</v>
      </c>
      <c r="AI160" s="1">
        <v>2</v>
      </c>
      <c r="AJ160" s="3">
        <v>45747</v>
      </c>
      <c r="AK160" s="3">
        <v>0</v>
      </c>
      <c r="AL160" s="3">
        <v>45738</v>
      </c>
      <c r="AM160" s="3">
        <v>45745</v>
      </c>
      <c r="AN160" s="3">
        <v>45746</v>
      </c>
      <c r="AO160" s="3">
        <v>45746</v>
      </c>
      <c r="AP160" s="3">
        <v>45742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1644.610488888889</v>
      </c>
    </row>
    <row r="161" spans="1:56" ht="28.5" customHeight="1" x14ac:dyDescent="0.45">
      <c r="A161" s="3">
        <v>45722</v>
      </c>
      <c r="B161" s="14" t="s">
        <v>530</v>
      </c>
      <c r="C161" s="9" t="s">
        <v>86</v>
      </c>
      <c r="D161" s="13" t="s">
        <v>321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45747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82</v>
      </c>
      <c r="AA161" s="8">
        <v>32270.700000000004</v>
      </c>
      <c r="AB161" s="8">
        <v>0</v>
      </c>
      <c r="AC161" s="8">
        <v>32270.700000000004</v>
      </c>
      <c r="AD161" s="8">
        <v>0</v>
      </c>
      <c r="AE161" s="8">
        <v>0</v>
      </c>
      <c r="AF161" s="8" t="s">
        <v>436</v>
      </c>
      <c r="AG161" s="1" t="s">
        <v>123</v>
      </c>
      <c r="AH161" s="1" t="s">
        <v>74</v>
      </c>
      <c r="AI161" s="1">
        <v>2</v>
      </c>
      <c r="AJ161" s="3">
        <v>45747</v>
      </c>
      <c r="AK161" s="3">
        <v>0</v>
      </c>
      <c r="AL161" s="3">
        <v>45738</v>
      </c>
      <c r="AM161" s="3">
        <v>45745</v>
      </c>
      <c r="AN161" s="3">
        <v>45746</v>
      </c>
      <c r="AO161" s="3">
        <v>45746</v>
      </c>
      <c r="AP161" s="3">
        <v>45742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2466.9157333333337</v>
      </c>
    </row>
    <row r="162" spans="1:56" ht="28.5" customHeight="1" x14ac:dyDescent="0.45">
      <c r="A162" s="3">
        <v>45723</v>
      </c>
      <c r="B162" s="14" t="s">
        <v>552</v>
      </c>
      <c r="C162" s="9" t="s">
        <v>86</v>
      </c>
      <c r="D162" s="13" t="s">
        <v>435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45747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82</v>
      </c>
      <c r="AA162" s="8">
        <v>43027.600000000006</v>
      </c>
      <c r="AB162" s="8">
        <v>0</v>
      </c>
      <c r="AC162" s="8">
        <v>43027.600000000006</v>
      </c>
      <c r="AD162" s="8">
        <v>0</v>
      </c>
      <c r="AE162" s="8">
        <v>0</v>
      </c>
      <c r="AF162" s="8" t="s">
        <v>436</v>
      </c>
      <c r="AG162" s="1" t="s">
        <v>123</v>
      </c>
      <c r="AH162" s="1" t="s">
        <v>74</v>
      </c>
      <c r="AI162" s="1">
        <v>2</v>
      </c>
      <c r="AJ162" s="3">
        <v>45747</v>
      </c>
      <c r="AK162" s="3">
        <v>0</v>
      </c>
      <c r="AL162" s="3">
        <v>45738</v>
      </c>
      <c r="AM162" s="3">
        <v>45745</v>
      </c>
      <c r="AN162" s="3">
        <v>45746</v>
      </c>
      <c r="AO162" s="3">
        <v>45746</v>
      </c>
      <c r="AP162" s="3">
        <v>45742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3289.220977777778</v>
      </c>
    </row>
    <row r="163" spans="1:56" ht="28.5" customHeight="1" x14ac:dyDescent="0.45">
      <c r="A163" s="3">
        <v>45724</v>
      </c>
      <c r="B163" s="14" t="s">
        <v>593</v>
      </c>
      <c r="C163" s="9" t="s">
        <v>86</v>
      </c>
      <c r="D163" s="13" t="s">
        <v>328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329</v>
      </c>
      <c r="T163" s="12">
        <v>45748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298</v>
      </c>
      <c r="AG163" s="1" t="s">
        <v>123</v>
      </c>
      <c r="AH163" s="1" t="s">
        <v>74</v>
      </c>
      <c r="AI163" s="1">
        <v>2</v>
      </c>
      <c r="AJ163" s="3">
        <v>45748</v>
      </c>
      <c r="AK163" s="3">
        <v>0</v>
      </c>
      <c r="AL163" s="3">
        <v>45739</v>
      </c>
      <c r="AM163" s="3">
        <v>45746</v>
      </c>
      <c r="AN163" s="3">
        <v>45747</v>
      </c>
      <c r="AO163" s="3">
        <v>45747</v>
      </c>
      <c r="AP163" s="3">
        <v>45743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1644.610488888889</v>
      </c>
    </row>
    <row r="164" spans="1:56" ht="28.5" customHeight="1" x14ac:dyDescent="0.45">
      <c r="A164" s="3">
        <v>45731</v>
      </c>
      <c r="B164" s="14" t="s">
        <v>657</v>
      </c>
      <c r="C164" s="9" t="s">
        <v>86</v>
      </c>
      <c r="D164" s="13" t="s">
        <v>615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45749</v>
      </c>
      <c r="U164" s="11">
        <v>15000</v>
      </c>
      <c r="V164" s="10">
        <v>0</v>
      </c>
      <c r="W164" s="10">
        <v>15000</v>
      </c>
      <c r="X164" s="10">
        <v>0</v>
      </c>
      <c r="Y164" s="10">
        <v>15750</v>
      </c>
      <c r="Z164" s="9" t="s">
        <v>82</v>
      </c>
      <c r="AA164" s="8">
        <v>16135.350000000002</v>
      </c>
      <c r="AB164" s="8">
        <v>0</v>
      </c>
      <c r="AC164" s="8">
        <v>16135.350000000002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45749</v>
      </c>
      <c r="AK164" s="3">
        <v>0</v>
      </c>
      <c r="AL164" s="3">
        <v>45740</v>
      </c>
      <c r="AM164" s="3">
        <v>45747</v>
      </c>
      <c r="AN164" s="3">
        <v>45748</v>
      </c>
      <c r="AO164" s="3">
        <v>45748</v>
      </c>
      <c r="AP164" s="3">
        <v>45744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1233.4578666666669</v>
      </c>
    </row>
    <row r="165" spans="1:56" ht="28.5" customHeight="1" x14ac:dyDescent="0.45">
      <c r="A165" s="3">
        <v>45731</v>
      </c>
      <c r="B165" s="14" t="s">
        <v>658</v>
      </c>
      <c r="C165" s="9" t="s">
        <v>86</v>
      </c>
      <c r="D165" s="13" t="s">
        <v>619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45749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45749</v>
      </c>
      <c r="AK165" s="3">
        <v>0</v>
      </c>
      <c r="AL165" s="3">
        <v>45740</v>
      </c>
      <c r="AM165" s="3">
        <v>45747</v>
      </c>
      <c r="AN165" s="3">
        <v>45748</v>
      </c>
      <c r="AO165" s="3">
        <v>45748</v>
      </c>
      <c r="AP165" s="3">
        <v>45744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45731</v>
      </c>
      <c r="B166" s="14" t="s">
        <v>658</v>
      </c>
      <c r="C166" s="9" t="s">
        <v>86</v>
      </c>
      <c r="D166" s="13" t="s">
        <v>620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45749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243</v>
      </c>
      <c r="AG166" s="1" t="s">
        <v>123</v>
      </c>
      <c r="AH166" s="1" t="s">
        <v>74</v>
      </c>
      <c r="AI166" s="1">
        <v>2</v>
      </c>
      <c r="AJ166" s="3">
        <v>45749</v>
      </c>
      <c r="AK166" s="3">
        <v>0</v>
      </c>
      <c r="AL166" s="3">
        <v>45740</v>
      </c>
      <c r="AM166" s="3">
        <v>45747</v>
      </c>
      <c r="AN166" s="3">
        <v>45748</v>
      </c>
      <c r="AO166" s="3">
        <v>45748</v>
      </c>
      <c r="AP166" s="3">
        <v>45744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822.3052444444445</v>
      </c>
    </row>
    <row r="167" spans="1:56" ht="28.5" customHeight="1" x14ac:dyDescent="0.45">
      <c r="A167" s="3">
        <v>45731</v>
      </c>
      <c r="B167" s="14" t="s">
        <v>659</v>
      </c>
      <c r="C167" s="9" t="s">
        <v>86</v>
      </c>
      <c r="D167" s="13" t="s">
        <v>621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45749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82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 t="s">
        <v>243</v>
      </c>
      <c r="AG167" s="1" t="s">
        <v>123</v>
      </c>
      <c r="AH167" s="1" t="s">
        <v>74</v>
      </c>
      <c r="AI167" s="1">
        <v>2</v>
      </c>
      <c r="AJ167" s="3">
        <v>45749</v>
      </c>
      <c r="AK167" s="3">
        <v>0</v>
      </c>
      <c r="AL167" s="3">
        <v>45740</v>
      </c>
      <c r="AM167" s="3">
        <v>45747</v>
      </c>
      <c r="AN167" s="3">
        <v>45748</v>
      </c>
      <c r="AO167" s="3">
        <v>45748</v>
      </c>
      <c r="AP167" s="3">
        <v>45744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822.3052444444445</v>
      </c>
    </row>
    <row r="168" spans="1:56" ht="28.5" customHeight="1" x14ac:dyDescent="0.45">
      <c r="A168" s="3">
        <v>45724</v>
      </c>
      <c r="B168" s="14" t="s">
        <v>593</v>
      </c>
      <c r="C168" s="9" t="s">
        <v>86</v>
      </c>
      <c r="D168" s="13" t="s">
        <v>527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329</v>
      </c>
      <c r="T168" s="12">
        <v>45750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82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 t="s">
        <v>298</v>
      </c>
      <c r="AG168" s="1" t="s">
        <v>123</v>
      </c>
      <c r="AH168" s="1" t="s">
        <v>74</v>
      </c>
      <c r="AI168" s="1">
        <v>2</v>
      </c>
      <c r="AJ168" s="3">
        <v>45750</v>
      </c>
      <c r="AK168" s="3">
        <v>0</v>
      </c>
      <c r="AL168" s="3">
        <v>45741</v>
      </c>
      <c r="AM168" s="3">
        <v>45748</v>
      </c>
      <c r="AN168" s="3">
        <v>45749</v>
      </c>
      <c r="AO168" s="3">
        <v>45749</v>
      </c>
      <c r="AP168" s="3">
        <v>45745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822.3052444444445</v>
      </c>
    </row>
    <row r="169" spans="1:56" ht="28.5" customHeight="1" x14ac:dyDescent="0.45">
      <c r="A169" s="3">
        <v>45722</v>
      </c>
      <c r="B169" s="14" t="s">
        <v>531</v>
      </c>
      <c r="C169" s="9" t="s">
        <v>86</v>
      </c>
      <c r="D169" s="13" t="s">
        <v>321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232</v>
      </c>
      <c r="T169" s="12">
        <v>45750</v>
      </c>
      <c r="U169" s="11">
        <v>40000</v>
      </c>
      <c r="V169" s="10">
        <v>0</v>
      </c>
      <c r="W169" s="10">
        <v>40000</v>
      </c>
      <c r="X169" s="10">
        <v>0</v>
      </c>
      <c r="Y169" s="10">
        <v>42000</v>
      </c>
      <c r="Z169" s="9" t="s">
        <v>82</v>
      </c>
      <c r="AA169" s="8">
        <v>43027.600000000006</v>
      </c>
      <c r="AB169" s="8">
        <v>0</v>
      </c>
      <c r="AC169" s="8">
        <v>43027.600000000006</v>
      </c>
      <c r="AD169" s="8">
        <v>0</v>
      </c>
      <c r="AE169" s="8">
        <v>0</v>
      </c>
      <c r="AF169" s="8" t="s">
        <v>436</v>
      </c>
      <c r="AG169" s="1" t="s">
        <v>123</v>
      </c>
      <c r="AH169" s="1" t="s">
        <v>74</v>
      </c>
      <c r="AI169" s="1">
        <v>2</v>
      </c>
      <c r="AJ169" s="3">
        <v>45750</v>
      </c>
      <c r="AK169" s="3">
        <v>0</v>
      </c>
      <c r="AL169" s="3">
        <v>45741</v>
      </c>
      <c r="AM169" s="3">
        <v>45748</v>
      </c>
      <c r="AN169" s="3">
        <v>45749</v>
      </c>
      <c r="AO169" s="3">
        <v>45749</v>
      </c>
      <c r="AP169" s="3">
        <v>45745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3289.220977777778</v>
      </c>
    </row>
    <row r="170" spans="1:56" ht="28.5" customHeight="1" x14ac:dyDescent="0.45">
      <c r="A170" s="3">
        <v>45731</v>
      </c>
      <c r="B170" s="14" t="s">
        <v>660</v>
      </c>
      <c r="C170" s="9" t="s">
        <v>86</v>
      </c>
      <c r="D170" s="13" t="s">
        <v>617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45751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 t="s">
        <v>243</v>
      </c>
      <c r="AG170" s="1" t="s">
        <v>123</v>
      </c>
      <c r="AH170" s="1" t="s">
        <v>74</v>
      </c>
      <c r="AI170" s="1">
        <v>2</v>
      </c>
      <c r="AJ170" s="3">
        <v>45751</v>
      </c>
      <c r="AK170" s="3">
        <v>0</v>
      </c>
      <c r="AL170" s="3">
        <v>45742</v>
      </c>
      <c r="AM170" s="3">
        <v>45749</v>
      </c>
      <c r="AN170" s="3">
        <v>45750</v>
      </c>
      <c r="AO170" s="3">
        <v>45750</v>
      </c>
      <c r="AP170" s="3">
        <v>45746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822.3052444444445</v>
      </c>
    </row>
    <row r="171" spans="1:56" ht="28.5" customHeight="1" x14ac:dyDescent="0.45">
      <c r="A171" s="3">
        <v>45731</v>
      </c>
      <c r="B171" s="14" t="s">
        <v>661</v>
      </c>
      <c r="C171" s="9" t="s">
        <v>86</v>
      </c>
      <c r="D171" s="13" t="s">
        <v>623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45751</v>
      </c>
      <c r="U171" s="11">
        <v>15000</v>
      </c>
      <c r="V171" s="10">
        <v>0</v>
      </c>
      <c r="W171" s="10">
        <v>15000</v>
      </c>
      <c r="X171" s="10">
        <v>0</v>
      </c>
      <c r="Y171" s="10">
        <v>15750</v>
      </c>
      <c r="Z171" s="9" t="s">
        <v>82</v>
      </c>
      <c r="AA171" s="8">
        <v>16135.350000000002</v>
      </c>
      <c r="AB171" s="8">
        <v>0</v>
      </c>
      <c r="AC171" s="8">
        <v>16135.350000000002</v>
      </c>
      <c r="AD171" s="8">
        <v>0</v>
      </c>
      <c r="AE171" s="8">
        <v>0</v>
      </c>
      <c r="AF171" s="8" t="s">
        <v>243</v>
      </c>
      <c r="AG171" s="1" t="s">
        <v>123</v>
      </c>
      <c r="AH171" s="1" t="s">
        <v>74</v>
      </c>
      <c r="AI171" s="1">
        <v>2</v>
      </c>
      <c r="AJ171" s="3">
        <v>45751</v>
      </c>
      <c r="AK171" s="3">
        <v>0</v>
      </c>
      <c r="AL171" s="3">
        <v>45742</v>
      </c>
      <c r="AM171" s="3">
        <v>45749</v>
      </c>
      <c r="AN171" s="3">
        <v>45750</v>
      </c>
      <c r="AO171" s="3">
        <v>45750</v>
      </c>
      <c r="AP171" s="3">
        <v>45746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1233.4578666666669</v>
      </c>
    </row>
    <row r="172" spans="1:56" ht="28.5" customHeight="1" x14ac:dyDescent="0.45">
      <c r="A172" s="3">
        <v>45731</v>
      </c>
      <c r="B172" s="14" t="s">
        <v>662</v>
      </c>
      <c r="C172" s="9" t="s">
        <v>86</v>
      </c>
      <c r="D172" s="13" t="s">
        <v>625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45751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243</v>
      </c>
      <c r="AG172" s="1" t="s">
        <v>123</v>
      </c>
      <c r="AH172" s="1" t="s">
        <v>74</v>
      </c>
      <c r="AI172" s="1">
        <v>2</v>
      </c>
      <c r="AJ172" s="3">
        <v>45751</v>
      </c>
      <c r="AK172" s="3">
        <v>0</v>
      </c>
      <c r="AL172" s="3">
        <v>45742</v>
      </c>
      <c r="AM172" s="3">
        <v>45749</v>
      </c>
      <c r="AN172" s="3">
        <v>45750</v>
      </c>
      <c r="AO172" s="3">
        <v>45750</v>
      </c>
      <c r="AP172" s="3">
        <v>45746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45724</v>
      </c>
      <c r="B173" s="14" t="s">
        <v>594</v>
      </c>
      <c r="C173" s="9" t="s">
        <v>86</v>
      </c>
      <c r="D173" s="13" t="s">
        <v>463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45751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 t="s">
        <v>436</v>
      </c>
      <c r="AG173" s="1" t="s">
        <v>123</v>
      </c>
      <c r="AH173" s="1" t="s">
        <v>74</v>
      </c>
      <c r="AI173" s="1">
        <v>2</v>
      </c>
      <c r="AJ173" s="3">
        <v>45751</v>
      </c>
      <c r="AK173" s="3">
        <v>0</v>
      </c>
      <c r="AL173" s="3">
        <v>45742</v>
      </c>
      <c r="AM173" s="3">
        <v>45749</v>
      </c>
      <c r="AN173" s="3">
        <v>45750</v>
      </c>
      <c r="AO173" s="3">
        <v>45750</v>
      </c>
      <c r="AP173" s="3">
        <v>45746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822.3052444444445</v>
      </c>
    </row>
    <row r="174" spans="1:56" ht="28.5" customHeight="1" x14ac:dyDescent="0.45">
      <c r="A174" s="3">
        <v>45724</v>
      </c>
      <c r="B174" s="14" t="s">
        <v>594</v>
      </c>
      <c r="C174" s="9" t="s">
        <v>86</v>
      </c>
      <c r="D174" s="13" t="s">
        <v>532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45751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 t="s">
        <v>436</v>
      </c>
      <c r="AG174" s="1" t="s">
        <v>123</v>
      </c>
      <c r="AH174" s="1" t="s">
        <v>74</v>
      </c>
      <c r="AI174" s="1">
        <v>2</v>
      </c>
      <c r="AJ174" s="3">
        <v>45751</v>
      </c>
      <c r="AK174" s="3">
        <v>0</v>
      </c>
      <c r="AL174" s="3">
        <v>45742</v>
      </c>
      <c r="AM174" s="3">
        <v>45749</v>
      </c>
      <c r="AN174" s="3">
        <v>45750</v>
      </c>
      <c r="AO174" s="3">
        <v>45750</v>
      </c>
      <c r="AP174" s="3">
        <v>45746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411.15262222222225</v>
      </c>
    </row>
    <row r="175" spans="1:56" ht="28.5" customHeight="1" x14ac:dyDescent="0.45">
      <c r="A175" s="3">
        <v>45722</v>
      </c>
      <c r="B175" s="14" t="s">
        <v>533</v>
      </c>
      <c r="C175" s="9" t="s">
        <v>86</v>
      </c>
      <c r="D175" s="13" t="s">
        <v>512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45754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82</v>
      </c>
      <c r="AA175" s="8">
        <v>21513.800000000003</v>
      </c>
      <c r="AB175" s="8">
        <v>0</v>
      </c>
      <c r="AC175" s="8">
        <v>21513.800000000003</v>
      </c>
      <c r="AD175" s="8">
        <v>0</v>
      </c>
      <c r="AE175" s="8">
        <v>0</v>
      </c>
      <c r="AF175" s="8" t="s">
        <v>436</v>
      </c>
      <c r="AG175" s="1" t="s">
        <v>123</v>
      </c>
      <c r="AH175" s="1" t="s">
        <v>74</v>
      </c>
      <c r="AI175" s="1">
        <v>2</v>
      </c>
      <c r="AJ175" s="3">
        <v>45754</v>
      </c>
      <c r="AK175" s="3">
        <v>0</v>
      </c>
      <c r="AL175" s="3">
        <v>45745</v>
      </c>
      <c r="AM175" s="3">
        <v>45752</v>
      </c>
      <c r="AN175" s="3">
        <v>45753</v>
      </c>
      <c r="AO175" s="3">
        <v>45753</v>
      </c>
      <c r="AP175" s="3">
        <v>45749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1644.610488888889</v>
      </c>
    </row>
    <row r="176" spans="1:56" ht="28.5" customHeight="1" x14ac:dyDescent="0.45">
      <c r="A176" s="3">
        <v>45737</v>
      </c>
      <c r="B176" s="14" t="s">
        <v>695</v>
      </c>
      <c r="C176" s="9" t="s">
        <v>73</v>
      </c>
      <c r="D176" s="13" t="s">
        <v>231</v>
      </c>
      <c r="E176" s="9">
        <v>20</v>
      </c>
      <c r="F176" s="9">
        <v>32</v>
      </c>
      <c r="G176" s="9" t="s">
        <v>60</v>
      </c>
      <c r="H176" s="9">
        <v>0</v>
      </c>
      <c r="I176" s="9">
        <v>72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156</v>
      </c>
      <c r="T176" s="12">
        <v>45752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82</v>
      </c>
      <c r="AA176" s="8">
        <v>4679.9500000000007</v>
      </c>
      <c r="AB176" s="8">
        <v>4679.9500000000007</v>
      </c>
      <c r="AC176" s="8">
        <v>0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74</v>
      </c>
      <c r="AI176" s="1">
        <v>2</v>
      </c>
      <c r="AJ176" s="3">
        <v>45752</v>
      </c>
      <c r="AK176" s="3">
        <v>0</v>
      </c>
      <c r="AL176" s="3">
        <v>45743</v>
      </c>
      <c r="AM176" s="3">
        <v>45750</v>
      </c>
      <c r="AN176" s="3">
        <v>45751</v>
      </c>
      <c r="AO176" s="3">
        <v>45751</v>
      </c>
      <c r="AP176" s="3">
        <v>45747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8.5" customHeight="1" x14ac:dyDescent="0.45">
      <c r="A177" s="3">
        <v>45724</v>
      </c>
      <c r="B177" s="14" t="s">
        <v>595</v>
      </c>
      <c r="C177" s="9" t="s">
        <v>86</v>
      </c>
      <c r="D177" s="13" t="s">
        <v>328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329</v>
      </c>
      <c r="T177" s="12">
        <v>45755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298</v>
      </c>
      <c r="AG177" s="1" t="s">
        <v>123</v>
      </c>
      <c r="AH177" s="1" t="s">
        <v>74</v>
      </c>
      <c r="AI177" s="1">
        <v>2</v>
      </c>
      <c r="AJ177" s="3">
        <v>45755</v>
      </c>
      <c r="AK177" s="3">
        <v>0</v>
      </c>
      <c r="AL177" s="3">
        <v>45746</v>
      </c>
      <c r="AM177" s="3">
        <v>45753</v>
      </c>
      <c r="AN177" s="3">
        <v>45754</v>
      </c>
      <c r="AO177" s="3">
        <v>45754</v>
      </c>
      <c r="AP177" s="3">
        <v>45750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1644.610488888889</v>
      </c>
    </row>
    <row r="178" spans="1:56" ht="28.5" customHeight="1" x14ac:dyDescent="0.45">
      <c r="A178" s="3">
        <v>45724</v>
      </c>
      <c r="B178" s="14" t="s">
        <v>595</v>
      </c>
      <c r="C178" s="9" t="s">
        <v>86</v>
      </c>
      <c r="D178" s="13" t="s">
        <v>406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329</v>
      </c>
      <c r="T178" s="12">
        <v>45756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298</v>
      </c>
      <c r="AG178" s="1" t="s">
        <v>123</v>
      </c>
      <c r="AH178" s="1" t="s">
        <v>74</v>
      </c>
      <c r="AI178" s="1">
        <v>2</v>
      </c>
      <c r="AJ178" s="3">
        <v>45756</v>
      </c>
      <c r="AK178" s="3">
        <v>0</v>
      </c>
      <c r="AL178" s="3">
        <v>45747</v>
      </c>
      <c r="AM178" s="3">
        <v>45754</v>
      </c>
      <c r="AN178" s="3">
        <v>45755</v>
      </c>
      <c r="AO178" s="3">
        <v>45755</v>
      </c>
      <c r="AP178" s="3">
        <v>45751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822.3052444444445</v>
      </c>
    </row>
    <row r="179" spans="1:56" ht="28.5" customHeight="1" x14ac:dyDescent="0.45">
      <c r="A179" s="3">
        <v>45731</v>
      </c>
      <c r="B179" s="14" t="s">
        <v>661</v>
      </c>
      <c r="C179" s="9" t="s">
        <v>86</v>
      </c>
      <c r="D179" s="13" t="s">
        <v>622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82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 t="s">
        <v>243</v>
      </c>
      <c r="AG179" s="1" t="s">
        <v>123</v>
      </c>
      <c r="AH179" s="1" t="s">
        <v>74</v>
      </c>
      <c r="AI179" s="1">
        <v>2</v>
      </c>
      <c r="AJ179" s="3">
        <v>45757</v>
      </c>
      <c r="AK179" s="3">
        <v>0</v>
      </c>
      <c r="AL179" s="3">
        <v>45748</v>
      </c>
      <c r="AM179" s="3">
        <v>45755</v>
      </c>
      <c r="AN179" s="3">
        <v>45756</v>
      </c>
      <c r="AO179" s="3">
        <v>45756</v>
      </c>
      <c r="AP179" s="3">
        <v>45752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411.15262222222225</v>
      </c>
    </row>
    <row r="180" spans="1:56" ht="28.5" customHeight="1" x14ac:dyDescent="0.45">
      <c r="A180" s="3">
        <v>45724</v>
      </c>
      <c r="B180" s="14" t="s">
        <v>596</v>
      </c>
      <c r="C180" s="9" t="s">
        <v>86</v>
      </c>
      <c r="D180" s="13" t="s">
        <v>527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45757</v>
      </c>
      <c r="U180" s="11">
        <v>30000</v>
      </c>
      <c r="V180" s="10">
        <v>0</v>
      </c>
      <c r="W180" s="10">
        <v>30000</v>
      </c>
      <c r="X180" s="10">
        <v>0</v>
      </c>
      <c r="Y180" s="10">
        <v>31500</v>
      </c>
      <c r="Z180" s="9" t="s">
        <v>82</v>
      </c>
      <c r="AA180" s="8">
        <v>32270.700000000004</v>
      </c>
      <c r="AB180" s="8">
        <v>0</v>
      </c>
      <c r="AC180" s="8">
        <v>32270.700000000004</v>
      </c>
      <c r="AD180" s="8">
        <v>0</v>
      </c>
      <c r="AE180" s="8">
        <v>0</v>
      </c>
      <c r="AF180" s="8" t="s">
        <v>436</v>
      </c>
      <c r="AG180" s="1" t="s">
        <v>123</v>
      </c>
      <c r="AH180" s="1" t="s">
        <v>74</v>
      </c>
      <c r="AI180" s="1">
        <v>2</v>
      </c>
      <c r="AJ180" s="3">
        <v>45757</v>
      </c>
      <c r="AK180" s="3">
        <v>0</v>
      </c>
      <c r="AL180" s="3">
        <v>45748</v>
      </c>
      <c r="AM180" s="3">
        <v>45755</v>
      </c>
      <c r="AN180" s="3">
        <v>45756</v>
      </c>
      <c r="AO180" s="3">
        <v>45756</v>
      </c>
      <c r="AP180" s="3">
        <v>45752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2466.9157333333337</v>
      </c>
    </row>
    <row r="181" spans="1:56" ht="28.5" customHeight="1" x14ac:dyDescent="0.45">
      <c r="A181" s="3">
        <v>45722</v>
      </c>
      <c r="B181" s="14" t="s">
        <v>534</v>
      </c>
      <c r="C181" s="9" t="s">
        <v>86</v>
      </c>
      <c r="D181" s="13" t="s">
        <v>321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45757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82</v>
      </c>
      <c r="AA181" s="8">
        <v>32270.700000000004</v>
      </c>
      <c r="AB181" s="8">
        <v>0</v>
      </c>
      <c r="AC181" s="8">
        <v>32270.700000000004</v>
      </c>
      <c r="AD181" s="8">
        <v>0</v>
      </c>
      <c r="AE181" s="8">
        <v>0</v>
      </c>
      <c r="AF181" s="8" t="s">
        <v>436</v>
      </c>
      <c r="AG181" s="1" t="s">
        <v>123</v>
      </c>
      <c r="AH181" s="1" t="s">
        <v>74</v>
      </c>
      <c r="AI181" s="1">
        <v>2</v>
      </c>
      <c r="AJ181" s="3">
        <v>45757</v>
      </c>
      <c r="AK181" s="3">
        <v>0</v>
      </c>
      <c r="AL181" s="3">
        <v>45748</v>
      </c>
      <c r="AM181" s="3">
        <v>45755</v>
      </c>
      <c r="AN181" s="3">
        <v>45756</v>
      </c>
      <c r="AO181" s="3">
        <v>45756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2466.9157333333337</v>
      </c>
    </row>
    <row r="182" spans="1:56" ht="28.5" customHeight="1" x14ac:dyDescent="0.45">
      <c r="A182" s="3">
        <v>45723</v>
      </c>
      <c r="B182" s="14" t="s">
        <v>553</v>
      </c>
      <c r="C182" s="9" t="s">
        <v>86</v>
      </c>
      <c r="D182" s="13" t="s">
        <v>435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45757</v>
      </c>
      <c r="U182" s="11">
        <v>40000</v>
      </c>
      <c r="V182" s="10">
        <v>0</v>
      </c>
      <c r="W182" s="10">
        <v>40000</v>
      </c>
      <c r="X182" s="10">
        <v>0</v>
      </c>
      <c r="Y182" s="10">
        <v>42000</v>
      </c>
      <c r="Z182" s="9" t="s">
        <v>82</v>
      </c>
      <c r="AA182" s="8">
        <v>43027.600000000006</v>
      </c>
      <c r="AB182" s="8">
        <v>0</v>
      </c>
      <c r="AC182" s="8">
        <v>43027.600000000006</v>
      </c>
      <c r="AD182" s="8">
        <v>0</v>
      </c>
      <c r="AE182" s="8">
        <v>0</v>
      </c>
      <c r="AF182" s="8" t="s">
        <v>436</v>
      </c>
      <c r="AG182" s="1" t="s">
        <v>123</v>
      </c>
      <c r="AH182" s="1" t="s">
        <v>74</v>
      </c>
      <c r="AI182" s="1">
        <v>2</v>
      </c>
      <c r="AJ182" s="3">
        <v>45757</v>
      </c>
      <c r="AK182" s="3">
        <v>0</v>
      </c>
      <c r="AL182" s="3">
        <v>45748</v>
      </c>
      <c r="AM182" s="3">
        <v>45755</v>
      </c>
      <c r="AN182" s="3">
        <v>45756</v>
      </c>
      <c r="AO182" s="3">
        <v>45756</v>
      </c>
      <c r="AP182" s="3">
        <v>45752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3289.220977777778</v>
      </c>
    </row>
    <row r="183" spans="1:56" ht="28.5" customHeight="1" x14ac:dyDescent="0.45">
      <c r="A183" s="3">
        <v>45724</v>
      </c>
      <c r="B183" s="14" t="s">
        <v>597</v>
      </c>
      <c r="C183" s="9" t="s">
        <v>86</v>
      </c>
      <c r="D183" s="13" t="s">
        <v>328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329</v>
      </c>
      <c r="T183" s="12">
        <v>45765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82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0</v>
      </c>
      <c r="AF183" s="8" t="s">
        <v>298</v>
      </c>
      <c r="AG183" s="1" t="s">
        <v>123</v>
      </c>
      <c r="AH183" s="1" t="s">
        <v>74</v>
      </c>
      <c r="AI183" s="1">
        <v>2</v>
      </c>
      <c r="AJ183" s="3">
        <v>45765</v>
      </c>
      <c r="AK183" s="3">
        <v>0</v>
      </c>
      <c r="AL183" s="3">
        <v>45756</v>
      </c>
      <c r="AM183" s="3">
        <v>45763</v>
      </c>
      <c r="AN183" s="3">
        <v>45764</v>
      </c>
      <c r="AO183" s="3">
        <v>45764</v>
      </c>
      <c r="AP183" s="3">
        <v>45760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1644.610488888889</v>
      </c>
    </row>
    <row r="184" spans="1:56" ht="28.5" customHeight="1" x14ac:dyDescent="0.45">
      <c r="A184" s="3">
        <v>45728</v>
      </c>
      <c r="B184" s="14" t="s">
        <v>598</v>
      </c>
      <c r="C184" s="9" t="s">
        <v>86</v>
      </c>
      <c r="D184" s="13" t="s">
        <v>599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45770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82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 t="s">
        <v>243</v>
      </c>
      <c r="AG184" s="1" t="s">
        <v>123</v>
      </c>
      <c r="AH184" s="1" t="s">
        <v>74</v>
      </c>
      <c r="AI184" s="1">
        <v>2</v>
      </c>
      <c r="AJ184" s="3">
        <v>45770</v>
      </c>
      <c r="AK184" s="3">
        <v>0</v>
      </c>
      <c r="AL184" s="3">
        <v>45761</v>
      </c>
      <c r="AM184" s="3">
        <v>45768</v>
      </c>
      <c r="AN184" s="3">
        <v>45769</v>
      </c>
      <c r="AO184" s="3">
        <v>45769</v>
      </c>
      <c r="AP184" s="3">
        <v>45765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822.3052444444445</v>
      </c>
    </row>
    <row r="185" spans="1:56" ht="28.5" customHeight="1" x14ac:dyDescent="0.45">
      <c r="A185" s="3">
        <v>45731</v>
      </c>
      <c r="B185" s="14" t="s">
        <v>659</v>
      </c>
      <c r="C185" s="9" t="s">
        <v>86</v>
      </c>
      <c r="D185" s="13" t="s">
        <v>620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45771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243</v>
      </c>
      <c r="AG185" s="1" t="s">
        <v>123</v>
      </c>
      <c r="AH185" s="1" t="s">
        <v>74</v>
      </c>
      <c r="AI185" s="1">
        <v>2</v>
      </c>
      <c r="AJ185" s="3">
        <v>45771</v>
      </c>
      <c r="AK185" s="3">
        <v>0</v>
      </c>
      <c r="AL185" s="3">
        <v>45762</v>
      </c>
      <c r="AM185" s="3">
        <v>45769</v>
      </c>
      <c r="AN185" s="3">
        <v>45770</v>
      </c>
      <c r="AO185" s="3">
        <v>45770</v>
      </c>
      <c r="AP185" s="3">
        <v>45766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822.3052444444445</v>
      </c>
    </row>
    <row r="186" spans="1:56" ht="28.5" customHeight="1" x14ac:dyDescent="0.45">
      <c r="A186" s="3">
        <v>45724</v>
      </c>
      <c r="B186" s="14" t="s">
        <v>602</v>
      </c>
      <c r="C186" s="9" t="s">
        <v>86</v>
      </c>
      <c r="D186" s="13" t="s">
        <v>328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329</v>
      </c>
      <c r="T186" s="12">
        <v>45771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82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 t="s">
        <v>298</v>
      </c>
      <c r="AG186" s="1" t="s">
        <v>123</v>
      </c>
      <c r="AH186" s="1" t="s">
        <v>74</v>
      </c>
      <c r="AI186" s="1">
        <v>2</v>
      </c>
      <c r="AJ186" s="3">
        <v>45771</v>
      </c>
      <c r="AK186" s="3">
        <v>0</v>
      </c>
      <c r="AL186" s="3">
        <v>45762</v>
      </c>
      <c r="AM186" s="3">
        <v>45769</v>
      </c>
      <c r="AN186" s="3">
        <v>45770</v>
      </c>
      <c r="AO186" s="3">
        <v>45770</v>
      </c>
      <c r="AP186" s="3">
        <v>45766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822.3052444444445</v>
      </c>
    </row>
    <row r="187" spans="1:56" ht="28.5" customHeight="1" x14ac:dyDescent="0.45">
      <c r="A187" s="3">
        <v>45724</v>
      </c>
      <c r="B187" s="14" t="s">
        <v>602</v>
      </c>
      <c r="C187" s="9" t="s">
        <v>86</v>
      </c>
      <c r="D187" s="13" t="s">
        <v>527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329</v>
      </c>
      <c r="T187" s="12">
        <v>45771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298</v>
      </c>
      <c r="AG187" s="1" t="s">
        <v>123</v>
      </c>
      <c r="AH187" s="1" t="s">
        <v>74</v>
      </c>
      <c r="AI187" s="1">
        <v>2</v>
      </c>
      <c r="AJ187" s="3">
        <v>45771</v>
      </c>
      <c r="AK187" s="3">
        <v>0</v>
      </c>
      <c r="AL187" s="3">
        <v>45762</v>
      </c>
      <c r="AM187" s="3">
        <v>45769</v>
      </c>
      <c r="AN187" s="3">
        <v>45770</v>
      </c>
      <c r="AO187" s="3">
        <v>45770</v>
      </c>
      <c r="AP187" s="3">
        <v>45766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45731</v>
      </c>
      <c r="B188" s="14" t="s">
        <v>657</v>
      </c>
      <c r="C188" s="9" t="s">
        <v>86</v>
      </c>
      <c r="D188" s="13" t="s">
        <v>613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45772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243</v>
      </c>
      <c r="AG188" s="1" t="s">
        <v>123</v>
      </c>
      <c r="AH188" s="1" t="s">
        <v>74</v>
      </c>
      <c r="AI188" s="1">
        <v>2</v>
      </c>
      <c r="AJ188" s="3">
        <v>45772</v>
      </c>
      <c r="AK188" s="3">
        <v>0</v>
      </c>
      <c r="AL188" s="3">
        <v>45763</v>
      </c>
      <c r="AM188" s="3">
        <v>45770</v>
      </c>
      <c r="AN188" s="3">
        <v>45771</v>
      </c>
      <c r="AO188" s="3">
        <v>45771</v>
      </c>
      <c r="AP188" s="3">
        <v>45767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822.3052444444445</v>
      </c>
    </row>
    <row r="189" spans="1:56" ht="28.5" customHeight="1" x14ac:dyDescent="0.45">
      <c r="A189" s="3">
        <v>45736</v>
      </c>
      <c r="B189" s="14" t="s">
        <v>696</v>
      </c>
      <c r="C189" s="9" t="s">
        <v>86</v>
      </c>
      <c r="D189" s="13" t="s">
        <v>311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45759</v>
      </c>
      <c r="U189" s="11">
        <v>15000</v>
      </c>
      <c r="V189" s="10">
        <v>0</v>
      </c>
      <c r="W189" s="10">
        <v>15000</v>
      </c>
      <c r="X189" s="10">
        <v>0</v>
      </c>
      <c r="Y189" s="10">
        <v>15750</v>
      </c>
      <c r="Z189" s="9" t="s">
        <v>82</v>
      </c>
      <c r="AA189" s="8">
        <v>16135.350000000002</v>
      </c>
      <c r="AB189" s="8">
        <v>0</v>
      </c>
      <c r="AC189" s="8">
        <v>16135.350000000002</v>
      </c>
      <c r="AD189" s="8">
        <v>0</v>
      </c>
      <c r="AE189" s="8">
        <v>0</v>
      </c>
      <c r="AF189" s="8" t="s">
        <v>312</v>
      </c>
      <c r="AG189" s="1" t="s">
        <v>123</v>
      </c>
      <c r="AH189" s="1" t="s">
        <v>74</v>
      </c>
      <c r="AI189" s="1">
        <v>2</v>
      </c>
      <c r="AJ189" s="3">
        <v>45759</v>
      </c>
      <c r="AK189" s="3">
        <v>0</v>
      </c>
      <c r="AL189" s="3">
        <v>45750</v>
      </c>
      <c r="AM189" s="3">
        <v>45757</v>
      </c>
      <c r="AN189" s="3">
        <v>45758</v>
      </c>
      <c r="AO189" s="3">
        <v>45758</v>
      </c>
      <c r="AP189" s="3">
        <v>45754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1233.4578666666669</v>
      </c>
    </row>
    <row r="190" spans="1:56" ht="28.5" customHeight="1" x14ac:dyDescent="0.45">
      <c r="A190" s="3">
        <v>45736</v>
      </c>
      <c r="B190" s="14" t="s">
        <v>696</v>
      </c>
      <c r="C190" s="9" t="s">
        <v>86</v>
      </c>
      <c r="D190" s="13" t="s">
        <v>314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45764</v>
      </c>
      <c r="U190" s="11">
        <v>14000</v>
      </c>
      <c r="V190" s="10">
        <v>0</v>
      </c>
      <c r="W190" s="10">
        <v>14000</v>
      </c>
      <c r="X190" s="10">
        <v>0</v>
      </c>
      <c r="Y190" s="10">
        <v>14700</v>
      </c>
      <c r="Z190" s="9" t="s">
        <v>82</v>
      </c>
      <c r="AA190" s="8">
        <v>15059.660000000002</v>
      </c>
      <c r="AB190" s="8">
        <v>0</v>
      </c>
      <c r="AC190" s="8">
        <v>15059.660000000002</v>
      </c>
      <c r="AD190" s="8">
        <v>0</v>
      </c>
      <c r="AE190" s="8">
        <v>0</v>
      </c>
      <c r="AF190" s="8" t="s">
        <v>312</v>
      </c>
      <c r="AG190" s="1" t="s">
        <v>61</v>
      </c>
      <c r="AH190" s="1" t="s">
        <v>74</v>
      </c>
      <c r="AI190" s="1">
        <v>2</v>
      </c>
      <c r="AJ190" s="3">
        <v>45764</v>
      </c>
      <c r="AK190" s="3">
        <v>0</v>
      </c>
      <c r="AL190" s="3">
        <v>45755</v>
      </c>
      <c r="AM190" s="3">
        <v>45762</v>
      </c>
      <c r="AN190" s="3">
        <v>45763</v>
      </c>
      <c r="AO190" s="3">
        <v>45763</v>
      </c>
      <c r="AP190" s="3">
        <v>45759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1151.2273422222224</v>
      </c>
    </row>
    <row r="191" spans="1:56" ht="28.5" customHeight="1" x14ac:dyDescent="0.45">
      <c r="A191" s="3">
        <v>45736</v>
      </c>
      <c r="B191" s="14" t="s">
        <v>697</v>
      </c>
      <c r="C191" s="9" t="s">
        <v>86</v>
      </c>
      <c r="D191" s="13" t="s">
        <v>647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82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 t="s">
        <v>312</v>
      </c>
      <c r="AG191" s="1" t="s">
        <v>61</v>
      </c>
      <c r="AH191" s="1" t="s">
        <v>74</v>
      </c>
      <c r="AI191" s="1">
        <v>2</v>
      </c>
      <c r="AJ191" s="3">
        <v>45757</v>
      </c>
      <c r="AK191" s="3">
        <v>0</v>
      </c>
      <c r="AL191" s="3">
        <v>45748</v>
      </c>
      <c r="AM191" s="3">
        <v>45755</v>
      </c>
      <c r="AN191" s="3">
        <v>45756</v>
      </c>
      <c r="AO191" s="3">
        <v>45756</v>
      </c>
      <c r="AP191" s="3">
        <v>45752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411.15262222222225</v>
      </c>
    </row>
    <row r="192" spans="1:56" ht="28.5" customHeight="1" x14ac:dyDescent="0.45">
      <c r="A192" s="3">
        <v>45736</v>
      </c>
      <c r="B192" s="14" t="s">
        <v>698</v>
      </c>
      <c r="C192" s="9" t="s">
        <v>86</v>
      </c>
      <c r="D192" s="13" t="s">
        <v>404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45766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432</v>
      </c>
      <c r="AG192" s="1" t="s">
        <v>123</v>
      </c>
      <c r="AH192" s="1" t="s">
        <v>74</v>
      </c>
      <c r="AI192" s="1">
        <v>2</v>
      </c>
      <c r="AJ192" s="3">
        <v>45766</v>
      </c>
      <c r="AK192" s="3">
        <v>0</v>
      </c>
      <c r="AL192" s="3">
        <v>45757</v>
      </c>
      <c r="AM192" s="3">
        <v>45764</v>
      </c>
      <c r="AN192" s="3">
        <v>45765</v>
      </c>
      <c r="AO192" s="3">
        <v>45765</v>
      </c>
      <c r="AP192" s="3">
        <v>45761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 t="s">
        <v>146</v>
      </c>
      <c r="B193" s="14" t="s">
        <v>146</v>
      </c>
      <c r="C193" s="9" t="s">
        <v>86</v>
      </c>
      <c r="D193" s="13" t="s">
        <v>61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45777</v>
      </c>
      <c r="U193" s="11">
        <v>46000</v>
      </c>
      <c r="V193" s="10">
        <v>0</v>
      </c>
      <c r="W193" s="10">
        <v>46000</v>
      </c>
      <c r="X193" s="10">
        <v>0</v>
      </c>
      <c r="Y193" s="10">
        <v>48300</v>
      </c>
      <c r="Z193" s="9" t="s">
        <v>82</v>
      </c>
      <c r="AA193" s="8">
        <v>49481.740000000005</v>
      </c>
      <c r="AB193" s="8">
        <v>0</v>
      </c>
      <c r="AC193" s="8">
        <v>49481.740000000005</v>
      </c>
      <c r="AD193" s="8">
        <v>0</v>
      </c>
      <c r="AE193" s="8">
        <v>0</v>
      </c>
      <c r="AF193" s="8">
        <v>0</v>
      </c>
      <c r="AG193" s="1" t="s">
        <v>123</v>
      </c>
      <c r="AH193" s="1" t="s">
        <v>74</v>
      </c>
      <c r="AI193" s="1">
        <v>2</v>
      </c>
      <c r="AJ193" s="3">
        <v>45777</v>
      </c>
      <c r="AK193" s="3">
        <v>0</v>
      </c>
      <c r="AL193" s="3">
        <v>45768</v>
      </c>
      <c r="AM193" s="3">
        <v>45775</v>
      </c>
      <c r="AN193" s="3">
        <v>45776</v>
      </c>
      <c r="AO193" s="3">
        <v>45776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3782.604124444445</v>
      </c>
    </row>
    <row r="194" spans="1:56" ht="28.5" customHeight="1" x14ac:dyDescent="0.45">
      <c r="A194" s="3" t="s">
        <v>146</v>
      </c>
      <c r="B194" s="14" t="s">
        <v>146</v>
      </c>
      <c r="C194" s="9" t="s">
        <v>152</v>
      </c>
      <c r="D194" s="13" t="s">
        <v>61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45777</v>
      </c>
      <c r="U194" s="11">
        <v>160000</v>
      </c>
      <c r="V194" s="10">
        <v>0</v>
      </c>
      <c r="W194" s="10">
        <v>160000</v>
      </c>
      <c r="X194" s="10">
        <v>0</v>
      </c>
      <c r="Y194" s="10">
        <v>168000</v>
      </c>
      <c r="Z194" s="9" t="s">
        <v>82</v>
      </c>
      <c r="AA194" s="8">
        <v>167640</v>
      </c>
      <c r="AB194" s="8">
        <v>0</v>
      </c>
      <c r="AC194" s="8">
        <v>167640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45777</v>
      </c>
      <c r="AK194" s="3">
        <v>0</v>
      </c>
      <c r="AL194" s="3">
        <v>45768</v>
      </c>
      <c r="AM194" s="3">
        <v>45775</v>
      </c>
      <c r="AN194" s="3">
        <v>45776</v>
      </c>
      <c r="AO194" s="3">
        <v>45776</v>
      </c>
      <c r="AP194" s="3">
        <v>45772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12815.146666666666</v>
      </c>
    </row>
    <row r="195" spans="1:56" ht="28.5" customHeight="1" x14ac:dyDescent="0.45">
      <c r="A195" s="3">
        <v>45731</v>
      </c>
      <c r="B195" s="14" t="s">
        <v>663</v>
      </c>
      <c r="C195" s="9" t="s">
        <v>86</v>
      </c>
      <c r="D195" s="13" t="s">
        <v>612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45779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243</v>
      </c>
      <c r="AG195" s="1" t="s">
        <v>123</v>
      </c>
      <c r="AH195" s="1" t="s">
        <v>74</v>
      </c>
      <c r="AI195" s="1">
        <v>2</v>
      </c>
      <c r="AJ195" s="3">
        <v>45779</v>
      </c>
      <c r="AK195" s="3">
        <v>0</v>
      </c>
      <c r="AL195" s="3">
        <v>45770</v>
      </c>
      <c r="AM195" s="3">
        <v>45777</v>
      </c>
      <c r="AN195" s="3">
        <v>45778</v>
      </c>
      <c r="AO195" s="3">
        <v>45778</v>
      </c>
      <c r="AP195" s="3">
        <v>45774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822.3052444444445</v>
      </c>
    </row>
    <row r="196" spans="1:56" ht="28.5" customHeight="1" x14ac:dyDescent="0.45">
      <c r="A196" s="3">
        <v>45731</v>
      </c>
      <c r="B196" s="14" t="s">
        <v>664</v>
      </c>
      <c r="C196" s="9" t="s">
        <v>86</v>
      </c>
      <c r="D196" s="13" t="s">
        <v>617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45779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243</v>
      </c>
      <c r="AG196" s="1" t="s">
        <v>123</v>
      </c>
      <c r="AH196" s="1" t="s">
        <v>74</v>
      </c>
      <c r="AI196" s="1">
        <v>2</v>
      </c>
      <c r="AJ196" s="3">
        <v>45779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45731</v>
      </c>
      <c r="B197" s="14" t="s">
        <v>665</v>
      </c>
      <c r="C197" s="9" t="s">
        <v>86</v>
      </c>
      <c r="D197" s="13" t="s">
        <v>623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45779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82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 t="s">
        <v>243</v>
      </c>
      <c r="AG197" s="1" t="s">
        <v>123</v>
      </c>
      <c r="AH197" s="1" t="s">
        <v>74</v>
      </c>
      <c r="AI197" s="1">
        <v>2</v>
      </c>
      <c r="AJ197" s="3">
        <v>45779</v>
      </c>
      <c r="AK197" s="3">
        <v>0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822.3052444444445</v>
      </c>
    </row>
    <row r="198" spans="1:56" ht="28.5" customHeight="1" x14ac:dyDescent="0.45">
      <c r="A198" s="3">
        <v>45731</v>
      </c>
      <c r="B198" s="14" t="s">
        <v>664</v>
      </c>
      <c r="C198" s="9" t="s">
        <v>86</v>
      </c>
      <c r="D198" s="13" t="s">
        <v>618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243</v>
      </c>
      <c r="AG198" s="1" t="s">
        <v>123</v>
      </c>
      <c r="AH198" s="1" t="s">
        <v>74</v>
      </c>
      <c r="AI198" s="1">
        <v>2</v>
      </c>
      <c r="AJ198" s="3">
        <v>45780</v>
      </c>
      <c r="AK198" s="3">
        <v>0</v>
      </c>
      <c r="AL198" s="3">
        <v>45771</v>
      </c>
      <c r="AM198" s="3">
        <v>45778</v>
      </c>
      <c r="AN198" s="3">
        <v>45779</v>
      </c>
      <c r="AO198" s="3">
        <v>45779</v>
      </c>
      <c r="AP198" s="3">
        <v>45775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411.15262222222225</v>
      </c>
    </row>
    <row r="199" spans="1:56" ht="28.5" customHeight="1" x14ac:dyDescent="0.45">
      <c r="A199" s="3">
        <v>45731</v>
      </c>
      <c r="B199" s="14" t="s">
        <v>665</v>
      </c>
      <c r="C199" s="9" t="s">
        <v>86</v>
      </c>
      <c r="D199" s="13" t="s">
        <v>624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45785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243</v>
      </c>
      <c r="AG199" s="1" t="s">
        <v>123</v>
      </c>
      <c r="AH199" s="1" t="s">
        <v>74</v>
      </c>
      <c r="AI199" s="1">
        <v>2</v>
      </c>
      <c r="AJ199" s="3">
        <v>45785</v>
      </c>
      <c r="AK199" s="3">
        <v>0</v>
      </c>
      <c r="AL199" s="3">
        <v>45776</v>
      </c>
      <c r="AM199" s="3">
        <v>45783</v>
      </c>
      <c r="AN199" s="3">
        <v>45784</v>
      </c>
      <c r="AO199" s="3">
        <v>45784</v>
      </c>
      <c r="AP199" s="3">
        <v>45780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411.15262222222225</v>
      </c>
    </row>
    <row r="200" spans="1:56" ht="28.5" customHeight="1" x14ac:dyDescent="0.45">
      <c r="A200" s="3">
        <v>45731</v>
      </c>
      <c r="B200" s="14" t="s">
        <v>660</v>
      </c>
      <c r="C200" s="9" t="s">
        <v>86</v>
      </c>
      <c r="D200" s="13" t="s">
        <v>616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45790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82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 t="s">
        <v>243</v>
      </c>
      <c r="AG200" s="1" t="s">
        <v>123</v>
      </c>
      <c r="AH200" s="1" t="s">
        <v>74</v>
      </c>
      <c r="AI200" s="1">
        <v>2</v>
      </c>
      <c r="AJ200" s="3">
        <v>45790</v>
      </c>
      <c r="AK200" s="3">
        <v>0</v>
      </c>
      <c r="AL200" s="3">
        <v>45781</v>
      </c>
      <c r="AM200" s="3">
        <v>45788</v>
      </c>
      <c r="AN200" s="3">
        <v>45789</v>
      </c>
      <c r="AO200" s="3">
        <v>45789</v>
      </c>
      <c r="AP200" s="3">
        <v>45785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411.15262222222225</v>
      </c>
    </row>
    <row r="201" spans="1:56" ht="28.5" customHeight="1" x14ac:dyDescent="0.45">
      <c r="A201" s="3">
        <v>45731</v>
      </c>
      <c r="B201" s="14" t="s">
        <v>663</v>
      </c>
      <c r="C201" s="9" t="s">
        <v>86</v>
      </c>
      <c r="D201" s="13" t="s">
        <v>614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232</v>
      </c>
      <c r="T201" s="12">
        <v>45792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82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 t="s">
        <v>243</v>
      </c>
      <c r="AG201" s="1" t="s">
        <v>122</v>
      </c>
      <c r="AH201" s="1" t="s">
        <v>74</v>
      </c>
      <c r="AI201" s="1">
        <v>2</v>
      </c>
      <c r="AJ201" s="3">
        <v>45792</v>
      </c>
      <c r="AK201" s="3">
        <v>0</v>
      </c>
      <c r="AL201" s="3">
        <v>45783</v>
      </c>
      <c r="AM201" s="3">
        <v>45790</v>
      </c>
      <c r="AN201" s="3">
        <v>45791</v>
      </c>
      <c r="AO201" s="3">
        <v>45791</v>
      </c>
      <c r="AP201" s="3">
        <v>45787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411.15262222222225</v>
      </c>
    </row>
    <row r="202" spans="1:56" ht="28.5" customHeight="1" x14ac:dyDescent="0.45">
      <c r="A202" s="3">
        <v>45728</v>
      </c>
      <c r="B202" s="14" t="s">
        <v>600</v>
      </c>
      <c r="C202" s="9" t="s">
        <v>86</v>
      </c>
      <c r="D202" s="13" t="s">
        <v>601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45793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 t="s">
        <v>243</v>
      </c>
      <c r="AG202" s="1" t="s">
        <v>122</v>
      </c>
      <c r="AH202" s="1" t="s">
        <v>74</v>
      </c>
      <c r="AI202" s="1">
        <v>2</v>
      </c>
      <c r="AJ202" s="3">
        <v>45793</v>
      </c>
      <c r="AK202" s="3">
        <v>0</v>
      </c>
      <c r="AL202" s="3">
        <v>45784</v>
      </c>
      <c r="AM202" s="3">
        <v>45791</v>
      </c>
      <c r="AN202" s="3">
        <v>45792</v>
      </c>
      <c r="AO202" s="3">
        <v>45792</v>
      </c>
      <c r="AP202" s="3">
        <v>45788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411.15262222222225</v>
      </c>
    </row>
    <row r="203" spans="1:56" ht="28.5" customHeight="1" x14ac:dyDescent="0.45">
      <c r="A203" s="3">
        <v>45728</v>
      </c>
      <c r="B203" s="14" t="s">
        <v>600</v>
      </c>
      <c r="C203" s="9" t="s">
        <v>86</v>
      </c>
      <c r="D203" s="13" t="s">
        <v>250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45793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243</v>
      </c>
      <c r="AG203" s="1" t="s">
        <v>122</v>
      </c>
      <c r="AH203" s="1" t="s">
        <v>74</v>
      </c>
      <c r="AI203" s="1">
        <v>2</v>
      </c>
      <c r="AJ203" s="3">
        <v>45793</v>
      </c>
      <c r="AK203" s="3">
        <v>0</v>
      </c>
      <c r="AL203" s="3">
        <v>45784</v>
      </c>
      <c r="AM203" s="3">
        <v>45791</v>
      </c>
      <c r="AN203" s="3">
        <v>45792</v>
      </c>
      <c r="AO203" s="3">
        <v>45792</v>
      </c>
      <c r="AP203" s="3">
        <v>45788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411.15262222222225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37</v>
      </c>
      <c r="G204" s="9">
        <v>0</v>
      </c>
      <c r="H204" s="9">
        <v>0</v>
      </c>
      <c r="I204" s="9">
        <v>80</v>
      </c>
      <c r="J204" s="9" t="s">
        <v>57</v>
      </c>
      <c r="K204" s="9">
        <v>3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82</v>
      </c>
      <c r="AA204" s="8">
        <v>1104999.5314874996</v>
      </c>
      <c r="AB204" s="8">
        <v>102823.4132375</v>
      </c>
      <c r="AC204" s="8">
        <v>1002176.1182500002</v>
      </c>
      <c r="AD204" s="8">
        <v>0</v>
      </c>
      <c r="AE204" s="8">
        <v>0</v>
      </c>
      <c r="AF204" s="8" t="s">
        <v>58</v>
      </c>
      <c r="AG204" s="1" t="s">
        <v>122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0</v>
      </c>
    </row>
    <row r="205" spans="1:56" ht="28.5" customHeight="1" x14ac:dyDescent="0.45">
      <c r="A205" s="3" t="s">
        <v>146</v>
      </c>
      <c r="B205" s="14" t="s">
        <v>146</v>
      </c>
      <c r="C205" s="9" t="s">
        <v>273</v>
      </c>
      <c r="D205" s="13" t="s">
        <v>275</v>
      </c>
      <c r="E205" s="9">
        <v>21</v>
      </c>
      <c r="F205" s="9">
        <v>34</v>
      </c>
      <c r="G205" s="9" t="s">
        <v>60</v>
      </c>
      <c r="H205" s="9">
        <v>0</v>
      </c>
      <c r="I205" s="9">
        <v>60</v>
      </c>
      <c r="J205" s="9" t="s">
        <v>57</v>
      </c>
      <c r="K205" s="9">
        <v>5</v>
      </c>
      <c r="L205" s="9" t="s">
        <v>93</v>
      </c>
      <c r="M205" s="10">
        <v>22</v>
      </c>
      <c r="N205" s="9">
        <v>36</v>
      </c>
      <c r="O205" s="9">
        <v>40</v>
      </c>
      <c r="P205" s="10">
        <v>195.39367372799995</v>
      </c>
      <c r="Q205" s="10">
        <v>0</v>
      </c>
      <c r="R205" s="10">
        <v>195.39367372799995</v>
      </c>
      <c r="S205" s="9" t="s">
        <v>67</v>
      </c>
      <c r="T205" s="12">
        <v>45777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140</v>
      </c>
      <c r="AA205" s="8">
        <v>9918.7000000000007</v>
      </c>
      <c r="AB205" s="8">
        <v>0</v>
      </c>
      <c r="AC205" s="8">
        <v>9918.7000000000007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72</v>
      </c>
      <c r="AI205" s="1">
        <v>3</v>
      </c>
      <c r="AJ205" s="3">
        <v>45777</v>
      </c>
      <c r="AK205" s="3">
        <v>0</v>
      </c>
      <c r="AL205" s="3">
        <v>45767</v>
      </c>
      <c r="AM205" s="3">
        <v>45774</v>
      </c>
      <c r="AN205" s="3">
        <v>45775</v>
      </c>
      <c r="AO205" s="3">
        <v>45775</v>
      </c>
      <c r="AP205" s="3">
        <v>45772</v>
      </c>
      <c r="AQ205" s="3">
        <v>45776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676.95127500000001</v>
      </c>
    </row>
    <row r="206" spans="1:56" ht="28.5" customHeight="1" x14ac:dyDescent="0.45">
      <c r="A206" s="3" t="s">
        <v>146</v>
      </c>
      <c r="B206" s="14" t="s">
        <v>146</v>
      </c>
      <c r="C206" s="9" t="s">
        <v>195</v>
      </c>
      <c r="D206" s="13" t="s">
        <v>59</v>
      </c>
      <c r="E206" s="9">
        <v>21</v>
      </c>
      <c r="F206" s="9">
        <v>38</v>
      </c>
      <c r="G206" s="9" t="s">
        <v>60</v>
      </c>
      <c r="H206" s="9">
        <v>0</v>
      </c>
      <c r="I206" s="9">
        <v>69</v>
      </c>
      <c r="J206" s="9" t="s">
        <v>57</v>
      </c>
      <c r="K206" s="9">
        <v>5</v>
      </c>
      <c r="L206" s="9" t="s">
        <v>93</v>
      </c>
      <c r="M206" s="10">
        <v>22</v>
      </c>
      <c r="N206" s="9">
        <v>41</v>
      </c>
      <c r="O206" s="9">
        <v>40</v>
      </c>
      <c r="P206" s="10">
        <v>445.06336793599996</v>
      </c>
      <c r="Q206" s="10">
        <v>0</v>
      </c>
      <c r="R206" s="10">
        <v>445.06336793599996</v>
      </c>
      <c r="S206" s="9" t="s">
        <v>71</v>
      </c>
      <c r="T206" s="12">
        <v>45777</v>
      </c>
      <c r="U206" s="11">
        <v>20000</v>
      </c>
      <c r="V206" s="10">
        <v>0</v>
      </c>
      <c r="W206" s="10">
        <v>20000</v>
      </c>
      <c r="X206" s="10">
        <v>0</v>
      </c>
      <c r="Y206" s="10">
        <v>0</v>
      </c>
      <c r="Z206" s="9" t="s">
        <v>140</v>
      </c>
      <c r="AA206" s="8">
        <v>22072.6</v>
      </c>
      <c r="AB206" s="8">
        <v>0</v>
      </c>
      <c r="AC206" s="8">
        <v>22072.6</v>
      </c>
      <c r="AD206" s="8">
        <v>0</v>
      </c>
      <c r="AE206" s="8">
        <v>0</v>
      </c>
      <c r="AF206" s="8">
        <v>0</v>
      </c>
      <c r="AG206" s="1" t="s">
        <v>122</v>
      </c>
      <c r="AH206" s="1" t="s">
        <v>77</v>
      </c>
      <c r="AI206" s="1">
        <v>3</v>
      </c>
      <c r="AJ206" s="3">
        <v>45777</v>
      </c>
      <c r="AK206" s="3">
        <v>0</v>
      </c>
      <c r="AL206" s="3">
        <v>0</v>
      </c>
      <c r="AM206" s="3">
        <v>0</v>
      </c>
      <c r="AN206" s="3">
        <v>0</v>
      </c>
      <c r="AO206" s="3">
        <v>45774</v>
      </c>
      <c r="AP206" s="3">
        <v>45772</v>
      </c>
      <c r="AQ206" s="3">
        <v>45775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1506.4549499999996</v>
      </c>
    </row>
    <row r="207" spans="1:56" ht="28.5" customHeight="1" x14ac:dyDescent="0.45">
      <c r="A207" s="3" t="s">
        <v>146</v>
      </c>
      <c r="B207" s="14" t="s">
        <v>146</v>
      </c>
      <c r="C207" s="9" t="s">
        <v>195</v>
      </c>
      <c r="D207" s="13" t="s">
        <v>59</v>
      </c>
      <c r="E207" s="9">
        <v>21</v>
      </c>
      <c r="F207" s="9">
        <v>38</v>
      </c>
      <c r="G207" s="9" t="s">
        <v>60</v>
      </c>
      <c r="H207" s="9">
        <v>0</v>
      </c>
      <c r="I207" s="9">
        <v>69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45777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140</v>
      </c>
      <c r="AA207" s="8">
        <v>22072.6</v>
      </c>
      <c r="AB207" s="8">
        <v>0</v>
      </c>
      <c r="AC207" s="8">
        <v>22072.6</v>
      </c>
      <c r="AD207" s="8">
        <v>0</v>
      </c>
      <c r="AE207" s="8">
        <v>0</v>
      </c>
      <c r="AF207" s="8">
        <v>0</v>
      </c>
      <c r="AG207" s="1" t="s">
        <v>122</v>
      </c>
      <c r="AH207" s="1" t="s">
        <v>77</v>
      </c>
      <c r="AI207" s="1">
        <v>2</v>
      </c>
      <c r="AJ207" s="3">
        <v>45777</v>
      </c>
      <c r="AK207" s="3">
        <v>0</v>
      </c>
      <c r="AL207" s="3">
        <v>0</v>
      </c>
      <c r="AM207" s="3">
        <v>0</v>
      </c>
      <c r="AN207" s="3">
        <v>0</v>
      </c>
      <c r="AO207" s="3">
        <v>45775</v>
      </c>
      <c r="AP207" s="3">
        <v>45772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1506.4549499999996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21</v>
      </c>
      <c r="F208" s="9">
        <v>37</v>
      </c>
      <c r="G208" s="9" t="s">
        <v>60</v>
      </c>
      <c r="H208" s="9">
        <v>0</v>
      </c>
      <c r="I208" s="9">
        <v>67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140</v>
      </c>
      <c r="AA208" s="8">
        <v>54063.899999999994</v>
      </c>
      <c r="AB208" s="8">
        <v>0</v>
      </c>
      <c r="AC208" s="8">
        <v>54063.899999999994</v>
      </c>
      <c r="AD208" s="8">
        <v>0</v>
      </c>
      <c r="AE208" s="8">
        <v>0</v>
      </c>
      <c r="AF208" s="8" t="s">
        <v>58</v>
      </c>
      <c r="AG208" s="1" t="s">
        <v>122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0</v>
      </c>
    </row>
    <row r="209" spans="1:56" ht="28.5" customHeight="1" x14ac:dyDescent="0.45">
      <c r="A209" s="3">
        <v>45727</v>
      </c>
      <c r="B209" s="14" t="s">
        <v>603</v>
      </c>
      <c r="C209" s="9" t="s">
        <v>115</v>
      </c>
      <c r="D209" s="13" t="s">
        <v>555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45743</v>
      </c>
      <c r="U209" s="11">
        <v>5000</v>
      </c>
      <c r="V209" s="10">
        <v>4983</v>
      </c>
      <c r="W209" s="10">
        <v>17</v>
      </c>
      <c r="X209" s="10">
        <v>21150</v>
      </c>
      <c r="Y209" s="10">
        <v>0</v>
      </c>
      <c r="Z209" s="9" t="s">
        <v>128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124</v>
      </c>
      <c r="AH209" s="1" t="s">
        <v>68</v>
      </c>
      <c r="AI209" s="1">
        <v>4</v>
      </c>
      <c r="AJ209" s="3">
        <v>45743</v>
      </c>
      <c r="AK209" s="3">
        <v>45739</v>
      </c>
      <c r="AL209" s="3">
        <v>45733</v>
      </c>
      <c r="AM209" s="3">
        <v>45740</v>
      </c>
      <c r="AN209" s="3">
        <v>45741</v>
      </c>
      <c r="AO209" s="3">
        <v>45741</v>
      </c>
      <c r="AP209" s="3">
        <v>45738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129</v>
      </c>
      <c r="BD209" s="56">
        <v>0</v>
      </c>
    </row>
    <row r="210" spans="1:56" ht="28.5" customHeight="1" x14ac:dyDescent="0.45">
      <c r="A210" s="3">
        <v>45727</v>
      </c>
      <c r="B210" s="14" t="s">
        <v>603</v>
      </c>
      <c r="C210" s="9" t="s">
        <v>115</v>
      </c>
      <c r="D210" s="13" t="s">
        <v>262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45743</v>
      </c>
      <c r="U210" s="11">
        <v>30000</v>
      </c>
      <c r="V210" s="10">
        <v>25000</v>
      </c>
      <c r="W210" s="10">
        <v>5000</v>
      </c>
      <c r="X210" s="10">
        <v>30700</v>
      </c>
      <c r="Y210" s="10">
        <v>0</v>
      </c>
      <c r="Z210" s="9" t="s">
        <v>128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125</v>
      </c>
      <c r="AH210" s="1" t="s">
        <v>68</v>
      </c>
      <c r="AI210" s="1">
        <v>4</v>
      </c>
      <c r="AJ210" s="3">
        <v>45743</v>
      </c>
      <c r="AK210" s="3">
        <v>45739</v>
      </c>
      <c r="AL210" s="3">
        <v>45733</v>
      </c>
      <c r="AM210" s="3">
        <v>45740</v>
      </c>
      <c r="AN210" s="3">
        <v>45741</v>
      </c>
      <c r="AO210" s="3">
        <v>45741</v>
      </c>
      <c r="AP210" s="3">
        <v>45738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>
        <v>45727</v>
      </c>
      <c r="B211" s="14" t="s">
        <v>581</v>
      </c>
      <c r="C211" s="9" t="s">
        <v>115</v>
      </c>
      <c r="D211" s="13" t="s">
        <v>296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45743</v>
      </c>
      <c r="U211" s="11">
        <v>5000</v>
      </c>
      <c r="V211" s="10">
        <v>0</v>
      </c>
      <c r="W211" s="10">
        <v>5000</v>
      </c>
      <c r="X211" s="10">
        <v>5400</v>
      </c>
      <c r="Y211" s="10">
        <v>0</v>
      </c>
      <c r="Z211" s="9" t="s">
        <v>128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123</v>
      </c>
      <c r="AH211" s="1" t="s">
        <v>68</v>
      </c>
      <c r="AI211" s="1">
        <v>4</v>
      </c>
      <c r="AJ211" s="3">
        <v>45743</v>
      </c>
      <c r="AK211" s="3">
        <v>45739</v>
      </c>
      <c r="AL211" s="3">
        <v>45733</v>
      </c>
      <c r="AM211" s="3">
        <v>45740</v>
      </c>
      <c r="AN211" s="3">
        <v>45741</v>
      </c>
      <c r="AO211" s="3">
        <v>45741</v>
      </c>
      <c r="AP211" s="3">
        <v>45738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129</v>
      </c>
      <c r="BD211" s="56">
        <v>0</v>
      </c>
    </row>
    <row r="212" spans="1:56" ht="28.5" customHeight="1" x14ac:dyDescent="0.45">
      <c r="A212" s="3">
        <v>45727</v>
      </c>
      <c r="B212" s="14" t="s">
        <v>581</v>
      </c>
      <c r="C212" s="9" t="s">
        <v>115</v>
      </c>
      <c r="D212" s="13" t="s">
        <v>556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45743</v>
      </c>
      <c r="U212" s="11">
        <v>15000</v>
      </c>
      <c r="V212" s="10">
        <v>0</v>
      </c>
      <c r="W212" s="10">
        <v>15000</v>
      </c>
      <c r="X212" s="10">
        <v>16000</v>
      </c>
      <c r="Y212" s="10">
        <v>0</v>
      </c>
      <c r="Z212" s="9" t="s">
        <v>128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123</v>
      </c>
      <c r="AH212" s="1" t="s">
        <v>68</v>
      </c>
      <c r="AI212" s="1">
        <v>4</v>
      </c>
      <c r="AJ212" s="3">
        <v>45743</v>
      </c>
      <c r="AK212" s="3">
        <v>45739</v>
      </c>
      <c r="AL212" s="3">
        <v>45733</v>
      </c>
      <c r="AM212" s="3">
        <v>45740</v>
      </c>
      <c r="AN212" s="3">
        <v>45741</v>
      </c>
      <c r="AO212" s="3">
        <v>45741</v>
      </c>
      <c r="AP212" s="3">
        <v>45738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129</v>
      </c>
      <c r="BD212" s="56">
        <v>0</v>
      </c>
    </row>
    <row r="213" spans="1:56" ht="28.5" customHeight="1" x14ac:dyDescent="0.45">
      <c r="A213" s="3">
        <v>45734</v>
      </c>
      <c r="B213" s="14" t="s">
        <v>648</v>
      </c>
      <c r="C213" s="9" t="s">
        <v>115</v>
      </c>
      <c r="D213" s="13" t="s">
        <v>59</v>
      </c>
      <c r="E213" s="9">
        <v>21</v>
      </c>
      <c r="F213" s="9">
        <v>37</v>
      </c>
      <c r="G213" s="9" t="s">
        <v>60</v>
      </c>
      <c r="H213" s="9" t="s">
        <v>76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45743</v>
      </c>
      <c r="U213" s="11">
        <v>20000</v>
      </c>
      <c r="V213" s="10">
        <v>0</v>
      </c>
      <c r="W213" s="10">
        <v>20000</v>
      </c>
      <c r="X213" s="10">
        <v>0</v>
      </c>
      <c r="Y213" s="10">
        <v>0</v>
      </c>
      <c r="Z213" s="9" t="s">
        <v>128</v>
      </c>
      <c r="AA213" s="8">
        <v>21513.800000000003</v>
      </c>
      <c r="AB213" s="8">
        <v>21513.800000000003</v>
      </c>
      <c r="AC213" s="8">
        <v>0</v>
      </c>
      <c r="AD213" s="8">
        <v>21513.800000000003</v>
      </c>
      <c r="AE213" s="8">
        <v>0</v>
      </c>
      <c r="AF213" s="8">
        <v>0</v>
      </c>
      <c r="AG213" s="1" t="s">
        <v>122</v>
      </c>
      <c r="AH213" s="1" t="s">
        <v>163</v>
      </c>
      <c r="AI213" s="1">
        <v>2</v>
      </c>
      <c r="AJ213" s="3">
        <v>45743</v>
      </c>
      <c r="AK213" s="3">
        <v>45741</v>
      </c>
      <c r="AL213" s="3">
        <v>0</v>
      </c>
      <c r="AM213" s="3">
        <v>0</v>
      </c>
      <c r="AN213" s="3">
        <v>0</v>
      </c>
      <c r="AO213" s="3">
        <v>45742</v>
      </c>
      <c r="AP213" s="3">
        <v>45738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158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129</v>
      </c>
      <c r="BD213" s="56">
        <v>0</v>
      </c>
    </row>
    <row r="214" spans="1:56" ht="28.5" customHeight="1" x14ac:dyDescent="0.45">
      <c r="A214" s="3">
        <v>45736</v>
      </c>
      <c r="B214" s="14" t="s">
        <v>699</v>
      </c>
      <c r="C214" s="9" t="s">
        <v>80</v>
      </c>
      <c r="D214" s="13" t="s">
        <v>371</v>
      </c>
      <c r="E214" s="9">
        <v>21</v>
      </c>
      <c r="F214" s="9">
        <v>40</v>
      </c>
      <c r="G214" s="9" t="s">
        <v>60</v>
      </c>
      <c r="H214" s="9" t="s">
        <v>76</v>
      </c>
      <c r="I214" s="9">
        <v>108</v>
      </c>
      <c r="J214" s="9" t="s">
        <v>57</v>
      </c>
      <c r="K214" s="9">
        <v>5</v>
      </c>
      <c r="L214" s="9" t="s">
        <v>92</v>
      </c>
      <c r="M214" s="10">
        <v>22</v>
      </c>
      <c r="N214" s="9">
        <v>42</v>
      </c>
      <c r="O214" s="9">
        <v>40</v>
      </c>
      <c r="P214" s="10">
        <v>68.387785804799989</v>
      </c>
      <c r="Q214" s="10">
        <v>0</v>
      </c>
      <c r="R214" s="10">
        <v>68.387785804799989</v>
      </c>
      <c r="S214" s="9" t="s">
        <v>67</v>
      </c>
      <c r="T214" s="12">
        <v>45747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128</v>
      </c>
      <c r="AA214" s="8">
        <v>3478.5300000000007</v>
      </c>
      <c r="AB214" s="8">
        <v>3478.5300000000007</v>
      </c>
      <c r="AC214" s="8">
        <v>0</v>
      </c>
      <c r="AD214" s="8">
        <v>3478.5300000000007</v>
      </c>
      <c r="AE214" s="8">
        <v>0</v>
      </c>
      <c r="AF214" s="8">
        <v>0</v>
      </c>
      <c r="AG214" s="1" t="s">
        <v>61</v>
      </c>
      <c r="AH214" s="1" t="s">
        <v>68</v>
      </c>
      <c r="AI214" s="1">
        <v>4</v>
      </c>
      <c r="AJ214" s="3">
        <v>45747</v>
      </c>
      <c r="AK214" s="3">
        <v>45743</v>
      </c>
      <c r="AL214" s="3">
        <v>45737</v>
      </c>
      <c r="AM214" s="3">
        <v>45744</v>
      </c>
      <c r="AN214" s="3">
        <v>45745</v>
      </c>
      <c r="AO214" s="3">
        <v>45745</v>
      </c>
      <c r="AP214" s="3">
        <v>45742</v>
      </c>
      <c r="AQ214" s="3">
        <v>45746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129</v>
      </c>
      <c r="BD214" s="56">
        <v>0</v>
      </c>
    </row>
    <row r="215" spans="1:56" ht="28.5" customHeight="1" x14ac:dyDescent="0.45">
      <c r="A215" s="3">
        <v>45736</v>
      </c>
      <c r="B215" s="14" t="s">
        <v>700</v>
      </c>
      <c r="C215" s="9" t="s">
        <v>80</v>
      </c>
      <c r="D215" s="13" t="s">
        <v>672</v>
      </c>
      <c r="E215" s="9">
        <v>21</v>
      </c>
      <c r="F215" s="9">
        <v>38</v>
      </c>
      <c r="G215" s="9" t="s">
        <v>60</v>
      </c>
      <c r="H215" s="9" t="s">
        <v>76</v>
      </c>
      <c r="I215" s="9">
        <v>102</v>
      </c>
      <c r="J215" s="9" t="s">
        <v>57</v>
      </c>
      <c r="K215" s="9">
        <v>5</v>
      </c>
      <c r="L215" s="9" t="s">
        <v>92</v>
      </c>
      <c r="M215" s="10">
        <v>22</v>
      </c>
      <c r="N215" s="9">
        <v>40</v>
      </c>
      <c r="O215" s="9">
        <v>40</v>
      </c>
      <c r="P215" s="10">
        <v>65.13122457599998</v>
      </c>
      <c r="Q215" s="10">
        <v>0</v>
      </c>
      <c r="R215" s="10">
        <v>65.13122457599998</v>
      </c>
      <c r="S215" s="9" t="s">
        <v>67</v>
      </c>
      <c r="T215" s="12">
        <v>45747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128</v>
      </c>
      <c r="AA215" s="8">
        <v>3310.89</v>
      </c>
      <c r="AB215" s="8">
        <v>3310.89</v>
      </c>
      <c r="AC215" s="8">
        <v>0</v>
      </c>
      <c r="AD215" s="8">
        <v>3310.89</v>
      </c>
      <c r="AE215" s="8">
        <v>0</v>
      </c>
      <c r="AF215" s="8">
        <v>0</v>
      </c>
      <c r="AG215" s="1" t="s">
        <v>61</v>
      </c>
      <c r="AH215" s="1" t="s">
        <v>68</v>
      </c>
      <c r="AI215" s="1">
        <v>4</v>
      </c>
      <c r="AJ215" s="3">
        <v>45747</v>
      </c>
      <c r="AK215" s="3">
        <v>45743</v>
      </c>
      <c r="AL215" s="3">
        <v>45737</v>
      </c>
      <c r="AM215" s="3">
        <v>45744</v>
      </c>
      <c r="AN215" s="3">
        <v>45745</v>
      </c>
      <c r="AO215" s="3">
        <v>45745</v>
      </c>
      <c r="AP215" s="3">
        <v>45742</v>
      </c>
      <c r="AQ215" s="3">
        <v>45746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129</v>
      </c>
      <c r="BD215" s="56">
        <v>0</v>
      </c>
    </row>
    <row r="216" spans="1:56" ht="28.5" customHeight="1" x14ac:dyDescent="0.45">
      <c r="A216" s="3">
        <v>45693</v>
      </c>
      <c r="B216" s="14" t="s">
        <v>401</v>
      </c>
      <c r="C216" s="9" t="s">
        <v>111</v>
      </c>
      <c r="D216" s="13" t="s">
        <v>192</v>
      </c>
      <c r="E216" s="9">
        <v>21</v>
      </c>
      <c r="F216" s="9">
        <v>40</v>
      </c>
      <c r="G216" s="9" t="s">
        <v>60</v>
      </c>
      <c r="H216" s="9" t="s">
        <v>66</v>
      </c>
      <c r="I216" s="9">
        <v>108</v>
      </c>
      <c r="J216" s="9" t="s">
        <v>57</v>
      </c>
      <c r="K216" s="9">
        <v>5</v>
      </c>
      <c r="L216" s="9" t="s">
        <v>91</v>
      </c>
      <c r="M216" s="10">
        <v>22</v>
      </c>
      <c r="N216" s="9">
        <v>42</v>
      </c>
      <c r="O216" s="9">
        <v>40</v>
      </c>
      <c r="P216" s="10">
        <v>0.43312264343039991</v>
      </c>
      <c r="Q216" s="10">
        <v>0</v>
      </c>
      <c r="R216" s="10">
        <v>0.43312264343039991</v>
      </c>
      <c r="S216" s="9" t="s">
        <v>67</v>
      </c>
      <c r="T216" s="12">
        <v>45754</v>
      </c>
      <c r="U216" s="11">
        <v>5000</v>
      </c>
      <c r="V216" s="10">
        <v>4981</v>
      </c>
      <c r="W216" s="10">
        <v>19</v>
      </c>
      <c r="X216" s="10">
        <v>5398</v>
      </c>
      <c r="Y216" s="10">
        <v>0</v>
      </c>
      <c r="Z216" s="9" t="s">
        <v>128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61</v>
      </c>
      <c r="AH216" s="1" t="s">
        <v>68</v>
      </c>
      <c r="AI216" s="1">
        <v>4</v>
      </c>
      <c r="AJ216" s="3">
        <v>45754</v>
      </c>
      <c r="AK216" s="3">
        <v>45750</v>
      </c>
      <c r="AL216" s="3">
        <v>45744</v>
      </c>
      <c r="AM216" s="3">
        <v>45751</v>
      </c>
      <c r="AN216" s="3">
        <v>45752</v>
      </c>
      <c r="AO216" s="3">
        <v>45752</v>
      </c>
      <c r="AP216" s="3">
        <v>45749</v>
      </c>
      <c r="AQ216" s="3">
        <v>45753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129</v>
      </c>
      <c r="BD216" s="56">
        <v>0</v>
      </c>
    </row>
    <row r="217" spans="1:56" ht="28.5" customHeight="1" x14ac:dyDescent="0.45">
      <c r="A217" s="3" t="s">
        <v>146</v>
      </c>
      <c r="B217" s="14" t="s">
        <v>146</v>
      </c>
      <c r="C217" s="9" t="s">
        <v>115</v>
      </c>
      <c r="D217" s="13" t="s">
        <v>61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45777</v>
      </c>
      <c r="U217" s="11">
        <v>40000</v>
      </c>
      <c r="V217" s="10">
        <v>0</v>
      </c>
      <c r="W217" s="10">
        <v>40000</v>
      </c>
      <c r="X217" s="10">
        <v>0</v>
      </c>
      <c r="Y217" s="10">
        <v>42000</v>
      </c>
      <c r="Z217" s="9" t="s">
        <v>128</v>
      </c>
      <c r="AA217" s="8">
        <v>43027.600000000006</v>
      </c>
      <c r="AB217" s="8">
        <v>43027.600000000006</v>
      </c>
      <c r="AC217" s="8">
        <v>0</v>
      </c>
      <c r="AD217" s="8">
        <v>43027.600000000006</v>
      </c>
      <c r="AE217" s="8">
        <v>0</v>
      </c>
      <c r="AF217" s="8">
        <v>0</v>
      </c>
      <c r="AG217" s="1" t="s">
        <v>123</v>
      </c>
      <c r="AH217" s="1" t="s">
        <v>68</v>
      </c>
      <c r="AI217" s="1">
        <v>4</v>
      </c>
      <c r="AJ217" s="3">
        <v>45777</v>
      </c>
      <c r="AK217" s="3">
        <v>45773</v>
      </c>
      <c r="AL217" s="3">
        <v>45767</v>
      </c>
      <c r="AM217" s="3">
        <v>45774</v>
      </c>
      <c r="AN217" s="3">
        <v>45775</v>
      </c>
      <c r="AO217" s="3">
        <v>45775</v>
      </c>
      <c r="AP217" s="3">
        <v>45772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129</v>
      </c>
      <c r="BD217" s="56">
        <v>0</v>
      </c>
    </row>
    <row r="218" spans="1:56" ht="28.5" customHeight="1" x14ac:dyDescent="0.45">
      <c r="A218" s="3" t="s">
        <v>146</v>
      </c>
      <c r="B218" s="14" t="s">
        <v>146</v>
      </c>
      <c r="C218" s="9" t="s">
        <v>207</v>
      </c>
      <c r="D218" s="13" t="s">
        <v>61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92</v>
      </c>
      <c r="M218" s="10">
        <v>22</v>
      </c>
      <c r="N218" s="9">
        <v>40</v>
      </c>
      <c r="O218" s="9">
        <v>40</v>
      </c>
      <c r="P218" s="10">
        <v>651.31224575999988</v>
      </c>
      <c r="Q218" s="10">
        <v>0</v>
      </c>
      <c r="R218" s="10">
        <v>651.31224575999988</v>
      </c>
      <c r="S218" s="9" t="s">
        <v>114</v>
      </c>
      <c r="T218" s="12">
        <v>45777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128</v>
      </c>
      <c r="AA218" s="8">
        <v>32270.700000000004</v>
      </c>
      <c r="AB218" s="8">
        <v>32270.700000000004</v>
      </c>
      <c r="AC218" s="8">
        <v>0</v>
      </c>
      <c r="AD218" s="8">
        <v>32270.700000000004</v>
      </c>
      <c r="AE218" s="8">
        <v>0</v>
      </c>
      <c r="AF218" s="8">
        <v>0</v>
      </c>
      <c r="AG218" s="1" t="s">
        <v>61</v>
      </c>
      <c r="AH218" s="1" t="s">
        <v>68</v>
      </c>
      <c r="AI218" s="1">
        <v>4</v>
      </c>
      <c r="AJ218" s="3">
        <v>45777</v>
      </c>
      <c r="AK218" s="3">
        <v>45773</v>
      </c>
      <c r="AL218" s="3">
        <v>45767</v>
      </c>
      <c r="AM218" s="3">
        <v>45774</v>
      </c>
      <c r="AN218" s="3">
        <v>45775</v>
      </c>
      <c r="AO218" s="3">
        <v>45775</v>
      </c>
      <c r="AP218" s="3">
        <v>45772</v>
      </c>
      <c r="AQ218" s="3">
        <v>45776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129</v>
      </c>
      <c r="BD218" s="56">
        <v>0</v>
      </c>
    </row>
    <row r="219" spans="1:56" ht="28.5" customHeight="1" x14ac:dyDescent="0.45">
      <c r="A219" s="3" t="s">
        <v>146</v>
      </c>
      <c r="B219" s="14" t="s">
        <v>146</v>
      </c>
      <c r="C219" s="9" t="s">
        <v>350</v>
      </c>
      <c r="D219" s="13" t="s">
        <v>61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92</v>
      </c>
      <c r="M219" s="10">
        <v>22</v>
      </c>
      <c r="N219" s="9">
        <v>40</v>
      </c>
      <c r="O219" s="9">
        <v>40</v>
      </c>
      <c r="P219" s="10">
        <v>217.10408191999997</v>
      </c>
      <c r="Q219" s="10">
        <v>0</v>
      </c>
      <c r="R219" s="10">
        <v>217.10408191999997</v>
      </c>
      <c r="S219" s="9" t="s">
        <v>114</v>
      </c>
      <c r="T219" s="12">
        <v>45777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128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123</v>
      </c>
      <c r="AH219" s="1" t="s">
        <v>68</v>
      </c>
      <c r="AI219" s="1">
        <v>4</v>
      </c>
      <c r="AJ219" s="3">
        <v>45777</v>
      </c>
      <c r="AK219" s="3">
        <v>45773</v>
      </c>
      <c r="AL219" s="3">
        <v>45767</v>
      </c>
      <c r="AM219" s="3">
        <v>45774</v>
      </c>
      <c r="AN219" s="3">
        <v>45775</v>
      </c>
      <c r="AO219" s="3">
        <v>45775</v>
      </c>
      <c r="AP219" s="3">
        <v>45772</v>
      </c>
      <c r="AQ219" s="3">
        <v>45776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129</v>
      </c>
      <c r="BD219" s="56">
        <v>0</v>
      </c>
    </row>
    <row r="220" spans="1:56" ht="28.5" customHeight="1" x14ac:dyDescent="0.45">
      <c r="A220" s="3" t="s">
        <v>146</v>
      </c>
      <c r="B220" s="14" t="s">
        <v>146</v>
      </c>
      <c r="C220" s="9" t="s">
        <v>113</v>
      </c>
      <c r="D220" s="13" t="s">
        <v>159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114</v>
      </c>
      <c r="T220" s="12">
        <v>45777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128</v>
      </c>
      <c r="AA220" s="8">
        <v>21513.800000000003</v>
      </c>
      <c r="AB220" s="8">
        <v>0</v>
      </c>
      <c r="AC220" s="8">
        <v>21513.800000000003</v>
      </c>
      <c r="AD220" s="8">
        <v>0</v>
      </c>
      <c r="AE220" s="8">
        <v>21513.800000000003</v>
      </c>
      <c r="AF220" s="8">
        <v>0</v>
      </c>
      <c r="AG220" s="1" t="s">
        <v>123</v>
      </c>
      <c r="AH220" s="1" t="s">
        <v>68</v>
      </c>
      <c r="AI220" s="1">
        <v>4</v>
      </c>
      <c r="AJ220" s="3">
        <v>45777</v>
      </c>
      <c r="AK220" s="3">
        <v>45773</v>
      </c>
      <c r="AL220" s="3">
        <v>45767</v>
      </c>
      <c r="AM220" s="3">
        <v>45774</v>
      </c>
      <c r="AN220" s="3">
        <v>45775</v>
      </c>
      <c r="AO220" s="3">
        <v>45775</v>
      </c>
      <c r="AP220" s="3">
        <v>45772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129</v>
      </c>
      <c r="BD220" s="56">
        <v>1547.1290706666666</v>
      </c>
    </row>
    <row r="221" spans="1:56" ht="28.5" customHeight="1" x14ac:dyDescent="0.45">
      <c r="A221" s="3" t="s">
        <v>146</v>
      </c>
      <c r="B221" s="14" t="s">
        <v>146</v>
      </c>
      <c r="C221" s="9" t="s">
        <v>111</v>
      </c>
      <c r="D221" s="13" t="s">
        <v>61</v>
      </c>
      <c r="E221" s="9">
        <v>21</v>
      </c>
      <c r="F221" s="9">
        <v>40</v>
      </c>
      <c r="G221" s="9" t="s">
        <v>60</v>
      </c>
      <c r="H221" s="9" t="s">
        <v>66</v>
      </c>
      <c r="I221" s="9">
        <v>108</v>
      </c>
      <c r="J221" s="9" t="s">
        <v>57</v>
      </c>
      <c r="K221" s="9">
        <v>5</v>
      </c>
      <c r="L221" s="9" t="s">
        <v>91</v>
      </c>
      <c r="M221" s="10">
        <v>22</v>
      </c>
      <c r="N221" s="9">
        <v>42</v>
      </c>
      <c r="O221" s="9">
        <v>40</v>
      </c>
      <c r="P221" s="10">
        <v>227.95928601599996</v>
      </c>
      <c r="Q221" s="10">
        <v>0</v>
      </c>
      <c r="R221" s="10">
        <v>227.95928601599996</v>
      </c>
      <c r="S221" s="9" t="s">
        <v>67</v>
      </c>
      <c r="T221" s="12">
        <v>45777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128</v>
      </c>
      <c r="AA221" s="8">
        <v>11595.1</v>
      </c>
      <c r="AB221" s="8">
        <v>11595.1</v>
      </c>
      <c r="AC221" s="8">
        <v>0</v>
      </c>
      <c r="AD221" s="8">
        <v>11595.1</v>
      </c>
      <c r="AE221" s="8">
        <v>0</v>
      </c>
      <c r="AF221" s="8">
        <v>0</v>
      </c>
      <c r="AG221" s="1" t="s">
        <v>123</v>
      </c>
      <c r="AH221" s="1" t="s">
        <v>68</v>
      </c>
      <c r="AI221" s="1">
        <v>4</v>
      </c>
      <c r="AJ221" s="3">
        <v>45777</v>
      </c>
      <c r="AK221" s="3">
        <v>45773</v>
      </c>
      <c r="AL221" s="3">
        <v>45767</v>
      </c>
      <c r="AM221" s="3">
        <v>45774</v>
      </c>
      <c r="AN221" s="3">
        <v>45775</v>
      </c>
      <c r="AO221" s="3">
        <v>45775</v>
      </c>
      <c r="AP221" s="3">
        <v>45772</v>
      </c>
      <c r="AQ221" s="3">
        <v>45776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129</v>
      </c>
      <c r="BD221" s="56">
        <v>0</v>
      </c>
    </row>
    <row r="222" spans="1:56" ht="28.5" customHeight="1" x14ac:dyDescent="0.45">
      <c r="A222" s="3">
        <v>45631</v>
      </c>
      <c r="B222" s="14" t="s">
        <v>270</v>
      </c>
      <c r="C222" s="9" t="s">
        <v>113</v>
      </c>
      <c r="D222" s="13" t="s">
        <v>159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114</v>
      </c>
      <c r="T222" s="12" t="s">
        <v>63</v>
      </c>
      <c r="U222" s="11">
        <v>16000</v>
      </c>
      <c r="V222" s="10">
        <v>0</v>
      </c>
      <c r="W222" s="10">
        <v>16000</v>
      </c>
      <c r="X222" s="10">
        <v>0</v>
      </c>
      <c r="Y222" s="10">
        <v>16800</v>
      </c>
      <c r="Z222" s="9" t="s">
        <v>128</v>
      </c>
      <c r="AA222" s="8">
        <v>17211.04</v>
      </c>
      <c r="AB222" s="8">
        <v>17211.04</v>
      </c>
      <c r="AC222" s="8">
        <v>0</v>
      </c>
      <c r="AD222" s="8">
        <v>17211.04</v>
      </c>
      <c r="AE222" s="8">
        <v>0</v>
      </c>
      <c r="AF222" s="8">
        <v>0</v>
      </c>
      <c r="AG222" s="1" t="s">
        <v>123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331</v>
      </c>
      <c r="AZ222" s="2">
        <v>0</v>
      </c>
      <c r="BA222" s="2">
        <v>0</v>
      </c>
      <c r="BB222" s="2">
        <v>0</v>
      </c>
      <c r="BC222" s="1" t="s">
        <v>129</v>
      </c>
      <c r="BD222" s="56">
        <v>0</v>
      </c>
    </row>
    <row r="223" spans="1:56" ht="28.5" customHeight="1" x14ac:dyDescent="0.45">
      <c r="A223" s="3">
        <v>45628</v>
      </c>
      <c r="B223" s="14" t="s">
        <v>263</v>
      </c>
      <c r="C223" s="9" t="s">
        <v>113</v>
      </c>
      <c r="D223" s="13" t="s">
        <v>159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 t="s">
        <v>63</v>
      </c>
      <c r="U223" s="11">
        <v>16000</v>
      </c>
      <c r="V223" s="10">
        <v>1759</v>
      </c>
      <c r="W223" s="10">
        <v>14241</v>
      </c>
      <c r="X223" s="10">
        <v>0</v>
      </c>
      <c r="Y223" s="10">
        <v>14953.050000000001</v>
      </c>
      <c r="Z223" s="9" t="s">
        <v>128</v>
      </c>
      <c r="AA223" s="8">
        <v>15318.901290000002</v>
      </c>
      <c r="AB223" s="8">
        <v>15318.901290000002</v>
      </c>
      <c r="AC223" s="8">
        <v>0</v>
      </c>
      <c r="AD223" s="8">
        <v>15318.901290000002</v>
      </c>
      <c r="AE223" s="8">
        <v>0</v>
      </c>
      <c r="AF223" s="8">
        <v>0</v>
      </c>
      <c r="AG223" s="1" t="s">
        <v>123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330</v>
      </c>
      <c r="AZ223" s="2">
        <v>0</v>
      </c>
      <c r="BA223" s="2">
        <v>0</v>
      </c>
      <c r="BB223" s="2">
        <v>0</v>
      </c>
      <c r="BC223" s="1" t="s">
        <v>129</v>
      </c>
      <c r="BD223" s="56">
        <v>0</v>
      </c>
    </row>
    <row r="224" spans="1:56" ht="28.5" customHeight="1" x14ac:dyDescent="0.45">
      <c r="A224" s="3">
        <v>45631</v>
      </c>
      <c r="B224" s="14" t="s">
        <v>271</v>
      </c>
      <c r="C224" s="9" t="s">
        <v>113</v>
      </c>
      <c r="D224" s="13" t="s">
        <v>159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 t="s">
        <v>63</v>
      </c>
      <c r="U224" s="11">
        <v>16000</v>
      </c>
      <c r="V224" s="10">
        <v>0</v>
      </c>
      <c r="W224" s="10">
        <v>16000</v>
      </c>
      <c r="X224" s="10">
        <v>0</v>
      </c>
      <c r="Y224" s="10">
        <v>16800</v>
      </c>
      <c r="Z224" s="9" t="s">
        <v>128</v>
      </c>
      <c r="AA224" s="8">
        <v>17211.04</v>
      </c>
      <c r="AB224" s="8">
        <v>17211.04</v>
      </c>
      <c r="AC224" s="8">
        <v>0</v>
      </c>
      <c r="AD224" s="8">
        <v>17211.04</v>
      </c>
      <c r="AE224" s="8">
        <v>0</v>
      </c>
      <c r="AF224" s="8">
        <v>0</v>
      </c>
      <c r="AG224" s="1" t="s">
        <v>123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332</v>
      </c>
      <c r="AZ224" s="2">
        <v>0</v>
      </c>
      <c r="BA224" s="2">
        <v>0</v>
      </c>
      <c r="BB224" s="2">
        <v>0</v>
      </c>
      <c r="BC224" s="1" t="s">
        <v>129</v>
      </c>
      <c r="BD224" s="56">
        <v>0</v>
      </c>
    </row>
    <row r="225" spans="1:56" ht="28.5" customHeight="1" x14ac:dyDescent="0.45">
      <c r="A225" s="3">
        <v>45693</v>
      </c>
      <c r="B225" s="14" t="s">
        <v>400</v>
      </c>
      <c r="C225" s="9" t="s">
        <v>111</v>
      </c>
      <c r="D225" s="13" t="s">
        <v>397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40</v>
      </c>
      <c r="O225" s="9">
        <v>40</v>
      </c>
      <c r="P225" s="10">
        <v>65.13122457599998</v>
      </c>
      <c r="Q225" s="10">
        <v>0</v>
      </c>
      <c r="R225" s="10">
        <v>65.13122457599998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128</v>
      </c>
      <c r="AA225" s="8">
        <v>3310.89</v>
      </c>
      <c r="AB225" s="8">
        <v>3310.89</v>
      </c>
      <c r="AC225" s="8">
        <v>0</v>
      </c>
      <c r="AD225" s="8">
        <v>3310.89</v>
      </c>
      <c r="AE225" s="8">
        <v>0</v>
      </c>
      <c r="AF225" s="8">
        <v>0</v>
      </c>
      <c r="AG225" s="1" t="s">
        <v>123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129</v>
      </c>
      <c r="BD225" s="56">
        <v>0</v>
      </c>
    </row>
    <row r="226" spans="1:56" ht="28.5" customHeight="1" x14ac:dyDescent="0.45">
      <c r="A226" s="3">
        <v>45693</v>
      </c>
      <c r="B226" s="14" t="s">
        <v>401</v>
      </c>
      <c r="C226" s="9" t="s">
        <v>111</v>
      </c>
      <c r="D226" s="13" t="s">
        <v>192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42</v>
      </c>
      <c r="O226" s="9">
        <v>40</v>
      </c>
      <c r="P226" s="10">
        <v>113.97964300799998</v>
      </c>
      <c r="Q226" s="10">
        <v>0</v>
      </c>
      <c r="R226" s="10">
        <v>113.97964300799998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128</v>
      </c>
      <c r="AA226" s="8">
        <v>5797.55</v>
      </c>
      <c r="AB226" s="8">
        <v>5797.55</v>
      </c>
      <c r="AC226" s="8">
        <v>0</v>
      </c>
      <c r="AD226" s="8">
        <v>5797.55</v>
      </c>
      <c r="AE226" s="8">
        <v>0</v>
      </c>
      <c r="AF226" s="8">
        <v>0</v>
      </c>
      <c r="AG226" s="1" t="s">
        <v>123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129</v>
      </c>
      <c r="BD226" s="56">
        <v>0</v>
      </c>
    </row>
    <row r="227" spans="1:56" ht="28.5" customHeight="1" x14ac:dyDescent="0.45">
      <c r="A227" s="3">
        <v>45667</v>
      </c>
      <c r="B227" s="14" t="s">
        <v>342</v>
      </c>
      <c r="C227" s="9" t="s">
        <v>111</v>
      </c>
      <c r="D227" s="13" t="s">
        <v>336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91</v>
      </c>
      <c r="M227" s="10">
        <v>22</v>
      </c>
      <c r="N227" s="9">
        <v>40</v>
      </c>
      <c r="O227" s="9">
        <v>40</v>
      </c>
      <c r="P227" s="10">
        <v>86.841632767999982</v>
      </c>
      <c r="Q227" s="10">
        <v>0</v>
      </c>
      <c r="R227" s="10">
        <v>86.841632767999982</v>
      </c>
      <c r="S227" s="9" t="s">
        <v>67</v>
      </c>
      <c r="T227" s="12" t="s">
        <v>63</v>
      </c>
      <c r="U227" s="11">
        <v>4000</v>
      </c>
      <c r="V227" s="10">
        <v>0</v>
      </c>
      <c r="W227" s="10">
        <v>4000</v>
      </c>
      <c r="X227" s="10">
        <v>0</v>
      </c>
      <c r="Y227" s="10">
        <v>4200</v>
      </c>
      <c r="Z227" s="9" t="s">
        <v>128</v>
      </c>
      <c r="AA227" s="8">
        <v>4414.5199999999995</v>
      </c>
      <c r="AB227" s="8">
        <v>4414.5199999999995</v>
      </c>
      <c r="AC227" s="8">
        <v>0</v>
      </c>
      <c r="AD227" s="8">
        <v>4414.5199999999995</v>
      </c>
      <c r="AE227" s="8">
        <v>0</v>
      </c>
      <c r="AF227" s="8">
        <v>0</v>
      </c>
      <c r="AG227" s="1" t="s">
        <v>123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129</v>
      </c>
      <c r="BD227" s="56">
        <v>0</v>
      </c>
    </row>
    <row r="228" spans="1:56" ht="28.5" customHeight="1" x14ac:dyDescent="0.45">
      <c r="A228" s="3" t="s">
        <v>146</v>
      </c>
      <c r="B228" s="14" t="s">
        <v>146</v>
      </c>
      <c r="C228" s="9" t="s">
        <v>113</v>
      </c>
      <c r="D228" s="13" t="s">
        <v>159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114</v>
      </c>
      <c r="T228" s="12" t="s">
        <v>63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128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122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129</v>
      </c>
      <c r="BD228" s="56">
        <v>0</v>
      </c>
    </row>
    <row r="229" spans="1:56" ht="28.5" customHeight="1" x14ac:dyDescent="0.45">
      <c r="A229" s="3">
        <v>45548</v>
      </c>
      <c r="B229" s="14" t="s">
        <v>216</v>
      </c>
      <c r="C229" s="9" t="s">
        <v>111</v>
      </c>
      <c r="D229" s="13" t="s">
        <v>210</v>
      </c>
      <c r="E229" s="9">
        <v>21</v>
      </c>
      <c r="F229" s="9">
        <v>38</v>
      </c>
      <c r="G229" s="9" t="s">
        <v>60</v>
      </c>
      <c r="H229" s="9" t="s">
        <v>66</v>
      </c>
      <c r="I229" s="9">
        <v>102</v>
      </c>
      <c r="J229" s="9" t="s">
        <v>57</v>
      </c>
      <c r="K229" s="9">
        <v>5</v>
      </c>
      <c r="L229" s="9" t="s">
        <v>91</v>
      </c>
      <c r="M229" s="10">
        <v>22</v>
      </c>
      <c r="N229" s="9">
        <v>40</v>
      </c>
      <c r="O229" s="9">
        <v>40</v>
      </c>
      <c r="P229" s="10">
        <v>217.10408191999997</v>
      </c>
      <c r="Q229" s="10">
        <v>0</v>
      </c>
      <c r="R229" s="10">
        <v>217.10408191999997</v>
      </c>
      <c r="S229" s="9" t="s">
        <v>67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128</v>
      </c>
      <c r="AA229" s="8">
        <v>11036.3</v>
      </c>
      <c r="AB229" s="8">
        <v>11036.3</v>
      </c>
      <c r="AC229" s="8">
        <v>0</v>
      </c>
      <c r="AD229" s="8">
        <v>11036.3</v>
      </c>
      <c r="AE229" s="8">
        <v>0</v>
      </c>
      <c r="AF229" s="8">
        <v>0</v>
      </c>
      <c r="AG229" s="1" t="s">
        <v>126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129</v>
      </c>
      <c r="BD229" s="56">
        <v>0</v>
      </c>
    </row>
    <row r="230" spans="1:56" ht="28.5" customHeight="1" x14ac:dyDescent="0.45">
      <c r="A230" s="3">
        <v>45066</v>
      </c>
      <c r="B230" s="14" t="s">
        <v>136</v>
      </c>
      <c r="C230" s="9" t="s">
        <v>80</v>
      </c>
      <c r="D230" s="13" t="s">
        <v>135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92</v>
      </c>
      <c r="M230" s="10">
        <v>22</v>
      </c>
      <c r="N230" s="9">
        <v>40</v>
      </c>
      <c r="O230" s="9">
        <v>40</v>
      </c>
      <c r="P230" s="10">
        <v>108.55204095999999</v>
      </c>
      <c r="Q230" s="10">
        <v>0</v>
      </c>
      <c r="R230" s="10">
        <v>108.55204095999999</v>
      </c>
      <c r="S230" s="9" t="s">
        <v>67</v>
      </c>
      <c r="T230" s="12" t="s">
        <v>63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128</v>
      </c>
      <c r="AA230" s="8">
        <v>5518.15</v>
      </c>
      <c r="AB230" s="8">
        <v>5518.15</v>
      </c>
      <c r="AC230" s="8">
        <v>0</v>
      </c>
      <c r="AD230" s="8">
        <v>5518.15</v>
      </c>
      <c r="AE230" s="8">
        <v>0</v>
      </c>
      <c r="AF230" s="8">
        <v>0</v>
      </c>
      <c r="AG230" s="1" t="s">
        <v>123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129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21</v>
      </c>
      <c r="F231" s="9">
        <v>37</v>
      </c>
      <c r="G231" s="9">
        <v>0</v>
      </c>
      <c r="H231" s="9">
        <v>0</v>
      </c>
      <c r="I231" s="9">
        <v>74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 t="s">
        <v>83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128</v>
      </c>
      <c r="AA231" s="8">
        <v>238042.61129000003</v>
      </c>
      <c r="AB231" s="8">
        <v>216528.81129000001</v>
      </c>
      <c r="AC231" s="8">
        <v>21513.800000000003</v>
      </c>
      <c r="AD231" s="8">
        <v>216528.81129000001</v>
      </c>
      <c r="AE231" s="8">
        <v>21513.800000000003</v>
      </c>
      <c r="AF231" s="8" t="s">
        <v>58</v>
      </c>
      <c r="AG231" s="1" t="s">
        <v>122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130</v>
      </c>
      <c r="BD231" s="56">
        <v>0</v>
      </c>
    </row>
    <row r="232" spans="1:56" ht="28.5" customHeight="1" x14ac:dyDescent="0.45">
      <c r="A232" s="3">
        <v>45720</v>
      </c>
      <c r="B232" s="14" t="s">
        <v>507</v>
      </c>
      <c r="C232" s="9" t="s">
        <v>493</v>
      </c>
      <c r="D232" s="13" t="s">
        <v>494</v>
      </c>
      <c r="E232" s="9">
        <v>22</v>
      </c>
      <c r="F232" s="9">
        <v>34</v>
      </c>
      <c r="G232" s="9" t="s">
        <v>60</v>
      </c>
      <c r="H232" s="9" t="s">
        <v>66</v>
      </c>
      <c r="I232" s="9">
        <v>115</v>
      </c>
      <c r="J232" s="9" t="s">
        <v>78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372</v>
      </c>
      <c r="T232" s="12">
        <v>45746</v>
      </c>
      <c r="U232" s="11">
        <v>300000</v>
      </c>
      <c r="V232" s="10">
        <v>195668</v>
      </c>
      <c r="W232" s="10">
        <f>U232-V232</f>
        <v>104332</v>
      </c>
      <c r="X232" s="10">
        <v>196700</v>
      </c>
      <c r="Y232" s="10">
        <v>108465</v>
      </c>
      <c r="Z232" s="9" t="s">
        <v>413</v>
      </c>
      <c r="AA232" s="8">
        <v>107583.17955</v>
      </c>
      <c r="AB232" s="8">
        <v>80100</v>
      </c>
      <c r="AC232" s="8">
        <v>27483.179550000001</v>
      </c>
      <c r="AD232" s="8">
        <v>0</v>
      </c>
      <c r="AE232" s="8">
        <v>107583.17955</v>
      </c>
      <c r="AF232" s="8">
        <v>0</v>
      </c>
      <c r="AG232" s="1" t="s">
        <v>123</v>
      </c>
      <c r="AH232" s="1" t="s">
        <v>68</v>
      </c>
      <c r="AI232" s="1">
        <v>4</v>
      </c>
      <c r="AJ232" s="3">
        <v>45746</v>
      </c>
      <c r="AK232" s="3">
        <v>45742</v>
      </c>
      <c r="AL232" s="3">
        <v>45736</v>
      </c>
      <c r="AM232" s="3">
        <v>45743</v>
      </c>
      <c r="AN232" s="3">
        <v>45744</v>
      </c>
      <c r="AO232" s="3">
        <v>45744</v>
      </c>
      <c r="AP232" s="3">
        <v>45741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416</v>
      </c>
      <c r="BD232" s="56">
        <v>2936.4861243190007</v>
      </c>
    </row>
    <row r="233" spans="1:56" ht="28.5" customHeight="1" x14ac:dyDescent="0.45">
      <c r="A233" s="3">
        <v>45720</v>
      </c>
      <c r="B233" s="14" t="s">
        <v>507</v>
      </c>
      <c r="C233" s="9" t="s">
        <v>493</v>
      </c>
      <c r="D233" s="13" t="s">
        <v>494</v>
      </c>
      <c r="E233" s="9">
        <v>22</v>
      </c>
      <c r="F233" s="9">
        <v>34</v>
      </c>
      <c r="G233" s="9" t="s">
        <v>60</v>
      </c>
      <c r="H233" s="9" t="s">
        <v>66</v>
      </c>
      <c r="I233" s="9">
        <v>115</v>
      </c>
      <c r="J233" s="9" t="s">
        <v>78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372</v>
      </c>
      <c r="T233" s="12">
        <v>45800</v>
      </c>
      <c r="U233" s="11">
        <v>3700000</v>
      </c>
      <c r="V233" s="10">
        <v>0</v>
      </c>
      <c r="W233" s="10">
        <v>3700000</v>
      </c>
      <c r="X233" s="10">
        <v>0</v>
      </c>
      <c r="Y233" s="10">
        <v>3885000</v>
      </c>
      <c r="Z233" s="9" t="s">
        <v>413</v>
      </c>
      <c r="AA233" s="8">
        <v>3669919.0000000005</v>
      </c>
      <c r="AB233" s="8">
        <v>0</v>
      </c>
      <c r="AC233" s="8">
        <v>3669919.0000000005</v>
      </c>
      <c r="AD233" s="8">
        <v>0</v>
      </c>
      <c r="AE233" s="8">
        <v>3669919.0000000005</v>
      </c>
      <c r="AF233" s="8">
        <v>0</v>
      </c>
      <c r="AG233" s="1" t="s">
        <v>123</v>
      </c>
      <c r="AH233" s="1" t="s">
        <v>68</v>
      </c>
      <c r="AI233" s="1">
        <v>4</v>
      </c>
      <c r="AJ233" s="3">
        <v>45800</v>
      </c>
      <c r="AK233" s="3">
        <v>45796</v>
      </c>
      <c r="AL233" s="3">
        <v>45790</v>
      </c>
      <c r="AM233" s="3">
        <v>45797</v>
      </c>
      <c r="AN233" s="3">
        <v>45798</v>
      </c>
      <c r="AO233" s="3">
        <v>45798</v>
      </c>
      <c r="AP233" s="3">
        <v>45795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416</v>
      </c>
      <c r="BD233" s="56">
        <v>392118.61208666681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21.6</v>
      </c>
      <c r="F234" s="9">
        <v>34</v>
      </c>
      <c r="G234" s="9">
        <v>0</v>
      </c>
      <c r="H234" s="9">
        <v>0</v>
      </c>
      <c r="I234" s="9">
        <v>97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413</v>
      </c>
      <c r="AA234" s="8">
        <v>3777502.1795500005</v>
      </c>
      <c r="AB234" s="8">
        <v>80100</v>
      </c>
      <c r="AC234" s="8">
        <v>3697402.1795500005</v>
      </c>
      <c r="AD234" s="8">
        <v>0</v>
      </c>
      <c r="AE234" s="8">
        <v>3777502.1795500005</v>
      </c>
      <c r="AF234" s="8" t="s">
        <v>58</v>
      </c>
      <c r="AG234" s="1" t="s">
        <v>123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416</v>
      </c>
      <c r="BD234" s="56">
        <v>0</v>
      </c>
    </row>
    <row r="235" spans="1:56" ht="28.5" customHeight="1" x14ac:dyDescent="0.45">
      <c r="A235" s="3">
        <v>45706</v>
      </c>
      <c r="B235" s="14" t="s">
        <v>523</v>
      </c>
      <c r="C235" s="9" t="s">
        <v>280</v>
      </c>
      <c r="D235" s="13" t="s">
        <v>281</v>
      </c>
      <c r="E235" s="9">
        <v>23</v>
      </c>
      <c r="F235" s="9">
        <v>38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45747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84</v>
      </c>
      <c r="AA235" s="8">
        <v>5518.15</v>
      </c>
      <c r="AB235" s="8">
        <v>5518.15</v>
      </c>
      <c r="AC235" s="8">
        <v>0</v>
      </c>
      <c r="AD235" s="8">
        <v>5518.15</v>
      </c>
      <c r="AE235" s="8">
        <v>0</v>
      </c>
      <c r="AF235" s="8" t="s">
        <v>234</v>
      </c>
      <c r="AG235" s="1" t="s">
        <v>61</v>
      </c>
      <c r="AH235" s="1" t="s">
        <v>68</v>
      </c>
      <c r="AI235" s="1">
        <v>4</v>
      </c>
      <c r="AJ235" s="3">
        <v>45747</v>
      </c>
      <c r="AK235" s="3">
        <v>45743</v>
      </c>
      <c r="AL235" s="3">
        <v>45737</v>
      </c>
      <c r="AM235" s="3">
        <v>45744</v>
      </c>
      <c r="AN235" s="3">
        <v>45745</v>
      </c>
      <c r="AO235" s="3">
        <v>45745</v>
      </c>
      <c r="AP235" s="3">
        <v>45742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 t="s">
        <v>438</v>
      </c>
      <c r="AZ235" s="2">
        <v>0</v>
      </c>
      <c r="BA235" s="2">
        <v>0</v>
      </c>
      <c r="BB235" s="2">
        <v>0</v>
      </c>
      <c r="BC235" s="1" t="s">
        <v>105</v>
      </c>
      <c r="BD235" s="56">
        <v>0</v>
      </c>
    </row>
    <row r="236" spans="1:56" ht="28.5" customHeight="1" x14ac:dyDescent="0.45">
      <c r="A236" s="3">
        <v>45723</v>
      </c>
      <c r="B236" s="14" t="s">
        <v>536</v>
      </c>
      <c r="C236" s="9" t="s">
        <v>280</v>
      </c>
      <c r="D236" s="13" t="s">
        <v>272</v>
      </c>
      <c r="E236" s="9">
        <v>23</v>
      </c>
      <c r="F236" s="9">
        <v>38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45747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84</v>
      </c>
      <c r="AA236" s="8">
        <v>5518.15</v>
      </c>
      <c r="AB236" s="8">
        <v>5518.15</v>
      </c>
      <c r="AC236" s="8">
        <v>0</v>
      </c>
      <c r="AD236" s="8">
        <v>0</v>
      </c>
      <c r="AE236" s="8">
        <v>5518.15</v>
      </c>
      <c r="AF236" s="8" t="s">
        <v>234</v>
      </c>
      <c r="AG236" s="1" t="s">
        <v>61</v>
      </c>
      <c r="AH236" s="1" t="s">
        <v>68</v>
      </c>
      <c r="AI236" s="1">
        <v>4</v>
      </c>
      <c r="AJ236" s="3">
        <v>45747</v>
      </c>
      <c r="AK236" s="3">
        <v>45743</v>
      </c>
      <c r="AL236" s="3">
        <v>45737</v>
      </c>
      <c r="AM236" s="3">
        <v>45744</v>
      </c>
      <c r="AN236" s="3">
        <v>45745</v>
      </c>
      <c r="AO236" s="3">
        <v>45745</v>
      </c>
      <c r="AP236" s="3">
        <v>45742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105</v>
      </c>
      <c r="BD236" s="56">
        <v>0</v>
      </c>
    </row>
    <row r="237" spans="1:56" ht="28.5" customHeight="1" x14ac:dyDescent="0.45">
      <c r="A237" s="3">
        <v>45740</v>
      </c>
      <c r="B237" s="14" t="s">
        <v>138</v>
      </c>
      <c r="C237" s="9" t="s">
        <v>701</v>
      </c>
      <c r="D237" s="13" t="s">
        <v>702</v>
      </c>
      <c r="E237" s="9">
        <v>23</v>
      </c>
      <c r="F237" s="9">
        <v>34</v>
      </c>
      <c r="G237" s="9" t="s">
        <v>60</v>
      </c>
      <c r="H237" s="9">
        <v>0</v>
      </c>
      <c r="I237" s="9">
        <v>68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45751</v>
      </c>
      <c r="U237" s="11">
        <v>20000</v>
      </c>
      <c r="V237" s="10">
        <v>0</v>
      </c>
      <c r="W237" s="10">
        <v>20000</v>
      </c>
      <c r="X237" s="10">
        <v>0</v>
      </c>
      <c r="Y237" s="10">
        <v>21000</v>
      </c>
      <c r="Z237" s="9" t="s">
        <v>84</v>
      </c>
      <c r="AA237" s="8">
        <v>19837.400000000001</v>
      </c>
      <c r="AB237" s="8">
        <v>3030</v>
      </c>
      <c r="AC237" s="8">
        <v>16807.400000000001</v>
      </c>
      <c r="AD237" s="8">
        <v>0</v>
      </c>
      <c r="AE237" s="8">
        <v>0</v>
      </c>
      <c r="AF237" s="8" t="s">
        <v>351</v>
      </c>
      <c r="AG237" s="1" t="s">
        <v>61</v>
      </c>
      <c r="AH237" s="1" t="s">
        <v>74</v>
      </c>
      <c r="AI237" s="1">
        <v>2</v>
      </c>
      <c r="AJ237" s="3">
        <v>45751</v>
      </c>
      <c r="AK237" s="3">
        <v>0</v>
      </c>
      <c r="AL237" s="3">
        <v>45742</v>
      </c>
      <c r="AM237" s="3">
        <v>45749</v>
      </c>
      <c r="AN237" s="3">
        <v>45750</v>
      </c>
      <c r="AO237" s="3">
        <v>45750</v>
      </c>
      <c r="AP237" s="3">
        <v>45746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1256.3531499999999</v>
      </c>
    </row>
    <row r="238" spans="1:56" ht="28.5" customHeight="1" x14ac:dyDescent="0.45">
      <c r="A238" s="3" t="s">
        <v>146</v>
      </c>
      <c r="B238" s="14" t="s">
        <v>146</v>
      </c>
      <c r="C238" s="9" t="s">
        <v>320</v>
      </c>
      <c r="D238" s="13" t="s">
        <v>61</v>
      </c>
      <c r="E238" s="9">
        <v>23</v>
      </c>
      <c r="F238" s="9">
        <v>34</v>
      </c>
      <c r="G238" s="9" t="s">
        <v>60</v>
      </c>
      <c r="H238" s="9">
        <v>0</v>
      </c>
      <c r="I238" s="9">
        <v>68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45777</v>
      </c>
      <c r="U238" s="11">
        <v>50000</v>
      </c>
      <c r="V238" s="10">
        <v>0</v>
      </c>
      <c r="W238" s="10">
        <v>50000</v>
      </c>
      <c r="X238" s="10">
        <v>0</v>
      </c>
      <c r="Y238" s="10">
        <v>52500</v>
      </c>
      <c r="Z238" s="9" t="s">
        <v>84</v>
      </c>
      <c r="AA238" s="8">
        <v>49593.500000000007</v>
      </c>
      <c r="AB238" s="8">
        <v>0</v>
      </c>
      <c r="AC238" s="8">
        <v>49593.500000000007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3707.1141250000001</v>
      </c>
    </row>
    <row r="239" spans="1:56" ht="28.5" customHeight="1" x14ac:dyDescent="0.45">
      <c r="A239" s="3" t="s">
        <v>146</v>
      </c>
      <c r="B239" s="14" t="s">
        <v>146</v>
      </c>
      <c r="C239" s="9" t="s">
        <v>344</v>
      </c>
      <c r="D239" s="13" t="s">
        <v>61</v>
      </c>
      <c r="E239" s="9">
        <v>23</v>
      </c>
      <c r="F239" s="9">
        <v>34</v>
      </c>
      <c r="G239" s="9" t="s">
        <v>60</v>
      </c>
      <c r="H239" s="9" t="s">
        <v>66</v>
      </c>
      <c r="I239" s="9">
        <v>92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133</v>
      </c>
      <c r="T239" s="12">
        <v>45777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84</v>
      </c>
      <c r="AA239" s="8">
        <v>9918.7000000000007</v>
      </c>
      <c r="AB239" s="8">
        <v>0</v>
      </c>
      <c r="AC239" s="8">
        <v>9918.7000000000007</v>
      </c>
      <c r="AD239" s="8">
        <v>0</v>
      </c>
      <c r="AE239" s="8">
        <v>9918.7000000000007</v>
      </c>
      <c r="AF239" s="8">
        <v>0</v>
      </c>
      <c r="AG239" s="1" t="s">
        <v>122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741.42282499999999</v>
      </c>
    </row>
    <row r="240" spans="1:56" ht="28.5" customHeight="1" x14ac:dyDescent="0.45">
      <c r="A240" s="3" t="s">
        <v>146</v>
      </c>
      <c r="B240" s="14" t="s">
        <v>146</v>
      </c>
      <c r="C240" s="9" t="s">
        <v>194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93</v>
      </c>
      <c r="M240" s="10">
        <v>24</v>
      </c>
      <c r="N240" s="9">
        <v>37</v>
      </c>
      <c r="O240" s="9">
        <v>50</v>
      </c>
      <c r="P240" s="10">
        <v>273.84719423999996</v>
      </c>
      <c r="Q240" s="10">
        <v>0</v>
      </c>
      <c r="R240" s="10">
        <v>273.84719423999996</v>
      </c>
      <c r="S240" s="9" t="s">
        <v>133</v>
      </c>
      <c r="T240" s="12">
        <v>45777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84</v>
      </c>
      <c r="AA240" s="8">
        <v>9918.7000000000007</v>
      </c>
      <c r="AB240" s="8">
        <v>0</v>
      </c>
      <c r="AC240" s="8">
        <v>9918.7000000000007</v>
      </c>
      <c r="AD240" s="8">
        <v>0</v>
      </c>
      <c r="AE240" s="8">
        <v>0</v>
      </c>
      <c r="AF240" s="8">
        <v>0</v>
      </c>
      <c r="AG240" s="1" t="s">
        <v>123</v>
      </c>
      <c r="AH240" s="1" t="s">
        <v>72</v>
      </c>
      <c r="AI240" s="1">
        <v>3</v>
      </c>
      <c r="AJ240" s="3">
        <v>45777</v>
      </c>
      <c r="AK240" s="3">
        <v>0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45776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741.42282499999999</v>
      </c>
    </row>
    <row r="241" spans="1:56" ht="28.5" customHeight="1" x14ac:dyDescent="0.45">
      <c r="A241" s="3" t="s">
        <v>146</v>
      </c>
      <c r="B241" s="14" t="s">
        <v>146</v>
      </c>
      <c r="C241" s="9" t="s">
        <v>280</v>
      </c>
      <c r="D241" s="13" t="s">
        <v>61</v>
      </c>
      <c r="E241" s="9">
        <v>23</v>
      </c>
      <c r="F241" s="9">
        <v>34</v>
      </c>
      <c r="G241" s="9" t="s">
        <v>60</v>
      </c>
      <c r="H241" s="9" t="s">
        <v>66</v>
      </c>
      <c r="I241" s="9">
        <v>92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84</v>
      </c>
      <c r="AA241" s="8">
        <v>9918.7000000000007</v>
      </c>
      <c r="AB241" s="8">
        <v>0</v>
      </c>
      <c r="AC241" s="8">
        <v>9918.7000000000007</v>
      </c>
      <c r="AD241" s="8">
        <v>0</v>
      </c>
      <c r="AE241" s="8">
        <v>9918.7000000000007</v>
      </c>
      <c r="AF241" s="8">
        <v>0</v>
      </c>
      <c r="AG241" s="1" t="s">
        <v>122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741.42282499999999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84</v>
      </c>
      <c r="AA242" s="8">
        <v>110223.3</v>
      </c>
      <c r="AB242" s="8">
        <v>14066.3</v>
      </c>
      <c r="AC242" s="8">
        <v>96157</v>
      </c>
      <c r="AD242" s="8">
        <v>5518.15</v>
      </c>
      <c r="AE242" s="8">
        <v>25355.550000000003</v>
      </c>
      <c r="AF242" s="8" t="s">
        <v>58</v>
      </c>
      <c r="AG242" s="1" t="s">
        <v>124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8.5" customHeight="1" x14ac:dyDescent="0.45">
      <c r="A243" s="3">
        <v>45733</v>
      </c>
      <c r="B243" s="14" t="s">
        <v>632</v>
      </c>
      <c r="C243" s="9" t="s">
        <v>633</v>
      </c>
      <c r="D243" s="13" t="s">
        <v>634</v>
      </c>
      <c r="E243" s="9">
        <v>23</v>
      </c>
      <c r="F243" s="9">
        <v>34</v>
      </c>
      <c r="G243" s="9" t="s">
        <v>199</v>
      </c>
      <c r="H243" s="9">
        <v>0</v>
      </c>
      <c r="I243" s="9">
        <v>68</v>
      </c>
      <c r="J243" s="9" t="s">
        <v>57</v>
      </c>
      <c r="K243" s="9">
        <v>5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45747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201</v>
      </c>
      <c r="AA243" s="8">
        <v>4959.3500000000004</v>
      </c>
      <c r="AB243" s="8">
        <v>0</v>
      </c>
      <c r="AC243" s="8">
        <v>4959.3500000000004</v>
      </c>
      <c r="AD243" s="8">
        <v>0</v>
      </c>
      <c r="AE243" s="8">
        <v>0</v>
      </c>
      <c r="AF243" s="8">
        <v>0</v>
      </c>
      <c r="AG243" s="1" t="s">
        <v>124</v>
      </c>
      <c r="AH243" s="1" t="s">
        <v>74</v>
      </c>
      <c r="AI243" s="1">
        <v>2</v>
      </c>
      <c r="AJ243" s="3">
        <v>45747</v>
      </c>
      <c r="AK243" s="3">
        <v>0</v>
      </c>
      <c r="AL243" s="3">
        <v>45738</v>
      </c>
      <c r="AM243" s="3">
        <v>45745</v>
      </c>
      <c r="AN243" s="3">
        <v>45746</v>
      </c>
      <c r="AO243" s="3">
        <v>45746</v>
      </c>
      <c r="AP243" s="3">
        <v>45742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200</v>
      </c>
      <c r="BD243" s="56">
        <v>400.2085242222222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199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201</v>
      </c>
      <c r="AA244" s="8">
        <v>4959.3500000000004</v>
      </c>
      <c r="AB244" s="8">
        <v>0</v>
      </c>
      <c r="AC244" s="8">
        <v>4959.3500000000004</v>
      </c>
      <c r="AD244" s="8">
        <v>0</v>
      </c>
      <c r="AE244" s="8">
        <v>0</v>
      </c>
      <c r="AF244" s="8">
        <v>0</v>
      </c>
      <c r="AG244" s="1" t="s">
        <v>122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200</v>
      </c>
      <c r="BD244" s="56">
        <v>0</v>
      </c>
    </row>
    <row r="245" spans="1:56" ht="28.5" customHeight="1" x14ac:dyDescent="0.45">
      <c r="A245" s="3">
        <v>45729</v>
      </c>
      <c r="B245" s="14" t="s">
        <v>628</v>
      </c>
      <c r="C245" s="9" t="s">
        <v>264</v>
      </c>
      <c r="D245" s="13" t="s">
        <v>193</v>
      </c>
      <c r="E245" s="9">
        <v>23</v>
      </c>
      <c r="F245" s="9">
        <v>34</v>
      </c>
      <c r="G245" s="9" t="s">
        <v>574</v>
      </c>
      <c r="H245" s="9">
        <v>0</v>
      </c>
      <c r="I245" s="9">
        <v>68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45747</v>
      </c>
      <c r="U245" s="11">
        <v>5000</v>
      </c>
      <c r="V245" s="10">
        <v>0</v>
      </c>
      <c r="W245" s="10">
        <v>5000</v>
      </c>
      <c r="X245" s="10">
        <v>5345</v>
      </c>
      <c r="Y245" s="10">
        <v>0</v>
      </c>
      <c r="Z245" s="9" t="s">
        <v>575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122</v>
      </c>
      <c r="AH245" s="1" t="s">
        <v>74</v>
      </c>
      <c r="AI245" s="1">
        <v>2</v>
      </c>
      <c r="AJ245" s="3">
        <v>45747</v>
      </c>
      <c r="AK245" s="3">
        <v>0</v>
      </c>
      <c r="AL245" s="3">
        <v>45738</v>
      </c>
      <c r="AM245" s="3">
        <v>45745</v>
      </c>
      <c r="AN245" s="3">
        <v>45746</v>
      </c>
      <c r="AO245" s="3">
        <v>45746</v>
      </c>
      <c r="AP245" s="3">
        <v>45742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200</v>
      </c>
      <c r="BD245" s="56">
        <v>0</v>
      </c>
    </row>
    <row r="246" spans="1:56" ht="28.5" customHeight="1" x14ac:dyDescent="0.45">
      <c r="A246" s="3">
        <v>45729</v>
      </c>
      <c r="B246" s="14" t="s">
        <v>628</v>
      </c>
      <c r="C246" s="9" t="s">
        <v>264</v>
      </c>
      <c r="D246" s="13" t="s">
        <v>576</v>
      </c>
      <c r="E246" s="9">
        <v>23</v>
      </c>
      <c r="F246" s="9">
        <v>34</v>
      </c>
      <c r="G246" s="9" t="s">
        <v>574</v>
      </c>
      <c r="H246" s="9">
        <v>0</v>
      </c>
      <c r="I246" s="9">
        <v>68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45747</v>
      </c>
      <c r="U246" s="11">
        <v>5000</v>
      </c>
      <c r="V246" s="10">
        <v>0</v>
      </c>
      <c r="W246" s="10">
        <v>5000</v>
      </c>
      <c r="X246" s="10">
        <v>5400</v>
      </c>
      <c r="Y246" s="10">
        <v>0</v>
      </c>
      <c r="Z246" s="9" t="s">
        <v>575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124</v>
      </c>
      <c r="AH246" s="1" t="s">
        <v>74</v>
      </c>
      <c r="AI246" s="1">
        <v>2</v>
      </c>
      <c r="AJ246" s="3">
        <v>45747</v>
      </c>
      <c r="AK246" s="3">
        <v>0</v>
      </c>
      <c r="AL246" s="3">
        <v>45738</v>
      </c>
      <c r="AM246" s="3">
        <v>45745</v>
      </c>
      <c r="AN246" s="3">
        <v>45746</v>
      </c>
      <c r="AO246" s="3">
        <v>45746</v>
      </c>
      <c r="AP246" s="3">
        <v>45742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200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34</v>
      </c>
      <c r="G247" s="9" t="s">
        <v>574</v>
      </c>
      <c r="H247" s="9">
        <v>0</v>
      </c>
      <c r="I247" s="9">
        <v>68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575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 t="s">
        <v>58</v>
      </c>
      <c r="AG247" s="1" t="s">
        <v>125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200</v>
      </c>
      <c r="BD247" s="56">
        <v>0</v>
      </c>
    </row>
    <row r="248" spans="1:56" ht="28.5" customHeight="1" x14ac:dyDescent="0.45">
      <c r="A248" s="3">
        <v>45729</v>
      </c>
      <c r="B248" s="14" t="s">
        <v>578</v>
      </c>
      <c r="C248" s="9" t="s">
        <v>579</v>
      </c>
      <c r="D248" s="13" t="s">
        <v>580</v>
      </c>
      <c r="E248" s="9">
        <v>23</v>
      </c>
      <c r="F248" s="9">
        <v>34</v>
      </c>
      <c r="G248" s="9" t="s">
        <v>60</v>
      </c>
      <c r="H248" s="9" t="s">
        <v>66</v>
      </c>
      <c r="I248" s="9">
        <v>105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37</v>
      </c>
      <c r="O248" s="9">
        <v>70</v>
      </c>
      <c r="P248" s="10">
        <v>191.69303596799998</v>
      </c>
      <c r="Q248" s="10">
        <v>35</v>
      </c>
      <c r="R248" s="10">
        <v>156.69303596799998</v>
      </c>
      <c r="S248" s="9" t="s">
        <v>71</v>
      </c>
      <c r="T248" s="12">
        <v>45743</v>
      </c>
      <c r="U248" s="11">
        <v>5000</v>
      </c>
      <c r="V248" s="10">
        <v>0</v>
      </c>
      <c r="W248" s="10">
        <v>5000</v>
      </c>
      <c r="X248" s="10">
        <v>5400</v>
      </c>
      <c r="Y248" s="10">
        <v>0</v>
      </c>
      <c r="Z248" s="9" t="s">
        <v>309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 t="s">
        <v>351</v>
      </c>
      <c r="AG248" s="1" t="s">
        <v>122</v>
      </c>
      <c r="AH248" s="1" t="s">
        <v>68</v>
      </c>
      <c r="AI248" s="1">
        <v>4</v>
      </c>
      <c r="AJ248" s="3">
        <v>45743</v>
      </c>
      <c r="AK248" s="3">
        <v>45739</v>
      </c>
      <c r="AL248" s="3">
        <v>45733</v>
      </c>
      <c r="AM248" s="3">
        <v>45740</v>
      </c>
      <c r="AN248" s="3">
        <v>45741</v>
      </c>
      <c r="AO248" s="3">
        <v>45741</v>
      </c>
      <c r="AP248" s="3">
        <v>45738</v>
      </c>
      <c r="AQ248" s="3">
        <v>45742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108</v>
      </c>
      <c r="BD248" s="56">
        <v>0</v>
      </c>
    </row>
    <row r="249" spans="1:56" ht="28.5" customHeight="1" x14ac:dyDescent="0.45">
      <c r="A249" s="3">
        <v>45727</v>
      </c>
      <c r="B249" s="14" t="s">
        <v>581</v>
      </c>
      <c r="C249" s="9" t="s">
        <v>115</v>
      </c>
      <c r="D249" s="13" t="s">
        <v>59</v>
      </c>
      <c r="E249" s="9">
        <v>23</v>
      </c>
      <c r="F249" s="9">
        <v>40</v>
      </c>
      <c r="G249" s="9" t="s">
        <v>60</v>
      </c>
      <c r="H249" s="9" t="s">
        <v>66</v>
      </c>
      <c r="I249" s="9">
        <v>125</v>
      </c>
      <c r="J249" s="9" t="s">
        <v>57</v>
      </c>
      <c r="K249" s="9">
        <v>5</v>
      </c>
      <c r="L249" s="9" t="s">
        <v>252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45743</v>
      </c>
      <c r="U249" s="11">
        <v>10938</v>
      </c>
      <c r="V249" s="10">
        <v>0</v>
      </c>
      <c r="W249" s="10">
        <v>10938</v>
      </c>
      <c r="X249" s="10">
        <v>0</v>
      </c>
      <c r="Y249" s="10">
        <v>0</v>
      </c>
      <c r="Z249" s="9" t="s">
        <v>309</v>
      </c>
      <c r="AA249" s="8">
        <v>12682.720380000002</v>
      </c>
      <c r="AB249" s="8">
        <v>10692</v>
      </c>
      <c r="AC249" s="8">
        <v>1990.7203800000025</v>
      </c>
      <c r="AD249" s="8">
        <v>4692</v>
      </c>
      <c r="AE249" s="8">
        <v>7990.7203800000025</v>
      </c>
      <c r="AF249" s="8" t="s">
        <v>315</v>
      </c>
      <c r="AG249" s="1" t="s">
        <v>122</v>
      </c>
      <c r="AH249" s="1" t="s">
        <v>163</v>
      </c>
      <c r="AI249" s="1">
        <v>2</v>
      </c>
      <c r="AJ249" s="3">
        <v>45743</v>
      </c>
      <c r="AK249" s="3">
        <v>45741</v>
      </c>
      <c r="AL249" s="3">
        <v>0</v>
      </c>
      <c r="AM249" s="3">
        <v>0</v>
      </c>
      <c r="AN249" s="3">
        <v>0</v>
      </c>
      <c r="AO249" s="3">
        <v>45742</v>
      </c>
      <c r="AP249" s="3">
        <v>45738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158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108</v>
      </c>
      <c r="BD249" s="56">
        <v>175.51518017000018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85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309</v>
      </c>
      <c r="AA250" s="8">
        <v>12682.720380000002</v>
      </c>
      <c r="AB250" s="8">
        <v>10692</v>
      </c>
      <c r="AC250" s="8">
        <v>1990.7203800000025</v>
      </c>
      <c r="AD250" s="8">
        <v>4692</v>
      </c>
      <c r="AE250" s="8">
        <v>7990.7203800000025</v>
      </c>
      <c r="AF250" s="8" t="s">
        <v>58</v>
      </c>
      <c r="AG250" s="1" t="s">
        <v>122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310</v>
      </c>
      <c r="BD250" s="56">
        <v>0</v>
      </c>
    </row>
    <row r="251" spans="1:56" ht="28.5" customHeight="1" x14ac:dyDescent="0.45">
      <c r="A251" s="3">
        <v>45601</v>
      </c>
      <c r="B251" s="14" t="s">
        <v>240</v>
      </c>
      <c r="C251" s="9" t="s">
        <v>94</v>
      </c>
      <c r="D251" s="13" t="s">
        <v>157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3256.5612287999998</v>
      </c>
      <c r="Q251" s="10">
        <v>3256.5612287999998</v>
      </c>
      <c r="R251" s="10">
        <v>0</v>
      </c>
      <c r="S251" s="9" t="s">
        <v>100</v>
      </c>
      <c r="T251" s="12">
        <v>45797</v>
      </c>
      <c r="U251" s="11">
        <v>100000</v>
      </c>
      <c r="V251" s="10">
        <v>0</v>
      </c>
      <c r="W251" s="10">
        <v>100000</v>
      </c>
      <c r="X251" s="10">
        <v>0</v>
      </c>
      <c r="Y251" s="10">
        <v>105000</v>
      </c>
      <c r="Z251" s="9" t="s">
        <v>402</v>
      </c>
      <c r="AA251" s="8">
        <v>107569.00000000001</v>
      </c>
      <c r="AB251" s="8">
        <v>0</v>
      </c>
      <c r="AC251" s="8">
        <v>107569.00000000001</v>
      </c>
      <c r="AD251" s="8">
        <v>0</v>
      </c>
      <c r="AE251" s="8">
        <v>0</v>
      </c>
      <c r="AF251" s="8" t="s">
        <v>403</v>
      </c>
      <c r="AG251" s="1" t="s">
        <v>123</v>
      </c>
      <c r="AH251" s="1" t="s">
        <v>72</v>
      </c>
      <c r="AI251" s="1">
        <v>3</v>
      </c>
      <c r="AJ251" s="3">
        <v>45797</v>
      </c>
      <c r="AK251" s="3">
        <v>0</v>
      </c>
      <c r="AL251" s="3">
        <v>45787</v>
      </c>
      <c r="AM251" s="3">
        <v>45794</v>
      </c>
      <c r="AN251" s="3">
        <v>45795</v>
      </c>
      <c r="AO251" s="3">
        <v>45795</v>
      </c>
      <c r="AP251" s="3">
        <v>45792</v>
      </c>
      <c r="AQ251" s="3">
        <v>45796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 t="s">
        <v>482</v>
      </c>
      <c r="AZ251" s="2">
        <v>0</v>
      </c>
      <c r="BA251" s="2">
        <v>0</v>
      </c>
      <c r="BB251" s="2">
        <v>0</v>
      </c>
      <c r="BC251" s="1" t="s">
        <v>120</v>
      </c>
      <c r="BD251" s="56">
        <v>13779.977343611114</v>
      </c>
    </row>
    <row r="252" spans="1:56" ht="28.5" customHeight="1" x14ac:dyDescent="0.45">
      <c r="A252" s="3">
        <v>45601</v>
      </c>
      <c r="B252" s="14" t="s">
        <v>240</v>
      </c>
      <c r="C252" s="9" t="s">
        <v>94</v>
      </c>
      <c r="D252" s="13" t="s">
        <v>157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92</v>
      </c>
      <c r="M252" s="10">
        <v>24</v>
      </c>
      <c r="N252" s="9">
        <v>40</v>
      </c>
      <c r="O252" s="9">
        <v>55</v>
      </c>
      <c r="P252" s="10">
        <v>6513.1224575999995</v>
      </c>
      <c r="Q252" s="10">
        <v>264</v>
      </c>
      <c r="R252" s="10">
        <v>6249.1224575999995</v>
      </c>
      <c r="S252" s="9" t="s">
        <v>100</v>
      </c>
      <c r="T252" s="12">
        <v>45828</v>
      </c>
      <c r="U252" s="11">
        <v>200000</v>
      </c>
      <c r="V252" s="10">
        <v>0</v>
      </c>
      <c r="W252" s="10">
        <v>200000</v>
      </c>
      <c r="X252" s="10">
        <v>0</v>
      </c>
      <c r="Y252" s="10">
        <v>210000</v>
      </c>
      <c r="Z252" s="9" t="s">
        <v>402</v>
      </c>
      <c r="AA252" s="8">
        <v>215138.00000000003</v>
      </c>
      <c r="AB252" s="8">
        <v>0</v>
      </c>
      <c r="AC252" s="8">
        <v>215138.00000000003</v>
      </c>
      <c r="AD252" s="8">
        <v>0</v>
      </c>
      <c r="AE252" s="8">
        <v>0</v>
      </c>
      <c r="AF252" s="8" t="s">
        <v>403</v>
      </c>
      <c r="AG252" s="1" t="s">
        <v>123</v>
      </c>
      <c r="AH252" s="1" t="s">
        <v>72</v>
      </c>
      <c r="AI252" s="1">
        <v>3</v>
      </c>
      <c r="AJ252" s="3">
        <v>45828</v>
      </c>
      <c r="AK252" s="3">
        <v>0</v>
      </c>
      <c r="AL252" s="3">
        <v>45818</v>
      </c>
      <c r="AM252" s="3">
        <v>45825</v>
      </c>
      <c r="AN252" s="3">
        <v>45826</v>
      </c>
      <c r="AO252" s="3">
        <v>45826</v>
      </c>
      <c r="AP252" s="3">
        <v>45823</v>
      </c>
      <c r="AQ252" s="3">
        <v>45827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482</v>
      </c>
      <c r="AZ252" s="2">
        <v>0</v>
      </c>
      <c r="BA252" s="2">
        <v>0</v>
      </c>
      <c r="BB252" s="2">
        <v>0</v>
      </c>
      <c r="BC252" s="1" t="s">
        <v>120</v>
      </c>
      <c r="BD252" s="56">
        <v>27559.954687222227</v>
      </c>
    </row>
    <row r="253" spans="1:56" ht="28.5" customHeight="1" x14ac:dyDescent="0.45">
      <c r="A253" s="3">
        <v>45601</v>
      </c>
      <c r="B253" s="14" t="s">
        <v>240</v>
      </c>
      <c r="C253" s="9" t="s">
        <v>94</v>
      </c>
      <c r="D253" s="13" t="s">
        <v>157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6513.1224575999995</v>
      </c>
      <c r="Q253" s="10">
        <v>0</v>
      </c>
      <c r="R253" s="10">
        <v>6513.1224575999995</v>
      </c>
      <c r="S253" s="9" t="s">
        <v>100</v>
      </c>
      <c r="T253" s="12">
        <v>45858</v>
      </c>
      <c r="U253" s="11">
        <v>200000</v>
      </c>
      <c r="V253" s="10">
        <v>0</v>
      </c>
      <c r="W253" s="10">
        <v>200000</v>
      </c>
      <c r="X253" s="10">
        <v>0</v>
      </c>
      <c r="Y253" s="10">
        <v>210000</v>
      </c>
      <c r="Z253" s="9" t="s">
        <v>101</v>
      </c>
      <c r="AA253" s="8">
        <v>215138.00000000003</v>
      </c>
      <c r="AB253" s="8">
        <v>0</v>
      </c>
      <c r="AC253" s="8">
        <v>215138.00000000003</v>
      </c>
      <c r="AD253" s="8">
        <v>0</v>
      </c>
      <c r="AE253" s="8">
        <v>0</v>
      </c>
      <c r="AF253" s="8" t="s">
        <v>403</v>
      </c>
      <c r="AG253" s="1" t="s">
        <v>123</v>
      </c>
      <c r="AH253" s="1" t="s">
        <v>72</v>
      </c>
      <c r="AI253" s="1">
        <v>3</v>
      </c>
      <c r="AJ253" s="3">
        <v>45858</v>
      </c>
      <c r="AK253" s="3">
        <v>0</v>
      </c>
      <c r="AL253" s="3">
        <v>45848</v>
      </c>
      <c r="AM253" s="3">
        <v>45855</v>
      </c>
      <c r="AN253" s="3">
        <v>45856</v>
      </c>
      <c r="AO253" s="3">
        <v>45856</v>
      </c>
      <c r="AP253" s="3">
        <v>45853</v>
      </c>
      <c r="AQ253" s="3">
        <v>45857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120</v>
      </c>
      <c r="BD253" s="56">
        <v>27559.954687222227</v>
      </c>
    </row>
    <row r="254" spans="1:56" ht="28.5" customHeight="1" x14ac:dyDescent="0.45">
      <c r="A254" s="3">
        <v>45601</v>
      </c>
      <c r="B254" s="14" t="s">
        <v>240</v>
      </c>
      <c r="C254" s="9" t="s">
        <v>94</v>
      </c>
      <c r="D254" s="13" t="s">
        <v>110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4884.8418431999999</v>
      </c>
      <c r="Q254" s="10">
        <v>0</v>
      </c>
      <c r="R254" s="10">
        <v>4884.8418431999999</v>
      </c>
      <c r="S254" s="9" t="s">
        <v>100</v>
      </c>
      <c r="T254" s="12">
        <v>45858</v>
      </c>
      <c r="U254" s="11">
        <v>150000</v>
      </c>
      <c r="V254" s="10">
        <v>0</v>
      </c>
      <c r="W254" s="10">
        <v>150000</v>
      </c>
      <c r="X254" s="10">
        <v>0</v>
      </c>
      <c r="Y254" s="10">
        <v>157500</v>
      </c>
      <c r="Z254" s="9" t="s">
        <v>402</v>
      </c>
      <c r="AA254" s="8">
        <v>161353.5</v>
      </c>
      <c r="AB254" s="8">
        <v>0</v>
      </c>
      <c r="AC254" s="8">
        <v>161353.5</v>
      </c>
      <c r="AD254" s="8">
        <v>0</v>
      </c>
      <c r="AE254" s="8">
        <v>0</v>
      </c>
      <c r="AF254" s="8">
        <v>0</v>
      </c>
      <c r="AG254" s="1" t="s">
        <v>122</v>
      </c>
      <c r="AH254" s="1" t="s">
        <v>72</v>
      </c>
      <c r="AI254" s="1">
        <v>3</v>
      </c>
      <c r="AJ254" s="3">
        <v>45858</v>
      </c>
      <c r="AK254" s="3">
        <v>0</v>
      </c>
      <c r="AL254" s="3">
        <v>45848</v>
      </c>
      <c r="AM254" s="3">
        <v>45855</v>
      </c>
      <c r="AN254" s="3">
        <v>45856</v>
      </c>
      <c r="AO254" s="3">
        <v>45856</v>
      </c>
      <c r="AP254" s="3">
        <v>45853</v>
      </c>
      <c r="AQ254" s="3">
        <v>45857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120</v>
      </c>
      <c r="BD254" s="56">
        <v>20669.966015416667</v>
      </c>
    </row>
    <row r="255" spans="1:56" ht="28.5" customHeight="1" x14ac:dyDescent="0.45">
      <c r="A255" s="3">
        <v>45601</v>
      </c>
      <c r="B255" s="14" t="s">
        <v>240</v>
      </c>
      <c r="C255" s="9" t="s">
        <v>94</v>
      </c>
      <c r="D255" s="13" t="s">
        <v>157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6513.1224575999995</v>
      </c>
      <c r="Q255" s="10">
        <v>0</v>
      </c>
      <c r="R255" s="10">
        <v>6513.1224575999995</v>
      </c>
      <c r="S255" s="9" t="s">
        <v>100</v>
      </c>
      <c r="T255" s="12">
        <v>45889</v>
      </c>
      <c r="U255" s="11">
        <v>200000</v>
      </c>
      <c r="V255" s="10">
        <v>0</v>
      </c>
      <c r="W255" s="10">
        <v>200000</v>
      </c>
      <c r="X255" s="10">
        <v>0</v>
      </c>
      <c r="Y255" s="10">
        <v>210000</v>
      </c>
      <c r="Z255" s="9" t="s">
        <v>101</v>
      </c>
      <c r="AA255" s="8">
        <v>215138.00000000003</v>
      </c>
      <c r="AB255" s="8">
        <v>0</v>
      </c>
      <c r="AC255" s="8">
        <v>215138.00000000003</v>
      </c>
      <c r="AD255" s="8">
        <v>0</v>
      </c>
      <c r="AE255" s="8">
        <v>0</v>
      </c>
      <c r="AF255" s="8" t="s">
        <v>403</v>
      </c>
      <c r="AG255" s="1" t="s">
        <v>122</v>
      </c>
      <c r="AH255" s="1" t="s">
        <v>72</v>
      </c>
      <c r="AI255" s="1">
        <v>3</v>
      </c>
      <c r="AJ255" s="3">
        <v>45889</v>
      </c>
      <c r="AK255" s="3">
        <v>0</v>
      </c>
      <c r="AL255" s="3">
        <v>45879</v>
      </c>
      <c r="AM255" s="3">
        <v>45886</v>
      </c>
      <c r="AN255" s="3">
        <v>45887</v>
      </c>
      <c r="AO255" s="3">
        <v>45887</v>
      </c>
      <c r="AP255" s="3">
        <v>45884</v>
      </c>
      <c r="AQ255" s="3">
        <v>45888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120</v>
      </c>
      <c r="BD255" s="56">
        <v>27559.954687222227</v>
      </c>
    </row>
    <row r="256" spans="1:56" ht="28.5" customHeight="1" x14ac:dyDescent="0.45">
      <c r="A256" s="3">
        <v>45601</v>
      </c>
      <c r="B256" s="14" t="s">
        <v>240</v>
      </c>
      <c r="C256" s="9" t="s">
        <v>94</v>
      </c>
      <c r="D256" s="13" t="s">
        <v>157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3461.0081427440637</v>
      </c>
      <c r="Q256" s="10">
        <v>0</v>
      </c>
      <c r="R256" s="10">
        <v>3461.0081427440637</v>
      </c>
      <c r="S256" s="9" t="s">
        <v>100</v>
      </c>
      <c r="T256" s="12" t="s">
        <v>63</v>
      </c>
      <c r="U256" s="11">
        <v>106278</v>
      </c>
      <c r="V256" s="10">
        <v>0</v>
      </c>
      <c r="W256" s="10">
        <v>106278</v>
      </c>
      <c r="X256" s="10">
        <v>0</v>
      </c>
      <c r="Y256" s="10">
        <v>111591.90000000001</v>
      </c>
      <c r="Z256" s="9" t="s">
        <v>101</v>
      </c>
      <c r="AA256" s="8">
        <v>114322.18182000001</v>
      </c>
      <c r="AB256" s="8">
        <v>0</v>
      </c>
      <c r="AC256" s="8">
        <v>114322.18182000001</v>
      </c>
      <c r="AD256" s="8">
        <v>0</v>
      </c>
      <c r="AE256" s="8">
        <v>0</v>
      </c>
      <c r="AF256" s="8" t="s">
        <v>403</v>
      </c>
      <c r="AG256" s="1" t="s">
        <v>122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120</v>
      </c>
      <c r="BD256" s="56">
        <v>14645.084321243019</v>
      </c>
    </row>
    <row r="257" spans="1:56" ht="28.5" customHeight="1" x14ac:dyDescent="0.45">
      <c r="A257" s="3">
        <v>45601</v>
      </c>
      <c r="B257" s="14" t="s">
        <v>240</v>
      </c>
      <c r="C257" s="9" t="s">
        <v>94</v>
      </c>
      <c r="D257" s="13" t="s">
        <v>157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0</v>
      </c>
      <c r="Q257" s="10">
        <v>0</v>
      </c>
      <c r="R257" s="10">
        <v>0</v>
      </c>
      <c r="S257" s="9" t="s">
        <v>100</v>
      </c>
      <c r="T257" s="12" t="s">
        <v>142</v>
      </c>
      <c r="U257" s="11">
        <v>10000</v>
      </c>
      <c r="V257" s="10">
        <v>12607</v>
      </c>
      <c r="W257" s="10">
        <v>0</v>
      </c>
      <c r="X257" s="10">
        <v>56730</v>
      </c>
      <c r="Y257" s="10">
        <v>0</v>
      </c>
      <c r="Z257" s="9" t="s">
        <v>402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122</v>
      </c>
      <c r="AH257" s="1" t="s">
        <v>72</v>
      </c>
      <c r="AI257" s="1">
        <v>3</v>
      </c>
      <c r="AJ257" s="3" t="s">
        <v>142</v>
      </c>
      <c r="AK257" s="3">
        <v>0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 t="s">
        <v>414</v>
      </c>
      <c r="AZ257" s="2">
        <v>0</v>
      </c>
      <c r="BA257" s="2">
        <v>0</v>
      </c>
      <c r="BB257" s="2">
        <v>0</v>
      </c>
      <c r="BC257" s="1" t="s">
        <v>120</v>
      </c>
      <c r="BD257" s="56">
        <v>0</v>
      </c>
    </row>
    <row r="258" spans="1:56" ht="28.5" customHeight="1" x14ac:dyDescent="0.45">
      <c r="A258" s="3">
        <v>45601</v>
      </c>
      <c r="B258" s="14" t="s">
        <v>240</v>
      </c>
      <c r="C258" s="9" t="s">
        <v>94</v>
      </c>
      <c r="D258" s="13" t="s">
        <v>110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0</v>
      </c>
      <c r="Q258" s="10">
        <v>0</v>
      </c>
      <c r="R258" s="10">
        <v>0</v>
      </c>
      <c r="S258" s="9" t="s">
        <v>100</v>
      </c>
      <c r="T258" s="12" t="s">
        <v>142</v>
      </c>
      <c r="U258" s="11">
        <v>7920</v>
      </c>
      <c r="V258" s="10">
        <v>7920</v>
      </c>
      <c r="W258" s="10">
        <v>0</v>
      </c>
      <c r="X258" s="10">
        <v>12600</v>
      </c>
      <c r="Y258" s="10">
        <v>0</v>
      </c>
      <c r="Z258" s="9" t="s">
        <v>402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122</v>
      </c>
      <c r="AH258" s="1" t="s">
        <v>72</v>
      </c>
      <c r="AI258" s="1">
        <v>3</v>
      </c>
      <c r="AJ258" s="3" t="s">
        <v>142</v>
      </c>
      <c r="AK258" s="3">
        <v>0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120</v>
      </c>
      <c r="BD258" s="56">
        <v>0</v>
      </c>
    </row>
    <row r="259" spans="1:56" ht="28.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37</v>
      </c>
      <c r="G259" s="9">
        <v>0</v>
      </c>
      <c r="H259" s="9">
        <v>0</v>
      </c>
      <c r="I259" s="9">
        <v>128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101</v>
      </c>
      <c r="AA259" s="8">
        <v>1028658.6818200002</v>
      </c>
      <c r="AB259" s="8">
        <v>0</v>
      </c>
      <c r="AC259" s="8">
        <v>1028658.6818200002</v>
      </c>
      <c r="AD259" s="8">
        <v>0</v>
      </c>
      <c r="AE259" s="8">
        <v>0</v>
      </c>
      <c r="AF259" s="8" t="s">
        <v>58</v>
      </c>
      <c r="AG259" s="1" t="s">
        <v>122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121</v>
      </c>
      <c r="BD259" s="56">
        <v>0</v>
      </c>
    </row>
    <row r="260" spans="1:56" ht="28.5" customHeight="1" x14ac:dyDescent="0.45">
      <c r="A260" s="3">
        <v>45737</v>
      </c>
      <c r="B260" s="14" t="s">
        <v>703</v>
      </c>
      <c r="C260" s="9" t="s">
        <v>325</v>
      </c>
      <c r="D260" s="13" t="s">
        <v>59</v>
      </c>
      <c r="E260" s="9">
        <v>26</v>
      </c>
      <c r="F260" s="9">
        <v>39</v>
      </c>
      <c r="G260" s="9" t="s">
        <v>60</v>
      </c>
      <c r="H260" s="9">
        <v>0</v>
      </c>
      <c r="I260" s="9">
        <v>93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133</v>
      </c>
      <c r="T260" s="12">
        <v>45751</v>
      </c>
      <c r="U260" s="11">
        <v>5000</v>
      </c>
      <c r="V260" s="10">
        <v>0</v>
      </c>
      <c r="W260" s="10">
        <v>5000</v>
      </c>
      <c r="X260" s="10">
        <v>0</v>
      </c>
      <c r="Y260" s="10">
        <v>0</v>
      </c>
      <c r="Z260" s="9" t="s">
        <v>85</v>
      </c>
      <c r="AA260" s="8">
        <v>5657.85</v>
      </c>
      <c r="AB260" s="8">
        <v>0</v>
      </c>
      <c r="AC260" s="8">
        <v>5657.85</v>
      </c>
      <c r="AD260" s="8">
        <v>0</v>
      </c>
      <c r="AE260" s="8">
        <v>0</v>
      </c>
      <c r="AF260" s="8">
        <v>0</v>
      </c>
      <c r="AG260" s="1" t="s">
        <v>61</v>
      </c>
      <c r="AH260" s="1" t="s">
        <v>77</v>
      </c>
      <c r="AI260" s="1">
        <v>1</v>
      </c>
      <c r="AJ260" s="3">
        <v>45751</v>
      </c>
      <c r="AK260" s="3">
        <v>0</v>
      </c>
      <c r="AL260" s="3">
        <v>0</v>
      </c>
      <c r="AM260" s="3">
        <v>0</v>
      </c>
      <c r="AN260" s="3">
        <v>0</v>
      </c>
      <c r="AO260" s="3">
        <v>45750</v>
      </c>
      <c r="AP260" s="3">
        <v>45746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105</v>
      </c>
      <c r="BD260" s="56">
        <v>456.83995499999997</v>
      </c>
    </row>
    <row r="261" spans="1:56" ht="28.5" customHeight="1" x14ac:dyDescent="0.45">
      <c r="A261" s="3">
        <v>45738</v>
      </c>
      <c r="B261" s="14" t="s">
        <v>704</v>
      </c>
      <c r="C261" s="9" t="s">
        <v>150</v>
      </c>
      <c r="D261" s="13" t="s">
        <v>59</v>
      </c>
      <c r="E261" s="9">
        <v>26</v>
      </c>
      <c r="F261" s="9">
        <v>39</v>
      </c>
      <c r="G261" s="9" t="s">
        <v>60</v>
      </c>
      <c r="H261" s="9">
        <v>0</v>
      </c>
      <c r="I261" s="9">
        <v>93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133</v>
      </c>
      <c r="T261" s="12">
        <v>45753</v>
      </c>
      <c r="U261" s="11">
        <v>10000</v>
      </c>
      <c r="V261" s="10">
        <v>0</v>
      </c>
      <c r="W261" s="10">
        <v>10000</v>
      </c>
      <c r="X261" s="10">
        <v>0</v>
      </c>
      <c r="Y261" s="10">
        <v>0</v>
      </c>
      <c r="Z261" s="9" t="s">
        <v>85</v>
      </c>
      <c r="AA261" s="8">
        <v>11315.7</v>
      </c>
      <c r="AB261" s="8">
        <v>0</v>
      </c>
      <c r="AC261" s="8">
        <v>11315.7</v>
      </c>
      <c r="AD261" s="8">
        <v>0</v>
      </c>
      <c r="AE261" s="8">
        <v>0</v>
      </c>
      <c r="AF261" s="8">
        <v>0</v>
      </c>
      <c r="AG261" s="1" t="s">
        <v>122</v>
      </c>
      <c r="AH261" s="1" t="s">
        <v>77</v>
      </c>
      <c r="AI261" s="1">
        <v>1</v>
      </c>
      <c r="AJ261" s="3">
        <v>45753</v>
      </c>
      <c r="AK261" s="3">
        <v>0</v>
      </c>
      <c r="AL261" s="3">
        <v>0</v>
      </c>
      <c r="AM261" s="3">
        <v>0</v>
      </c>
      <c r="AN261" s="3">
        <v>0</v>
      </c>
      <c r="AO261" s="3">
        <v>45752</v>
      </c>
      <c r="AP261" s="3">
        <v>45748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105</v>
      </c>
      <c r="BD261" s="56">
        <v>913.67990999999995</v>
      </c>
    </row>
    <row r="262" spans="1:56" ht="28.5" customHeight="1" x14ac:dyDescent="0.45">
      <c r="A262" s="3" t="s">
        <v>146</v>
      </c>
      <c r="B262" s="14" t="s">
        <v>146</v>
      </c>
      <c r="C262" s="9" t="s">
        <v>153</v>
      </c>
      <c r="D262" s="13" t="s">
        <v>59</v>
      </c>
      <c r="E262" s="9">
        <v>26</v>
      </c>
      <c r="F262" s="9">
        <v>42</v>
      </c>
      <c r="G262" s="9" t="s">
        <v>60</v>
      </c>
      <c r="H262" s="9">
        <v>0</v>
      </c>
      <c r="I262" s="9">
        <v>100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 t="s">
        <v>63</v>
      </c>
      <c r="U262" s="11">
        <v>40000</v>
      </c>
      <c r="V262" s="10">
        <v>0</v>
      </c>
      <c r="W262" s="10">
        <v>40000</v>
      </c>
      <c r="X262" s="10">
        <v>0</v>
      </c>
      <c r="Y262" s="10">
        <v>0</v>
      </c>
      <c r="Z262" s="9" t="s">
        <v>85</v>
      </c>
      <c r="AA262" s="8">
        <v>48615.600000000006</v>
      </c>
      <c r="AB262" s="8">
        <v>0</v>
      </c>
      <c r="AC262" s="8">
        <v>48615.600000000006</v>
      </c>
      <c r="AD262" s="8">
        <v>0</v>
      </c>
      <c r="AE262" s="8">
        <v>0</v>
      </c>
      <c r="AF262" s="8">
        <v>0</v>
      </c>
      <c r="AG262" s="1" t="s">
        <v>123</v>
      </c>
      <c r="AH262" s="1" t="s">
        <v>77</v>
      </c>
      <c r="AI262" s="1">
        <v>1</v>
      </c>
      <c r="AJ262" s="3" t="s">
        <v>63</v>
      </c>
      <c r="AK262" s="3">
        <v>0</v>
      </c>
      <c r="AL262" s="3">
        <v>0</v>
      </c>
      <c r="AM262" s="3">
        <v>0</v>
      </c>
      <c r="AN262" s="3">
        <v>0</v>
      </c>
      <c r="AO262" s="3" t="e">
        <v>#VALUE!</v>
      </c>
      <c r="AP262" s="3" t="e">
        <v>#VALUE!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105</v>
      </c>
      <c r="BD262" s="56">
        <v>3925.4396133333335</v>
      </c>
    </row>
    <row r="263" spans="1:56" ht="28.5" customHeight="1" x14ac:dyDescent="0.45">
      <c r="A263" s="3" t="s">
        <v>146</v>
      </c>
      <c r="B263" s="14" t="s">
        <v>146</v>
      </c>
      <c r="C263" s="9" t="s">
        <v>206</v>
      </c>
      <c r="D263" s="13" t="s">
        <v>61</v>
      </c>
      <c r="E263" s="9">
        <v>26</v>
      </c>
      <c r="F263" s="9">
        <v>41</v>
      </c>
      <c r="G263" s="9" t="s">
        <v>60</v>
      </c>
      <c r="H263" s="9">
        <v>0</v>
      </c>
      <c r="I263" s="9">
        <v>97</v>
      </c>
      <c r="J263" s="9" t="s">
        <v>57</v>
      </c>
      <c r="K263" s="9">
        <v>5</v>
      </c>
      <c r="L263" s="9" t="s">
        <v>92</v>
      </c>
      <c r="M263" s="10">
        <v>27</v>
      </c>
      <c r="N263" s="9">
        <v>43</v>
      </c>
      <c r="O263" s="9">
        <v>40</v>
      </c>
      <c r="P263" s="10">
        <v>286.42936262399996</v>
      </c>
      <c r="Q263" s="10">
        <v>0</v>
      </c>
      <c r="R263" s="10">
        <v>286.42936262399996</v>
      </c>
      <c r="S263" s="9" t="s">
        <v>218</v>
      </c>
      <c r="T263" s="12" t="s">
        <v>63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85</v>
      </c>
      <c r="AA263" s="8">
        <v>11874.499999999998</v>
      </c>
      <c r="AB263" s="8">
        <v>0</v>
      </c>
      <c r="AC263" s="8">
        <v>11874.499999999998</v>
      </c>
      <c r="AD263" s="8">
        <v>0</v>
      </c>
      <c r="AE263" s="8">
        <v>0</v>
      </c>
      <c r="AF263" s="8">
        <v>0</v>
      </c>
      <c r="AG263" s="1" t="s">
        <v>123</v>
      </c>
      <c r="AH263" s="1" t="s">
        <v>72</v>
      </c>
      <c r="AI263" s="1">
        <v>3</v>
      </c>
      <c r="AJ263" s="3" t="s">
        <v>63</v>
      </c>
      <c r="AK263" s="3">
        <v>0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105</v>
      </c>
      <c r="BD263" s="56">
        <v>958.79990555555537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26</v>
      </c>
      <c r="F264" s="9">
        <v>43</v>
      </c>
      <c r="G264" s="9" t="s">
        <v>60</v>
      </c>
      <c r="H264" s="9">
        <v>0</v>
      </c>
      <c r="I264" s="9">
        <v>102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85</v>
      </c>
      <c r="AA264" s="8">
        <v>77463.650000000009</v>
      </c>
      <c r="AB264" s="8">
        <v>0</v>
      </c>
      <c r="AC264" s="8">
        <v>77463.650000000009</v>
      </c>
      <c r="AD264" s="8">
        <v>0</v>
      </c>
      <c r="AE264" s="8">
        <v>0</v>
      </c>
      <c r="AF264" s="8" t="s">
        <v>58</v>
      </c>
      <c r="AG264" s="1" t="s">
        <v>122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105</v>
      </c>
      <c r="BD264" s="56">
        <v>0</v>
      </c>
    </row>
    <row r="265" spans="1:56" ht="28.5" customHeight="1" x14ac:dyDescent="0.45">
      <c r="A265" s="3">
        <v>45733</v>
      </c>
      <c r="B265" s="14" t="s">
        <v>636</v>
      </c>
      <c r="C265" s="9" t="s">
        <v>227</v>
      </c>
      <c r="D265" s="13" t="s">
        <v>560</v>
      </c>
      <c r="E265" s="9">
        <v>26</v>
      </c>
      <c r="F265" s="9">
        <v>43</v>
      </c>
      <c r="G265" s="9" t="s">
        <v>60</v>
      </c>
      <c r="H265" s="9" t="s">
        <v>66</v>
      </c>
      <c r="I265" s="9">
        <v>140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213</v>
      </c>
      <c r="T265" s="12">
        <v>45742</v>
      </c>
      <c r="U265" s="11">
        <v>12500</v>
      </c>
      <c r="V265" s="10">
        <v>1150</v>
      </c>
      <c r="W265" s="10">
        <v>11350</v>
      </c>
      <c r="X265" s="10">
        <v>0</v>
      </c>
      <c r="Y265" s="10">
        <v>11917.5</v>
      </c>
      <c r="Z265" s="9" t="s">
        <v>165</v>
      </c>
      <c r="AA265" s="8">
        <v>14111.7955</v>
      </c>
      <c r="AB265" s="8">
        <v>14030</v>
      </c>
      <c r="AC265" s="8">
        <v>81.795500000000175</v>
      </c>
      <c r="AD265" s="8">
        <v>0</v>
      </c>
      <c r="AE265" s="8">
        <v>14111.7955</v>
      </c>
      <c r="AF265" s="8">
        <v>0</v>
      </c>
      <c r="AG265" s="1" t="s">
        <v>122</v>
      </c>
      <c r="AH265" s="1" t="s">
        <v>68</v>
      </c>
      <c r="AI265" s="1">
        <v>4</v>
      </c>
      <c r="AJ265" s="3">
        <v>45742</v>
      </c>
      <c r="AK265" s="3">
        <v>45738</v>
      </c>
      <c r="AL265" s="3">
        <v>45732</v>
      </c>
      <c r="AM265" s="3">
        <v>45739</v>
      </c>
      <c r="AN265" s="3">
        <v>45740</v>
      </c>
      <c r="AO265" s="3">
        <v>45740</v>
      </c>
      <c r="AP265" s="3">
        <v>45737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106</v>
      </c>
      <c r="BD265" s="56">
        <v>7.3488712555555704</v>
      </c>
    </row>
    <row r="266" spans="1:56" ht="28.5" customHeight="1" x14ac:dyDescent="0.45">
      <c r="A266" s="3">
        <v>45733</v>
      </c>
      <c r="B266" s="14" t="s">
        <v>636</v>
      </c>
      <c r="C266" s="9" t="s">
        <v>227</v>
      </c>
      <c r="D266" s="13" t="s">
        <v>560</v>
      </c>
      <c r="E266" s="9">
        <v>26</v>
      </c>
      <c r="F266" s="9">
        <v>43</v>
      </c>
      <c r="G266" s="9" t="s">
        <v>60</v>
      </c>
      <c r="H266" s="9" t="s">
        <v>66</v>
      </c>
      <c r="I266" s="9">
        <v>140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213</v>
      </c>
      <c r="T266" s="12">
        <v>45751</v>
      </c>
      <c r="U266" s="11">
        <v>12500</v>
      </c>
      <c r="V266" s="10">
        <v>0</v>
      </c>
      <c r="W266" s="10">
        <v>12500</v>
      </c>
      <c r="X266" s="10">
        <v>0</v>
      </c>
      <c r="Y266" s="10">
        <v>13125</v>
      </c>
      <c r="Z266" s="9" t="s">
        <v>165</v>
      </c>
      <c r="AA266" s="8">
        <v>15541.625</v>
      </c>
      <c r="AB266" s="8">
        <v>0</v>
      </c>
      <c r="AC266" s="8">
        <v>15541.625</v>
      </c>
      <c r="AD266" s="8">
        <v>0</v>
      </c>
      <c r="AE266" s="8">
        <v>15541.625</v>
      </c>
      <c r="AF266" s="8">
        <v>0</v>
      </c>
      <c r="AG266" s="1" t="s">
        <v>122</v>
      </c>
      <c r="AH266" s="1" t="s">
        <v>68</v>
      </c>
      <c r="AI266" s="1">
        <v>4</v>
      </c>
      <c r="AJ266" s="3">
        <v>45751</v>
      </c>
      <c r="AK266" s="3">
        <v>45747</v>
      </c>
      <c r="AL266" s="3">
        <v>45741</v>
      </c>
      <c r="AM266" s="3">
        <v>45748</v>
      </c>
      <c r="AN266" s="3">
        <v>45749</v>
      </c>
      <c r="AO266" s="3">
        <v>45749</v>
      </c>
      <c r="AP266" s="3">
        <v>45746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1396.3286638888887</v>
      </c>
    </row>
    <row r="267" spans="1:56" ht="28.5" customHeight="1" x14ac:dyDescent="0.45">
      <c r="A267" s="3">
        <v>0</v>
      </c>
      <c r="B267" s="14">
        <v>0</v>
      </c>
      <c r="C267" s="9">
        <v>0</v>
      </c>
      <c r="D267" s="13">
        <v>0</v>
      </c>
      <c r="E267" s="9">
        <v>26</v>
      </c>
      <c r="F267" s="9">
        <v>43</v>
      </c>
      <c r="G267" s="9">
        <v>0</v>
      </c>
      <c r="H267" s="9">
        <v>0</v>
      </c>
      <c r="I267" s="9">
        <v>100</v>
      </c>
      <c r="J267" s="9" t="s">
        <v>57</v>
      </c>
      <c r="K267" s="9">
        <v>5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165</v>
      </c>
      <c r="AA267" s="8">
        <v>29653.4205</v>
      </c>
      <c r="AB267" s="8">
        <v>14030</v>
      </c>
      <c r="AC267" s="8">
        <v>15623.4205</v>
      </c>
      <c r="AD267" s="8">
        <v>0</v>
      </c>
      <c r="AE267" s="8">
        <v>29653.4205</v>
      </c>
      <c r="AF267" s="8" t="s">
        <v>58</v>
      </c>
      <c r="AG267" s="1" t="s">
        <v>125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106</v>
      </c>
      <c r="BD267" s="56">
        <v>0</v>
      </c>
    </row>
    <row r="268" spans="1:56" ht="28.5" customHeight="1" x14ac:dyDescent="0.45">
      <c r="A268" s="3" t="s">
        <v>146</v>
      </c>
      <c r="B268" s="14" t="s">
        <v>146</v>
      </c>
      <c r="C268" s="9" t="s">
        <v>113</v>
      </c>
      <c r="D268" s="13" t="s">
        <v>59</v>
      </c>
      <c r="E268" s="9">
        <v>26</v>
      </c>
      <c r="F268" s="9">
        <v>43</v>
      </c>
      <c r="G268" s="9" t="s">
        <v>60</v>
      </c>
      <c r="H268" s="9">
        <v>0</v>
      </c>
      <c r="I268" s="9">
        <v>116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114</v>
      </c>
      <c r="T268" s="12">
        <v>45777</v>
      </c>
      <c r="U268" s="11">
        <v>10000</v>
      </c>
      <c r="V268" s="10">
        <v>0</v>
      </c>
      <c r="W268" s="10">
        <v>10000</v>
      </c>
      <c r="X268" s="10">
        <v>0</v>
      </c>
      <c r="Y268" s="10">
        <v>0</v>
      </c>
      <c r="Z268" s="9" t="s">
        <v>255</v>
      </c>
      <c r="AA268" s="8">
        <v>12433.3</v>
      </c>
      <c r="AB268" s="8">
        <v>8278</v>
      </c>
      <c r="AC268" s="8">
        <v>4155.2999999999993</v>
      </c>
      <c r="AD268" s="8">
        <v>0</v>
      </c>
      <c r="AE268" s="8">
        <v>0</v>
      </c>
      <c r="AF268" s="8">
        <v>0</v>
      </c>
      <c r="AG268" s="1" t="s">
        <v>124</v>
      </c>
      <c r="AH268" s="1" t="s">
        <v>77</v>
      </c>
      <c r="AI268" s="1">
        <v>1</v>
      </c>
      <c r="AJ268" s="3">
        <v>45777</v>
      </c>
      <c r="AK268" s="3">
        <v>0</v>
      </c>
      <c r="AL268" s="3">
        <v>0</v>
      </c>
      <c r="AM268" s="3">
        <v>0</v>
      </c>
      <c r="AN268" s="3">
        <v>0</v>
      </c>
      <c r="AO268" s="3">
        <v>45776</v>
      </c>
      <c r="AP268" s="3">
        <v>45772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412.94448</v>
      </c>
    </row>
    <row r="269" spans="1:56" ht="28.5" customHeight="1" x14ac:dyDescent="0.45">
      <c r="A269" s="3" t="s">
        <v>146</v>
      </c>
      <c r="B269" s="14" t="s">
        <v>146</v>
      </c>
      <c r="C269" s="9" t="s">
        <v>113</v>
      </c>
      <c r="D269" s="13" t="s">
        <v>59</v>
      </c>
      <c r="E269" s="9">
        <v>26</v>
      </c>
      <c r="F269" s="9">
        <v>43</v>
      </c>
      <c r="G269" s="9" t="s">
        <v>60</v>
      </c>
      <c r="H269" s="9">
        <v>0</v>
      </c>
      <c r="I269" s="9">
        <v>116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114</v>
      </c>
      <c r="T269" s="12" t="s">
        <v>63</v>
      </c>
      <c r="U269" s="11">
        <v>20000</v>
      </c>
      <c r="V269" s="10">
        <v>0</v>
      </c>
      <c r="W269" s="10">
        <v>20000</v>
      </c>
      <c r="X269" s="10">
        <v>0</v>
      </c>
      <c r="Y269" s="10">
        <v>0</v>
      </c>
      <c r="Z269" s="9" t="s">
        <v>255</v>
      </c>
      <c r="AA269" s="8">
        <v>24866.6</v>
      </c>
      <c r="AB269" s="8">
        <v>0</v>
      </c>
      <c r="AC269" s="8">
        <v>24866.6</v>
      </c>
      <c r="AD269" s="8">
        <v>0</v>
      </c>
      <c r="AE269" s="8">
        <v>0</v>
      </c>
      <c r="AF269" s="8">
        <v>0</v>
      </c>
      <c r="AG269" s="1" t="s">
        <v>123</v>
      </c>
      <c r="AH269" s="1" t="s">
        <v>77</v>
      </c>
      <c r="AI269" s="1">
        <v>1</v>
      </c>
      <c r="AJ269" s="3" t="s">
        <v>63</v>
      </c>
      <c r="AK269" s="3">
        <v>0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104</v>
      </c>
      <c r="BD269" s="56">
        <v>2471.1874488888889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26</v>
      </c>
      <c r="F270" s="9">
        <v>43</v>
      </c>
      <c r="G270" s="9">
        <v>0</v>
      </c>
      <c r="H270" s="9">
        <v>0</v>
      </c>
      <c r="I270" s="9">
        <v>116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255</v>
      </c>
      <c r="AA270" s="8">
        <v>37299.899999999994</v>
      </c>
      <c r="AB270" s="8">
        <v>8278</v>
      </c>
      <c r="AC270" s="8">
        <v>29021.899999999998</v>
      </c>
      <c r="AD270" s="8">
        <v>0</v>
      </c>
      <c r="AE270" s="8">
        <v>0</v>
      </c>
      <c r="AF270" s="8" t="s">
        <v>58</v>
      </c>
      <c r="AG270" s="1" t="s">
        <v>125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256</v>
      </c>
      <c r="BD270" s="56">
        <v>0</v>
      </c>
    </row>
    <row r="271" spans="1:56" ht="28.5" customHeight="1" x14ac:dyDescent="0.45">
      <c r="A271" s="3">
        <v>45723</v>
      </c>
      <c r="B271" s="14" t="s">
        <v>539</v>
      </c>
      <c r="C271" s="9" t="s">
        <v>113</v>
      </c>
      <c r="D271" s="13" t="s">
        <v>159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114</v>
      </c>
      <c r="T271" s="12">
        <v>45741</v>
      </c>
      <c r="U271" s="11">
        <v>30000</v>
      </c>
      <c r="V271" s="10">
        <v>3669</v>
      </c>
      <c r="W271" s="10">
        <v>26331</v>
      </c>
      <c r="X271" s="10">
        <v>30080</v>
      </c>
      <c r="Y271" s="10">
        <v>0</v>
      </c>
      <c r="Z271" s="9" t="s">
        <v>89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 t="s">
        <v>315</v>
      </c>
      <c r="AG271" s="1" t="s">
        <v>125</v>
      </c>
      <c r="AH271" s="1" t="s">
        <v>68</v>
      </c>
      <c r="AI271" s="1">
        <v>4</v>
      </c>
      <c r="AJ271" s="3">
        <v>45741</v>
      </c>
      <c r="AK271" s="3">
        <v>45737</v>
      </c>
      <c r="AL271" s="3">
        <v>45731</v>
      </c>
      <c r="AM271" s="3">
        <v>45738</v>
      </c>
      <c r="AN271" s="3">
        <v>45739</v>
      </c>
      <c r="AO271" s="3">
        <v>45739</v>
      </c>
      <c r="AP271" s="3">
        <v>45736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107</v>
      </c>
      <c r="BD271" s="56">
        <v>0</v>
      </c>
    </row>
    <row r="272" spans="1:56" ht="28.5" customHeight="1" x14ac:dyDescent="0.45">
      <c r="A272" s="3">
        <v>45731</v>
      </c>
      <c r="B272" s="14" t="s">
        <v>630</v>
      </c>
      <c r="C272" s="9" t="s">
        <v>113</v>
      </c>
      <c r="D272" s="13" t="s">
        <v>300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150</v>
      </c>
      <c r="J272" s="9" t="s">
        <v>57</v>
      </c>
      <c r="K272" s="9">
        <v>5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114</v>
      </c>
      <c r="T272" s="12">
        <v>45744</v>
      </c>
      <c r="U272" s="11">
        <v>10000</v>
      </c>
      <c r="V272" s="10">
        <v>947</v>
      </c>
      <c r="W272" s="10">
        <v>9053</v>
      </c>
      <c r="X272" s="10">
        <v>0</v>
      </c>
      <c r="Y272" s="10">
        <v>9505.65</v>
      </c>
      <c r="Z272" s="9" t="s">
        <v>89</v>
      </c>
      <c r="AA272" s="8">
        <v>11255.866489999999</v>
      </c>
      <c r="AB272" s="8">
        <v>11255.866489999999</v>
      </c>
      <c r="AC272" s="8">
        <v>0</v>
      </c>
      <c r="AD272" s="8">
        <v>0</v>
      </c>
      <c r="AE272" s="8">
        <v>11255.866489999999</v>
      </c>
      <c r="AF272" s="8" t="s">
        <v>315</v>
      </c>
      <c r="AG272" s="1" t="s">
        <v>123</v>
      </c>
      <c r="AH272" s="1" t="s">
        <v>68</v>
      </c>
      <c r="AI272" s="1">
        <v>4</v>
      </c>
      <c r="AJ272" s="3">
        <v>45744</v>
      </c>
      <c r="AK272" s="3">
        <v>45740</v>
      </c>
      <c r="AL272" s="3">
        <v>45734</v>
      </c>
      <c r="AM272" s="3">
        <v>45741</v>
      </c>
      <c r="AN272" s="3">
        <v>45742</v>
      </c>
      <c r="AO272" s="3">
        <v>45742</v>
      </c>
      <c r="AP272" s="3">
        <v>45739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0</v>
      </c>
    </row>
    <row r="273" spans="1:56" ht="28.5" customHeight="1" x14ac:dyDescent="0.45">
      <c r="A273" s="3">
        <v>45731</v>
      </c>
      <c r="B273" s="14" t="s">
        <v>651</v>
      </c>
      <c r="C273" s="9" t="s">
        <v>113</v>
      </c>
      <c r="D273" s="13" t="s">
        <v>59</v>
      </c>
      <c r="E273" s="9">
        <v>26</v>
      </c>
      <c r="F273" s="9">
        <v>43</v>
      </c>
      <c r="G273" s="9" t="s">
        <v>60</v>
      </c>
      <c r="H273" s="9" t="s">
        <v>66</v>
      </c>
      <c r="I273" s="9">
        <v>150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114</v>
      </c>
      <c r="T273" s="12">
        <v>45744</v>
      </c>
      <c r="U273" s="11">
        <v>10000</v>
      </c>
      <c r="V273" s="10">
        <v>0</v>
      </c>
      <c r="W273" s="10">
        <v>10000</v>
      </c>
      <c r="X273" s="10">
        <v>0</v>
      </c>
      <c r="Y273" s="10">
        <v>0</v>
      </c>
      <c r="Z273" s="9" t="s">
        <v>89</v>
      </c>
      <c r="AA273" s="8">
        <v>12433.3</v>
      </c>
      <c r="AB273" s="8">
        <v>10744</v>
      </c>
      <c r="AC273" s="8">
        <v>1689.2999999999993</v>
      </c>
      <c r="AD273" s="8">
        <v>0</v>
      </c>
      <c r="AE273" s="8">
        <v>12433.3</v>
      </c>
      <c r="AF273" s="8" t="s">
        <v>299</v>
      </c>
      <c r="AG273" s="1" t="s">
        <v>123</v>
      </c>
      <c r="AH273" s="1" t="s">
        <v>163</v>
      </c>
      <c r="AI273" s="1">
        <v>2</v>
      </c>
      <c r="AJ273" s="3">
        <v>45744</v>
      </c>
      <c r="AK273" s="3">
        <v>45742</v>
      </c>
      <c r="AL273" s="3">
        <v>0</v>
      </c>
      <c r="AM273" s="3">
        <v>0</v>
      </c>
      <c r="AN273" s="3">
        <v>0</v>
      </c>
      <c r="AO273" s="3">
        <v>45743</v>
      </c>
      <c r="AP273" s="3">
        <v>45739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483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174.22313999999994</v>
      </c>
    </row>
    <row r="274" spans="1:56" ht="28.5" customHeight="1" x14ac:dyDescent="0.45">
      <c r="A274" s="3">
        <v>45731</v>
      </c>
      <c r="B274" s="14" t="s">
        <v>651</v>
      </c>
      <c r="C274" s="9" t="s">
        <v>113</v>
      </c>
      <c r="D274" s="13" t="s">
        <v>59</v>
      </c>
      <c r="E274" s="9">
        <v>26</v>
      </c>
      <c r="F274" s="9">
        <v>43</v>
      </c>
      <c r="G274" s="9" t="s">
        <v>60</v>
      </c>
      <c r="H274" s="9" t="s">
        <v>66</v>
      </c>
      <c r="I274" s="9">
        <v>150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114</v>
      </c>
      <c r="T274" s="12">
        <v>45747</v>
      </c>
      <c r="U274" s="11">
        <v>20000</v>
      </c>
      <c r="V274" s="10">
        <v>0</v>
      </c>
      <c r="W274" s="10">
        <v>20000</v>
      </c>
      <c r="X274" s="10">
        <v>0</v>
      </c>
      <c r="Y274" s="10">
        <v>0</v>
      </c>
      <c r="Z274" s="9" t="s">
        <v>89</v>
      </c>
      <c r="AA274" s="8">
        <v>24866.6</v>
      </c>
      <c r="AB274" s="8">
        <v>0</v>
      </c>
      <c r="AC274" s="8">
        <v>24866.6</v>
      </c>
      <c r="AD274" s="8">
        <v>0</v>
      </c>
      <c r="AE274" s="8">
        <v>24866.6</v>
      </c>
      <c r="AF274" s="8" t="s">
        <v>299</v>
      </c>
      <c r="AG274" s="1" t="s">
        <v>123</v>
      </c>
      <c r="AH274" s="1" t="s">
        <v>163</v>
      </c>
      <c r="AI274" s="1">
        <v>2</v>
      </c>
      <c r="AJ274" s="3">
        <v>45747</v>
      </c>
      <c r="AK274" s="3">
        <v>45745</v>
      </c>
      <c r="AL274" s="3">
        <v>0</v>
      </c>
      <c r="AM274" s="3">
        <v>0</v>
      </c>
      <c r="AN274" s="3">
        <v>0</v>
      </c>
      <c r="AO274" s="3">
        <v>45746</v>
      </c>
      <c r="AP274" s="3">
        <v>45742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483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107</v>
      </c>
      <c r="BD274" s="56">
        <v>2564.5753466666665</v>
      </c>
    </row>
    <row r="275" spans="1:56" ht="28.5" customHeight="1" x14ac:dyDescent="0.45">
      <c r="A275" s="3">
        <v>45723</v>
      </c>
      <c r="B275" s="14" t="s">
        <v>540</v>
      </c>
      <c r="C275" s="9" t="s">
        <v>113</v>
      </c>
      <c r="D275" s="13" t="s">
        <v>159</v>
      </c>
      <c r="E275" s="9">
        <v>26</v>
      </c>
      <c r="F275" s="9">
        <v>43</v>
      </c>
      <c r="G275" s="9" t="s">
        <v>60</v>
      </c>
      <c r="H275" s="9" t="s">
        <v>66</v>
      </c>
      <c r="I275" s="9">
        <v>150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114</v>
      </c>
      <c r="T275" s="12">
        <v>45754</v>
      </c>
      <c r="U275" s="11">
        <v>30000</v>
      </c>
      <c r="V275" s="10">
        <v>0</v>
      </c>
      <c r="W275" s="10">
        <v>30000</v>
      </c>
      <c r="X275" s="10">
        <v>0</v>
      </c>
      <c r="Y275" s="10">
        <v>31500</v>
      </c>
      <c r="Z275" s="9" t="s">
        <v>89</v>
      </c>
      <c r="AA275" s="8">
        <v>37299.899999999994</v>
      </c>
      <c r="AB275" s="8">
        <v>0</v>
      </c>
      <c r="AC275" s="8">
        <v>37299.899999999994</v>
      </c>
      <c r="AD275" s="8">
        <v>0</v>
      </c>
      <c r="AE275" s="8">
        <v>37299.899999999994</v>
      </c>
      <c r="AF275" s="8" t="s">
        <v>315</v>
      </c>
      <c r="AG275" s="1" t="s">
        <v>61</v>
      </c>
      <c r="AH275" s="1" t="s">
        <v>68</v>
      </c>
      <c r="AI275" s="1">
        <v>4</v>
      </c>
      <c r="AJ275" s="3">
        <v>45754</v>
      </c>
      <c r="AK275" s="3">
        <v>45750</v>
      </c>
      <c r="AL275" s="3">
        <v>45744</v>
      </c>
      <c r="AM275" s="3">
        <v>45751</v>
      </c>
      <c r="AN275" s="3">
        <v>45752</v>
      </c>
      <c r="AO275" s="3">
        <v>45752</v>
      </c>
      <c r="AP275" s="3">
        <v>45749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107</v>
      </c>
      <c r="BD275" s="56">
        <v>3846.8630200000002</v>
      </c>
    </row>
    <row r="276" spans="1:56" ht="28.5" customHeight="1" x14ac:dyDescent="0.45">
      <c r="A276" s="3">
        <v>45723</v>
      </c>
      <c r="B276" s="14" t="s">
        <v>541</v>
      </c>
      <c r="C276" s="9" t="s">
        <v>113</v>
      </c>
      <c r="D276" s="13" t="s">
        <v>159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114</v>
      </c>
      <c r="T276" s="12">
        <v>45757</v>
      </c>
      <c r="U276" s="11">
        <v>30000</v>
      </c>
      <c r="V276" s="10">
        <v>0</v>
      </c>
      <c r="W276" s="10">
        <v>30000</v>
      </c>
      <c r="X276" s="10">
        <v>0</v>
      </c>
      <c r="Y276" s="10">
        <v>31500</v>
      </c>
      <c r="Z276" s="9" t="s">
        <v>89</v>
      </c>
      <c r="AA276" s="8">
        <v>37299.899999999994</v>
      </c>
      <c r="AB276" s="8">
        <v>0</v>
      </c>
      <c r="AC276" s="8">
        <v>37299.899999999994</v>
      </c>
      <c r="AD276" s="8">
        <v>0</v>
      </c>
      <c r="AE276" s="8">
        <v>37299.899999999994</v>
      </c>
      <c r="AF276" s="8" t="s">
        <v>315</v>
      </c>
      <c r="AG276" s="1" t="s">
        <v>122</v>
      </c>
      <c r="AH276" s="1" t="s">
        <v>68</v>
      </c>
      <c r="AI276" s="1">
        <v>4</v>
      </c>
      <c r="AJ276" s="3">
        <v>45757</v>
      </c>
      <c r="AK276" s="3">
        <v>45753</v>
      </c>
      <c r="AL276" s="3">
        <v>45747</v>
      </c>
      <c r="AM276" s="3">
        <v>45754</v>
      </c>
      <c r="AN276" s="3">
        <v>45755</v>
      </c>
      <c r="AO276" s="3">
        <v>45755</v>
      </c>
      <c r="AP276" s="3">
        <v>45752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107</v>
      </c>
      <c r="BD276" s="56">
        <v>3846.8630200000002</v>
      </c>
    </row>
    <row r="277" spans="1:56" ht="28.5" customHeight="1" x14ac:dyDescent="0.45">
      <c r="A277" s="3">
        <v>45723</v>
      </c>
      <c r="B277" s="14" t="s">
        <v>542</v>
      </c>
      <c r="C277" s="9" t="s">
        <v>113</v>
      </c>
      <c r="D277" s="13" t="s">
        <v>159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114</v>
      </c>
      <c r="T277" s="12">
        <v>45772</v>
      </c>
      <c r="U277" s="11">
        <v>30000</v>
      </c>
      <c r="V277" s="10">
        <v>0</v>
      </c>
      <c r="W277" s="10">
        <v>30000</v>
      </c>
      <c r="X277" s="10">
        <v>0</v>
      </c>
      <c r="Y277" s="10">
        <v>31500</v>
      </c>
      <c r="Z277" s="9" t="s">
        <v>89</v>
      </c>
      <c r="AA277" s="8">
        <v>37299.899999999994</v>
      </c>
      <c r="AB277" s="8">
        <v>0</v>
      </c>
      <c r="AC277" s="8">
        <v>37299.899999999994</v>
      </c>
      <c r="AD277" s="8">
        <v>0</v>
      </c>
      <c r="AE277" s="8">
        <v>37299.899999999994</v>
      </c>
      <c r="AF277" s="8" t="s">
        <v>315</v>
      </c>
      <c r="AG277" s="1" t="s">
        <v>122</v>
      </c>
      <c r="AH277" s="1" t="s">
        <v>68</v>
      </c>
      <c r="AI277" s="1">
        <v>4</v>
      </c>
      <c r="AJ277" s="3">
        <v>45772</v>
      </c>
      <c r="AK277" s="3">
        <v>45768</v>
      </c>
      <c r="AL277" s="3">
        <v>45762</v>
      </c>
      <c r="AM277" s="3">
        <v>45769</v>
      </c>
      <c r="AN277" s="3">
        <v>45770</v>
      </c>
      <c r="AO277" s="3">
        <v>45770</v>
      </c>
      <c r="AP277" s="3">
        <v>45767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107</v>
      </c>
      <c r="BD277" s="56">
        <v>3846.8630200000002</v>
      </c>
    </row>
    <row r="278" spans="1:56" ht="28.5" customHeight="1" x14ac:dyDescent="0.45">
      <c r="A278" s="3" t="s">
        <v>146</v>
      </c>
      <c r="B278" s="14" t="s">
        <v>146</v>
      </c>
      <c r="C278" s="9" t="s">
        <v>113</v>
      </c>
      <c r="D278" s="13" t="s">
        <v>61</v>
      </c>
      <c r="E278" s="9">
        <v>26</v>
      </c>
      <c r="F278" s="9">
        <v>43</v>
      </c>
      <c r="G278" s="9" t="s">
        <v>60</v>
      </c>
      <c r="H278" s="9" t="s">
        <v>66</v>
      </c>
      <c r="I278" s="9">
        <v>150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114</v>
      </c>
      <c r="T278" s="12">
        <v>45777</v>
      </c>
      <c r="U278" s="11">
        <v>20000</v>
      </c>
      <c r="V278" s="10">
        <v>0</v>
      </c>
      <c r="W278" s="10">
        <v>20000</v>
      </c>
      <c r="X278" s="10">
        <v>0</v>
      </c>
      <c r="Y278" s="10">
        <v>21000</v>
      </c>
      <c r="Z278" s="9" t="s">
        <v>89</v>
      </c>
      <c r="AA278" s="8">
        <v>24866.6</v>
      </c>
      <c r="AB278" s="8">
        <v>0</v>
      </c>
      <c r="AC278" s="8">
        <v>24866.6</v>
      </c>
      <c r="AD278" s="8">
        <v>0</v>
      </c>
      <c r="AE278" s="8">
        <v>24866.6</v>
      </c>
      <c r="AF278" s="8" t="s">
        <v>315</v>
      </c>
      <c r="AG278" s="1" t="s">
        <v>123</v>
      </c>
      <c r="AH278" s="1" t="s">
        <v>68</v>
      </c>
      <c r="AI278" s="1">
        <v>4</v>
      </c>
      <c r="AJ278" s="3">
        <v>45777</v>
      </c>
      <c r="AK278" s="3">
        <v>45773</v>
      </c>
      <c r="AL278" s="3">
        <v>45767</v>
      </c>
      <c r="AM278" s="3">
        <v>45774</v>
      </c>
      <c r="AN278" s="3">
        <v>45775</v>
      </c>
      <c r="AO278" s="3">
        <v>45775</v>
      </c>
      <c r="AP278" s="3">
        <v>45772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107</v>
      </c>
      <c r="BD278" s="56">
        <v>2564.5753466666665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>
        <v>0</v>
      </c>
      <c r="H279" s="9">
        <v>0</v>
      </c>
      <c r="I279" s="9">
        <v>120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89</v>
      </c>
      <c r="AA279" s="8">
        <v>185322.06648999997</v>
      </c>
      <c r="AB279" s="8">
        <v>21999.86649</v>
      </c>
      <c r="AC279" s="8">
        <v>163322.19999999998</v>
      </c>
      <c r="AD279" s="8">
        <v>0</v>
      </c>
      <c r="AE279" s="8">
        <v>185322.06648999997</v>
      </c>
      <c r="AF279" s="8" t="s">
        <v>58</v>
      </c>
      <c r="AG279" s="1" t="s">
        <v>125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109</v>
      </c>
      <c r="BD279" s="56">
        <v>0</v>
      </c>
    </row>
    <row r="280" spans="1:56" ht="28.5" customHeight="1" x14ac:dyDescent="0.45">
      <c r="A280" s="3">
        <v>45719</v>
      </c>
      <c r="B280" s="14" t="s">
        <v>508</v>
      </c>
      <c r="C280" s="9" t="s">
        <v>166</v>
      </c>
      <c r="D280" s="13" t="s">
        <v>167</v>
      </c>
      <c r="E280" s="9">
        <v>28</v>
      </c>
      <c r="F280" s="9">
        <v>41</v>
      </c>
      <c r="G280" s="9" t="s">
        <v>60</v>
      </c>
      <c r="H280" s="9">
        <v>0</v>
      </c>
      <c r="I280" s="9">
        <v>120</v>
      </c>
      <c r="J280" s="9" t="s">
        <v>78</v>
      </c>
      <c r="K280" s="9">
        <v>3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45745</v>
      </c>
      <c r="U280" s="11">
        <v>50000</v>
      </c>
      <c r="V280" s="10">
        <v>0</v>
      </c>
      <c r="W280" s="10">
        <v>50000</v>
      </c>
      <c r="X280" s="10">
        <v>0</v>
      </c>
      <c r="Y280" s="10">
        <v>52500</v>
      </c>
      <c r="Z280" s="9" t="s">
        <v>137</v>
      </c>
      <c r="AA280" s="8">
        <v>59372.5</v>
      </c>
      <c r="AB280" s="8">
        <v>59372.5</v>
      </c>
      <c r="AC280" s="8">
        <v>0</v>
      </c>
      <c r="AD280" s="8">
        <v>0</v>
      </c>
      <c r="AE280" s="8">
        <v>0</v>
      </c>
      <c r="AF280" s="8">
        <v>0</v>
      </c>
      <c r="AG280" s="1" t="s">
        <v>122</v>
      </c>
      <c r="AH280" s="1" t="s">
        <v>168</v>
      </c>
      <c r="AI280" s="1">
        <v>2</v>
      </c>
      <c r="AJ280" s="3">
        <v>45745</v>
      </c>
      <c r="AK280" s="3">
        <v>0</v>
      </c>
      <c r="AL280" s="3">
        <v>45736</v>
      </c>
      <c r="AM280" s="3">
        <v>45743</v>
      </c>
      <c r="AN280" s="3">
        <v>0</v>
      </c>
      <c r="AO280" s="3">
        <v>45744</v>
      </c>
      <c r="AP280" s="3">
        <v>45740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107</v>
      </c>
      <c r="BD280" s="56">
        <v>0</v>
      </c>
    </row>
    <row r="281" spans="1:56" ht="28.5" customHeight="1" x14ac:dyDescent="0.45">
      <c r="A281" s="3" t="s">
        <v>146</v>
      </c>
      <c r="B281" s="14" t="s">
        <v>146</v>
      </c>
      <c r="C281" s="9" t="s">
        <v>113</v>
      </c>
      <c r="D281" s="13" t="s">
        <v>59</v>
      </c>
      <c r="E281" s="9">
        <v>28</v>
      </c>
      <c r="F281" s="9">
        <v>47</v>
      </c>
      <c r="G281" s="9" t="s">
        <v>60</v>
      </c>
      <c r="H281" s="9" t="s">
        <v>66</v>
      </c>
      <c r="I281" s="9">
        <v>180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114</v>
      </c>
      <c r="T281" s="12">
        <v>45777</v>
      </c>
      <c r="U281" s="11">
        <v>20000</v>
      </c>
      <c r="V281" s="10">
        <v>0</v>
      </c>
      <c r="W281" s="10">
        <v>20000</v>
      </c>
      <c r="X281" s="10">
        <v>0</v>
      </c>
      <c r="Y281" s="10">
        <v>0</v>
      </c>
      <c r="Z281" s="9" t="s">
        <v>137</v>
      </c>
      <c r="AA281" s="8">
        <v>27101.800000000003</v>
      </c>
      <c r="AB281" s="8">
        <v>10611</v>
      </c>
      <c r="AC281" s="8">
        <v>16490.800000000003</v>
      </c>
      <c r="AD281" s="8">
        <v>0</v>
      </c>
      <c r="AE281" s="8">
        <v>27101.800000000003</v>
      </c>
      <c r="AF281" s="8">
        <v>0</v>
      </c>
      <c r="AG281" s="1" t="s">
        <v>122</v>
      </c>
      <c r="AH281" s="1" t="s">
        <v>77</v>
      </c>
      <c r="AI281" s="1">
        <v>1</v>
      </c>
      <c r="AJ281" s="3">
        <v>45777</v>
      </c>
      <c r="AK281" s="3">
        <v>0</v>
      </c>
      <c r="AL281" s="3">
        <v>0</v>
      </c>
      <c r="AM281" s="3">
        <v>0</v>
      </c>
      <c r="AN281" s="3">
        <v>0</v>
      </c>
      <c r="AO281" s="3">
        <v>45776</v>
      </c>
      <c r="AP281" s="3">
        <v>45772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107</v>
      </c>
      <c r="BD281" s="56">
        <v>1853.3826888888893</v>
      </c>
    </row>
    <row r="282" spans="1:56" ht="28.5" customHeight="1" x14ac:dyDescent="0.45">
      <c r="A282" s="3" t="s">
        <v>146</v>
      </c>
      <c r="B282" s="14" t="s">
        <v>146</v>
      </c>
      <c r="C282" s="9" t="s">
        <v>166</v>
      </c>
      <c r="D282" s="13" t="s">
        <v>167</v>
      </c>
      <c r="E282" s="9">
        <v>28</v>
      </c>
      <c r="F282" s="9">
        <v>41</v>
      </c>
      <c r="G282" s="9" t="s">
        <v>60</v>
      </c>
      <c r="H282" s="9">
        <v>0</v>
      </c>
      <c r="I282" s="9">
        <v>120</v>
      </c>
      <c r="J282" s="9" t="s">
        <v>78</v>
      </c>
      <c r="K282" s="9">
        <v>3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45777</v>
      </c>
      <c r="U282" s="11">
        <v>50000</v>
      </c>
      <c r="V282" s="10">
        <v>0</v>
      </c>
      <c r="W282" s="10">
        <v>50000</v>
      </c>
      <c r="X282" s="10">
        <v>0</v>
      </c>
      <c r="Y282" s="10">
        <v>52500</v>
      </c>
      <c r="Z282" s="9" t="s">
        <v>137</v>
      </c>
      <c r="AA282" s="8">
        <v>59372.5</v>
      </c>
      <c r="AB282" s="8">
        <v>0</v>
      </c>
      <c r="AC282" s="8">
        <v>59372.5</v>
      </c>
      <c r="AD282" s="8">
        <v>0</v>
      </c>
      <c r="AE282" s="8">
        <v>0</v>
      </c>
      <c r="AF282" s="8">
        <v>0</v>
      </c>
      <c r="AG282" s="1">
        <v>0</v>
      </c>
      <c r="AH282" s="1" t="s">
        <v>168</v>
      </c>
      <c r="AI282" s="1">
        <v>2</v>
      </c>
      <c r="AJ282" s="3">
        <v>45777</v>
      </c>
      <c r="AK282" s="3">
        <v>0</v>
      </c>
      <c r="AL282" s="3">
        <v>45768</v>
      </c>
      <c r="AM282" s="3">
        <v>45775</v>
      </c>
      <c r="AN282" s="3">
        <v>0</v>
      </c>
      <c r="AO282" s="3">
        <v>45776</v>
      </c>
      <c r="AP282" s="3">
        <v>45772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107</v>
      </c>
      <c r="BD282" s="56">
        <v>6672.8093055555564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28</v>
      </c>
      <c r="F283" s="9">
        <v>43</v>
      </c>
      <c r="G283" s="9">
        <v>0</v>
      </c>
      <c r="H283" s="9">
        <v>0</v>
      </c>
      <c r="I283" s="9">
        <v>130</v>
      </c>
      <c r="J283" s="9" t="s">
        <v>57</v>
      </c>
      <c r="K283" s="9">
        <v>3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137</v>
      </c>
      <c r="AA283" s="8">
        <v>145846.79999999999</v>
      </c>
      <c r="AB283" s="8">
        <v>69983.5</v>
      </c>
      <c r="AC283" s="8">
        <v>75863.3</v>
      </c>
      <c r="AD283" s="8">
        <v>0</v>
      </c>
      <c r="AE283" s="8">
        <v>27101.800000000003</v>
      </c>
      <c r="AF283" s="8" t="s">
        <v>58</v>
      </c>
      <c r="AG283" s="1">
        <v>0</v>
      </c>
      <c r="AH283" s="1">
        <v>0</v>
      </c>
      <c r="AI283" s="1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169</v>
      </c>
      <c r="BD283" s="56">
        <v>0</v>
      </c>
    </row>
  </sheetData>
  <autoFilter ref="A5:BD28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3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FC71-CFD9-4DC2-A05F-B565556F0EA3}">
  <sheetPr>
    <tabColor rgb="FFFFFF00"/>
  </sheetPr>
  <dimension ref="A1:BD276"/>
  <sheetViews>
    <sheetView zoomScale="80" zoomScaleNormal="80" workbookViewId="0">
      <selection activeCell="K19" sqref="K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45738</v>
      </c>
      <c r="E3" s="80" t="s">
        <v>52</v>
      </c>
      <c r="F3" s="80"/>
      <c r="G3" s="81">
        <v>10.34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124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45731</v>
      </c>
      <c r="B13" s="14" t="s">
        <v>631</v>
      </c>
      <c r="C13" s="9" t="s">
        <v>466</v>
      </c>
      <c r="D13" s="13" t="s">
        <v>276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45742</v>
      </c>
      <c r="U13" s="11">
        <v>10000</v>
      </c>
      <c r="V13" s="10">
        <v>0</v>
      </c>
      <c r="W13" s="10">
        <v>10000</v>
      </c>
      <c r="X13" s="10">
        <v>10400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45742</v>
      </c>
      <c r="AK13" s="3">
        <v>0</v>
      </c>
      <c r="AL13" s="3">
        <v>45733</v>
      </c>
      <c r="AM13" s="3">
        <v>45740</v>
      </c>
      <c r="AN13" s="3">
        <v>45741</v>
      </c>
      <c r="AO13" s="3">
        <v>45741</v>
      </c>
      <c r="AP13" s="3">
        <v>45737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45731</v>
      </c>
      <c r="B14" s="14" t="s">
        <v>631</v>
      </c>
      <c r="C14" s="9" t="s">
        <v>466</v>
      </c>
      <c r="D14" s="13" t="s">
        <v>277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5000</v>
      </c>
      <c r="V14" s="10">
        <v>0</v>
      </c>
      <c r="W14" s="10">
        <v>5000</v>
      </c>
      <c r="X14" s="10">
        <v>5400</v>
      </c>
      <c r="Y14" s="10">
        <v>0</v>
      </c>
      <c r="Z14" s="9" t="s">
        <v>189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45731</v>
      </c>
      <c r="B15" s="14" t="s">
        <v>631</v>
      </c>
      <c r="C15" s="9" t="s">
        <v>466</v>
      </c>
      <c r="D15" s="13" t="s">
        <v>278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10000</v>
      </c>
      <c r="V15" s="10">
        <v>0</v>
      </c>
      <c r="W15" s="10">
        <v>10000</v>
      </c>
      <c r="X15" s="10">
        <v>10400</v>
      </c>
      <c r="Y15" s="10">
        <v>0</v>
      </c>
      <c r="Z15" s="9" t="s">
        <v>189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45734</v>
      </c>
      <c r="B16" s="14" t="s">
        <v>652</v>
      </c>
      <c r="C16" s="9" t="s">
        <v>637</v>
      </c>
      <c r="D16" s="13" t="s">
        <v>638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45747</v>
      </c>
      <c r="U16" s="11">
        <v>3000</v>
      </c>
      <c r="V16" s="10">
        <v>0</v>
      </c>
      <c r="W16" s="10">
        <v>3000</v>
      </c>
      <c r="X16" s="10">
        <v>0</v>
      </c>
      <c r="Y16" s="10">
        <v>3150</v>
      </c>
      <c r="Z16" s="9" t="s">
        <v>189</v>
      </c>
      <c r="AA16" s="8">
        <v>2640.33</v>
      </c>
      <c r="AB16" s="8">
        <v>2640.33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45747</v>
      </c>
      <c r="AK16" s="3">
        <v>0</v>
      </c>
      <c r="AL16" s="3">
        <v>45738</v>
      </c>
      <c r="AM16" s="3">
        <v>45745</v>
      </c>
      <c r="AN16" s="3">
        <v>45746</v>
      </c>
      <c r="AO16" s="3">
        <v>45746</v>
      </c>
      <c r="AP16" s="3">
        <v>45742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8.5" customHeight="1" x14ac:dyDescent="0.45">
      <c r="A17" s="3">
        <v>45734</v>
      </c>
      <c r="B17" s="14" t="s">
        <v>652</v>
      </c>
      <c r="C17" s="9" t="s">
        <v>637</v>
      </c>
      <c r="D17" s="13" t="s">
        <v>639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3500</v>
      </c>
      <c r="V17" s="10">
        <v>0</v>
      </c>
      <c r="W17" s="10">
        <v>3500</v>
      </c>
      <c r="X17" s="10">
        <v>0</v>
      </c>
      <c r="Y17" s="10">
        <v>3675</v>
      </c>
      <c r="Z17" s="9" t="s">
        <v>189</v>
      </c>
      <c r="AA17" s="8">
        <v>3080.3850000000002</v>
      </c>
      <c r="AB17" s="8">
        <v>3080.3850000000002</v>
      </c>
      <c r="AC17" s="8">
        <v>0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>
        <v>45734</v>
      </c>
      <c r="B18" s="14" t="s">
        <v>652</v>
      </c>
      <c r="C18" s="9" t="s">
        <v>637</v>
      </c>
      <c r="D18" s="13" t="s">
        <v>640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189</v>
      </c>
      <c r="AA18" s="8">
        <v>8801.1</v>
      </c>
      <c r="AB18" s="8">
        <v>8801.1</v>
      </c>
      <c r="AC18" s="8">
        <v>0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45717</v>
      </c>
      <c r="B19" s="14" t="s">
        <v>474</v>
      </c>
      <c r="C19" s="9" t="s">
        <v>147</v>
      </c>
      <c r="D19" s="13" t="s">
        <v>134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45749</v>
      </c>
      <c r="U19" s="11">
        <v>70000</v>
      </c>
      <c r="V19" s="10">
        <v>800</v>
      </c>
      <c r="W19" s="10">
        <v>69200</v>
      </c>
      <c r="X19" s="10">
        <v>0</v>
      </c>
      <c r="Y19" s="10">
        <v>72660</v>
      </c>
      <c r="Z19" s="9" t="s">
        <v>189</v>
      </c>
      <c r="AA19" s="8">
        <v>60903.612000000001</v>
      </c>
      <c r="AB19" s="8">
        <v>13706</v>
      </c>
      <c r="AC19" s="8">
        <v>47197.612000000001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45749</v>
      </c>
      <c r="AK19" s="3">
        <v>0</v>
      </c>
      <c r="AL19" s="3">
        <v>45740</v>
      </c>
      <c r="AM19" s="3">
        <v>45747</v>
      </c>
      <c r="AN19" s="3">
        <v>45748</v>
      </c>
      <c r="AO19" s="3">
        <v>45748</v>
      </c>
      <c r="AP19" s="3">
        <v>45744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3427.5954670222231</v>
      </c>
    </row>
    <row r="20" spans="1:56" ht="28.5" customHeight="1" x14ac:dyDescent="0.45">
      <c r="A20" s="3" t="s">
        <v>146</v>
      </c>
      <c r="B20" s="14" t="s">
        <v>146</v>
      </c>
      <c r="C20" s="9" t="s">
        <v>273</v>
      </c>
      <c r="D20" s="13" t="s">
        <v>274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189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8.5" customHeight="1" x14ac:dyDescent="0.45">
      <c r="A21" s="3" t="s">
        <v>146</v>
      </c>
      <c r="B21" s="14" t="s">
        <v>146</v>
      </c>
      <c r="C21" s="9" t="s">
        <v>147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189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7669.86528</v>
      </c>
    </row>
    <row r="22" spans="1:56" ht="28.5" customHeight="1" x14ac:dyDescent="0.45">
      <c r="A22" s="3">
        <v>45734</v>
      </c>
      <c r="B22" s="14" t="s">
        <v>653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133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189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2394.2965688888899</v>
      </c>
    </row>
    <row r="23" spans="1:56" ht="28.5" customHeight="1" x14ac:dyDescent="0.45">
      <c r="A23" s="3">
        <v>45734</v>
      </c>
      <c r="B23" s="14" t="s">
        <v>654</v>
      </c>
      <c r="C23" s="9" t="s">
        <v>443</v>
      </c>
      <c r="D23" s="13" t="s">
        <v>375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189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124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1197.1482844444449</v>
      </c>
    </row>
    <row r="24" spans="1:56" ht="28.5" customHeight="1" x14ac:dyDescent="0.45">
      <c r="A24" s="3" t="s">
        <v>146</v>
      </c>
      <c r="B24" s="14" t="s">
        <v>146</v>
      </c>
      <c r="C24" s="9" t="s">
        <v>466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124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266255.62700000004</v>
      </c>
      <c r="AB25" s="8">
        <v>28227.815000000002</v>
      </c>
      <c r="AC25" s="8">
        <v>238027.81200000001</v>
      </c>
      <c r="AD25" s="8">
        <v>0</v>
      </c>
      <c r="AE25" s="8">
        <v>0</v>
      </c>
      <c r="AF25" s="8" t="s">
        <v>58</v>
      </c>
      <c r="AG25" s="1" t="s">
        <v>124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45722</v>
      </c>
      <c r="B26" s="14" t="s">
        <v>497</v>
      </c>
      <c r="C26" s="9" t="s">
        <v>73</v>
      </c>
      <c r="D26" s="13" t="s">
        <v>230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45741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499</v>
      </c>
      <c r="AG26" s="1" t="s">
        <v>123</v>
      </c>
      <c r="AH26" s="1" t="s">
        <v>74</v>
      </c>
      <c r="AI26" s="1">
        <v>2</v>
      </c>
      <c r="AJ26" s="3">
        <v>45741</v>
      </c>
      <c r="AK26" s="3">
        <v>0</v>
      </c>
      <c r="AL26" s="3">
        <v>45732</v>
      </c>
      <c r="AM26" s="3">
        <v>45739</v>
      </c>
      <c r="AN26" s="3">
        <v>45740</v>
      </c>
      <c r="AO26" s="3">
        <v>45740</v>
      </c>
      <c r="AP26" s="3">
        <v>45736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45722</v>
      </c>
      <c r="B27" s="14" t="s">
        <v>497</v>
      </c>
      <c r="C27" s="9" t="s">
        <v>73</v>
      </c>
      <c r="D27" s="13" t="s">
        <v>254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45741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499</v>
      </c>
      <c r="AG27" s="1" t="s">
        <v>123</v>
      </c>
      <c r="AH27" s="1" t="s">
        <v>74</v>
      </c>
      <c r="AI27" s="1">
        <v>2</v>
      </c>
      <c r="AJ27" s="3">
        <v>45741</v>
      </c>
      <c r="AK27" s="3">
        <v>0</v>
      </c>
      <c r="AL27" s="3">
        <v>45732</v>
      </c>
      <c r="AM27" s="3">
        <v>45739</v>
      </c>
      <c r="AN27" s="3">
        <v>45740</v>
      </c>
      <c r="AO27" s="3">
        <v>45740</v>
      </c>
      <c r="AP27" s="3">
        <v>45736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45722</v>
      </c>
      <c r="B28" s="14" t="s">
        <v>497</v>
      </c>
      <c r="C28" s="9" t="s">
        <v>73</v>
      </c>
      <c r="D28" s="13">
        <v>997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45741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499</v>
      </c>
      <c r="AG28" s="1" t="s">
        <v>123</v>
      </c>
      <c r="AH28" s="1" t="s">
        <v>74</v>
      </c>
      <c r="AI28" s="1">
        <v>2</v>
      </c>
      <c r="AJ28" s="3">
        <v>45741</v>
      </c>
      <c r="AK28" s="3">
        <v>0</v>
      </c>
      <c r="AL28" s="3">
        <v>45732</v>
      </c>
      <c r="AM28" s="3">
        <v>45739</v>
      </c>
      <c r="AN28" s="3">
        <v>45740</v>
      </c>
      <c r="AO28" s="3">
        <v>45740</v>
      </c>
      <c r="AP28" s="3">
        <v>45736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45728</v>
      </c>
      <c r="B29" s="14" t="s">
        <v>562</v>
      </c>
      <c r="C29" s="9" t="s">
        <v>73</v>
      </c>
      <c r="D29" s="13" t="s">
        <v>352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565</v>
      </c>
      <c r="AG29" s="1" t="s">
        <v>124</v>
      </c>
      <c r="AH29" s="1" t="s">
        <v>74</v>
      </c>
      <c r="AI29" s="1">
        <v>2</v>
      </c>
      <c r="AJ29" s="3">
        <v>45742</v>
      </c>
      <c r="AK29" s="3">
        <v>0</v>
      </c>
      <c r="AL29" s="3">
        <v>45733</v>
      </c>
      <c r="AM29" s="3">
        <v>45740</v>
      </c>
      <c r="AN29" s="3">
        <v>45741</v>
      </c>
      <c r="AO29" s="3">
        <v>45741</v>
      </c>
      <c r="AP29" s="3">
        <v>45737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45728</v>
      </c>
      <c r="B30" s="14" t="s">
        <v>562</v>
      </c>
      <c r="C30" s="9" t="s">
        <v>73</v>
      </c>
      <c r="D30" s="13" t="s">
        <v>353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45742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565</v>
      </c>
      <c r="AG30" s="1" t="s">
        <v>123</v>
      </c>
      <c r="AH30" s="1" t="s">
        <v>74</v>
      </c>
      <c r="AI30" s="1">
        <v>2</v>
      </c>
      <c r="AJ30" s="3">
        <v>45742</v>
      </c>
      <c r="AK30" s="3">
        <v>0</v>
      </c>
      <c r="AL30" s="3">
        <v>45733</v>
      </c>
      <c r="AM30" s="3">
        <v>45740</v>
      </c>
      <c r="AN30" s="3">
        <v>45741</v>
      </c>
      <c r="AO30" s="3">
        <v>45741</v>
      </c>
      <c r="AP30" s="3">
        <v>45737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45728</v>
      </c>
      <c r="B31" s="14" t="s">
        <v>562</v>
      </c>
      <c r="C31" s="9" t="s">
        <v>73</v>
      </c>
      <c r="D31" s="13" t="s">
        <v>407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45742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565</v>
      </c>
      <c r="AG31" s="1" t="s">
        <v>123</v>
      </c>
      <c r="AH31" s="1" t="s">
        <v>74</v>
      </c>
      <c r="AI31" s="1">
        <v>2</v>
      </c>
      <c r="AJ31" s="3">
        <v>45742</v>
      </c>
      <c r="AK31" s="3">
        <v>0</v>
      </c>
      <c r="AL31" s="3">
        <v>45733</v>
      </c>
      <c r="AM31" s="3">
        <v>45740</v>
      </c>
      <c r="AN31" s="3">
        <v>45741</v>
      </c>
      <c r="AO31" s="3">
        <v>45741</v>
      </c>
      <c r="AP31" s="3">
        <v>45737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45728</v>
      </c>
      <c r="B32" s="14" t="s">
        <v>564</v>
      </c>
      <c r="C32" s="9" t="s">
        <v>73</v>
      </c>
      <c r="D32" s="13" t="s">
        <v>230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45742</v>
      </c>
      <c r="U32" s="11">
        <v>10000</v>
      </c>
      <c r="V32" s="10">
        <v>0</v>
      </c>
      <c r="W32" s="10">
        <v>10000</v>
      </c>
      <c r="X32" s="10">
        <v>10000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565</v>
      </c>
      <c r="AG32" s="1" t="s">
        <v>125</v>
      </c>
      <c r="AH32" s="1" t="s">
        <v>74</v>
      </c>
      <c r="AI32" s="1">
        <v>2</v>
      </c>
      <c r="AJ32" s="3">
        <v>45742</v>
      </c>
      <c r="AK32" s="3">
        <v>0</v>
      </c>
      <c r="AL32" s="3">
        <v>45733</v>
      </c>
      <c r="AM32" s="3">
        <v>45740</v>
      </c>
      <c r="AN32" s="3">
        <v>45741</v>
      </c>
      <c r="AO32" s="3">
        <v>45741</v>
      </c>
      <c r="AP32" s="3">
        <v>45737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45722</v>
      </c>
      <c r="B33" s="14" t="s">
        <v>497</v>
      </c>
      <c r="C33" s="9" t="s">
        <v>73</v>
      </c>
      <c r="D33" s="13" t="s">
        <v>500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45743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501</v>
      </c>
      <c r="AG33" s="1" t="s">
        <v>123</v>
      </c>
      <c r="AH33" s="1" t="s">
        <v>74</v>
      </c>
      <c r="AI33" s="1">
        <v>2</v>
      </c>
      <c r="AJ33" s="3">
        <v>45743</v>
      </c>
      <c r="AK33" s="3">
        <v>0</v>
      </c>
      <c r="AL33" s="3">
        <v>45734</v>
      </c>
      <c r="AM33" s="3">
        <v>45741</v>
      </c>
      <c r="AN33" s="3">
        <v>45742</v>
      </c>
      <c r="AO33" s="3">
        <v>45742</v>
      </c>
      <c r="AP33" s="3">
        <v>45738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45722</v>
      </c>
      <c r="B34" s="14" t="s">
        <v>497</v>
      </c>
      <c r="C34" s="9" t="s">
        <v>73</v>
      </c>
      <c r="D34" s="13" t="s">
        <v>253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45743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501</v>
      </c>
      <c r="AG34" s="1" t="s">
        <v>123</v>
      </c>
      <c r="AH34" s="1" t="s">
        <v>74</v>
      </c>
      <c r="AI34" s="1">
        <v>2</v>
      </c>
      <c r="AJ34" s="3">
        <v>45743</v>
      </c>
      <c r="AK34" s="3">
        <v>0</v>
      </c>
      <c r="AL34" s="3">
        <v>45734</v>
      </c>
      <c r="AM34" s="3">
        <v>45741</v>
      </c>
      <c r="AN34" s="3">
        <v>45742</v>
      </c>
      <c r="AO34" s="3">
        <v>45742</v>
      </c>
      <c r="AP34" s="3">
        <v>45738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45721</v>
      </c>
      <c r="B35" s="14" t="s">
        <v>511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45743</v>
      </c>
      <c r="U35" s="11">
        <v>5000</v>
      </c>
      <c r="V35" s="10">
        <v>5000</v>
      </c>
      <c r="W35" s="10">
        <v>0</v>
      </c>
      <c r="X35" s="10">
        <v>0</v>
      </c>
      <c r="Y35" s="10">
        <v>0</v>
      </c>
      <c r="Z35" s="9" t="s">
        <v>196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123</v>
      </c>
      <c r="AH35" s="1" t="s">
        <v>77</v>
      </c>
      <c r="AI35" s="1">
        <v>1</v>
      </c>
      <c r="AJ35" s="3">
        <v>45743</v>
      </c>
      <c r="AK35" s="3">
        <v>0</v>
      </c>
      <c r="AL35" s="3">
        <v>0</v>
      </c>
      <c r="AM35" s="3">
        <v>0</v>
      </c>
      <c r="AN35" s="3">
        <v>0</v>
      </c>
      <c r="AO35" s="3">
        <v>45742</v>
      </c>
      <c r="AP35" s="3">
        <v>45738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45728</v>
      </c>
      <c r="B36" s="14" t="s">
        <v>562</v>
      </c>
      <c r="C36" s="9" t="s">
        <v>73</v>
      </c>
      <c r="D36" s="13" t="s">
        <v>193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45744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196</v>
      </c>
      <c r="AA36" s="8">
        <v>8801.1</v>
      </c>
      <c r="AB36" s="8">
        <v>8801.1</v>
      </c>
      <c r="AC36" s="8">
        <v>0</v>
      </c>
      <c r="AD36" s="8">
        <v>0</v>
      </c>
      <c r="AE36" s="8">
        <v>0</v>
      </c>
      <c r="AF36" s="8" t="s">
        <v>566</v>
      </c>
      <c r="AG36" s="1" t="s">
        <v>123</v>
      </c>
      <c r="AH36" s="1" t="s">
        <v>74</v>
      </c>
      <c r="AI36" s="1">
        <v>2</v>
      </c>
      <c r="AJ36" s="3">
        <v>45744</v>
      </c>
      <c r="AK36" s="3">
        <v>0</v>
      </c>
      <c r="AL36" s="3">
        <v>45735</v>
      </c>
      <c r="AM36" s="3">
        <v>45742</v>
      </c>
      <c r="AN36" s="3">
        <v>45743</v>
      </c>
      <c r="AO36" s="3">
        <v>45743</v>
      </c>
      <c r="AP36" s="3">
        <v>45739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45728</v>
      </c>
      <c r="B37" s="14" t="s">
        <v>562</v>
      </c>
      <c r="C37" s="9" t="s">
        <v>73</v>
      </c>
      <c r="D37" s="13" t="s">
        <v>237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45744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566</v>
      </c>
      <c r="AG37" s="1" t="s">
        <v>125</v>
      </c>
      <c r="AH37" s="1" t="s">
        <v>74</v>
      </c>
      <c r="AI37" s="1">
        <v>2</v>
      </c>
      <c r="AJ37" s="3">
        <v>45744</v>
      </c>
      <c r="AK37" s="3">
        <v>0</v>
      </c>
      <c r="AL37" s="3">
        <v>45735</v>
      </c>
      <c r="AM37" s="3">
        <v>45742</v>
      </c>
      <c r="AN37" s="3">
        <v>45743</v>
      </c>
      <c r="AO37" s="3">
        <v>45743</v>
      </c>
      <c r="AP37" s="3">
        <v>45739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45728</v>
      </c>
      <c r="B38" s="14" t="s">
        <v>562</v>
      </c>
      <c r="C38" s="9" t="s">
        <v>73</v>
      </c>
      <c r="D38" s="13" t="s">
        <v>236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45744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566</v>
      </c>
      <c r="AG38" s="1" t="s">
        <v>125</v>
      </c>
      <c r="AH38" s="1" t="s">
        <v>74</v>
      </c>
      <c r="AI38" s="1">
        <v>2</v>
      </c>
      <c r="AJ38" s="3">
        <v>45744</v>
      </c>
      <c r="AK38" s="3">
        <v>0</v>
      </c>
      <c r="AL38" s="3">
        <v>45735</v>
      </c>
      <c r="AM38" s="3">
        <v>45742</v>
      </c>
      <c r="AN38" s="3">
        <v>45743</v>
      </c>
      <c r="AO38" s="3">
        <v>45743</v>
      </c>
      <c r="AP38" s="3">
        <v>45739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45728</v>
      </c>
      <c r="B39" s="14" t="s">
        <v>564</v>
      </c>
      <c r="C39" s="9" t="s">
        <v>73</v>
      </c>
      <c r="D39" s="13" t="s">
        <v>290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566</v>
      </c>
      <c r="AG39" s="1" t="s">
        <v>61</v>
      </c>
      <c r="AH39" s="1" t="s">
        <v>74</v>
      </c>
      <c r="AI39" s="1">
        <v>2</v>
      </c>
      <c r="AJ39" s="3">
        <v>45744</v>
      </c>
      <c r="AK39" s="3">
        <v>0</v>
      </c>
      <c r="AL39" s="3">
        <v>45735</v>
      </c>
      <c r="AM39" s="3">
        <v>45742</v>
      </c>
      <c r="AN39" s="3">
        <v>45743</v>
      </c>
      <c r="AO39" s="3">
        <v>45743</v>
      </c>
      <c r="AP39" s="3">
        <v>45739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0</v>
      </c>
    </row>
    <row r="40" spans="1:56" ht="28.5" customHeight="1" x14ac:dyDescent="0.45">
      <c r="A40" s="3">
        <v>45728</v>
      </c>
      <c r="B40" s="14" t="s">
        <v>567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45745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196</v>
      </c>
      <c r="AA40" s="8">
        <v>17602.2</v>
      </c>
      <c r="AB40" s="8">
        <v>6064</v>
      </c>
      <c r="AC40" s="8">
        <v>11538.2</v>
      </c>
      <c r="AD40" s="8">
        <v>0</v>
      </c>
      <c r="AE40" s="8">
        <v>0</v>
      </c>
      <c r="AF40" s="8" t="s">
        <v>568</v>
      </c>
      <c r="AG40" s="1" t="s">
        <v>125</v>
      </c>
      <c r="AH40" s="1" t="s">
        <v>77</v>
      </c>
      <c r="AI40" s="1">
        <v>1</v>
      </c>
      <c r="AJ40" s="3">
        <v>45745</v>
      </c>
      <c r="AK40" s="3">
        <v>0</v>
      </c>
      <c r="AL40" s="3">
        <v>0</v>
      </c>
      <c r="AM40" s="3">
        <v>0</v>
      </c>
      <c r="AN40" s="3">
        <v>0</v>
      </c>
      <c r="AO40" s="3">
        <v>45744</v>
      </c>
      <c r="AP40" s="3">
        <v>45740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869.108504888889</v>
      </c>
    </row>
    <row r="41" spans="1:56" ht="28.5" customHeight="1" x14ac:dyDescent="0.45">
      <c r="A41" s="3">
        <v>45728</v>
      </c>
      <c r="B41" s="14" t="s">
        <v>569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45745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196</v>
      </c>
      <c r="AA41" s="8">
        <v>17602.2</v>
      </c>
      <c r="AB41" s="8">
        <v>0</v>
      </c>
      <c r="AC41" s="8">
        <v>17602.2</v>
      </c>
      <c r="AD41" s="8">
        <v>0</v>
      </c>
      <c r="AE41" s="8">
        <v>0</v>
      </c>
      <c r="AF41" s="8" t="s">
        <v>570</v>
      </c>
      <c r="AG41" s="1" t="s">
        <v>125</v>
      </c>
      <c r="AH41" s="1" t="s">
        <v>77</v>
      </c>
      <c r="AI41" s="1">
        <v>1</v>
      </c>
      <c r="AJ41" s="3">
        <v>45745</v>
      </c>
      <c r="AK41" s="3">
        <v>0</v>
      </c>
      <c r="AL41" s="3">
        <v>0</v>
      </c>
      <c r="AM41" s="3">
        <v>0</v>
      </c>
      <c r="AN41" s="3">
        <v>0</v>
      </c>
      <c r="AO41" s="3">
        <v>45744</v>
      </c>
      <c r="AP41" s="3">
        <v>45740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1325.8759360000001</v>
      </c>
    </row>
    <row r="42" spans="1:56" ht="28.5" customHeight="1" x14ac:dyDescent="0.45">
      <c r="A42" s="3">
        <v>45737</v>
      </c>
      <c r="B42" s="14" t="s">
        <v>138</v>
      </c>
      <c r="C42" s="9" t="s">
        <v>73</v>
      </c>
      <c r="D42" s="13" t="s">
        <v>61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 t="s">
        <v>63</v>
      </c>
      <c r="U42" s="11">
        <v>65000</v>
      </c>
      <c r="V42" s="10">
        <v>0</v>
      </c>
      <c r="W42" s="10">
        <v>65000</v>
      </c>
      <c r="X42" s="10">
        <v>0</v>
      </c>
      <c r="Y42" s="10">
        <v>68250</v>
      </c>
      <c r="Z42" s="9" t="s">
        <v>196</v>
      </c>
      <c r="AA42" s="8">
        <v>57207.149999999994</v>
      </c>
      <c r="AB42" s="8">
        <v>0</v>
      </c>
      <c r="AC42" s="8">
        <v>57207.149999999994</v>
      </c>
      <c r="AD42" s="8">
        <v>0</v>
      </c>
      <c r="AE42" s="8">
        <v>0</v>
      </c>
      <c r="AF42" s="8">
        <v>0</v>
      </c>
      <c r="AG42" s="1" t="s">
        <v>125</v>
      </c>
      <c r="AH42" s="1" t="s">
        <v>74</v>
      </c>
      <c r="AI42" s="1">
        <v>2</v>
      </c>
      <c r="AJ42" s="3" t="s">
        <v>63</v>
      </c>
      <c r="AK42" s="3">
        <v>0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4309.0967920000003</v>
      </c>
    </row>
    <row r="43" spans="1:56" ht="28.5" customHeight="1" x14ac:dyDescent="0.45">
      <c r="A43" s="3">
        <v>45737</v>
      </c>
      <c r="B43" s="14" t="s">
        <v>138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45750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196</v>
      </c>
      <c r="AA43" s="8">
        <v>5238.75</v>
      </c>
      <c r="AB43" s="8">
        <v>0</v>
      </c>
      <c r="AC43" s="8">
        <v>5238.75</v>
      </c>
      <c r="AD43" s="8">
        <v>0</v>
      </c>
      <c r="AE43" s="8">
        <v>0</v>
      </c>
      <c r="AF43" s="8">
        <v>0</v>
      </c>
      <c r="AG43" s="1" t="s">
        <v>61</v>
      </c>
      <c r="AH43" s="1" t="s">
        <v>77</v>
      </c>
      <c r="AI43" s="1">
        <v>1</v>
      </c>
      <c r="AJ43" s="3">
        <v>45750</v>
      </c>
      <c r="AK43" s="3">
        <v>0</v>
      </c>
      <c r="AL43" s="3">
        <v>0</v>
      </c>
      <c r="AM43" s="3">
        <v>0</v>
      </c>
      <c r="AN43" s="3">
        <v>0</v>
      </c>
      <c r="AO43" s="3">
        <v>45749</v>
      </c>
      <c r="AP43" s="3">
        <v>45745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394.60593333333333</v>
      </c>
    </row>
    <row r="44" spans="1:56" ht="28.5" customHeight="1" x14ac:dyDescent="0.45">
      <c r="A44" s="3">
        <v>45737</v>
      </c>
      <c r="B44" s="14" t="s">
        <v>138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196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122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1325.8759360000001</v>
      </c>
    </row>
    <row r="45" spans="1:56" ht="28.5" customHeight="1" x14ac:dyDescent="0.45">
      <c r="A45" s="3">
        <v>45737</v>
      </c>
      <c r="B45" s="14" t="s">
        <v>138</v>
      </c>
      <c r="C45" s="9" t="s">
        <v>73</v>
      </c>
      <c r="D45" s="13" t="s">
        <v>59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45769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196</v>
      </c>
      <c r="AA45" s="8">
        <v>17602.2</v>
      </c>
      <c r="AB45" s="8">
        <v>0</v>
      </c>
      <c r="AC45" s="8">
        <v>17602.2</v>
      </c>
      <c r="AD45" s="8">
        <v>0</v>
      </c>
      <c r="AE45" s="8">
        <v>0</v>
      </c>
      <c r="AF45" s="8">
        <v>0</v>
      </c>
      <c r="AG45" s="1" t="s">
        <v>123</v>
      </c>
      <c r="AH45" s="1" t="s">
        <v>77</v>
      </c>
      <c r="AI45" s="1">
        <v>1</v>
      </c>
      <c r="AJ45" s="3">
        <v>45769</v>
      </c>
      <c r="AK45" s="3">
        <v>0</v>
      </c>
      <c r="AL45" s="3">
        <v>0</v>
      </c>
      <c r="AM45" s="3">
        <v>0</v>
      </c>
      <c r="AN45" s="3">
        <v>0</v>
      </c>
      <c r="AO45" s="3">
        <v>45768</v>
      </c>
      <c r="AP45" s="3">
        <v>45764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1325.8759360000001</v>
      </c>
    </row>
    <row r="46" spans="1:56" ht="28.5" customHeight="1" x14ac:dyDescent="0.45">
      <c r="A46" s="3" t="s">
        <v>146</v>
      </c>
      <c r="B46" s="14" t="s">
        <v>146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45777</v>
      </c>
      <c r="U46" s="11">
        <v>600000</v>
      </c>
      <c r="V46" s="10">
        <v>0</v>
      </c>
      <c r="W46" s="10">
        <v>600000</v>
      </c>
      <c r="X46" s="10">
        <v>0</v>
      </c>
      <c r="Y46" s="10">
        <v>630000</v>
      </c>
      <c r="Z46" s="9" t="s">
        <v>196</v>
      </c>
      <c r="AA46" s="8">
        <v>528066</v>
      </c>
      <c r="AB46" s="8">
        <v>0</v>
      </c>
      <c r="AC46" s="8">
        <v>528066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45777</v>
      </c>
      <c r="AK46" s="3">
        <v>0</v>
      </c>
      <c r="AL46" s="3">
        <v>45768</v>
      </c>
      <c r="AM46" s="3">
        <v>45775</v>
      </c>
      <c r="AN46" s="3">
        <v>45776</v>
      </c>
      <c r="AO46" s="3">
        <v>45776</v>
      </c>
      <c r="AP46" s="3">
        <v>45772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39776.278080000004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196</v>
      </c>
      <c r="AA47" s="8">
        <v>705205.60000000009</v>
      </c>
      <c r="AB47" s="8">
        <v>50348.900000000009</v>
      </c>
      <c r="AC47" s="8">
        <v>654856.69999999995</v>
      </c>
      <c r="AD47" s="8">
        <v>0</v>
      </c>
      <c r="AE47" s="8">
        <v>0</v>
      </c>
      <c r="AF47" s="8" t="s">
        <v>58</v>
      </c>
      <c r="AG47" s="1" t="s">
        <v>123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198</v>
      </c>
      <c r="BD47" s="56">
        <v>0</v>
      </c>
    </row>
    <row r="48" spans="1:56" ht="28.5" customHeight="1" x14ac:dyDescent="0.45">
      <c r="A48" s="3" t="s">
        <v>146</v>
      </c>
      <c r="B48" s="14" t="s">
        <v>146</v>
      </c>
      <c r="C48" s="9" t="s">
        <v>316</v>
      </c>
      <c r="D48" s="13" t="s">
        <v>317</v>
      </c>
      <c r="E48" s="9">
        <v>19</v>
      </c>
      <c r="F48" s="9">
        <v>26</v>
      </c>
      <c r="G48" s="9" t="s">
        <v>60</v>
      </c>
      <c r="H48" s="9" t="s">
        <v>76</v>
      </c>
      <c r="I48" s="9">
        <v>70</v>
      </c>
      <c r="J48" s="9" t="s">
        <v>57</v>
      </c>
      <c r="K48" s="9">
        <v>5</v>
      </c>
      <c r="L48" s="9" t="s">
        <v>93</v>
      </c>
      <c r="M48" s="10">
        <v>20</v>
      </c>
      <c r="N48" s="9">
        <v>28</v>
      </c>
      <c r="O48" s="9">
        <v>50</v>
      </c>
      <c r="P48" s="10">
        <v>259.04464319999994</v>
      </c>
      <c r="Q48" s="10">
        <v>0</v>
      </c>
      <c r="R48" s="10">
        <v>259.04464319999994</v>
      </c>
      <c r="S48" s="9" t="s">
        <v>133</v>
      </c>
      <c r="T48" s="12">
        <v>45777</v>
      </c>
      <c r="U48" s="11">
        <v>15000</v>
      </c>
      <c r="V48" s="10">
        <v>0</v>
      </c>
      <c r="W48" s="10">
        <v>15000</v>
      </c>
      <c r="X48" s="10">
        <v>0</v>
      </c>
      <c r="Y48" s="10">
        <v>15750</v>
      </c>
      <c r="Z48" s="9" t="s">
        <v>318</v>
      </c>
      <c r="AA48" s="8">
        <v>11525.250000000002</v>
      </c>
      <c r="AB48" s="8">
        <v>1520</v>
      </c>
      <c r="AC48" s="8">
        <v>10005.250000000002</v>
      </c>
      <c r="AD48" s="8">
        <v>0</v>
      </c>
      <c r="AE48" s="8">
        <v>11525.250000000002</v>
      </c>
      <c r="AF48" s="8">
        <v>0</v>
      </c>
      <c r="AG48" s="1" t="s">
        <v>122</v>
      </c>
      <c r="AH48" s="1" t="s">
        <v>68</v>
      </c>
      <c r="AI48" s="1">
        <v>4</v>
      </c>
      <c r="AJ48" s="3">
        <v>45777</v>
      </c>
      <c r="AK48" s="3">
        <v>45773</v>
      </c>
      <c r="AL48" s="3">
        <v>45767</v>
      </c>
      <c r="AM48" s="3">
        <v>45774</v>
      </c>
      <c r="AN48" s="3">
        <v>45775</v>
      </c>
      <c r="AO48" s="3">
        <v>45775</v>
      </c>
      <c r="AP48" s="3">
        <v>45772</v>
      </c>
      <c r="AQ48" s="3">
        <v>45776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675.91022222222273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318</v>
      </c>
      <c r="AA49" s="8">
        <v>11525.250000000002</v>
      </c>
      <c r="AB49" s="8">
        <v>1520</v>
      </c>
      <c r="AC49" s="8">
        <v>10005.250000000002</v>
      </c>
      <c r="AD49" s="8">
        <v>0</v>
      </c>
      <c r="AE49" s="8">
        <v>11525.250000000002</v>
      </c>
      <c r="AF49" s="8" t="s">
        <v>58</v>
      </c>
      <c r="AG49" s="1" t="s">
        <v>125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319</v>
      </c>
      <c r="BD49" s="56">
        <v>0</v>
      </c>
    </row>
    <row r="50" spans="1:56" ht="28.5" customHeight="1" x14ac:dyDescent="0.45">
      <c r="A50" s="3">
        <v>45721</v>
      </c>
      <c r="B50" s="14" t="s">
        <v>513</v>
      </c>
      <c r="C50" s="9" t="s">
        <v>152</v>
      </c>
      <c r="D50" s="13" t="s">
        <v>484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45744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116</v>
      </c>
      <c r="AA50" s="8">
        <v>4999.0247999999992</v>
      </c>
      <c r="AB50" s="8">
        <v>4999.0247999999992</v>
      </c>
      <c r="AC50" s="8">
        <v>0</v>
      </c>
      <c r="AD50" s="8">
        <v>0</v>
      </c>
      <c r="AE50" s="8">
        <v>4999.0247999999992</v>
      </c>
      <c r="AF50" s="8">
        <v>0</v>
      </c>
      <c r="AG50" s="1" t="s">
        <v>125</v>
      </c>
      <c r="AH50" s="1" t="s">
        <v>75</v>
      </c>
      <c r="AI50" s="1">
        <v>4</v>
      </c>
      <c r="AJ50" s="3">
        <v>45744</v>
      </c>
      <c r="AK50" s="3">
        <v>45740</v>
      </c>
      <c r="AL50" s="3">
        <v>45733</v>
      </c>
      <c r="AM50" s="3">
        <v>45741</v>
      </c>
      <c r="AN50" s="3">
        <v>45742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238</v>
      </c>
      <c r="BD50" s="56">
        <v>0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116</v>
      </c>
      <c r="AA51" s="8">
        <v>4999.0247999999992</v>
      </c>
      <c r="AB51" s="8">
        <v>4999.0247999999992</v>
      </c>
      <c r="AC51" s="8">
        <v>0</v>
      </c>
      <c r="AD51" s="8">
        <v>0</v>
      </c>
      <c r="AE51" s="8">
        <v>4999.0247999999992</v>
      </c>
      <c r="AF51" s="8" t="s">
        <v>58</v>
      </c>
      <c r="AG51" s="1" t="s">
        <v>122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239</v>
      </c>
      <c r="BD51" s="56">
        <v>0</v>
      </c>
    </row>
    <row r="52" spans="1:56" ht="28.5" customHeight="1" x14ac:dyDescent="0.45">
      <c r="A52" s="3" t="s">
        <v>146</v>
      </c>
      <c r="B52" s="14" t="s">
        <v>146</v>
      </c>
      <c r="C52" s="9" t="s">
        <v>195</v>
      </c>
      <c r="D52" s="13" t="s">
        <v>59</v>
      </c>
      <c r="E52" s="9">
        <v>20</v>
      </c>
      <c r="F52" s="9">
        <v>30</v>
      </c>
      <c r="G52" s="9" t="s">
        <v>60</v>
      </c>
      <c r="H52" s="9">
        <v>0</v>
      </c>
      <c r="I52" s="9">
        <v>53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45777</v>
      </c>
      <c r="U52" s="11">
        <v>10000</v>
      </c>
      <c r="V52" s="10">
        <v>0</v>
      </c>
      <c r="W52" s="10">
        <v>10000</v>
      </c>
      <c r="X52" s="10">
        <v>0</v>
      </c>
      <c r="Y52" s="10">
        <v>0</v>
      </c>
      <c r="Z52" s="9" t="s">
        <v>151</v>
      </c>
      <c r="AA52" s="8">
        <v>8801.1</v>
      </c>
      <c r="AB52" s="8">
        <v>8801.1</v>
      </c>
      <c r="AC52" s="8">
        <v>0</v>
      </c>
      <c r="AD52" s="8">
        <v>0</v>
      </c>
      <c r="AE52" s="8">
        <v>0</v>
      </c>
      <c r="AF52" s="8">
        <v>0</v>
      </c>
      <c r="AG52" s="1" t="s">
        <v>125</v>
      </c>
      <c r="AH52" s="1" t="s">
        <v>77</v>
      </c>
      <c r="AI52" s="1">
        <v>1</v>
      </c>
      <c r="AJ52" s="3">
        <v>45777</v>
      </c>
      <c r="AK52" s="3">
        <v>0</v>
      </c>
      <c r="AL52" s="3">
        <v>0</v>
      </c>
      <c r="AM52" s="3">
        <v>0</v>
      </c>
      <c r="AN52" s="3">
        <v>0</v>
      </c>
      <c r="AO52" s="3">
        <v>45776</v>
      </c>
      <c r="AP52" s="3">
        <v>45772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8.5" customHeight="1" x14ac:dyDescent="0.45">
      <c r="A53" s="3" t="s">
        <v>146</v>
      </c>
      <c r="B53" s="14" t="s">
        <v>146</v>
      </c>
      <c r="C53" s="9" t="s">
        <v>195</v>
      </c>
      <c r="D53" s="13" t="s">
        <v>59</v>
      </c>
      <c r="E53" s="9">
        <v>20</v>
      </c>
      <c r="F53" s="9">
        <v>30</v>
      </c>
      <c r="G53" s="9" t="s">
        <v>60</v>
      </c>
      <c r="H53" s="9">
        <v>0</v>
      </c>
      <c r="I53" s="9">
        <v>53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45807</v>
      </c>
      <c r="U53" s="11">
        <v>10000</v>
      </c>
      <c r="V53" s="10">
        <v>0</v>
      </c>
      <c r="W53" s="10">
        <v>10000</v>
      </c>
      <c r="X53" s="10">
        <v>0</v>
      </c>
      <c r="Y53" s="10">
        <v>0</v>
      </c>
      <c r="Z53" s="9" t="s">
        <v>151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>
        <v>0</v>
      </c>
      <c r="AG53" s="1" t="s">
        <v>122</v>
      </c>
      <c r="AH53" s="1" t="s">
        <v>77</v>
      </c>
      <c r="AI53" s="1">
        <v>1</v>
      </c>
      <c r="AJ53" s="3">
        <v>45807</v>
      </c>
      <c r="AK53" s="3">
        <v>0</v>
      </c>
      <c r="AL53" s="3">
        <v>0</v>
      </c>
      <c r="AM53" s="3">
        <v>0</v>
      </c>
      <c r="AN53" s="3">
        <v>0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540.28975000000003</v>
      </c>
    </row>
    <row r="54" spans="1:56" ht="28.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65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151</v>
      </c>
      <c r="AA54" s="8">
        <v>17602.2</v>
      </c>
      <c r="AB54" s="8">
        <v>8801.1</v>
      </c>
      <c r="AC54" s="8">
        <v>8801.1</v>
      </c>
      <c r="AD54" s="8">
        <v>0</v>
      </c>
      <c r="AE54" s="8">
        <v>0</v>
      </c>
      <c r="AF54" s="8" t="s">
        <v>58</v>
      </c>
      <c r="AG54" s="1" t="s">
        <v>122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8.5" customHeight="1" x14ac:dyDescent="0.45">
      <c r="A55" s="3" t="s">
        <v>146</v>
      </c>
      <c r="B55" s="14" t="s">
        <v>146</v>
      </c>
      <c r="C55" s="9" t="s">
        <v>86</v>
      </c>
      <c r="D55" s="13" t="s">
        <v>59</v>
      </c>
      <c r="E55" s="9">
        <v>20</v>
      </c>
      <c r="F55" s="9">
        <v>38</v>
      </c>
      <c r="G55" s="9" t="s">
        <v>60</v>
      </c>
      <c r="H55" s="9">
        <v>0</v>
      </c>
      <c r="I55" s="9">
        <v>72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 t="s">
        <v>63</v>
      </c>
      <c r="U55" s="11">
        <v>50000</v>
      </c>
      <c r="V55" s="10">
        <v>0</v>
      </c>
      <c r="W55" s="10">
        <v>50000</v>
      </c>
      <c r="X55" s="10">
        <v>0</v>
      </c>
      <c r="Y55" s="10">
        <v>0</v>
      </c>
      <c r="Z55" s="9" t="s">
        <v>79</v>
      </c>
      <c r="AA55" s="8">
        <v>55181.5</v>
      </c>
      <c r="AB55" s="8">
        <v>14387</v>
      </c>
      <c r="AC55" s="8">
        <v>40794.5</v>
      </c>
      <c r="AD55" s="8">
        <v>0</v>
      </c>
      <c r="AE55" s="8">
        <v>0</v>
      </c>
      <c r="AF55" s="8">
        <v>0</v>
      </c>
      <c r="AG55" s="1" t="s">
        <v>122</v>
      </c>
      <c r="AH55" s="1" t="s">
        <v>77</v>
      </c>
      <c r="AI55" s="1">
        <v>1</v>
      </c>
      <c r="AJ55" s="3" t="s">
        <v>63</v>
      </c>
      <c r="AK55" s="3">
        <v>0</v>
      </c>
      <c r="AL55" s="3">
        <v>0</v>
      </c>
      <c r="AM55" s="3">
        <v>0</v>
      </c>
      <c r="AN55" s="3">
        <v>0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2937.2039999999997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79</v>
      </c>
      <c r="AA56" s="8">
        <v>55181.5</v>
      </c>
      <c r="AB56" s="8">
        <v>14387</v>
      </c>
      <c r="AC56" s="8">
        <v>40794.5</v>
      </c>
      <c r="AD56" s="8">
        <v>0</v>
      </c>
      <c r="AE56" s="8">
        <v>0</v>
      </c>
      <c r="AF56" s="8" t="s">
        <v>58</v>
      </c>
      <c r="AG56" s="1" t="s">
        <v>124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45">
      <c r="A57" s="3">
        <v>45724</v>
      </c>
      <c r="B57" s="14" t="s">
        <v>582</v>
      </c>
      <c r="C57" s="9" t="s">
        <v>546</v>
      </c>
      <c r="D57" s="13" t="s">
        <v>547</v>
      </c>
      <c r="E57" s="9">
        <v>20</v>
      </c>
      <c r="F57" s="9">
        <v>30</v>
      </c>
      <c r="G57" s="9" t="s">
        <v>60</v>
      </c>
      <c r="H57" s="9" t="s">
        <v>66</v>
      </c>
      <c r="I57" s="9">
        <v>80</v>
      </c>
      <c r="J57" s="9" t="s">
        <v>57</v>
      </c>
      <c r="K57" s="9">
        <v>5</v>
      </c>
      <c r="L57" s="9" t="s">
        <v>252</v>
      </c>
      <c r="M57" s="10">
        <v>21</v>
      </c>
      <c r="N57" s="9">
        <v>33</v>
      </c>
      <c r="O57" s="9">
        <v>40</v>
      </c>
      <c r="P57" s="10">
        <v>0</v>
      </c>
      <c r="Q57" s="10">
        <v>0</v>
      </c>
      <c r="R57" s="10">
        <v>0</v>
      </c>
      <c r="S57" s="9" t="s">
        <v>71</v>
      </c>
      <c r="T57" s="12">
        <v>45747</v>
      </c>
      <c r="U57" s="11">
        <v>4000</v>
      </c>
      <c r="V57" s="10">
        <v>4000</v>
      </c>
      <c r="W57" s="10">
        <v>0</v>
      </c>
      <c r="X57" s="10">
        <v>5400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122</v>
      </c>
      <c r="AH57" s="1" t="s">
        <v>68</v>
      </c>
      <c r="AI57" s="1">
        <v>4</v>
      </c>
      <c r="AJ57" s="3">
        <v>45747</v>
      </c>
      <c r="AK57" s="3">
        <v>45743</v>
      </c>
      <c r="AL57" s="3">
        <v>45737</v>
      </c>
      <c r="AM57" s="3">
        <v>45744</v>
      </c>
      <c r="AN57" s="3">
        <v>45745</v>
      </c>
      <c r="AO57" s="3">
        <v>45745</v>
      </c>
      <c r="AP57" s="3">
        <v>45742</v>
      </c>
      <c r="AQ57" s="3">
        <v>45746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45727</v>
      </c>
      <c r="B58" s="14" t="s">
        <v>585</v>
      </c>
      <c r="C58" s="9" t="s">
        <v>548</v>
      </c>
      <c r="D58" s="13" t="s">
        <v>549</v>
      </c>
      <c r="E58" s="9">
        <v>20</v>
      </c>
      <c r="F58" s="9">
        <v>34</v>
      </c>
      <c r="G58" s="9" t="s">
        <v>60</v>
      </c>
      <c r="H58" s="9" t="s">
        <v>66</v>
      </c>
      <c r="I58" s="9">
        <v>90</v>
      </c>
      <c r="J58" s="9" t="s">
        <v>57</v>
      </c>
      <c r="K58" s="9">
        <v>5</v>
      </c>
      <c r="L58" s="9" t="s">
        <v>252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45747</v>
      </c>
      <c r="U58" s="11">
        <v>5000</v>
      </c>
      <c r="V58" s="10">
        <v>5446</v>
      </c>
      <c r="W58" s="10">
        <v>0</v>
      </c>
      <c r="X58" s="10">
        <v>5400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351</v>
      </c>
      <c r="AG58" s="1" t="s">
        <v>124</v>
      </c>
      <c r="AH58" s="1" t="s">
        <v>75</v>
      </c>
      <c r="AI58" s="1">
        <v>4</v>
      </c>
      <c r="AJ58" s="3">
        <v>45747</v>
      </c>
      <c r="AK58" s="3">
        <v>45743</v>
      </c>
      <c r="AL58" s="3">
        <v>45736</v>
      </c>
      <c r="AM58" s="3">
        <v>45744</v>
      </c>
      <c r="AN58" s="3">
        <v>45745</v>
      </c>
      <c r="AO58" s="3">
        <v>45746</v>
      </c>
      <c r="AP58" s="3">
        <v>45742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45727</v>
      </c>
      <c r="B59" s="14" t="s">
        <v>586</v>
      </c>
      <c r="C59" s="9" t="s">
        <v>155</v>
      </c>
      <c r="D59" s="13" t="s">
        <v>550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45740</v>
      </c>
      <c r="U59" s="11">
        <v>5000</v>
      </c>
      <c r="V59" s="10">
        <v>0</v>
      </c>
      <c r="W59" s="10">
        <v>5000</v>
      </c>
      <c r="X59" s="10">
        <v>5100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610</v>
      </c>
      <c r="AG59" s="1" t="s">
        <v>122</v>
      </c>
      <c r="AH59" s="1" t="s">
        <v>75</v>
      </c>
      <c r="AI59" s="1">
        <v>4</v>
      </c>
      <c r="AJ59" s="3">
        <v>45740</v>
      </c>
      <c r="AK59" s="3">
        <v>45736</v>
      </c>
      <c r="AL59" s="3">
        <v>45729</v>
      </c>
      <c r="AM59" s="3">
        <v>45737</v>
      </c>
      <c r="AN59" s="3">
        <v>45738</v>
      </c>
      <c r="AO59" s="3">
        <v>45739</v>
      </c>
      <c r="AP59" s="3">
        <v>45735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45726</v>
      </c>
      <c r="B60" s="14" t="s">
        <v>587</v>
      </c>
      <c r="C60" s="9" t="s">
        <v>155</v>
      </c>
      <c r="D60" s="13" t="s">
        <v>543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45740</v>
      </c>
      <c r="U60" s="11">
        <v>10000</v>
      </c>
      <c r="V60" s="10">
        <v>10011</v>
      </c>
      <c r="W60" s="10">
        <v>0</v>
      </c>
      <c r="X60" s="10">
        <v>10600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610</v>
      </c>
      <c r="AG60" s="1" t="s">
        <v>124</v>
      </c>
      <c r="AH60" s="1" t="s">
        <v>75</v>
      </c>
      <c r="AI60" s="1">
        <v>4</v>
      </c>
      <c r="AJ60" s="3">
        <v>45740</v>
      </c>
      <c r="AK60" s="3">
        <v>45736</v>
      </c>
      <c r="AL60" s="3">
        <v>45729</v>
      </c>
      <c r="AM60" s="3">
        <v>45737</v>
      </c>
      <c r="AN60" s="3">
        <v>45738</v>
      </c>
      <c r="AO60" s="3">
        <v>45739</v>
      </c>
      <c r="AP60" s="3">
        <v>45735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45726</v>
      </c>
      <c r="B61" s="14" t="s">
        <v>587</v>
      </c>
      <c r="C61" s="9" t="s">
        <v>155</v>
      </c>
      <c r="D61" s="13" t="s">
        <v>544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45740</v>
      </c>
      <c r="U61" s="11">
        <v>10000</v>
      </c>
      <c r="V61" s="10">
        <v>5500</v>
      </c>
      <c r="W61" s="10">
        <v>4500</v>
      </c>
      <c r="X61" s="10">
        <v>10245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610</v>
      </c>
      <c r="AG61" s="1" t="s">
        <v>122</v>
      </c>
      <c r="AH61" s="1" t="s">
        <v>75</v>
      </c>
      <c r="AI61" s="1">
        <v>4</v>
      </c>
      <c r="AJ61" s="3">
        <v>45740</v>
      </c>
      <c r="AK61" s="3">
        <v>45736</v>
      </c>
      <c r="AL61" s="3">
        <v>45729</v>
      </c>
      <c r="AM61" s="3">
        <v>45737</v>
      </c>
      <c r="AN61" s="3">
        <v>45738</v>
      </c>
      <c r="AO61" s="3">
        <v>45739</v>
      </c>
      <c r="AP61" s="3">
        <v>45735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45726</v>
      </c>
      <c r="B62" s="14" t="s">
        <v>587</v>
      </c>
      <c r="C62" s="9" t="s">
        <v>155</v>
      </c>
      <c r="D62" s="13" t="s">
        <v>545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45740</v>
      </c>
      <c r="U62" s="11">
        <v>10000</v>
      </c>
      <c r="V62" s="10">
        <v>9511</v>
      </c>
      <c r="W62" s="10">
        <v>489</v>
      </c>
      <c r="X62" s="10">
        <v>10250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610</v>
      </c>
      <c r="AG62" s="1" t="s">
        <v>122</v>
      </c>
      <c r="AH62" s="1" t="s">
        <v>75</v>
      </c>
      <c r="AI62" s="1">
        <v>4</v>
      </c>
      <c r="AJ62" s="3">
        <v>45740</v>
      </c>
      <c r="AK62" s="3">
        <v>45736</v>
      </c>
      <c r="AL62" s="3">
        <v>45729</v>
      </c>
      <c r="AM62" s="3">
        <v>45737</v>
      </c>
      <c r="AN62" s="3">
        <v>45738</v>
      </c>
      <c r="AO62" s="3">
        <v>45739</v>
      </c>
      <c r="AP62" s="3">
        <v>45735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45721</v>
      </c>
      <c r="B63" s="14" t="s">
        <v>514</v>
      </c>
      <c r="C63" s="9" t="s">
        <v>152</v>
      </c>
      <c r="D63" s="13" t="s">
        <v>488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45741</v>
      </c>
      <c r="U63" s="11">
        <v>4960</v>
      </c>
      <c r="V63" s="10">
        <v>0</v>
      </c>
      <c r="W63" s="10">
        <v>4960</v>
      </c>
      <c r="X63" s="10">
        <v>10610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45741</v>
      </c>
      <c r="AK63" s="3">
        <v>45737</v>
      </c>
      <c r="AL63" s="3">
        <v>45730</v>
      </c>
      <c r="AM63" s="3">
        <v>45738</v>
      </c>
      <c r="AN63" s="3">
        <v>45739</v>
      </c>
      <c r="AO63" s="3">
        <v>45740</v>
      </c>
      <c r="AP63" s="3">
        <v>45736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45721</v>
      </c>
      <c r="B64" s="14" t="s">
        <v>514</v>
      </c>
      <c r="C64" s="9" t="s">
        <v>152</v>
      </c>
      <c r="D64" s="13" t="s">
        <v>357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 t="s">
        <v>63</v>
      </c>
      <c r="U64" s="11">
        <v>111</v>
      </c>
      <c r="V64" s="10">
        <v>0</v>
      </c>
      <c r="W64" s="10">
        <v>111</v>
      </c>
      <c r="X64" s="10">
        <v>5600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45674</v>
      </c>
      <c r="B65" s="14" t="s">
        <v>326</v>
      </c>
      <c r="C65" s="9" t="s">
        <v>132</v>
      </c>
      <c r="D65" s="13" t="s">
        <v>362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114</v>
      </c>
      <c r="T65" s="12">
        <v>45741</v>
      </c>
      <c r="U65" s="11">
        <v>2500</v>
      </c>
      <c r="V65" s="10">
        <v>2235</v>
      </c>
      <c r="W65" s="10">
        <v>265</v>
      </c>
      <c r="X65" s="10">
        <v>2700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45741</v>
      </c>
      <c r="AK65" s="3">
        <v>45737</v>
      </c>
      <c r="AL65" s="3">
        <v>45730</v>
      </c>
      <c r="AM65" s="3">
        <v>45738</v>
      </c>
      <c r="AN65" s="3">
        <v>45739</v>
      </c>
      <c r="AO65" s="3">
        <v>45740</v>
      </c>
      <c r="AP65" s="3">
        <v>45736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45674</v>
      </c>
      <c r="B66" s="14" t="s">
        <v>326</v>
      </c>
      <c r="C66" s="9" t="s">
        <v>132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114</v>
      </c>
      <c r="T66" s="12">
        <v>45742</v>
      </c>
      <c r="U66" s="11">
        <v>2500</v>
      </c>
      <c r="V66" s="10">
        <v>2172</v>
      </c>
      <c r="W66" s="10">
        <v>328</v>
      </c>
      <c r="X66" s="10">
        <v>2650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45742</v>
      </c>
      <c r="AK66" s="3">
        <v>45738</v>
      </c>
      <c r="AL66" s="3">
        <v>45731</v>
      </c>
      <c r="AM66" s="3">
        <v>45739</v>
      </c>
      <c r="AN66" s="3">
        <v>45740</v>
      </c>
      <c r="AO66" s="3">
        <v>45741</v>
      </c>
      <c r="AP66" s="3">
        <v>45737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45674</v>
      </c>
      <c r="B67" s="14" t="s">
        <v>326</v>
      </c>
      <c r="C67" s="9" t="s">
        <v>132</v>
      </c>
      <c r="D67" s="13">
        <v>957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114</v>
      </c>
      <c r="T67" s="12">
        <v>45742</v>
      </c>
      <c r="U67" s="11">
        <v>2500</v>
      </c>
      <c r="V67" s="10">
        <v>2225</v>
      </c>
      <c r="W67" s="10">
        <v>275</v>
      </c>
      <c r="X67" s="10">
        <v>2700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45742</v>
      </c>
      <c r="AK67" s="3">
        <v>45738</v>
      </c>
      <c r="AL67" s="3">
        <v>45731</v>
      </c>
      <c r="AM67" s="3">
        <v>45739</v>
      </c>
      <c r="AN67" s="3">
        <v>45740</v>
      </c>
      <c r="AO67" s="3">
        <v>45741</v>
      </c>
      <c r="AP67" s="3">
        <v>45737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45674</v>
      </c>
      <c r="B68" s="14" t="s">
        <v>326</v>
      </c>
      <c r="C68" s="9" t="s">
        <v>132</v>
      </c>
      <c r="D68" s="13" t="s">
        <v>361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114</v>
      </c>
      <c r="T68" s="12">
        <v>45742</v>
      </c>
      <c r="U68" s="11">
        <v>2500</v>
      </c>
      <c r="V68" s="10">
        <v>3047</v>
      </c>
      <c r="W68" s="10">
        <v>0</v>
      </c>
      <c r="X68" s="10">
        <v>2700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380</v>
      </c>
      <c r="AG68" s="1" t="s">
        <v>124</v>
      </c>
      <c r="AH68" s="1" t="s">
        <v>75</v>
      </c>
      <c r="AI68" s="1">
        <v>4</v>
      </c>
      <c r="AJ68" s="3">
        <v>45742</v>
      </c>
      <c r="AK68" s="3">
        <v>45738</v>
      </c>
      <c r="AL68" s="3">
        <v>45731</v>
      </c>
      <c r="AM68" s="3">
        <v>45739</v>
      </c>
      <c r="AN68" s="3">
        <v>45740</v>
      </c>
      <c r="AO68" s="3">
        <v>45741</v>
      </c>
      <c r="AP68" s="3">
        <v>45737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45674</v>
      </c>
      <c r="B69" s="14" t="s">
        <v>326</v>
      </c>
      <c r="C69" s="9" t="s">
        <v>132</v>
      </c>
      <c r="D69" s="13">
        <v>937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114</v>
      </c>
      <c r="T69" s="12">
        <v>45742</v>
      </c>
      <c r="U69" s="11">
        <v>2500</v>
      </c>
      <c r="V69" s="10">
        <v>2404</v>
      </c>
      <c r="W69" s="10">
        <v>96</v>
      </c>
      <c r="X69" s="10">
        <v>2700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45742</v>
      </c>
      <c r="AK69" s="3">
        <v>45738</v>
      </c>
      <c r="AL69" s="3">
        <v>45731</v>
      </c>
      <c r="AM69" s="3">
        <v>45739</v>
      </c>
      <c r="AN69" s="3">
        <v>45740</v>
      </c>
      <c r="AO69" s="3">
        <v>45741</v>
      </c>
      <c r="AP69" s="3">
        <v>45737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45673</v>
      </c>
      <c r="B70" s="14" t="s">
        <v>326</v>
      </c>
      <c r="C70" s="9" t="s">
        <v>132</v>
      </c>
      <c r="D70" s="13" t="s">
        <v>354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45742</v>
      </c>
      <c r="U70" s="11">
        <v>2500</v>
      </c>
      <c r="V70" s="10">
        <v>2400</v>
      </c>
      <c r="W70" s="10">
        <v>100</v>
      </c>
      <c r="X70" s="10">
        <v>2820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124</v>
      </c>
      <c r="AH70" s="1" t="s">
        <v>75</v>
      </c>
      <c r="AI70" s="1">
        <v>4</v>
      </c>
      <c r="AJ70" s="3">
        <v>45742</v>
      </c>
      <c r="AK70" s="3">
        <v>45738</v>
      </c>
      <c r="AL70" s="3">
        <v>45731</v>
      </c>
      <c r="AM70" s="3">
        <v>45739</v>
      </c>
      <c r="AN70" s="3">
        <v>45740</v>
      </c>
      <c r="AO70" s="3">
        <v>45741</v>
      </c>
      <c r="AP70" s="3">
        <v>45737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45721</v>
      </c>
      <c r="B71" s="14" t="s">
        <v>515</v>
      </c>
      <c r="C71" s="9" t="s">
        <v>152</v>
      </c>
      <c r="D71" s="13" t="s">
        <v>161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45743</v>
      </c>
      <c r="U71" s="11">
        <v>20000</v>
      </c>
      <c r="V71" s="10">
        <v>0</v>
      </c>
      <c r="W71" s="10">
        <v>20000</v>
      </c>
      <c r="X71" s="10">
        <v>21200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45743</v>
      </c>
      <c r="AK71" s="3">
        <v>45739</v>
      </c>
      <c r="AL71" s="3">
        <v>45732</v>
      </c>
      <c r="AM71" s="3">
        <v>45740</v>
      </c>
      <c r="AN71" s="3">
        <v>45741</v>
      </c>
      <c r="AO71" s="3">
        <v>45742</v>
      </c>
      <c r="AP71" s="3">
        <v>45738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45729</v>
      </c>
      <c r="B72" s="14" t="s">
        <v>609</v>
      </c>
      <c r="C72" s="9" t="s">
        <v>297</v>
      </c>
      <c r="D72" s="13" t="s">
        <v>584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251</v>
      </c>
      <c r="M72" s="10">
        <v>21</v>
      </c>
      <c r="N72" s="9">
        <v>33</v>
      </c>
      <c r="O72" s="9">
        <v>40</v>
      </c>
      <c r="P72" s="10">
        <v>170.969464512</v>
      </c>
      <c r="Q72" s="10">
        <v>0</v>
      </c>
      <c r="R72" s="10">
        <v>170.969464512</v>
      </c>
      <c r="S72" s="9" t="s">
        <v>71</v>
      </c>
      <c r="T72" s="12">
        <v>45743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81</v>
      </c>
      <c r="AA72" s="8">
        <v>8801.1</v>
      </c>
      <c r="AB72" s="8">
        <v>8801.1</v>
      </c>
      <c r="AC72" s="8">
        <v>0</v>
      </c>
      <c r="AD72" s="8">
        <v>0</v>
      </c>
      <c r="AE72" s="8">
        <v>8801.1</v>
      </c>
      <c r="AF72" s="8">
        <v>0</v>
      </c>
      <c r="AG72" s="1" t="s">
        <v>122</v>
      </c>
      <c r="AH72" s="1" t="s">
        <v>68</v>
      </c>
      <c r="AI72" s="1">
        <v>4</v>
      </c>
      <c r="AJ72" s="3">
        <v>45743</v>
      </c>
      <c r="AK72" s="3">
        <v>45739</v>
      </c>
      <c r="AL72" s="3">
        <v>45733</v>
      </c>
      <c r="AM72" s="3">
        <v>45740</v>
      </c>
      <c r="AN72" s="3">
        <v>45741</v>
      </c>
      <c r="AO72" s="3">
        <v>45741</v>
      </c>
      <c r="AP72" s="3">
        <v>45738</v>
      </c>
      <c r="AQ72" s="3">
        <v>45742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516</v>
      </c>
      <c r="C73" s="9" t="s">
        <v>152</v>
      </c>
      <c r="D73" s="13" t="s">
        <v>356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45743</v>
      </c>
      <c r="U73" s="11">
        <v>10000</v>
      </c>
      <c r="V73" s="10">
        <v>554</v>
      </c>
      <c r="W73" s="10">
        <v>9446</v>
      </c>
      <c r="X73" s="10">
        <v>10599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45743</v>
      </c>
      <c r="AK73" s="3">
        <v>45739</v>
      </c>
      <c r="AL73" s="3">
        <v>45732</v>
      </c>
      <c r="AM73" s="3">
        <v>45740</v>
      </c>
      <c r="AN73" s="3">
        <v>45741</v>
      </c>
      <c r="AO73" s="3">
        <v>45742</v>
      </c>
      <c r="AP73" s="3">
        <v>45738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45721</v>
      </c>
      <c r="B74" s="14" t="s">
        <v>516</v>
      </c>
      <c r="C74" s="9" t="s">
        <v>152</v>
      </c>
      <c r="D74" s="13" t="s">
        <v>131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45743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81</v>
      </c>
      <c r="AA74" s="8">
        <v>5280.6600000000008</v>
      </c>
      <c r="AB74" s="8">
        <v>5280.6600000000008</v>
      </c>
      <c r="AC74" s="8">
        <v>0</v>
      </c>
      <c r="AD74" s="8">
        <v>0</v>
      </c>
      <c r="AE74" s="8">
        <v>5280.6600000000008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45743</v>
      </c>
      <c r="AK74" s="3">
        <v>45739</v>
      </c>
      <c r="AL74" s="3">
        <v>45732</v>
      </c>
      <c r="AM74" s="3">
        <v>45740</v>
      </c>
      <c r="AN74" s="3">
        <v>45741</v>
      </c>
      <c r="AO74" s="3">
        <v>45742</v>
      </c>
      <c r="AP74" s="3">
        <v>45738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45611</v>
      </c>
      <c r="B75" s="14" t="s">
        <v>249</v>
      </c>
      <c r="C75" s="9" t="s">
        <v>152</v>
      </c>
      <c r="D75" s="13" t="s">
        <v>131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45743</v>
      </c>
      <c r="U75" s="11">
        <v>67</v>
      </c>
      <c r="V75" s="10">
        <v>0</v>
      </c>
      <c r="W75" s="10">
        <v>67</v>
      </c>
      <c r="X75" s="10">
        <v>0</v>
      </c>
      <c r="Y75" s="10">
        <v>70.350000000000009</v>
      </c>
      <c r="Z75" s="9" t="s">
        <v>81</v>
      </c>
      <c r="AA75" s="8">
        <v>70.199250000000006</v>
      </c>
      <c r="AB75" s="8">
        <v>70.199250000000006</v>
      </c>
      <c r="AC75" s="8">
        <v>0</v>
      </c>
      <c r="AD75" s="8">
        <v>0</v>
      </c>
      <c r="AE75" s="8">
        <v>70.199250000000006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45743</v>
      </c>
      <c r="AK75" s="3">
        <v>45739</v>
      </c>
      <c r="AL75" s="3">
        <v>45732</v>
      </c>
      <c r="AM75" s="3">
        <v>45740</v>
      </c>
      <c r="AN75" s="3">
        <v>45741</v>
      </c>
      <c r="AO75" s="3">
        <v>45742</v>
      </c>
      <c r="AP75" s="3">
        <v>45738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45721</v>
      </c>
      <c r="B76" s="14" t="s">
        <v>517</v>
      </c>
      <c r="C76" s="9" t="s">
        <v>152</v>
      </c>
      <c r="D76" s="13" t="s">
        <v>141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45744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20955</v>
      </c>
      <c r="AB76" s="8">
        <v>20955</v>
      </c>
      <c r="AC76" s="8">
        <v>0</v>
      </c>
      <c r="AD76" s="8">
        <v>0</v>
      </c>
      <c r="AE76" s="8">
        <v>20955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45744</v>
      </c>
      <c r="AK76" s="3">
        <v>45740</v>
      </c>
      <c r="AL76" s="3">
        <v>45733</v>
      </c>
      <c r="AM76" s="3">
        <v>45741</v>
      </c>
      <c r="AN76" s="3">
        <v>45742</v>
      </c>
      <c r="AO76" s="3">
        <v>45743</v>
      </c>
      <c r="AP76" s="3">
        <v>45739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45611</v>
      </c>
      <c r="B77" s="14" t="s">
        <v>244</v>
      </c>
      <c r="C77" s="9" t="s">
        <v>152</v>
      </c>
      <c r="D77" s="13" t="s">
        <v>141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45744</v>
      </c>
      <c r="U77" s="11">
        <v>1945</v>
      </c>
      <c r="V77" s="10">
        <v>0</v>
      </c>
      <c r="W77" s="10">
        <v>1945</v>
      </c>
      <c r="X77" s="10">
        <v>0</v>
      </c>
      <c r="Y77" s="10">
        <v>2042.25</v>
      </c>
      <c r="Z77" s="9" t="s">
        <v>81</v>
      </c>
      <c r="AA77" s="8">
        <v>2037.8737500000002</v>
      </c>
      <c r="AB77" s="8">
        <v>2037.8737500000002</v>
      </c>
      <c r="AC77" s="8">
        <v>0</v>
      </c>
      <c r="AD77" s="8">
        <v>0</v>
      </c>
      <c r="AE77" s="8">
        <v>2037.8737500000002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45744</v>
      </c>
      <c r="AK77" s="3">
        <v>45740</v>
      </c>
      <c r="AL77" s="3">
        <v>45733</v>
      </c>
      <c r="AM77" s="3">
        <v>45741</v>
      </c>
      <c r="AN77" s="3">
        <v>45742</v>
      </c>
      <c r="AO77" s="3">
        <v>45743</v>
      </c>
      <c r="AP77" s="3">
        <v>45739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45721</v>
      </c>
      <c r="B78" s="14" t="s">
        <v>513</v>
      </c>
      <c r="C78" s="9" t="s">
        <v>152</v>
      </c>
      <c r="D78" s="13" t="s">
        <v>358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45744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10477.5</v>
      </c>
      <c r="AB78" s="8">
        <v>10477.5</v>
      </c>
      <c r="AC78" s="8">
        <v>0</v>
      </c>
      <c r="AD78" s="8">
        <v>0</v>
      </c>
      <c r="AE78" s="8">
        <v>10477.5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45744</v>
      </c>
      <c r="AK78" s="3">
        <v>45740</v>
      </c>
      <c r="AL78" s="3">
        <v>45733</v>
      </c>
      <c r="AM78" s="3">
        <v>45741</v>
      </c>
      <c r="AN78" s="3">
        <v>45742</v>
      </c>
      <c r="AO78" s="3">
        <v>45743</v>
      </c>
      <c r="AP78" s="3">
        <v>45739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45674</v>
      </c>
      <c r="B79" s="14" t="s">
        <v>369</v>
      </c>
      <c r="C79" s="9" t="s">
        <v>152</v>
      </c>
      <c r="D79" s="13" t="s">
        <v>358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252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45744</v>
      </c>
      <c r="U79" s="11">
        <v>940</v>
      </c>
      <c r="V79" s="10">
        <v>0</v>
      </c>
      <c r="W79" s="10">
        <v>940</v>
      </c>
      <c r="X79" s="10">
        <v>0</v>
      </c>
      <c r="Y79" s="10">
        <v>987</v>
      </c>
      <c r="Z79" s="9" t="s">
        <v>81</v>
      </c>
      <c r="AA79" s="8">
        <v>984.8850000000001</v>
      </c>
      <c r="AB79" s="8">
        <v>984.8850000000001</v>
      </c>
      <c r="AC79" s="8">
        <v>0</v>
      </c>
      <c r="AD79" s="8">
        <v>984.8850000000001</v>
      </c>
      <c r="AE79" s="8">
        <v>0</v>
      </c>
      <c r="AF79" s="8" t="s">
        <v>299</v>
      </c>
      <c r="AG79" s="1" t="s">
        <v>123</v>
      </c>
      <c r="AH79" s="1" t="s">
        <v>75</v>
      </c>
      <c r="AI79" s="1">
        <v>4</v>
      </c>
      <c r="AJ79" s="3">
        <v>45744</v>
      </c>
      <c r="AK79" s="3">
        <v>45740</v>
      </c>
      <c r="AL79" s="3">
        <v>45733</v>
      </c>
      <c r="AM79" s="3">
        <v>45741</v>
      </c>
      <c r="AN79" s="3">
        <v>45742</v>
      </c>
      <c r="AO79" s="3">
        <v>45743</v>
      </c>
      <c r="AP79" s="3">
        <v>45739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518</v>
      </c>
      <c r="C80" s="9" t="s">
        <v>152</v>
      </c>
      <c r="D80" s="13" t="s">
        <v>162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45744</v>
      </c>
      <c r="U80" s="11">
        <v>5040</v>
      </c>
      <c r="V80" s="10">
        <v>418</v>
      </c>
      <c r="W80" s="10">
        <v>4622</v>
      </c>
      <c r="X80" s="10">
        <v>0</v>
      </c>
      <c r="Y80" s="10">
        <v>4853.1000000000004</v>
      </c>
      <c r="Z80" s="9" t="s">
        <v>81</v>
      </c>
      <c r="AA80" s="8">
        <v>4842.7004999999999</v>
      </c>
      <c r="AB80" s="8">
        <v>3165</v>
      </c>
      <c r="AC80" s="8">
        <v>1677.7004999999999</v>
      </c>
      <c r="AD80" s="8">
        <v>0</v>
      </c>
      <c r="AE80" s="8">
        <v>4842.7004999999999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45744</v>
      </c>
      <c r="AK80" s="3">
        <v>45740</v>
      </c>
      <c r="AL80" s="3">
        <v>45733</v>
      </c>
      <c r="AM80" s="3">
        <v>45741</v>
      </c>
      <c r="AN80" s="3">
        <v>45742</v>
      </c>
      <c r="AO80" s="3">
        <v>45743</v>
      </c>
      <c r="AP80" s="3">
        <v>45739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126.7595933333333</v>
      </c>
    </row>
    <row r="81" spans="1:56" ht="28.5" customHeight="1" x14ac:dyDescent="0.45">
      <c r="A81" s="3">
        <v>45720</v>
      </c>
      <c r="B81" s="14" t="s">
        <v>502</v>
      </c>
      <c r="C81" s="9" t="s">
        <v>111</v>
      </c>
      <c r="D81" s="13" t="s">
        <v>487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45747</v>
      </c>
      <c r="U81" s="11">
        <v>5000</v>
      </c>
      <c r="V81" s="10">
        <v>4703</v>
      </c>
      <c r="W81" s="10">
        <v>297</v>
      </c>
      <c r="X81" s="10">
        <v>5230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45747</v>
      </c>
      <c r="AK81" s="3">
        <v>45743</v>
      </c>
      <c r="AL81" s="3">
        <v>45736</v>
      </c>
      <c r="AM81" s="3">
        <v>45744</v>
      </c>
      <c r="AN81" s="3">
        <v>45745</v>
      </c>
      <c r="AO81" s="3">
        <v>45746</v>
      </c>
      <c r="AP81" s="3">
        <v>45742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45706</v>
      </c>
      <c r="B82" s="14" t="s">
        <v>424</v>
      </c>
      <c r="C82" s="9" t="s">
        <v>111</v>
      </c>
      <c r="D82" s="13" t="s">
        <v>425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45747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45747</v>
      </c>
      <c r="AK82" s="3">
        <v>45743</v>
      </c>
      <c r="AL82" s="3">
        <v>45736</v>
      </c>
      <c r="AM82" s="3">
        <v>45744</v>
      </c>
      <c r="AN82" s="3">
        <v>45745</v>
      </c>
      <c r="AO82" s="3">
        <v>45746</v>
      </c>
      <c r="AP82" s="3">
        <v>45742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250.15613333333337</v>
      </c>
    </row>
    <row r="83" spans="1:56" ht="28.5" customHeight="1" x14ac:dyDescent="0.45">
      <c r="A83" s="3">
        <v>45667</v>
      </c>
      <c r="B83" s="14" t="s">
        <v>339</v>
      </c>
      <c r="C83" s="9" t="s">
        <v>111</v>
      </c>
      <c r="D83" s="13" t="s">
        <v>333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45747</v>
      </c>
      <c r="U83" s="11">
        <v>2432</v>
      </c>
      <c r="V83" s="10">
        <v>2432</v>
      </c>
      <c r="W83" s="10">
        <v>0</v>
      </c>
      <c r="X83" s="10">
        <v>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45747</v>
      </c>
      <c r="AK83" s="3">
        <v>45743</v>
      </c>
      <c r="AL83" s="3">
        <v>45736</v>
      </c>
      <c r="AM83" s="3">
        <v>45744</v>
      </c>
      <c r="AN83" s="3">
        <v>45745</v>
      </c>
      <c r="AO83" s="3">
        <v>45746</v>
      </c>
      <c r="AP83" s="3">
        <v>45742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45667</v>
      </c>
      <c r="B84" s="14" t="s">
        <v>341</v>
      </c>
      <c r="C84" s="9" t="s">
        <v>111</v>
      </c>
      <c r="D84" s="13" t="s">
        <v>335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45747</v>
      </c>
      <c r="U84" s="11">
        <v>12000</v>
      </c>
      <c r="V84" s="10">
        <v>0</v>
      </c>
      <c r="W84" s="10">
        <v>12000</v>
      </c>
      <c r="X84" s="10">
        <v>0</v>
      </c>
      <c r="Y84" s="10">
        <v>12600</v>
      </c>
      <c r="Z84" s="9" t="s">
        <v>81</v>
      </c>
      <c r="AA84" s="8">
        <v>13243.56</v>
      </c>
      <c r="AB84" s="8">
        <v>0</v>
      </c>
      <c r="AC84" s="8">
        <v>13243.56</v>
      </c>
      <c r="AD84" s="8">
        <v>0</v>
      </c>
      <c r="AE84" s="8">
        <v>13243.56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45747</v>
      </c>
      <c r="AK84" s="3">
        <v>45743</v>
      </c>
      <c r="AL84" s="3">
        <v>45736</v>
      </c>
      <c r="AM84" s="3">
        <v>45744</v>
      </c>
      <c r="AN84" s="3">
        <v>45745</v>
      </c>
      <c r="AO84" s="3">
        <v>45746</v>
      </c>
      <c r="AP84" s="3">
        <v>45742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1000.6245333333335</v>
      </c>
    </row>
    <row r="85" spans="1:56" ht="28.5" customHeight="1" x14ac:dyDescent="0.45">
      <c r="A85" s="3">
        <v>45721</v>
      </c>
      <c r="B85" s="14" t="s">
        <v>517</v>
      </c>
      <c r="C85" s="9" t="s">
        <v>152</v>
      </c>
      <c r="D85" s="13" t="s">
        <v>141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45748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81</v>
      </c>
      <c r="AA85" s="8">
        <v>20955</v>
      </c>
      <c r="AB85" s="8">
        <v>0</v>
      </c>
      <c r="AC85" s="8">
        <v>20955</v>
      </c>
      <c r="AD85" s="8">
        <v>0</v>
      </c>
      <c r="AE85" s="8">
        <v>20955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45748</v>
      </c>
      <c r="AK85" s="3">
        <v>45744</v>
      </c>
      <c r="AL85" s="3">
        <v>45737</v>
      </c>
      <c r="AM85" s="3">
        <v>45745</v>
      </c>
      <c r="AN85" s="3">
        <v>45746</v>
      </c>
      <c r="AO85" s="3">
        <v>45747</v>
      </c>
      <c r="AP85" s="3">
        <v>45743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1583.2666666666664</v>
      </c>
    </row>
    <row r="86" spans="1:56" ht="28.5" customHeight="1" x14ac:dyDescent="0.45">
      <c r="A86" s="3">
        <v>45674</v>
      </c>
      <c r="B86" s="14" t="s">
        <v>368</v>
      </c>
      <c r="C86" s="9" t="s">
        <v>152</v>
      </c>
      <c r="D86" s="13" t="s">
        <v>161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252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45748</v>
      </c>
      <c r="U86" s="11">
        <v>811</v>
      </c>
      <c r="V86" s="10">
        <v>0</v>
      </c>
      <c r="W86" s="10">
        <v>811</v>
      </c>
      <c r="X86" s="10">
        <v>0</v>
      </c>
      <c r="Y86" s="10">
        <v>851.55000000000007</v>
      </c>
      <c r="Z86" s="9" t="s">
        <v>81</v>
      </c>
      <c r="AA86" s="8">
        <v>849.72525000000007</v>
      </c>
      <c r="AB86" s="8">
        <v>849.72525000000007</v>
      </c>
      <c r="AC86" s="8">
        <v>0</v>
      </c>
      <c r="AD86" s="8">
        <v>849.72525000000007</v>
      </c>
      <c r="AE86" s="8">
        <v>0</v>
      </c>
      <c r="AF86" s="8" t="s">
        <v>299</v>
      </c>
      <c r="AG86" s="1" t="s">
        <v>122</v>
      </c>
      <c r="AH86" s="1" t="s">
        <v>75</v>
      </c>
      <c r="AI86" s="1">
        <v>4</v>
      </c>
      <c r="AJ86" s="3">
        <v>45748</v>
      </c>
      <c r="AK86" s="3">
        <v>45744</v>
      </c>
      <c r="AL86" s="3">
        <v>45737</v>
      </c>
      <c r="AM86" s="3">
        <v>45745</v>
      </c>
      <c r="AN86" s="3">
        <v>45746</v>
      </c>
      <c r="AO86" s="3">
        <v>45747</v>
      </c>
      <c r="AP86" s="3">
        <v>45743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45721</v>
      </c>
      <c r="B87" s="14" t="s">
        <v>515</v>
      </c>
      <c r="C87" s="9" t="s">
        <v>152</v>
      </c>
      <c r="D87" s="13" t="s">
        <v>161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45748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10477.5</v>
      </c>
      <c r="AB87" s="8">
        <v>0</v>
      </c>
      <c r="AC87" s="8">
        <v>10477.5</v>
      </c>
      <c r="AD87" s="8">
        <v>0</v>
      </c>
      <c r="AE87" s="8">
        <v>10477.5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45748</v>
      </c>
      <c r="AK87" s="3">
        <v>45744</v>
      </c>
      <c r="AL87" s="3">
        <v>45737</v>
      </c>
      <c r="AM87" s="3">
        <v>45745</v>
      </c>
      <c r="AN87" s="3">
        <v>45746</v>
      </c>
      <c r="AO87" s="3">
        <v>45747</v>
      </c>
      <c r="AP87" s="3">
        <v>45743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791.63333333333321</v>
      </c>
    </row>
    <row r="88" spans="1:56" ht="28.5" customHeight="1" x14ac:dyDescent="0.45">
      <c r="A88" s="3">
        <v>45721</v>
      </c>
      <c r="B88" s="14" t="s">
        <v>518</v>
      </c>
      <c r="C88" s="9" t="s">
        <v>152</v>
      </c>
      <c r="D88" s="13" t="s">
        <v>489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45748</v>
      </c>
      <c r="U88" s="11">
        <v>5040</v>
      </c>
      <c r="V88" s="10">
        <v>0</v>
      </c>
      <c r="W88" s="10">
        <v>5040</v>
      </c>
      <c r="X88" s="10">
        <v>0</v>
      </c>
      <c r="Y88" s="10">
        <v>5292</v>
      </c>
      <c r="Z88" s="9" t="s">
        <v>81</v>
      </c>
      <c r="AA88" s="8">
        <v>5280.6600000000008</v>
      </c>
      <c r="AB88" s="8">
        <v>0</v>
      </c>
      <c r="AC88" s="8">
        <v>5280.6600000000008</v>
      </c>
      <c r="AD88" s="8">
        <v>0</v>
      </c>
      <c r="AE88" s="8">
        <v>5280.6600000000008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45748</v>
      </c>
      <c r="AK88" s="3">
        <v>45744</v>
      </c>
      <c r="AL88" s="3">
        <v>45737</v>
      </c>
      <c r="AM88" s="3">
        <v>45745</v>
      </c>
      <c r="AN88" s="3">
        <v>45746</v>
      </c>
      <c r="AO88" s="3">
        <v>45747</v>
      </c>
      <c r="AP88" s="3">
        <v>45743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398.98320000000001</v>
      </c>
    </row>
    <row r="89" spans="1:56" ht="28.5" customHeight="1" x14ac:dyDescent="0.45">
      <c r="A89" s="3">
        <v>45611</v>
      </c>
      <c r="B89" s="14" t="s">
        <v>246</v>
      </c>
      <c r="C89" s="9" t="s">
        <v>152</v>
      </c>
      <c r="D89" s="13" t="s">
        <v>489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>
        <v>45748</v>
      </c>
      <c r="U89" s="11">
        <v>640</v>
      </c>
      <c r="V89" s="10">
        <v>225</v>
      </c>
      <c r="W89" s="10">
        <v>415</v>
      </c>
      <c r="X89" s="10">
        <v>0</v>
      </c>
      <c r="Y89" s="10">
        <v>435.75</v>
      </c>
      <c r="Z89" s="9" t="s">
        <v>81</v>
      </c>
      <c r="AA89" s="8">
        <v>434.81625000000008</v>
      </c>
      <c r="AB89" s="8">
        <v>0</v>
      </c>
      <c r="AC89" s="8">
        <v>434.81625000000008</v>
      </c>
      <c r="AD89" s="8">
        <v>0</v>
      </c>
      <c r="AE89" s="8">
        <v>434.81625000000008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45748</v>
      </c>
      <c r="AK89" s="3">
        <v>45744</v>
      </c>
      <c r="AL89" s="3">
        <v>45737</v>
      </c>
      <c r="AM89" s="3">
        <v>45745</v>
      </c>
      <c r="AN89" s="3">
        <v>45746</v>
      </c>
      <c r="AO89" s="3">
        <v>45747</v>
      </c>
      <c r="AP89" s="3">
        <v>45743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32.852783333333335</v>
      </c>
    </row>
    <row r="90" spans="1:56" ht="28.5" customHeight="1" x14ac:dyDescent="0.45">
      <c r="A90" s="3">
        <v>45721</v>
      </c>
      <c r="B90" s="14" t="s">
        <v>519</v>
      </c>
      <c r="C90" s="9" t="s">
        <v>152</v>
      </c>
      <c r="D90" s="13" t="s">
        <v>415</v>
      </c>
      <c r="E90" s="9">
        <v>20</v>
      </c>
      <c r="F90" s="9">
        <v>35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45748</v>
      </c>
      <c r="U90" s="11">
        <v>10080</v>
      </c>
      <c r="V90" s="10">
        <v>0</v>
      </c>
      <c r="W90" s="10">
        <v>10080</v>
      </c>
      <c r="X90" s="10">
        <v>0</v>
      </c>
      <c r="Y90" s="10">
        <v>10584</v>
      </c>
      <c r="Z90" s="9" t="s">
        <v>81</v>
      </c>
      <c r="AA90" s="8">
        <v>10279.684800000001</v>
      </c>
      <c r="AB90" s="8">
        <v>0</v>
      </c>
      <c r="AC90" s="8">
        <v>10279.684800000001</v>
      </c>
      <c r="AD90" s="8">
        <v>0</v>
      </c>
      <c r="AE90" s="8">
        <v>10279.684800000001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45748</v>
      </c>
      <c r="AK90" s="3">
        <v>45744</v>
      </c>
      <c r="AL90" s="3">
        <v>45737</v>
      </c>
      <c r="AM90" s="3">
        <v>45745</v>
      </c>
      <c r="AN90" s="3">
        <v>45746</v>
      </c>
      <c r="AO90" s="3">
        <v>45747</v>
      </c>
      <c r="AP90" s="3">
        <v>45743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776.68729599999983</v>
      </c>
    </row>
    <row r="91" spans="1:56" ht="28.5" customHeight="1" x14ac:dyDescent="0.45">
      <c r="A91" s="3">
        <v>45734</v>
      </c>
      <c r="B91" s="14" t="s">
        <v>655</v>
      </c>
      <c r="C91" s="9" t="s">
        <v>155</v>
      </c>
      <c r="D91" s="13" t="s">
        <v>642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45768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5378.4500000000007</v>
      </c>
      <c r="AF91" s="8" t="s">
        <v>610</v>
      </c>
      <c r="AG91" s="1" t="s">
        <v>123</v>
      </c>
      <c r="AH91" s="1" t="s">
        <v>75</v>
      </c>
      <c r="AI91" s="1">
        <v>4</v>
      </c>
      <c r="AJ91" s="3">
        <v>45768</v>
      </c>
      <c r="AK91" s="3">
        <v>45764</v>
      </c>
      <c r="AL91" s="3">
        <v>45757</v>
      </c>
      <c r="AM91" s="3">
        <v>45765</v>
      </c>
      <c r="AN91" s="3">
        <v>45766</v>
      </c>
      <c r="AO91" s="3">
        <v>45767</v>
      </c>
      <c r="AP91" s="3">
        <v>45763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406.37177777777782</v>
      </c>
    </row>
    <row r="92" spans="1:56" ht="28.5" customHeight="1" x14ac:dyDescent="0.45">
      <c r="A92" s="3">
        <v>45734</v>
      </c>
      <c r="B92" s="14" t="s">
        <v>655</v>
      </c>
      <c r="C92" s="9" t="s">
        <v>155</v>
      </c>
      <c r="D92" s="13" t="s">
        <v>644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45768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5378.4500000000007</v>
      </c>
      <c r="AF92" s="8" t="s">
        <v>610</v>
      </c>
      <c r="AG92" s="1" t="s">
        <v>123</v>
      </c>
      <c r="AH92" s="1" t="s">
        <v>75</v>
      </c>
      <c r="AI92" s="1">
        <v>4</v>
      </c>
      <c r="AJ92" s="3">
        <v>45768</v>
      </c>
      <c r="AK92" s="3">
        <v>45764</v>
      </c>
      <c r="AL92" s="3">
        <v>45757</v>
      </c>
      <c r="AM92" s="3">
        <v>45765</v>
      </c>
      <c r="AN92" s="3">
        <v>45766</v>
      </c>
      <c r="AO92" s="3">
        <v>45767</v>
      </c>
      <c r="AP92" s="3">
        <v>45763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406.37177777777782</v>
      </c>
    </row>
    <row r="93" spans="1:56" ht="28.5" customHeight="1" x14ac:dyDescent="0.45">
      <c r="A93" s="3">
        <v>45734</v>
      </c>
      <c r="B93" s="14" t="s">
        <v>655</v>
      </c>
      <c r="C93" s="9" t="s">
        <v>155</v>
      </c>
      <c r="D93" s="13" t="s">
        <v>645</v>
      </c>
      <c r="E93" s="9">
        <v>20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45768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5378.4500000000007</v>
      </c>
      <c r="AF93" s="8" t="s">
        <v>610</v>
      </c>
      <c r="AG93" s="1" t="s">
        <v>123</v>
      </c>
      <c r="AH93" s="1" t="s">
        <v>75</v>
      </c>
      <c r="AI93" s="1">
        <v>4</v>
      </c>
      <c r="AJ93" s="3">
        <v>45768</v>
      </c>
      <c r="AK93" s="3">
        <v>45764</v>
      </c>
      <c r="AL93" s="3">
        <v>45757</v>
      </c>
      <c r="AM93" s="3">
        <v>45765</v>
      </c>
      <c r="AN93" s="3">
        <v>45766</v>
      </c>
      <c r="AO93" s="3">
        <v>45767</v>
      </c>
      <c r="AP93" s="3">
        <v>45763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406.37177777777782</v>
      </c>
    </row>
    <row r="94" spans="1:56" ht="28.5" customHeight="1" x14ac:dyDescent="0.45">
      <c r="A94" s="3">
        <v>45734</v>
      </c>
      <c r="B94" s="14" t="s">
        <v>138</v>
      </c>
      <c r="C94" s="9" t="s">
        <v>155</v>
      </c>
      <c r="D94" s="13" t="s">
        <v>671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45768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5378.4500000000007</v>
      </c>
      <c r="AF94" s="8" t="s">
        <v>610</v>
      </c>
      <c r="AG94" s="1" t="s">
        <v>61</v>
      </c>
      <c r="AH94" s="1" t="s">
        <v>75</v>
      </c>
      <c r="AI94" s="1">
        <v>4</v>
      </c>
      <c r="AJ94" s="3">
        <v>45768</v>
      </c>
      <c r="AK94" s="3">
        <v>45764</v>
      </c>
      <c r="AL94" s="3">
        <v>45757</v>
      </c>
      <c r="AM94" s="3">
        <v>45765</v>
      </c>
      <c r="AN94" s="3">
        <v>45766</v>
      </c>
      <c r="AO94" s="3">
        <v>45767</v>
      </c>
      <c r="AP94" s="3">
        <v>45763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406.37177777777782</v>
      </c>
    </row>
    <row r="95" spans="1:56" ht="28.5" customHeight="1" x14ac:dyDescent="0.45">
      <c r="A95" s="3" t="s">
        <v>146</v>
      </c>
      <c r="B95" s="14" t="s">
        <v>146</v>
      </c>
      <c r="C95" s="9" t="s">
        <v>155</v>
      </c>
      <c r="D95" s="13" t="s">
        <v>646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45768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5378.4500000000007</v>
      </c>
      <c r="AF95" s="8" t="s">
        <v>610</v>
      </c>
      <c r="AG95" s="1" t="s">
        <v>61</v>
      </c>
      <c r="AH95" s="1" t="s">
        <v>75</v>
      </c>
      <c r="AI95" s="1">
        <v>4</v>
      </c>
      <c r="AJ95" s="3">
        <v>45768</v>
      </c>
      <c r="AK95" s="3">
        <v>45764</v>
      </c>
      <c r="AL95" s="3">
        <v>45757</v>
      </c>
      <c r="AM95" s="3">
        <v>45765</v>
      </c>
      <c r="AN95" s="3">
        <v>45766</v>
      </c>
      <c r="AO95" s="3">
        <v>45767</v>
      </c>
      <c r="AP95" s="3">
        <v>45763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406.37177777777782</v>
      </c>
    </row>
    <row r="96" spans="1:56" ht="28.5" customHeight="1" x14ac:dyDescent="0.45">
      <c r="A96" s="3">
        <v>0</v>
      </c>
      <c r="B96" s="14" t="s">
        <v>138</v>
      </c>
      <c r="C96" s="9" t="s">
        <v>80</v>
      </c>
      <c r="D96" s="13" t="s">
        <v>340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45776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122</v>
      </c>
      <c r="AH96" s="1" t="s">
        <v>75</v>
      </c>
      <c r="AI96" s="1">
        <v>4</v>
      </c>
      <c r="AJ96" s="3">
        <v>45776</v>
      </c>
      <c r="AK96" s="3">
        <v>45772</v>
      </c>
      <c r="AL96" s="3">
        <v>45765</v>
      </c>
      <c r="AM96" s="3">
        <v>45773</v>
      </c>
      <c r="AN96" s="3">
        <v>45774</v>
      </c>
      <c r="AO96" s="3">
        <v>45775</v>
      </c>
      <c r="AP96" s="3">
        <v>45771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416.92688888888887</v>
      </c>
    </row>
    <row r="97" spans="1:56" ht="28.5" customHeight="1" x14ac:dyDescent="0.45">
      <c r="A97" s="3" t="s">
        <v>146</v>
      </c>
      <c r="B97" s="14" t="s">
        <v>146</v>
      </c>
      <c r="C97" s="9" t="s">
        <v>152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45777</v>
      </c>
      <c r="U97" s="11">
        <v>140000</v>
      </c>
      <c r="V97" s="10">
        <v>0</v>
      </c>
      <c r="W97" s="10">
        <v>140000</v>
      </c>
      <c r="X97" s="10">
        <v>0</v>
      </c>
      <c r="Y97" s="10">
        <v>147000</v>
      </c>
      <c r="Z97" s="9" t="s">
        <v>81</v>
      </c>
      <c r="AA97" s="8">
        <v>146685</v>
      </c>
      <c r="AB97" s="8">
        <v>0</v>
      </c>
      <c r="AC97" s="8">
        <v>146685</v>
      </c>
      <c r="AD97" s="8">
        <v>0</v>
      </c>
      <c r="AE97" s="8">
        <v>146685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45777</v>
      </c>
      <c r="AK97" s="3">
        <v>45773</v>
      </c>
      <c r="AL97" s="3">
        <v>45766</v>
      </c>
      <c r="AM97" s="3">
        <v>45774</v>
      </c>
      <c r="AN97" s="3">
        <v>45775</v>
      </c>
      <c r="AO97" s="3">
        <v>45776</v>
      </c>
      <c r="AP97" s="3">
        <v>45772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11082.866666666665</v>
      </c>
    </row>
    <row r="98" spans="1:56" ht="28.5" customHeight="1" x14ac:dyDescent="0.45">
      <c r="A98" s="3" t="s">
        <v>146</v>
      </c>
      <c r="B98" s="14" t="s">
        <v>146</v>
      </c>
      <c r="C98" s="9" t="s">
        <v>80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45777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45777</v>
      </c>
      <c r="AK98" s="3">
        <v>45773</v>
      </c>
      <c r="AL98" s="3">
        <v>45766</v>
      </c>
      <c r="AM98" s="3">
        <v>45774</v>
      </c>
      <c r="AN98" s="3">
        <v>45775</v>
      </c>
      <c r="AO98" s="3">
        <v>45776</v>
      </c>
      <c r="AP98" s="3">
        <v>45772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1667.7075555555555</v>
      </c>
    </row>
    <row r="99" spans="1:56" ht="28.5" customHeight="1" x14ac:dyDescent="0.45">
      <c r="A99" s="3">
        <v>45705</v>
      </c>
      <c r="B99" s="14" t="s">
        <v>423</v>
      </c>
      <c r="C99" s="9" t="s">
        <v>152</v>
      </c>
      <c r="D99" s="13" t="s">
        <v>242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252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122</v>
      </c>
      <c r="V99" s="10">
        <v>0</v>
      </c>
      <c r="W99" s="10">
        <v>122</v>
      </c>
      <c r="X99" s="10">
        <v>11870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510</v>
      </c>
      <c r="AG99" s="1" t="s">
        <v>123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 t="s">
        <v>146</v>
      </c>
      <c r="B100" s="14" t="s">
        <v>146</v>
      </c>
      <c r="C100" s="9" t="s">
        <v>98</v>
      </c>
      <c r="D100" s="13" t="s">
        <v>61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63</v>
      </c>
      <c r="U100" s="11">
        <v>40000</v>
      </c>
      <c r="V100" s="10">
        <v>0</v>
      </c>
      <c r="W100" s="10">
        <v>40000</v>
      </c>
      <c r="X100" s="10">
        <v>0</v>
      </c>
      <c r="Y100" s="10">
        <v>42000</v>
      </c>
      <c r="Z100" s="9" t="s">
        <v>81</v>
      </c>
      <c r="AA100" s="8">
        <v>43027.600000000006</v>
      </c>
      <c r="AB100" s="8">
        <v>0</v>
      </c>
      <c r="AC100" s="8">
        <v>43027.600000000006</v>
      </c>
      <c r="AD100" s="8">
        <v>0</v>
      </c>
      <c r="AE100" s="8">
        <v>43027.600000000006</v>
      </c>
      <c r="AF100" s="8">
        <v>0</v>
      </c>
      <c r="AG100" s="1" t="s">
        <v>123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3250.9742222222226</v>
      </c>
    </row>
    <row r="101" spans="1:56" ht="28.5" customHeight="1" x14ac:dyDescent="0.45">
      <c r="A101" s="3">
        <v>45720</v>
      </c>
      <c r="B101" s="14" t="s">
        <v>503</v>
      </c>
      <c r="C101" s="9" t="s">
        <v>111</v>
      </c>
      <c r="D101" s="13" t="s">
        <v>485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123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250.15613333333337</v>
      </c>
    </row>
    <row r="102" spans="1:56" ht="28.5" customHeight="1" x14ac:dyDescent="0.45">
      <c r="A102" s="3">
        <v>45720</v>
      </c>
      <c r="B102" s="14" t="s">
        <v>504</v>
      </c>
      <c r="C102" s="9" t="s">
        <v>111</v>
      </c>
      <c r="D102" s="13" t="s">
        <v>486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250.15613333333337</v>
      </c>
    </row>
    <row r="103" spans="1:56" ht="28.5" customHeight="1" x14ac:dyDescent="0.45">
      <c r="A103" s="3">
        <v>45720</v>
      </c>
      <c r="B103" s="14" t="s">
        <v>502</v>
      </c>
      <c r="C103" s="9" t="s">
        <v>111</v>
      </c>
      <c r="D103" s="13" t="s">
        <v>487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416.92688888888887</v>
      </c>
    </row>
    <row r="104" spans="1:56" ht="28.5" customHeight="1" x14ac:dyDescent="0.45">
      <c r="A104" s="3">
        <v>45720</v>
      </c>
      <c r="B104" s="14" t="s">
        <v>505</v>
      </c>
      <c r="C104" s="9" t="s">
        <v>111</v>
      </c>
      <c r="D104" s="13" t="s">
        <v>490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124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416.92688888888887</v>
      </c>
    </row>
    <row r="105" spans="1:56" ht="28.5" customHeight="1" x14ac:dyDescent="0.45">
      <c r="A105" s="3">
        <v>45712</v>
      </c>
      <c r="B105" s="14" t="s">
        <v>448</v>
      </c>
      <c r="C105" s="9" t="s">
        <v>111</v>
      </c>
      <c r="D105" s="13" t="s">
        <v>127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416.92688888888887</v>
      </c>
    </row>
    <row r="106" spans="1:56" ht="28.5" customHeight="1" x14ac:dyDescent="0.45">
      <c r="A106" s="3">
        <v>45681</v>
      </c>
      <c r="B106" s="14" t="s">
        <v>376</v>
      </c>
      <c r="C106" s="9" t="s">
        <v>80</v>
      </c>
      <c r="D106" s="13" t="s">
        <v>373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3478.5300000000007</v>
      </c>
      <c r="AB106" s="8">
        <v>0</v>
      </c>
      <c r="AC106" s="8">
        <v>3478.5300000000007</v>
      </c>
      <c r="AD106" s="8">
        <v>0</v>
      </c>
      <c r="AE106" s="8">
        <v>3478.5300000000007</v>
      </c>
      <c r="AF106" s="8">
        <v>0</v>
      </c>
      <c r="AG106" s="1" t="s">
        <v>124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262.82226666666674</v>
      </c>
    </row>
    <row r="107" spans="1:56" ht="28.5" customHeight="1" x14ac:dyDescent="0.45">
      <c r="A107" s="3">
        <v>45705</v>
      </c>
      <c r="B107" s="14" t="s">
        <v>422</v>
      </c>
      <c r="C107" s="9" t="s">
        <v>152</v>
      </c>
      <c r="D107" s="13" t="s">
        <v>209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252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855</v>
      </c>
      <c r="V107" s="10">
        <v>0</v>
      </c>
      <c r="W107" s="10">
        <v>855</v>
      </c>
      <c r="X107" s="10">
        <v>16440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445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45674</v>
      </c>
      <c r="B108" s="14" t="s">
        <v>370</v>
      </c>
      <c r="C108" s="9" t="s">
        <v>152</v>
      </c>
      <c r="D108" s="13" t="s">
        <v>360</v>
      </c>
      <c r="E108" s="9">
        <v>20</v>
      </c>
      <c r="F108" s="9">
        <v>35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252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 t="s">
        <v>63</v>
      </c>
      <c r="U108" s="11">
        <v>152</v>
      </c>
      <c r="V108" s="10">
        <v>0</v>
      </c>
      <c r="W108" s="10">
        <v>152</v>
      </c>
      <c r="X108" s="10">
        <v>6000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5987</v>
      </c>
      <c r="AG108" s="1" t="s">
        <v>124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444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45611</v>
      </c>
      <c r="B109" s="14" t="s">
        <v>245</v>
      </c>
      <c r="C109" s="9" t="s">
        <v>152</v>
      </c>
      <c r="D109" s="13" t="s">
        <v>160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2320</v>
      </c>
      <c r="V109" s="10">
        <v>0</v>
      </c>
      <c r="W109" s="10">
        <v>2320</v>
      </c>
      <c r="X109" s="10">
        <v>20900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45611</v>
      </c>
      <c r="B110" s="14" t="s">
        <v>248</v>
      </c>
      <c r="C110" s="9" t="s">
        <v>152</v>
      </c>
      <c r="D110" s="13" t="s">
        <v>241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45611</v>
      </c>
      <c r="B111" s="14" t="s">
        <v>247</v>
      </c>
      <c r="C111" s="9" t="s">
        <v>152</v>
      </c>
      <c r="D111" s="13" t="s">
        <v>226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1434</v>
      </c>
      <c r="V111" s="10">
        <v>0</v>
      </c>
      <c r="W111" s="10">
        <v>1434</v>
      </c>
      <c r="X111" s="10">
        <v>11200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145</v>
      </c>
      <c r="AY111" s="2">
        <v>29.3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45523</v>
      </c>
      <c r="B112" s="14" t="s">
        <v>205</v>
      </c>
      <c r="C112" s="9" t="s">
        <v>152</v>
      </c>
      <c r="D112" s="13" t="s">
        <v>203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1260</v>
      </c>
      <c r="V112" s="10">
        <v>0</v>
      </c>
      <c r="W112" s="10">
        <v>1260</v>
      </c>
      <c r="X112" s="10">
        <v>11095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45523</v>
      </c>
      <c r="B113" s="14" t="s">
        <v>205</v>
      </c>
      <c r="C113" s="9" t="s">
        <v>152</v>
      </c>
      <c r="D113" s="13" t="s">
        <v>204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89</v>
      </c>
      <c r="V113" s="10">
        <v>0</v>
      </c>
      <c r="W113" s="10">
        <v>89</v>
      </c>
      <c r="X113" s="10">
        <v>11180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45643</v>
      </c>
      <c r="B114" s="14" t="s">
        <v>285</v>
      </c>
      <c r="C114" s="9" t="s">
        <v>111</v>
      </c>
      <c r="D114" s="13" t="s">
        <v>286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142</v>
      </c>
      <c r="U114" s="11">
        <v>4000</v>
      </c>
      <c r="V114" s="10">
        <v>3712</v>
      </c>
      <c r="W114" s="10">
        <v>288</v>
      </c>
      <c r="X114" s="10">
        <v>4300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142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142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45720</v>
      </c>
      <c r="B115" s="14" t="s">
        <v>138</v>
      </c>
      <c r="C115" s="9" t="s">
        <v>111</v>
      </c>
      <c r="D115" s="13" t="s">
        <v>288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142</v>
      </c>
      <c r="U115" s="11">
        <v>4000</v>
      </c>
      <c r="V115" s="10">
        <v>4010</v>
      </c>
      <c r="W115" s="10">
        <v>0</v>
      </c>
      <c r="X115" s="10">
        <v>4470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142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45720</v>
      </c>
      <c r="B116" s="14" t="s">
        <v>138</v>
      </c>
      <c r="C116" s="9" t="s">
        <v>111</v>
      </c>
      <c r="D116" s="13" t="s">
        <v>334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142</v>
      </c>
      <c r="U116" s="11">
        <v>3000</v>
      </c>
      <c r="V116" s="10">
        <v>3065</v>
      </c>
      <c r="W116" s="10">
        <v>0</v>
      </c>
      <c r="X116" s="10">
        <v>3300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142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45628</v>
      </c>
      <c r="B117" s="14" t="s">
        <v>259</v>
      </c>
      <c r="C117" s="9" t="s">
        <v>111</v>
      </c>
      <c r="D117" s="13" t="s">
        <v>260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142</v>
      </c>
      <c r="U117" s="11">
        <v>2500</v>
      </c>
      <c r="V117" s="10">
        <v>2600</v>
      </c>
      <c r="W117" s="10">
        <v>0</v>
      </c>
      <c r="X117" s="10">
        <v>2800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142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45541</v>
      </c>
      <c r="B118" s="14" t="s">
        <v>211</v>
      </c>
      <c r="C118" s="9" t="s">
        <v>111</v>
      </c>
      <c r="D118" s="13" t="s">
        <v>212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142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217</v>
      </c>
      <c r="AG118" s="1" t="s">
        <v>122</v>
      </c>
      <c r="AH118" s="1" t="s">
        <v>75</v>
      </c>
      <c r="AI118" s="1">
        <v>4</v>
      </c>
      <c r="AJ118" s="3" t="s">
        <v>142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348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45548</v>
      </c>
      <c r="B119" s="14" t="s">
        <v>215</v>
      </c>
      <c r="C119" s="9" t="s">
        <v>111</v>
      </c>
      <c r="D119" s="13" t="s">
        <v>214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2500</v>
      </c>
      <c r="V119" s="10">
        <v>2364</v>
      </c>
      <c r="W119" s="10">
        <v>136</v>
      </c>
      <c r="X119" s="10">
        <v>5500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145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45581</v>
      </c>
      <c r="B120" s="14" t="s">
        <v>221</v>
      </c>
      <c r="C120" s="9" t="s">
        <v>111</v>
      </c>
      <c r="D120" s="13" t="s">
        <v>222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3000</v>
      </c>
      <c r="V120" s="10">
        <v>3194</v>
      </c>
      <c r="W120" s="10">
        <v>0</v>
      </c>
      <c r="X120" s="10">
        <v>5632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38</v>
      </c>
      <c r="G121" s="9">
        <v>0</v>
      </c>
      <c r="H121" s="9">
        <v>0</v>
      </c>
      <c r="I121" s="9">
        <v>84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81</v>
      </c>
      <c r="AA121" s="8">
        <v>389132.1148000001</v>
      </c>
      <c r="AB121" s="8">
        <v>52621.943250000004</v>
      </c>
      <c r="AC121" s="8">
        <v>336510.17155000009</v>
      </c>
      <c r="AD121" s="8">
        <v>1834.6102500000002</v>
      </c>
      <c r="AE121" s="8">
        <v>387297.50455000007</v>
      </c>
      <c r="AF121" s="8" t="s">
        <v>58</v>
      </c>
      <c r="AG121" s="1" t="s">
        <v>122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45674</v>
      </c>
      <c r="B122" s="14" t="s">
        <v>327</v>
      </c>
      <c r="C122" s="9" t="s">
        <v>132</v>
      </c>
      <c r="D122" s="13" t="s">
        <v>307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114</v>
      </c>
      <c r="T122" s="12">
        <v>45747</v>
      </c>
      <c r="U122" s="11">
        <v>5000</v>
      </c>
      <c r="V122" s="10">
        <v>5000</v>
      </c>
      <c r="W122" s="10">
        <v>0</v>
      </c>
      <c r="X122" s="10">
        <v>5000</v>
      </c>
      <c r="Y122" s="10">
        <v>0</v>
      </c>
      <c r="Z122" s="9" t="s">
        <v>117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74</v>
      </c>
      <c r="AI122" s="1">
        <v>2</v>
      </c>
      <c r="AJ122" s="3">
        <v>45747</v>
      </c>
      <c r="AK122" s="3">
        <v>0</v>
      </c>
      <c r="AL122" s="3">
        <v>45738</v>
      </c>
      <c r="AM122" s="3">
        <v>45745</v>
      </c>
      <c r="AN122" s="3">
        <v>45746</v>
      </c>
      <c r="AO122" s="3">
        <v>45746</v>
      </c>
      <c r="AP122" s="3">
        <v>45742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118</v>
      </c>
      <c r="BD122" s="56">
        <v>0</v>
      </c>
    </row>
    <row r="123" spans="1:56" ht="28.5" customHeight="1" x14ac:dyDescent="0.45">
      <c r="A123" s="3">
        <v>45694</v>
      </c>
      <c r="B123" s="14" t="s">
        <v>395</v>
      </c>
      <c r="C123" s="9" t="s">
        <v>132</v>
      </c>
      <c r="D123" s="13" t="s">
        <v>393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114</v>
      </c>
      <c r="T123" s="12">
        <v>45741</v>
      </c>
      <c r="U123" s="11">
        <v>7800</v>
      </c>
      <c r="V123" s="10">
        <v>7800</v>
      </c>
      <c r="W123" s="10">
        <v>0</v>
      </c>
      <c r="X123" s="10">
        <v>17840</v>
      </c>
      <c r="Y123" s="10">
        <v>0</v>
      </c>
      <c r="Z123" s="9" t="s">
        <v>117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74</v>
      </c>
      <c r="AI123" s="1">
        <v>2</v>
      </c>
      <c r="AJ123" s="3">
        <v>45741</v>
      </c>
      <c r="AK123" s="3">
        <v>0</v>
      </c>
      <c r="AL123" s="3">
        <v>45732</v>
      </c>
      <c r="AM123" s="3">
        <v>45739</v>
      </c>
      <c r="AN123" s="3">
        <v>45740</v>
      </c>
      <c r="AO123" s="3">
        <v>45740</v>
      </c>
      <c r="AP123" s="3">
        <v>45736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118</v>
      </c>
      <c r="BD123" s="56">
        <v>0</v>
      </c>
    </row>
    <row r="124" spans="1:56" ht="28.5" customHeight="1" x14ac:dyDescent="0.45">
      <c r="A124" s="3">
        <v>45694</v>
      </c>
      <c r="B124" s="14" t="s">
        <v>395</v>
      </c>
      <c r="C124" s="9" t="s">
        <v>132</v>
      </c>
      <c r="D124" s="13">
        <v>935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>
        <v>45747</v>
      </c>
      <c r="U124" s="11">
        <v>10000</v>
      </c>
      <c r="V124" s="10">
        <v>10000</v>
      </c>
      <c r="W124" s="10">
        <v>0</v>
      </c>
      <c r="X124" s="10">
        <v>6000</v>
      </c>
      <c r="Y124" s="10">
        <v>0</v>
      </c>
      <c r="Z124" s="9" t="s">
        <v>117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670</v>
      </c>
      <c r="AG124" s="1" t="s">
        <v>122</v>
      </c>
      <c r="AH124" s="1" t="s">
        <v>74</v>
      </c>
      <c r="AI124" s="1">
        <v>2</v>
      </c>
      <c r="AJ124" s="3">
        <v>45747</v>
      </c>
      <c r="AK124" s="3">
        <v>0</v>
      </c>
      <c r="AL124" s="3">
        <v>45738</v>
      </c>
      <c r="AM124" s="3">
        <v>45745</v>
      </c>
      <c r="AN124" s="3">
        <v>45746</v>
      </c>
      <c r="AO124" s="3">
        <v>45746</v>
      </c>
      <c r="AP124" s="3">
        <v>45742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118</v>
      </c>
      <c r="BD124" s="56">
        <v>0</v>
      </c>
    </row>
    <row r="125" spans="1:56" ht="28.5" customHeight="1" x14ac:dyDescent="0.45">
      <c r="A125" s="3">
        <v>45694</v>
      </c>
      <c r="B125" s="14" t="s">
        <v>395</v>
      </c>
      <c r="C125" s="9" t="s">
        <v>132</v>
      </c>
      <c r="D125" s="13">
        <v>935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>
        <v>45740</v>
      </c>
      <c r="U125" s="11">
        <v>8100</v>
      </c>
      <c r="V125" s="10">
        <v>8100</v>
      </c>
      <c r="W125" s="10">
        <v>0</v>
      </c>
      <c r="X125" s="10">
        <v>8000</v>
      </c>
      <c r="Y125" s="10">
        <v>0</v>
      </c>
      <c r="Z125" s="9" t="s">
        <v>117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74</v>
      </c>
      <c r="AI125" s="1">
        <v>2</v>
      </c>
      <c r="AJ125" s="3">
        <v>45740</v>
      </c>
      <c r="AK125" s="3">
        <v>0</v>
      </c>
      <c r="AL125" s="3">
        <v>45731</v>
      </c>
      <c r="AM125" s="3">
        <v>45738</v>
      </c>
      <c r="AN125" s="3">
        <v>45739</v>
      </c>
      <c r="AO125" s="3">
        <v>45739</v>
      </c>
      <c r="AP125" s="3">
        <v>45735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118</v>
      </c>
      <c r="BD125" s="56">
        <v>0</v>
      </c>
    </row>
    <row r="126" spans="1:56" ht="28.5" customHeight="1" x14ac:dyDescent="0.45">
      <c r="A126" s="3">
        <v>45674</v>
      </c>
      <c r="B126" s="14" t="s">
        <v>327</v>
      </c>
      <c r="C126" s="9" t="s">
        <v>132</v>
      </c>
      <c r="D126" s="13" t="s">
        <v>367</v>
      </c>
      <c r="E126" s="9">
        <v>20</v>
      </c>
      <c r="F126" s="9">
        <v>38</v>
      </c>
      <c r="G126" s="9" t="s">
        <v>60</v>
      </c>
      <c r="H126" s="9">
        <v>0</v>
      </c>
      <c r="I126" s="9">
        <v>82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>
        <v>45741</v>
      </c>
      <c r="U126" s="11">
        <v>5000</v>
      </c>
      <c r="V126" s="10">
        <v>4914</v>
      </c>
      <c r="W126" s="10">
        <v>86</v>
      </c>
      <c r="X126" s="10">
        <v>5400</v>
      </c>
      <c r="Y126" s="10">
        <v>0</v>
      </c>
      <c r="Z126" s="9" t="s">
        <v>117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74</v>
      </c>
      <c r="AI126" s="1">
        <v>2</v>
      </c>
      <c r="AJ126" s="3">
        <v>45741</v>
      </c>
      <c r="AK126" s="3">
        <v>0</v>
      </c>
      <c r="AL126" s="3">
        <v>45732</v>
      </c>
      <c r="AM126" s="3">
        <v>45739</v>
      </c>
      <c r="AN126" s="3">
        <v>45740</v>
      </c>
      <c r="AO126" s="3">
        <v>45740</v>
      </c>
      <c r="AP126" s="3">
        <v>45736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118</v>
      </c>
      <c r="BD126" s="56">
        <v>0</v>
      </c>
    </row>
    <row r="127" spans="1:56" ht="28.5" customHeight="1" x14ac:dyDescent="0.45">
      <c r="A127" s="3">
        <v>45674</v>
      </c>
      <c r="B127" s="14" t="s">
        <v>327</v>
      </c>
      <c r="C127" s="9" t="s">
        <v>132</v>
      </c>
      <c r="D127" s="13" t="s">
        <v>366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45742</v>
      </c>
      <c r="U127" s="11">
        <v>2500</v>
      </c>
      <c r="V127" s="10">
        <v>2602</v>
      </c>
      <c r="W127" s="10">
        <v>0</v>
      </c>
      <c r="X127" s="10">
        <v>2700</v>
      </c>
      <c r="Y127" s="10">
        <v>0</v>
      </c>
      <c r="Z127" s="9" t="s">
        <v>117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74</v>
      </c>
      <c r="AI127" s="1">
        <v>2</v>
      </c>
      <c r="AJ127" s="3">
        <v>45742</v>
      </c>
      <c r="AK127" s="3">
        <v>0</v>
      </c>
      <c r="AL127" s="3">
        <v>45733</v>
      </c>
      <c r="AM127" s="3">
        <v>45740</v>
      </c>
      <c r="AN127" s="3">
        <v>45741</v>
      </c>
      <c r="AO127" s="3">
        <v>45741</v>
      </c>
      <c r="AP127" s="3">
        <v>45737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118</v>
      </c>
      <c r="BD127" s="56">
        <v>0</v>
      </c>
    </row>
    <row r="128" spans="1:56" ht="28.5" customHeight="1" x14ac:dyDescent="0.45">
      <c r="A128" s="3">
        <v>45674</v>
      </c>
      <c r="B128" s="14" t="s">
        <v>327</v>
      </c>
      <c r="C128" s="9" t="s">
        <v>132</v>
      </c>
      <c r="D128" s="13" t="s">
        <v>365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>
        <v>45742</v>
      </c>
      <c r="U128" s="11">
        <v>2500</v>
      </c>
      <c r="V128" s="10">
        <v>2525</v>
      </c>
      <c r="W128" s="10">
        <v>0</v>
      </c>
      <c r="X128" s="10">
        <v>2750</v>
      </c>
      <c r="Y128" s="10">
        <v>0</v>
      </c>
      <c r="Z128" s="9" t="s">
        <v>117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126</v>
      </c>
      <c r="AH128" s="1" t="s">
        <v>74</v>
      </c>
      <c r="AI128" s="1">
        <v>2</v>
      </c>
      <c r="AJ128" s="3">
        <v>45742</v>
      </c>
      <c r="AK128" s="3">
        <v>0</v>
      </c>
      <c r="AL128" s="3">
        <v>45733</v>
      </c>
      <c r="AM128" s="3">
        <v>45740</v>
      </c>
      <c r="AN128" s="3">
        <v>45741</v>
      </c>
      <c r="AO128" s="3">
        <v>45741</v>
      </c>
      <c r="AP128" s="3">
        <v>45737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118</v>
      </c>
      <c r="BD128" s="56">
        <v>0</v>
      </c>
    </row>
    <row r="129" spans="1:56" ht="28.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38</v>
      </c>
      <c r="G129" s="9">
        <v>0</v>
      </c>
      <c r="H129" s="9">
        <v>0</v>
      </c>
      <c r="I129" s="9">
        <v>82</v>
      </c>
      <c r="J129" s="9" t="s">
        <v>78</v>
      </c>
      <c r="K129" s="9">
        <v>2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117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58</v>
      </c>
      <c r="AG129" s="1" t="s">
        <v>124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119</v>
      </c>
      <c r="BD129" s="56">
        <v>0</v>
      </c>
    </row>
    <row r="130" spans="1:56" ht="28.5" customHeight="1" x14ac:dyDescent="0.45">
      <c r="A130" s="3">
        <v>45714</v>
      </c>
      <c r="B130" s="14" t="s">
        <v>460</v>
      </c>
      <c r="C130" s="9" t="s">
        <v>86</v>
      </c>
      <c r="D130" s="13" t="s">
        <v>405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45740</v>
      </c>
      <c r="U130" s="11">
        <v>20000</v>
      </c>
      <c r="V130" s="10">
        <v>14000</v>
      </c>
      <c r="W130" s="10">
        <v>6000</v>
      </c>
      <c r="X130" s="10">
        <v>15000</v>
      </c>
      <c r="Y130" s="10">
        <v>5250</v>
      </c>
      <c r="Z130" s="9" t="s">
        <v>82</v>
      </c>
      <c r="AA130" s="8">
        <v>5647.3725000000013</v>
      </c>
      <c r="AB130" s="8">
        <v>5647.3725000000013</v>
      </c>
      <c r="AC130" s="8">
        <v>0</v>
      </c>
      <c r="AD130" s="8">
        <v>0</v>
      </c>
      <c r="AE130" s="8">
        <v>0</v>
      </c>
      <c r="AF130" s="8" t="s">
        <v>432</v>
      </c>
      <c r="AG130" s="1" t="s">
        <v>124</v>
      </c>
      <c r="AH130" s="1" t="s">
        <v>74</v>
      </c>
      <c r="AI130" s="1">
        <v>2</v>
      </c>
      <c r="AJ130" s="3">
        <v>45740</v>
      </c>
      <c r="AK130" s="3">
        <v>0</v>
      </c>
      <c r="AL130" s="3">
        <v>45731</v>
      </c>
      <c r="AM130" s="3">
        <v>45738</v>
      </c>
      <c r="AN130" s="3">
        <v>45739</v>
      </c>
      <c r="AO130" s="3">
        <v>45739</v>
      </c>
      <c r="AP130" s="3">
        <v>45735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8.5" customHeight="1" x14ac:dyDescent="0.45">
      <c r="A131" s="3">
        <v>45714</v>
      </c>
      <c r="B131" s="14" t="s">
        <v>460</v>
      </c>
      <c r="C131" s="9" t="s">
        <v>86</v>
      </c>
      <c r="D131" s="13" t="s">
        <v>406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45740</v>
      </c>
      <c r="U131" s="11">
        <v>30000</v>
      </c>
      <c r="V131" s="10">
        <v>0</v>
      </c>
      <c r="W131" s="10">
        <v>30000</v>
      </c>
      <c r="X131" s="10">
        <v>30960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432</v>
      </c>
      <c r="AG131" s="1" t="s">
        <v>124</v>
      </c>
      <c r="AH131" s="1" t="s">
        <v>74</v>
      </c>
      <c r="AI131" s="1">
        <v>2</v>
      </c>
      <c r="AJ131" s="3">
        <v>45740</v>
      </c>
      <c r="AK131" s="3">
        <v>0</v>
      </c>
      <c r="AL131" s="3">
        <v>45731</v>
      </c>
      <c r="AM131" s="3">
        <v>45738</v>
      </c>
      <c r="AN131" s="3">
        <v>45739</v>
      </c>
      <c r="AO131" s="3">
        <v>45739</v>
      </c>
      <c r="AP131" s="3">
        <v>45735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8.5" customHeight="1" x14ac:dyDescent="0.45">
      <c r="A132" s="3">
        <v>45714</v>
      </c>
      <c r="B132" s="14" t="s">
        <v>461</v>
      </c>
      <c r="C132" s="9" t="s">
        <v>86</v>
      </c>
      <c r="D132" s="13" t="s">
        <v>349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45740</v>
      </c>
      <c r="U132" s="11">
        <v>5000</v>
      </c>
      <c r="V132" s="10">
        <v>0</v>
      </c>
      <c r="W132" s="10">
        <v>5000</v>
      </c>
      <c r="X132" s="10">
        <v>5400</v>
      </c>
      <c r="Y132" s="10">
        <v>0</v>
      </c>
      <c r="Z132" s="9" t="s">
        <v>82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432</v>
      </c>
      <c r="AG132" s="1" t="s">
        <v>123</v>
      </c>
      <c r="AH132" s="1" t="s">
        <v>74</v>
      </c>
      <c r="AI132" s="1">
        <v>2</v>
      </c>
      <c r="AJ132" s="3">
        <v>45740</v>
      </c>
      <c r="AK132" s="3">
        <v>0</v>
      </c>
      <c r="AL132" s="3">
        <v>45731</v>
      </c>
      <c r="AM132" s="3">
        <v>45738</v>
      </c>
      <c r="AN132" s="3">
        <v>45739</v>
      </c>
      <c r="AO132" s="3">
        <v>45739</v>
      </c>
      <c r="AP132" s="3">
        <v>45735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8.5" customHeight="1" x14ac:dyDescent="0.45">
      <c r="A133" s="3">
        <v>45714</v>
      </c>
      <c r="B133" s="14" t="s">
        <v>462</v>
      </c>
      <c r="C133" s="9" t="s">
        <v>86</v>
      </c>
      <c r="D133" s="13" t="s">
        <v>463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45740</v>
      </c>
      <c r="U133" s="11">
        <v>5000</v>
      </c>
      <c r="V133" s="10">
        <v>0</v>
      </c>
      <c r="W133" s="10">
        <v>5000</v>
      </c>
      <c r="X133" s="10">
        <v>5400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432</v>
      </c>
      <c r="AG133" s="1" t="s">
        <v>123</v>
      </c>
      <c r="AH133" s="1" t="s">
        <v>74</v>
      </c>
      <c r="AI133" s="1">
        <v>2</v>
      </c>
      <c r="AJ133" s="3">
        <v>45740</v>
      </c>
      <c r="AK133" s="3">
        <v>0</v>
      </c>
      <c r="AL133" s="3">
        <v>45731</v>
      </c>
      <c r="AM133" s="3">
        <v>45738</v>
      </c>
      <c r="AN133" s="3">
        <v>45739</v>
      </c>
      <c r="AO133" s="3">
        <v>45739</v>
      </c>
      <c r="AP133" s="3">
        <v>45735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8.5" customHeight="1" x14ac:dyDescent="0.45">
      <c r="A134" s="3">
        <v>45723</v>
      </c>
      <c r="B134" s="14" t="s">
        <v>551</v>
      </c>
      <c r="C134" s="9" t="s">
        <v>86</v>
      </c>
      <c r="D134" s="13" t="s">
        <v>435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45740</v>
      </c>
      <c r="U134" s="11">
        <v>30000</v>
      </c>
      <c r="V134" s="10">
        <v>0</v>
      </c>
      <c r="W134" s="10">
        <v>30000</v>
      </c>
      <c r="X134" s="10">
        <v>30998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436</v>
      </c>
      <c r="AG134" s="1" t="s">
        <v>123</v>
      </c>
      <c r="AH134" s="1" t="s">
        <v>74</v>
      </c>
      <c r="AI134" s="1">
        <v>2</v>
      </c>
      <c r="AJ134" s="3">
        <v>45740</v>
      </c>
      <c r="AK134" s="3">
        <v>0</v>
      </c>
      <c r="AL134" s="3">
        <v>45731</v>
      </c>
      <c r="AM134" s="3">
        <v>45738</v>
      </c>
      <c r="AN134" s="3">
        <v>45739</v>
      </c>
      <c r="AO134" s="3">
        <v>45739</v>
      </c>
      <c r="AP134" s="3">
        <v>45735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8.5" customHeight="1" x14ac:dyDescent="0.45">
      <c r="A135" s="3">
        <v>45707</v>
      </c>
      <c r="B135" s="14" t="s">
        <v>442</v>
      </c>
      <c r="C135" s="9" t="s">
        <v>86</v>
      </c>
      <c r="D135" s="13" t="s">
        <v>433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329</v>
      </c>
      <c r="T135" s="12">
        <v>45741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298</v>
      </c>
      <c r="AG135" s="1" t="s">
        <v>123</v>
      </c>
      <c r="AH135" s="1" t="s">
        <v>74</v>
      </c>
      <c r="AI135" s="1">
        <v>2</v>
      </c>
      <c r="AJ135" s="3">
        <v>45741</v>
      </c>
      <c r="AK135" s="3">
        <v>0</v>
      </c>
      <c r="AL135" s="3">
        <v>45732</v>
      </c>
      <c r="AM135" s="3">
        <v>45739</v>
      </c>
      <c r="AN135" s="3">
        <v>45740</v>
      </c>
      <c r="AO135" s="3">
        <v>45740</v>
      </c>
      <c r="AP135" s="3">
        <v>45736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45707</v>
      </c>
      <c r="B136" s="14" t="s">
        <v>442</v>
      </c>
      <c r="C136" s="9" t="s">
        <v>86</v>
      </c>
      <c r="D136" s="13" t="s">
        <v>434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329</v>
      </c>
      <c r="T136" s="12">
        <v>45741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298</v>
      </c>
      <c r="AG136" s="1" t="s">
        <v>124</v>
      </c>
      <c r="AH136" s="1" t="s">
        <v>74</v>
      </c>
      <c r="AI136" s="1">
        <v>2</v>
      </c>
      <c r="AJ136" s="3">
        <v>45741</v>
      </c>
      <c r="AK136" s="3">
        <v>0</v>
      </c>
      <c r="AL136" s="3">
        <v>45732</v>
      </c>
      <c r="AM136" s="3">
        <v>45739</v>
      </c>
      <c r="AN136" s="3">
        <v>45740</v>
      </c>
      <c r="AO136" s="3">
        <v>45740</v>
      </c>
      <c r="AP136" s="3">
        <v>45736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411.15262222222225</v>
      </c>
    </row>
    <row r="137" spans="1:56" ht="28.5" customHeight="1" x14ac:dyDescent="0.45">
      <c r="A137" s="3">
        <v>45707</v>
      </c>
      <c r="B137" s="14" t="s">
        <v>442</v>
      </c>
      <c r="C137" s="9" t="s">
        <v>86</v>
      </c>
      <c r="D137" s="13" t="s">
        <v>379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329</v>
      </c>
      <c r="T137" s="12">
        <v>45741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298</v>
      </c>
      <c r="AG137" s="1" t="s">
        <v>124</v>
      </c>
      <c r="AH137" s="1" t="s">
        <v>74</v>
      </c>
      <c r="AI137" s="1">
        <v>2</v>
      </c>
      <c r="AJ137" s="3">
        <v>45741</v>
      </c>
      <c r="AK137" s="3">
        <v>0</v>
      </c>
      <c r="AL137" s="3">
        <v>45732</v>
      </c>
      <c r="AM137" s="3">
        <v>45739</v>
      </c>
      <c r="AN137" s="3">
        <v>45740</v>
      </c>
      <c r="AO137" s="3">
        <v>45740</v>
      </c>
      <c r="AP137" s="3">
        <v>45736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45731</v>
      </c>
      <c r="B138" s="14" t="s">
        <v>656</v>
      </c>
      <c r="C138" s="9" t="s">
        <v>86</v>
      </c>
      <c r="D138" s="13" t="s">
        <v>612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45741</v>
      </c>
      <c r="U138" s="11">
        <v>15000</v>
      </c>
      <c r="V138" s="10">
        <v>0</v>
      </c>
      <c r="W138" s="10">
        <v>15000</v>
      </c>
      <c r="X138" s="10">
        <v>0</v>
      </c>
      <c r="Y138" s="10">
        <v>15750</v>
      </c>
      <c r="Z138" s="9" t="s">
        <v>82</v>
      </c>
      <c r="AA138" s="8">
        <v>16135.350000000002</v>
      </c>
      <c r="AB138" s="8">
        <v>0</v>
      </c>
      <c r="AC138" s="8">
        <v>16135.350000000002</v>
      </c>
      <c r="AD138" s="8">
        <v>0</v>
      </c>
      <c r="AE138" s="8">
        <v>0</v>
      </c>
      <c r="AF138" s="8" t="s">
        <v>243</v>
      </c>
      <c r="AG138" s="1" t="s">
        <v>123</v>
      </c>
      <c r="AH138" s="1" t="s">
        <v>74</v>
      </c>
      <c r="AI138" s="1">
        <v>2</v>
      </c>
      <c r="AJ138" s="3">
        <v>45741</v>
      </c>
      <c r="AK138" s="3">
        <v>0</v>
      </c>
      <c r="AL138" s="3">
        <v>45732</v>
      </c>
      <c r="AM138" s="3">
        <v>45739</v>
      </c>
      <c r="AN138" s="3">
        <v>45740</v>
      </c>
      <c r="AO138" s="3">
        <v>45740</v>
      </c>
      <c r="AP138" s="3">
        <v>45736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1233.4578666666669</v>
      </c>
    </row>
    <row r="139" spans="1:56" ht="28.5" customHeight="1" x14ac:dyDescent="0.45">
      <c r="A139" s="3">
        <v>45731</v>
      </c>
      <c r="B139" s="14" t="s">
        <v>656</v>
      </c>
      <c r="C139" s="9" t="s">
        <v>86</v>
      </c>
      <c r="D139" s="13" t="s">
        <v>613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45741</v>
      </c>
      <c r="U139" s="11">
        <v>15000</v>
      </c>
      <c r="V139" s="10">
        <v>0</v>
      </c>
      <c r="W139" s="10">
        <v>15000</v>
      </c>
      <c r="X139" s="10">
        <v>15720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243</v>
      </c>
      <c r="AG139" s="1" t="s">
        <v>123</v>
      </c>
      <c r="AH139" s="1" t="s">
        <v>74</v>
      </c>
      <c r="AI139" s="1">
        <v>2</v>
      </c>
      <c r="AJ139" s="3">
        <v>45741</v>
      </c>
      <c r="AK139" s="3">
        <v>0</v>
      </c>
      <c r="AL139" s="3">
        <v>45732</v>
      </c>
      <c r="AM139" s="3">
        <v>45739</v>
      </c>
      <c r="AN139" s="3">
        <v>45740</v>
      </c>
      <c r="AO139" s="3">
        <v>45740</v>
      </c>
      <c r="AP139" s="3">
        <v>45736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8.5" customHeight="1" x14ac:dyDescent="0.45">
      <c r="A140" s="3">
        <v>45721</v>
      </c>
      <c r="B140" s="14" t="s">
        <v>511</v>
      </c>
      <c r="C140" s="9" t="s">
        <v>73</v>
      </c>
      <c r="D140" s="13" t="s">
        <v>231</v>
      </c>
      <c r="E140" s="9">
        <v>20</v>
      </c>
      <c r="F140" s="9">
        <v>32</v>
      </c>
      <c r="G140" s="9" t="s">
        <v>60</v>
      </c>
      <c r="H140" s="9">
        <v>0</v>
      </c>
      <c r="I140" s="9">
        <v>72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156</v>
      </c>
      <c r="T140" s="12">
        <v>45743</v>
      </c>
      <c r="U140" s="11">
        <v>10000</v>
      </c>
      <c r="V140" s="10">
        <v>0</v>
      </c>
      <c r="W140" s="10">
        <v>10000</v>
      </c>
      <c r="X140" s="10">
        <v>10509</v>
      </c>
      <c r="Y140" s="10">
        <v>0</v>
      </c>
      <c r="Z140" s="9" t="s">
        <v>82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74</v>
      </c>
      <c r="AI140" s="1">
        <v>2</v>
      </c>
      <c r="AJ140" s="3">
        <v>45743</v>
      </c>
      <c r="AK140" s="3">
        <v>0</v>
      </c>
      <c r="AL140" s="3">
        <v>45734</v>
      </c>
      <c r="AM140" s="3">
        <v>45741</v>
      </c>
      <c r="AN140" s="3">
        <v>45742</v>
      </c>
      <c r="AO140" s="3">
        <v>45742</v>
      </c>
      <c r="AP140" s="3">
        <v>45738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8.5" customHeight="1" x14ac:dyDescent="0.45">
      <c r="A141" s="3">
        <v>45737</v>
      </c>
      <c r="B141" s="14" t="s">
        <v>138</v>
      </c>
      <c r="C141" s="9" t="s">
        <v>73</v>
      </c>
      <c r="D141" s="13" t="s">
        <v>231</v>
      </c>
      <c r="E141" s="9">
        <v>20</v>
      </c>
      <c r="F141" s="9">
        <v>32</v>
      </c>
      <c r="G141" s="9" t="s">
        <v>60</v>
      </c>
      <c r="H141" s="9">
        <v>0</v>
      </c>
      <c r="I141" s="9">
        <v>72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156</v>
      </c>
      <c r="T141" s="12">
        <v>45752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4679.9500000000007</v>
      </c>
      <c r="AB141" s="8">
        <v>0</v>
      </c>
      <c r="AC141" s="8">
        <v>4679.9500000000007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74</v>
      </c>
      <c r="AI141" s="1">
        <v>2</v>
      </c>
      <c r="AJ141" s="3">
        <v>45752</v>
      </c>
      <c r="AK141" s="3">
        <v>0</v>
      </c>
      <c r="AL141" s="3">
        <v>45743</v>
      </c>
      <c r="AM141" s="3">
        <v>45750</v>
      </c>
      <c r="AN141" s="3">
        <v>45751</v>
      </c>
      <c r="AO141" s="3">
        <v>45751</v>
      </c>
      <c r="AP141" s="3">
        <v>45747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357.75617777777779</v>
      </c>
    </row>
    <row r="142" spans="1:56" ht="28.5" customHeight="1" x14ac:dyDescent="0.45">
      <c r="A142" s="3">
        <v>45714</v>
      </c>
      <c r="B142" s="14" t="s">
        <v>459</v>
      </c>
      <c r="C142" s="9" t="s">
        <v>86</v>
      </c>
      <c r="D142" s="13" t="s">
        <v>381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329</v>
      </c>
      <c r="T142" s="12">
        <v>45743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82</v>
      </c>
      <c r="AA142" s="8">
        <v>53784.500000000007</v>
      </c>
      <c r="AB142" s="8">
        <v>0</v>
      </c>
      <c r="AC142" s="8">
        <v>53784.500000000007</v>
      </c>
      <c r="AD142" s="8">
        <v>0</v>
      </c>
      <c r="AE142" s="8">
        <v>0</v>
      </c>
      <c r="AF142" s="8" t="s">
        <v>432</v>
      </c>
      <c r="AG142" s="1" t="s">
        <v>123</v>
      </c>
      <c r="AH142" s="1" t="s">
        <v>74</v>
      </c>
      <c r="AI142" s="1">
        <v>2</v>
      </c>
      <c r="AJ142" s="3">
        <v>45743</v>
      </c>
      <c r="AK142" s="3">
        <v>0</v>
      </c>
      <c r="AL142" s="3">
        <v>45734</v>
      </c>
      <c r="AM142" s="3">
        <v>45741</v>
      </c>
      <c r="AN142" s="3">
        <v>45742</v>
      </c>
      <c r="AO142" s="3">
        <v>45742</v>
      </c>
      <c r="AP142" s="3">
        <v>45738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4111.5262222222227</v>
      </c>
    </row>
    <row r="143" spans="1:56" ht="28.5" customHeight="1" x14ac:dyDescent="0.45">
      <c r="A143" s="3">
        <v>45724</v>
      </c>
      <c r="B143" s="14" t="s">
        <v>589</v>
      </c>
      <c r="C143" s="9" t="s">
        <v>86</v>
      </c>
      <c r="D143" s="13" t="s">
        <v>322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45744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436</v>
      </c>
      <c r="AG143" s="1" t="s">
        <v>123</v>
      </c>
      <c r="AH143" s="1" t="s">
        <v>74</v>
      </c>
      <c r="AI143" s="1">
        <v>2</v>
      </c>
      <c r="AJ143" s="3">
        <v>45744</v>
      </c>
      <c r="AK143" s="3">
        <v>0</v>
      </c>
      <c r="AL143" s="3">
        <v>45735</v>
      </c>
      <c r="AM143" s="3">
        <v>45742</v>
      </c>
      <c r="AN143" s="3">
        <v>45743</v>
      </c>
      <c r="AO143" s="3">
        <v>45743</v>
      </c>
      <c r="AP143" s="3">
        <v>45739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1644.610488888889</v>
      </c>
    </row>
    <row r="144" spans="1:56" ht="28.5" customHeight="1" x14ac:dyDescent="0.45">
      <c r="A144" s="3">
        <v>45720</v>
      </c>
      <c r="B144" s="14" t="s">
        <v>506</v>
      </c>
      <c r="C144" s="9" t="s">
        <v>86</v>
      </c>
      <c r="D144" s="13" t="s">
        <v>405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45744</v>
      </c>
      <c r="U144" s="11">
        <v>25000</v>
      </c>
      <c r="V144" s="10">
        <v>0</v>
      </c>
      <c r="W144" s="10">
        <v>25000</v>
      </c>
      <c r="X144" s="10">
        <v>0</v>
      </c>
      <c r="Y144" s="10">
        <v>26250</v>
      </c>
      <c r="Z144" s="9" t="s">
        <v>82</v>
      </c>
      <c r="AA144" s="8">
        <v>26892.250000000004</v>
      </c>
      <c r="AB144" s="8">
        <v>0</v>
      </c>
      <c r="AC144" s="8">
        <v>26892.250000000004</v>
      </c>
      <c r="AD144" s="8">
        <v>0</v>
      </c>
      <c r="AE144" s="8">
        <v>0</v>
      </c>
      <c r="AF144" s="8" t="s">
        <v>432</v>
      </c>
      <c r="AG144" s="1" t="s">
        <v>123</v>
      </c>
      <c r="AH144" s="1" t="s">
        <v>74</v>
      </c>
      <c r="AI144" s="1">
        <v>2</v>
      </c>
      <c r="AJ144" s="3">
        <v>45744</v>
      </c>
      <c r="AK144" s="3">
        <v>0</v>
      </c>
      <c r="AL144" s="3">
        <v>45735</v>
      </c>
      <c r="AM144" s="3">
        <v>45742</v>
      </c>
      <c r="AN144" s="3">
        <v>45743</v>
      </c>
      <c r="AO144" s="3">
        <v>45743</v>
      </c>
      <c r="AP144" s="3">
        <v>45739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2055.7631111111114</v>
      </c>
    </row>
    <row r="145" spans="1:56" ht="28.5" customHeight="1" x14ac:dyDescent="0.45">
      <c r="A145" s="3">
        <v>45721</v>
      </c>
      <c r="B145" s="14" t="s">
        <v>522</v>
      </c>
      <c r="C145" s="9" t="s">
        <v>152</v>
      </c>
      <c r="D145" s="13" t="s">
        <v>491</v>
      </c>
      <c r="E145" s="9">
        <v>20</v>
      </c>
      <c r="F145" s="9">
        <v>36</v>
      </c>
      <c r="G145" s="9" t="s">
        <v>60</v>
      </c>
      <c r="H145" s="9">
        <v>0</v>
      </c>
      <c r="I145" s="9">
        <v>78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>
        <v>45744</v>
      </c>
      <c r="U145" s="11">
        <v>10503</v>
      </c>
      <c r="V145" s="10">
        <v>0</v>
      </c>
      <c r="W145" s="10">
        <v>10503</v>
      </c>
      <c r="X145" s="10">
        <v>0</v>
      </c>
      <c r="Y145" s="10">
        <v>11028.15</v>
      </c>
      <c r="Z145" s="9" t="s">
        <v>82</v>
      </c>
      <c r="AA145" s="8">
        <v>11004.518250000001</v>
      </c>
      <c r="AB145" s="8">
        <v>0</v>
      </c>
      <c r="AC145" s="8">
        <v>11004.518250000001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74</v>
      </c>
      <c r="AI145" s="1">
        <v>2</v>
      </c>
      <c r="AJ145" s="3">
        <v>45744</v>
      </c>
      <c r="AK145" s="3">
        <v>0</v>
      </c>
      <c r="AL145" s="3">
        <v>45735</v>
      </c>
      <c r="AM145" s="3">
        <v>45742</v>
      </c>
      <c r="AN145" s="3">
        <v>45743</v>
      </c>
      <c r="AO145" s="3">
        <v>45743</v>
      </c>
      <c r="AP145" s="3">
        <v>45739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841.23428400000012</v>
      </c>
    </row>
    <row r="146" spans="1:56" ht="28.5" customHeight="1" x14ac:dyDescent="0.45">
      <c r="A146" s="3">
        <v>45724</v>
      </c>
      <c r="B146" s="14" t="s">
        <v>590</v>
      </c>
      <c r="C146" s="9" t="s">
        <v>86</v>
      </c>
      <c r="D146" s="13" t="s">
        <v>526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45744</v>
      </c>
      <c r="U146" s="11">
        <v>7000</v>
      </c>
      <c r="V146" s="10">
        <v>0</v>
      </c>
      <c r="W146" s="10">
        <v>7000</v>
      </c>
      <c r="X146" s="10">
        <v>0</v>
      </c>
      <c r="Y146" s="10">
        <v>7350</v>
      </c>
      <c r="Z146" s="9" t="s">
        <v>82</v>
      </c>
      <c r="AA146" s="8">
        <v>7529.8300000000008</v>
      </c>
      <c r="AB146" s="8">
        <v>0</v>
      </c>
      <c r="AC146" s="8">
        <v>7529.8300000000008</v>
      </c>
      <c r="AD146" s="8">
        <v>0</v>
      </c>
      <c r="AE146" s="8">
        <v>0</v>
      </c>
      <c r="AF146" s="8" t="s">
        <v>436</v>
      </c>
      <c r="AG146" s="1" t="s">
        <v>123</v>
      </c>
      <c r="AH146" s="1" t="s">
        <v>74</v>
      </c>
      <c r="AI146" s="1">
        <v>2</v>
      </c>
      <c r="AJ146" s="3">
        <v>45744</v>
      </c>
      <c r="AK146" s="3">
        <v>0</v>
      </c>
      <c r="AL146" s="3">
        <v>45735</v>
      </c>
      <c r="AM146" s="3">
        <v>45742</v>
      </c>
      <c r="AN146" s="3">
        <v>45743</v>
      </c>
      <c r="AO146" s="3">
        <v>45743</v>
      </c>
      <c r="AP146" s="3">
        <v>45739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575.61367111111122</v>
      </c>
    </row>
    <row r="147" spans="1:56" ht="28.5" customHeight="1" x14ac:dyDescent="0.45">
      <c r="A147" s="3">
        <v>45724</v>
      </c>
      <c r="B147" s="14" t="s">
        <v>590</v>
      </c>
      <c r="C147" s="9" t="s">
        <v>86</v>
      </c>
      <c r="D147" s="13" t="s">
        <v>527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45744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436</v>
      </c>
      <c r="AG147" s="1" t="s">
        <v>123</v>
      </c>
      <c r="AH147" s="1" t="s">
        <v>74</v>
      </c>
      <c r="AI147" s="1">
        <v>2</v>
      </c>
      <c r="AJ147" s="3">
        <v>45744</v>
      </c>
      <c r="AK147" s="3">
        <v>0</v>
      </c>
      <c r="AL147" s="3">
        <v>45735</v>
      </c>
      <c r="AM147" s="3">
        <v>45742</v>
      </c>
      <c r="AN147" s="3">
        <v>45743</v>
      </c>
      <c r="AO147" s="3">
        <v>45743</v>
      </c>
      <c r="AP147" s="3">
        <v>45739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45721</v>
      </c>
      <c r="B148" s="14" t="s">
        <v>522</v>
      </c>
      <c r="C148" s="9" t="s">
        <v>152</v>
      </c>
      <c r="D148" s="13" t="s">
        <v>491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>
        <v>45744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10477.5</v>
      </c>
      <c r="AB148" s="8">
        <v>0</v>
      </c>
      <c r="AC148" s="8">
        <v>10477.5</v>
      </c>
      <c r="AD148" s="8">
        <v>0</v>
      </c>
      <c r="AE148" s="8">
        <v>0</v>
      </c>
      <c r="AF148" s="8">
        <v>0</v>
      </c>
      <c r="AG148" s="1" t="s">
        <v>123</v>
      </c>
      <c r="AH148" s="1" t="s">
        <v>74</v>
      </c>
      <c r="AI148" s="1">
        <v>2</v>
      </c>
      <c r="AJ148" s="3">
        <v>45744</v>
      </c>
      <c r="AK148" s="3">
        <v>0</v>
      </c>
      <c r="AL148" s="3">
        <v>45735</v>
      </c>
      <c r="AM148" s="3">
        <v>45742</v>
      </c>
      <c r="AN148" s="3">
        <v>45743</v>
      </c>
      <c r="AO148" s="3">
        <v>45743</v>
      </c>
      <c r="AP148" s="3">
        <v>45739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800.9466666666666</v>
      </c>
    </row>
    <row r="149" spans="1:56" ht="28.5" customHeight="1" x14ac:dyDescent="0.45">
      <c r="A149" s="3">
        <v>45724</v>
      </c>
      <c r="B149" s="14" t="s">
        <v>591</v>
      </c>
      <c r="C149" s="9" t="s">
        <v>86</v>
      </c>
      <c r="D149" s="13" t="s">
        <v>528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45747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436</v>
      </c>
      <c r="AG149" s="1" t="s">
        <v>123</v>
      </c>
      <c r="AH149" s="1" t="s">
        <v>74</v>
      </c>
      <c r="AI149" s="1">
        <v>2</v>
      </c>
      <c r="AJ149" s="3">
        <v>45747</v>
      </c>
      <c r="AK149" s="3">
        <v>0</v>
      </c>
      <c r="AL149" s="3">
        <v>45738</v>
      </c>
      <c r="AM149" s="3">
        <v>45745</v>
      </c>
      <c r="AN149" s="3">
        <v>45746</v>
      </c>
      <c r="AO149" s="3">
        <v>45746</v>
      </c>
      <c r="AP149" s="3">
        <v>45742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1644.610488888889</v>
      </c>
    </row>
    <row r="150" spans="1:56" ht="28.5" customHeight="1" x14ac:dyDescent="0.45">
      <c r="A150" s="3">
        <v>45724</v>
      </c>
      <c r="B150" s="14" t="s">
        <v>591</v>
      </c>
      <c r="C150" s="9" t="s">
        <v>86</v>
      </c>
      <c r="D150" s="13" t="s">
        <v>269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45747</v>
      </c>
      <c r="U150" s="11">
        <v>15000</v>
      </c>
      <c r="V150" s="10">
        <v>0</v>
      </c>
      <c r="W150" s="10">
        <v>15000</v>
      </c>
      <c r="X150" s="10">
        <v>0</v>
      </c>
      <c r="Y150" s="10">
        <v>15750</v>
      </c>
      <c r="Z150" s="9" t="s">
        <v>82</v>
      </c>
      <c r="AA150" s="8">
        <v>16135.350000000002</v>
      </c>
      <c r="AB150" s="8">
        <v>0</v>
      </c>
      <c r="AC150" s="8">
        <v>16135.350000000002</v>
      </c>
      <c r="AD150" s="8">
        <v>0</v>
      </c>
      <c r="AE150" s="8">
        <v>0</v>
      </c>
      <c r="AF150" s="8" t="s">
        <v>436</v>
      </c>
      <c r="AG150" s="1" t="s">
        <v>123</v>
      </c>
      <c r="AH150" s="1" t="s">
        <v>74</v>
      </c>
      <c r="AI150" s="1">
        <v>2</v>
      </c>
      <c r="AJ150" s="3">
        <v>45747</v>
      </c>
      <c r="AK150" s="3">
        <v>0</v>
      </c>
      <c r="AL150" s="3">
        <v>45738</v>
      </c>
      <c r="AM150" s="3">
        <v>45745</v>
      </c>
      <c r="AN150" s="3">
        <v>45746</v>
      </c>
      <c r="AO150" s="3">
        <v>45746</v>
      </c>
      <c r="AP150" s="3">
        <v>45742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1233.4578666666669</v>
      </c>
    </row>
    <row r="151" spans="1:56" ht="28.5" customHeight="1" x14ac:dyDescent="0.45">
      <c r="A151" s="3">
        <v>45724</v>
      </c>
      <c r="B151" s="14" t="s">
        <v>591</v>
      </c>
      <c r="C151" s="9" t="s">
        <v>86</v>
      </c>
      <c r="D151" s="13" t="s">
        <v>529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45747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436</v>
      </c>
      <c r="AG151" s="1" t="s">
        <v>123</v>
      </c>
      <c r="AH151" s="1" t="s">
        <v>74</v>
      </c>
      <c r="AI151" s="1">
        <v>2</v>
      </c>
      <c r="AJ151" s="3">
        <v>45747</v>
      </c>
      <c r="AK151" s="3">
        <v>0</v>
      </c>
      <c r="AL151" s="3">
        <v>45738</v>
      </c>
      <c r="AM151" s="3">
        <v>45745</v>
      </c>
      <c r="AN151" s="3">
        <v>45746</v>
      </c>
      <c r="AO151" s="3">
        <v>45746</v>
      </c>
      <c r="AP151" s="3">
        <v>45742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45724</v>
      </c>
      <c r="B152" s="14" t="s">
        <v>592</v>
      </c>
      <c r="C152" s="9" t="s">
        <v>86</v>
      </c>
      <c r="D152" s="13" t="s">
        <v>268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45747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82</v>
      </c>
      <c r="AA152" s="8">
        <v>21513.800000000003</v>
      </c>
      <c r="AB152" s="8">
        <v>0</v>
      </c>
      <c r="AC152" s="8">
        <v>21513.800000000003</v>
      </c>
      <c r="AD152" s="8">
        <v>0</v>
      </c>
      <c r="AE152" s="8">
        <v>0</v>
      </c>
      <c r="AF152" s="8" t="s">
        <v>436</v>
      </c>
      <c r="AG152" s="1" t="s">
        <v>122</v>
      </c>
      <c r="AH152" s="1" t="s">
        <v>74</v>
      </c>
      <c r="AI152" s="1">
        <v>2</v>
      </c>
      <c r="AJ152" s="3">
        <v>45747</v>
      </c>
      <c r="AK152" s="3">
        <v>0</v>
      </c>
      <c r="AL152" s="3">
        <v>45738</v>
      </c>
      <c r="AM152" s="3">
        <v>45745</v>
      </c>
      <c r="AN152" s="3">
        <v>45746</v>
      </c>
      <c r="AO152" s="3">
        <v>45746</v>
      </c>
      <c r="AP152" s="3">
        <v>45742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1644.610488888889</v>
      </c>
    </row>
    <row r="153" spans="1:56" ht="28.5" customHeight="1" x14ac:dyDescent="0.45">
      <c r="A153" s="3">
        <v>45722</v>
      </c>
      <c r="B153" s="14" t="s">
        <v>530</v>
      </c>
      <c r="C153" s="9" t="s">
        <v>86</v>
      </c>
      <c r="D153" s="13" t="s">
        <v>321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45747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436</v>
      </c>
      <c r="AG153" s="1" t="s">
        <v>123</v>
      </c>
      <c r="AH153" s="1" t="s">
        <v>74</v>
      </c>
      <c r="AI153" s="1">
        <v>2</v>
      </c>
      <c r="AJ153" s="3">
        <v>45747</v>
      </c>
      <c r="AK153" s="3">
        <v>0</v>
      </c>
      <c r="AL153" s="3">
        <v>45738</v>
      </c>
      <c r="AM153" s="3">
        <v>45745</v>
      </c>
      <c r="AN153" s="3">
        <v>45746</v>
      </c>
      <c r="AO153" s="3">
        <v>45746</v>
      </c>
      <c r="AP153" s="3">
        <v>45742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2466.9157333333337</v>
      </c>
    </row>
    <row r="154" spans="1:56" ht="28.5" customHeight="1" x14ac:dyDescent="0.45">
      <c r="A154" s="3">
        <v>45723</v>
      </c>
      <c r="B154" s="14" t="s">
        <v>552</v>
      </c>
      <c r="C154" s="9" t="s">
        <v>86</v>
      </c>
      <c r="D154" s="13" t="s">
        <v>435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45747</v>
      </c>
      <c r="U154" s="11">
        <v>40000</v>
      </c>
      <c r="V154" s="10">
        <v>0</v>
      </c>
      <c r="W154" s="10">
        <v>40000</v>
      </c>
      <c r="X154" s="10">
        <v>0</v>
      </c>
      <c r="Y154" s="10">
        <v>42000</v>
      </c>
      <c r="Z154" s="9" t="s">
        <v>82</v>
      </c>
      <c r="AA154" s="8">
        <v>43027.600000000006</v>
      </c>
      <c r="AB154" s="8">
        <v>0</v>
      </c>
      <c r="AC154" s="8">
        <v>43027.600000000006</v>
      </c>
      <c r="AD154" s="8">
        <v>0</v>
      </c>
      <c r="AE154" s="8">
        <v>0</v>
      </c>
      <c r="AF154" s="8" t="s">
        <v>436</v>
      </c>
      <c r="AG154" s="1" t="s">
        <v>123</v>
      </c>
      <c r="AH154" s="1" t="s">
        <v>74</v>
      </c>
      <c r="AI154" s="1">
        <v>2</v>
      </c>
      <c r="AJ154" s="3">
        <v>45747</v>
      </c>
      <c r="AK154" s="3">
        <v>0</v>
      </c>
      <c r="AL154" s="3">
        <v>45738</v>
      </c>
      <c r="AM154" s="3">
        <v>45745</v>
      </c>
      <c r="AN154" s="3">
        <v>45746</v>
      </c>
      <c r="AO154" s="3">
        <v>45746</v>
      </c>
      <c r="AP154" s="3">
        <v>45742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3289.220977777778</v>
      </c>
    </row>
    <row r="155" spans="1:56" ht="28.5" customHeight="1" x14ac:dyDescent="0.45">
      <c r="A155" s="3">
        <v>45721</v>
      </c>
      <c r="B155" s="14" t="s">
        <v>520</v>
      </c>
      <c r="C155" s="9" t="s">
        <v>152</v>
      </c>
      <c r="D155" s="13" t="s">
        <v>293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>
        <v>45747</v>
      </c>
      <c r="U155" s="11">
        <v>80</v>
      </c>
      <c r="V155" s="10">
        <v>0</v>
      </c>
      <c r="W155" s="10">
        <v>80</v>
      </c>
      <c r="X155" s="10">
        <v>10147</v>
      </c>
      <c r="Y155" s="10">
        <v>0</v>
      </c>
      <c r="Z155" s="9" t="s">
        <v>82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74</v>
      </c>
      <c r="AI155" s="1">
        <v>2</v>
      </c>
      <c r="AJ155" s="3">
        <v>45747</v>
      </c>
      <c r="AK155" s="3">
        <v>0</v>
      </c>
      <c r="AL155" s="3">
        <v>45738</v>
      </c>
      <c r="AM155" s="3">
        <v>45745</v>
      </c>
      <c r="AN155" s="3">
        <v>45746</v>
      </c>
      <c r="AO155" s="3">
        <v>45746</v>
      </c>
      <c r="AP155" s="3">
        <v>45742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8.5" customHeight="1" x14ac:dyDescent="0.45">
      <c r="A156" s="3">
        <v>45724</v>
      </c>
      <c r="B156" s="14" t="s">
        <v>593</v>
      </c>
      <c r="C156" s="9" t="s">
        <v>86</v>
      </c>
      <c r="D156" s="13" t="s">
        <v>328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329</v>
      </c>
      <c r="T156" s="12">
        <v>45748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82</v>
      </c>
      <c r="AA156" s="8">
        <v>21513.800000000003</v>
      </c>
      <c r="AB156" s="8">
        <v>0</v>
      </c>
      <c r="AC156" s="8">
        <v>21513.800000000003</v>
      </c>
      <c r="AD156" s="8">
        <v>0</v>
      </c>
      <c r="AE156" s="8">
        <v>0</v>
      </c>
      <c r="AF156" s="8" t="s">
        <v>298</v>
      </c>
      <c r="AG156" s="1" t="s">
        <v>123</v>
      </c>
      <c r="AH156" s="1" t="s">
        <v>74</v>
      </c>
      <c r="AI156" s="1">
        <v>2</v>
      </c>
      <c r="AJ156" s="3">
        <v>45748</v>
      </c>
      <c r="AK156" s="3">
        <v>0</v>
      </c>
      <c r="AL156" s="3">
        <v>45739</v>
      </c>
      <c r="AM156" s="3">
        <v>45746</v>
      </c>
      <c r="AN156" s="3">
        <v>45747</v>
      </c>
      <c r="AO156" s="3">
        <v>45747</v>
      </c>
      <c r="AP156" s="3">
        <v>45743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1644.610488888889</v>
      </c>
    </row>
    <row r="157" spans="1:56" ht="28.5" customHeight="1" x14ac:dyDescent="0.45">
      <c r="A157" s="3">
        <v>45731</v>
      </c>
      <c r="B157" s="14" t="s">
        <v>657</v>
      </c>
      <c r="C157" s="9" t="s">
        <v>86</v>
      </c>
      <c r="D157" s="13" t="s">
        <v>615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45749</v>
      </c>
      <c r="U157" s="11">
        <v>15000</v>
      </c>
      <c r="V157" s="10">
        <v>0</v>
      </c>
      <c r="W157" s="10">
        <v>15000</v>
      </c>
      <c r="X157" s="10">
        <v>0</v>
      </c>
      <c r="Y157" s="10">
        <v>15750</v>
      </c>
      <c r="Z157" s="9" t="s">
        <v>82</v>
      </c>
      <c r="AA157" s="8">
        <v>16135.350000000002</v>
      </c>
      <c r="AB157" s="8">
        <v>0</v>
      </c>
      <c r="AC157" s="8">
        <v>16135.350000000002</v>
      </c>
      <c r="AD157" s="8">
        <v>0</v>
      </c>
      <c r="AE157" s="8">
        <v>0</v>
      </c>
      <c r="AF157" s="8" t="s">
        <v>243</v>
      </c>
      <c r="AG157" s="1" t="s">
        <v>123</v>
      </c>
      <c r="AH157" s="1" t="s">
        <v>74</v>
      </c>
      <c r="AI157" s="1">
        <v>2</v>
      </c>
      <c r="AJ157" s="3">
        <v>45749</v>
      </c>
      <c r="AK157" s="3">
        <v>0</v>
      </c>
      <c r="AL157" s="3">
        <v>45740</v>
      </c>
      <c r="AM157" s="3">
        <v>45747</v>
      </c>
      <c r="AN157" s="3">
        <v>45748</v>
      </c>
      <c r="AO157" s="3">
        <v>45748</v>
      </c>
      <c r="AP157" s="3">
        <v>45744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1233.4578666666669</v>
      </c>
    </row>
    <row r="158" spans="1:56" ht="28.5" customHeight="1" x14ac:dyDescent="0.45">
      <c r="A158" s="3">
        <v>45731</v>
      </c>
      <c r="B158" s="14" t="s">
        <v>658</v>
      </c>
      <c r="C158" s="9" t="s">
        <v>86</v>
      </c>
      <c r="D158" s="13" t="s">
        <v>619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45749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243</v>
      </c>
      <c r="AG158" s="1" t="s">
        <v>123</v>
      </c>
      <c r="AH158" s="1" t="s">
        <v>74</v>
      </c>
      <c r="AI158" s="1">
        <v>2</v>
      </c>
      <c r="AJ158" s="3">
        <v>45749</v>
      </c>
      <c r="AK158" s="3">
        <v>0</v>
      </c>
      <c r="AL158" s="3">
        <v>45740</v>
      </c>
      <c r="AM158" s="3">
        <v>45747</v>
      </c>
      <c r="AN158" s="3">
        <v>45748</v>
      </c>
      <c r="AO158" s="3">
        <v>45748</v>
      </c>
      <c r="AP158" s="3">
        <v>45744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411.15262222222225</v>
      </c>
    </row>
    <row r="159" spans="1:56" ht="28.5" customHeight="1" x14ac:dyDescent="0.45">
      <c r="A159" s="3">
        <v>45731</v>
      </c>
      <c r="B159" s="14" t="s">
        <v>658</v>
      </c>
      <c r="C159" s="9" t="s">
        <v>86</v>
      </c>
      <c r="D159" s="13" t="s">
        <v>620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45749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243</v>
      </c>
      <c r="AG159" s="1" t="s">
        <v>123</v>
      </c>
      <c r="AH159" s="1" t="s">
        <v>74</v>
      </c>
      <c r="AI159" s="1">
        <v>2</v>
      </c>
      <c r="AJ159" s="3">
        <v>45749</v>
      </c>
      <c r="AK159" s="3">
        <v>0</v>
      </c>
      <c r="AL159" s="3">
        <v>45740</v>
      </c>
      <c r="AM159" s="3">
        <v>45747</v>
      </c>
      <c r="AN159" s="3">
        <v>45748</v>
      </c>
      <c r="AO159" s="3">
        <v>45748</v>
      </c>
      <c r="AP159" s="3">
        <v>45744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822.3052444444445</v>
      </c>
    </row>
    <row r="160" spans="1:56" ht="28.5" customHeight="1" x14ac:dyDescent="0.45">
      <c r="A160" s="3">
        <v>45731</v>
      </c>
      <c r="B160" s="14" t="s">
        <v>659</v>
      </c>
      <c r="C160" s="9" t="s">
        <v>86</v>
      </c>
      <c r="D160" s="13" t="s">
        <v>621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45749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 t="s">
        <v>243</v>
      </c>
      <c r="AG160" s="1" t="s">
        <v>123</v>
      </c>
      <c r="AH160" s="1" t="s">
        <v>74</v>
      </c>
      <c r="AI160" s="1">
        <v>2</v>
      </c>
      <c r="AJ160" s="3">
        <v>45749</v>
      </c>
      <c r="AK160" s="3">
        <v>0</v>
      </c>
      <c r="AL160" s="3">
        <v>45740</v>
      </c>
      <c r="AM160" s="3">
        <v>45747</v>
      </c>
      <c r="AN160" s="3">
        <v>45748</v>
      </c>
      <c r="AO160" s="3">
        <v>45748</v>
      </c>
      <c r="AP160" s="3">
        <v>45744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822.3052444444445</v>
      </c>
    </row>
    <row r="161" spans="1:56" ht="28.5" customHeight="1" x14ac:dyDescent="0.45">
      <c r="A161" s="3">
        <v>45724</v>
      </c>
      <c r="B161" s="14" t="s">
        <v>593</v>
      </c>
      <c r="C161" s="9" t="s">
        <v>86</v>
      </c>
      <c r="D161" s="13" t="s">
        <v>527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329</v>
      </c>
      <c r="T161" s="12">
        <v>45750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298</v>
      </c>
      <c r="AG161" s="1" t="s">
        <v>123</v>
      </c>
      <c r="AH161" s="1" t="s">
        <v>74</v>
      </c>
      <c r="AI161" s="1">
        <v>2</v>
      </c>
      <c r="AJ161" s="3">
        <v>45750</v>
      </c>
      <c r="AK161" s="3">
        <v>0</v>
      </c>
      <c r="AL161" s="3">
        <v>45741</v>
      </c>
      <c r="AM161" s="3">
        <v>45748</v>
      </c>
      <c r="AN161" s="3">
        <v>45749</v>
      </c>
      <c r="AO161" s="3">
        <v>45749</v>
      </c>
      <c r="AP161" s="3">
        <v>45745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45722</v>
      </c>
      <c r="B162" s="14" t="s">
        <v>531</v>
      </c>
      <c r="C162" s="9" t="s">
        <v>86</v>
      </c>
      <c r="D162" s="13" t="s">
        <v>321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45750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82</v>
      </c>
      <c r="AA162" s="8">
        <v>43027.600000000006</v>
      </c>
      <c r="AB162" s="8">
        <v>0</v>
      </c>
      <c r="AC162" s="8">
        <v>43027.600000000006</v>
      </c>
      <c r="AD162" s="8">
        <v>0</v>
      </c>
      <c r="AE162" s="8">
        <v>0</v>
      </c>
      <c r="AF162" s="8" t="s">
        <v>436</v>
      </c>
      <c r="AG162" s="1" t="s">
        <v>123</v>
      </c>
      <c r="AH162" s="1" t="s">
        <v>74</v>
      </c>
      <c r="AI162" s="1">
        <v>2</v>
      </c>
      <c r="AJ162" s="3">
        <v>45750</v>
      </c>
      <c r="AK162" s="3">
        <v>0</v>
      </c>
      <c r="AL162" s="3">
        <v>45741</v>
      </c>
      <c r="AM162" s="3">
        <v>45748</v>
      </c>
      <c r="AN162" s="3">
        <v>45749</v>
      </c>
      <c r="AO162" s="3">
        <v>45749</v>
      </c>
      <c r="AP162" s="3">
        <v>45745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3289.220977777778</v>
      </c>
    </row>
    <row r="163" spans="1:56" ht="28.5" customHeight="1" x14ac:dyDescent="0.45">
      <c r="A163" s="3">
        <v>45731</v>
      </c>
      <c r="B163" s="14" t="s">
        <v>660</v>
      </c>
      <c r="C163" s="9" t="s">
        <v>86</v>
      </c>
      <c r="D163" s="13" t="s">
        <v>617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45751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82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 t="s">
        <v>243</v>
      </c>
      <c r="AG163" s="1" t="s">
        <v>123</v>
      </c>
      <c r="AH163" s="1" t="s">
        <v>74</v>
      </c>
      <c r="AI163" s="1">
        <v>2</v>
      </c>
      <c r="AJ163" s="3">
        <v>45751</v>
      </c>
      <c r="AK163" s="3">
        <v>0</v>
      </c>
      <c r="AL163" s="3">
        <v>45742</v>
      </c>
      <c r="AM163" s="3">
        <v>45749</v>
      </c>
      <c r="AN163" s="3">
        <v>45750</v>
      </c>
      <c r="AO163" s="3">
        <v>45750</v>
      </c>
      <c r="AP163" s="3">
        <v>45746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822.3052444444445</v>
      </c>
    </row>
    <row r="164" spans="1:56" ht="28.5" customHeight="1" x14ac:dyDescent="0.45">
      <c r="A164" s="3">
        <v>45731</v>
      </c>
      <c r="B164" s="14" t="s">
        <v>661</v>
      </c>
      <c r="C164" s="9" t="s">
        <v>86</v>
      </c>
      <c r="D164" s="13" t="s">
        <v>623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45751</v>
      </c>
      <c r="U164" s="11">
        <v>15000</v>
      </c>
      <c r="V164" s="10">
        <v>0</v>
      </c>
      <c r="W164" s="10">
        <v>15000</v>
      </c>
      <c r="X164" s="10">
        <v>0</v>
      </c>
      <c r="Y164" s="10">
        <v>15750</v>
      </c>
      <c r="Z164" s="9" t="s">
        <v>82</v>
      </c>
      <c r="AA164" s="8">
        <v>16135.350000000002</v>
      </c>
      <c r="AB164" s="8">
        <v>0</v>
      </c>
      <c r="AC164" s="8">
        <v>16135.350000000002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45751</v>
      </c>
      <c r="AK164" s="3">
        <v>0</v>
      </c>
      <c r="AL164" s="3">
        <v>45742</v>
      </c>
      <c r="AM164" s="3">
        <v>45749</v>
      </c>
      <c r="AN164" s="3">
        <v>45750</v>
      </c>
      <c r="AO164" s="3">
        <v>45750</v>
      </c>
      <c r="AP164" s="3">
        <v>45746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1233.4578666666669</v>
      </c>
    </row>
    <row r="165" spans="1:56" ht="28.5" customHeight="1" x14ac:dyDescent="0.45">
      <c r="A165" s="3">
        <v>45731</v>
      </c>
      <c r="B165" s="14" t="s">
        <v>662</v>
      </c>
      <c r="C165" s="9" t="s">
        <v>86</v>
      </c>
      <c r="D165" s="13" t="s">
        <v>625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45751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45751</v>
      </c>
      <c r="AK165" s="3">
        <v>0</v>
      </c>
      <c r="AL165" s="3">
        <v>45742</v>
      </c>
      <c r="AM165" s="3">
        <v>45749</v>
      </c>
      <c r="AN165" s="3">
        <v>45750</v>
      </c>
      <c r="AO165" s="3">
        <v>45750</v>
      </c>
      <c r="AP165" s="3">
        <v>45746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45724</v>
      </c>
      <c r="B166" s="14" t="s">
        <v>594</v>
      </c>
      <c r="C166" s="9" t="s">
        <v>86</v>
      </c>
      <c r="D166" s="13" t="s">
        <v>463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45751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436</v>
      </c>
      <c r="AG166" s="1" t="s">
        <v>124</v>
      </c>
      <c r="AH166" s="1" t="s">
        <v>74</v>
      </c>
      <c r="AI166" s="1">
        <v>2</v>
      </c>
      <c r="AJ166" s="3">
        <v>45751</v>
      </c>
      <c r="AK166" s="3">
        <v>0</v>
      </c>
      <c r="AL166" s="3">
        <v>45742</v>
      </c>
      <c r="AM166" s="3">
        <v>45749</v>
      </c>
      <c r="AN166" s="3">
        <v>45750</v>
      </c>
      <c r="AO166" s="3">
        <v>45750</v>
      </c>
      <c r="AP166" s="3">
        <v>45746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822.3052444444445</v>
      </c>
    </row>
    <row r="167" spans="1:56" ht="28.5" customHeight="1" x14ac:dyDescent="0.45">
      <c r="A167" s="3">
        <v>45724</v>
      </c>
      <c r="B167" s="14" t="s">
        <v>594</v>
      </c>
      <c r="C167" s="9" t="s">
        <v>86</v>
      </c>
      <c r="D167" s="13" t="s">
        <v>532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45751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436</v>
      </c>
      <c r="AG167" s="1" t="s">
        <v>123</v>
      </c>
      <c r="AH167" s="1" t="s">
        <v>74</v>
      </c>
      <c r="AI167" s="1">
        <v>2</v>
      </c>
      <c r="AJ167" s="3">
        <v>45751</v>
      </c>
      <c r="AK167" s="3">
        <v>0</v>
      </c>
      <c r="AL167" s="3">
        <v>45742</v>
      </c>
      <c r="AM167" s="3">
        <v>45749</v>
      </c>
      <c r="AN167" s="3">
        <v>45750</v>
      </c>
      <c r="AO167" s="3">
        <v>45750</v>
      </c>
      <c r="AP167" s="3">
        <v>45746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>
        <v>45721</v>
      </c>
      <c r="B168" s="14" t="s">
        <v>520</v>
      </c>
      <c r="C168" s="9" t="s">
        <v>152</v>
      </c>
      <c r="D168" s="13" t="s">
        <v>293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112</v>
      </c>
      <c r="T168" s="12">
        <v>45752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82</v>
      </c>
      <c r="AA168" s="8">
        <v>10477.5</v>
      </c>
      <c r="AB168" s="8">
        <v>0</v>
      </c>
      <c r="AC168" s="8">
        <v>10477.5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74</v>
      </c>
      <c r="AI168" s="1">
        <v>2</v>
      </c>
      <c r="AJ168" s="3">
        <v>45752</v>
      </c>
      <c r="AK168" s="3">
        <v>0</v>
      </c>
      <c r="AL168" s="3">
        <v>45743</v>
      </c>
      <c r="AM168" s="3">
        <v>45750</v>
      </c>
      <c r="AN168" s="3">
        <v>45751</v>
      </c>
      <c r="AO168" s="3">
        <v>45751</v>
      </c>
      <c r="AP168" s="3">
        <v>45747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800.9466666666666</v>
      </c>
    </row>
    <row r="169" spans="1:56" ht="28.5" customHeight="1" x14ac:dyDescent="0.45">
      <c r="A169" s="3">
        <v>45721</v>
      </c>
      <c r="B169" s="14" t="s">
        <v>521</v>
      </c>
      <c r="C169" s="9" t="s">
        <v>152</v>
      </c>
      <c r="D169" s="13" t="s">
        <v>289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112</v>
      </c>
      <c r="T169" s="12">
        <v>45752</v>
      </c>
      <c r="U169" s="11">
        <v>10080</v>
      </c>
      <c r="V169" s="10">
        <v>0</v>
      </c>
      <c r="W169" s="10">
        <v>10080</v>
      </c>
      <c r="X169" s="10">
        <v>10900</v>
      </c>
      <c r="Y169" s="10">
        <v>0</v>
      </c>
      <c r="Z169" s="9" t="s">
        <v>82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74</v>
      </c>
      <c r="AI169" s="1">
        <v>2</v>
      </c>
      <c r="AJ169" s="3">
        <v>45752</v>
      </c>
      <c r="AK169" s="3">
        <v>0</v>
      </c>
      <c r="AL169" s="3">
        <v>45743</v>
      </c>
      <c r="AM169" s="3">
        <v>45750</v>
      </c>
      <c r="AN169" s="3">
        <v>45751</v>
      </c>
      <c r="AO169" s="3">
        <v>45751</v>
      </c>
      <c r="AP169" s="3">
        <v>45747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8.5" customHeight="1" x14ac:dyDescent="0.45">
      <c r="A170" s="3">
        <v>45722</v>
      </c>
      <c r="B170" s="14" t="s">
        <v>533</v>
      </c>
      <c r="C170" s="9" t="s">
        <v>86</v>
      </c>
      <c r="D170" s="13" t="s">
        <v>512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45754</v>
      </c>
      <c r="U170" s="11">
        <v>20000</v>
      </c>
      <c r="V170" s="10">
        <v>0</v>
      </c>
      <c r="W170" s="10">
        <v>20000</v>
      </c>
      <c r="X170" s="10">
        <v>0</v>
      </c>
      <c r="Y170" s="10">
        <v>21000</v>
      </c>
      <c r="Z170" s="9" t="s">
        <v>82</v>
      </c>
      <c r="AA170" s="8">
        <v>21513.800000000003</v>
      </c>
      <c r="AB170" s="8">
        <v>0</v>
      </c>
      <c r="AC170" s="8">
        <v>21513.800000000003</v>
      </c>
      <c r="AD170" s="8">
        <v>0</v>
      </c>
      <c r="AE170" s="8">
        <v>0</v>
      </c>
      <c r="AF170" s="8" t="s">
        <v>436</v>
      </c>
      <c r="AG170" s="1" t="s">
        <v>123</v>
      </c>
      <c r="AH170" s="1" t="s">
        <v>74</v>
      </c>
      <c r="AI170" s="1">
        <v>2</v>
      </c>
      <c r="AJ170" s="3">
        <v>45754</v>
      </c>
      <c r="AK170" s="3">
        <v>0</v>
      </c>
      <c r="AL170" s="3">
        <v>45745</v>
      </c>
      <c r="AM170" s="3">
        <v>45752</v>
      </c>
      <c r="AN170" s="3">
        <v>45753</v>
      </c>
      <c r="AO170" s="3">
        <v>45753</v>
      </c>
      <c r="AP170" s="3">
        <v>45749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1644.610488888889</v>
      </c>
    </row>
    <row r="171" spans="1:56" ht="28.5" customHeight="1" x14ac:dyDescent="0.45">
      <c r="A171" s="3">
        <v>45724</v>
      </c>
      <c r="B171" s="14" t="s">
        <v>595</v>
      </c>
      <c r="C171" s="9" t="s">
        <v>86</v>
      </c>
      <c r="D171" s="13" t="s">
        <v>328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329</v>
      </c>
      <c r="T171" s="12">
        <v>45755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82</v>
      </c>
      <c r="AA171" s="8">
        <v>21513.800000000003</v>
      </c>
      <c r="AB171" s="8">
        <v>0</v>
      </c>
      <c r="AC171" s="8">
        <v>21513.800000000003</v>
      </c>
      <c r="AD171" s="8">
        <v>0</v>
      </c>
      <c r="AE171" s="8">
        <v>0</v>
      </c>
      <c r="AF171" s="8" t="s">
        <v>298</v>
      </c>
      <c r="AG171" s="1" t="s">
        <v>123</v>
      </c>
      <c r="AH171" s="1" t="s">
        <v>74</v>
      </c>
      <c r="AI171" s="1">
        <v>2</v>
      </c>
      <c r="AJ171" s="3">
        <v>45755</v>
      </c>
      <c r="AK171" s="3">
        <v>0</v>
      </c>
      <c r="AL171" s="3">
        <v>45746</v>
      </c>
      <c r="AM171" s="3">
        <v>45753</v>
      </c>
      <c r="AN171" s="3">
        <v>45754</v>
      </c>
      <c r="AO171" s="3">
        <v>45754</v>
      </c>
      <c r="AP171" s="3">
        <v>45750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1644.610488888889</v>
      </c>
    </row>
    <row r="172" spans="1:56" ht="28.5" customHeight="1" x14ac:dyDescent="0.45">
      <c r="A172" s="3">
        <v>45724</v>
      </c>
      <c r="B172" s="14" t="s">
        <v>595</v>
      </c>
      <c r="C172" s="9" t="s">
        <v>86</v>
      </c>
      <c r="D172" s="13" t="s">
        <v>406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329</v>
      </c>
      <c r="T172" s="12">
        <v>45756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298</v>
      </c>
      <c r="AG172" s="1" t="s">
        <v>123</v>
      </c>
      <c r="AH172" s="1" t="s">
        <v>74</v>
      </c>
      <c r="AI172" s="1">
        <v>2</v>
      </c>
      <c r="AJ172" s="3">
        <v>45756</v>
      </c>
      <c r="AK172" s="3">
        <v>0</v>
      </c>
      <c r="AL172" s="3">
        <v>45747</v>
      </c>
      <c r="AM172" s="3">
        <v>45754</v>
      </c>
      <c r="AN172" s="3">
        <v>45755</v>
      </c>
      <c r="AO172" s="3">
        <v>45755</v>
      </c>
      <c r="AP172" s="3">
        <v>45751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45731</v>
      </c>
      <c r="B173" s="14" t="s">
        <v>661</v>
      </c>
      <c r="C173" s="9" t="s">
        <v>86</v>
      </c>
      <c r="D173" s="13" t="s">
        <v>622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45757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82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 t="s">
        <v>243</v>
      </c>
      <c r="AG173" s="1" t="s">
        <v>123</v>
      </c>
      <c r="AH173" s="1" t="s">
        <v>74</v>
      </c>
      <c r="AI173" s="1">
        <v>2</v>
      </c>
      <c r="AJ173" s="3">
        <v>45757</v>
      </c>
      <c r="AK173" s="3">
        <v>0</v>
      </c>
      <c r="AL173" s="3">
        <v>45748</v>
      </c>
      <c r="AM173" s="3">
        <v>45755</v>
      </c>
      <c r="AN173" s="3">
        <v>45756</v>
      </c>
      <c r="AO173" s="3">
        <v>45756</v>
      </c>
      <c r="AP173" s="3">
        <v>45752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411.15262222222225</v>
      </c>
    </row>
    <row r="174" spans="1:56" ht="28.5" customHeight="1" x14ac:dyDescent="0.45">
      <c r="A174" s="3">
        <v>45724</v>
      </c>
      <c r="B174" s="14" t="s">
        <v>596</v>
      </c>
      <c r="C174" s="9" t="s">
        <v>86</v>
      </c>
      <c r="D174" s="13" t="s">
        <v>527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45757</v>
      </c>
      <c r="U174" s="11">
        <v>30000</v>
      </c>
      <c r="V174" s="10">
        <v>0</v>
      </c>
      <c r="W174" s="10">
        <v>30000</v>
      </c>
      <c r="X174" s="10">
        <v>0</v>
      </c>
      <c r="Y174" s="10">
        <v>31500</v>
      </c>
      <c r="Z174" s="9" t="s">
        <v>82</v>
      </c>
      <c r="AA174" s="8">
        <v>32270.700000000004</v>
      </c>
      <c r="AB174" s="8">
        <v>0</v>
      </c>
      <c r="AC174" s="8">
        <v>32270.700000000004</v>
      </c>
      <c r="AD174" s="8">
        <v>0</v>
      </c>
      <c r="AE174" s="8">
        <v>0</v>
      </c>
      <c r="AF174" s="8" t="s">
        <v>436</v>
      </c>
      <c r="AG174" s="1" t="s">
        <v>123</v>
      </c>
      <c r="AH174" s="1" t="s">
        <v>74</v>
      </c>
      <c r="AI174" s="1">
        <v>2</v>
      </c>
      <c r="AJ174" s="3">
        <v>45757</v>
      </c>
      <c r="AK174" s="3">
        <v>0</v>
      </c>
      <c r="AL174" s="3">
        <v>45748</v>
      </c>
      <c r="AM174" s="3">
        <v>45755</v>
      </c>
      <c r="AN174" s="3">
        <v>45756</v>
      </c>
      <c r="AO174" s="3">
        <v>45756</v>
      </c>
      <c r="AP174" s="3">
        <v>45752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2466.9157333333337</v>
      </c>
    </row>
    <row r="175" spans="1:56" ht="28.5" customHeight="1" x14ac:dyDescent="0.45">
      <c r="A175" s="3">
        <v>45722</v>
      </c>
      <c r="B175" s="14" t="s">
        <v>534</v>
      </c>
      <c r="C175" s="9" t="s">
        <v>86</v>
      </c>
      <c r="D175" s="13" t="s">
        <v>321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45757</v>
      </c>
      <c r="U175" s="11">
        <v>30000</v>
      </c>
      <c r="V175" s="10">
        <v>0</v>
      </c>
      <c r="W175" s="10">
        <v>30000</v>
      </c>
      <c r="X175" s="10">
        <v>0</v>
      </c>
      <c r="Y175" s="10">
        <v>31500</v>
      </c>
      <c r="Z175" s="9" t="s">
        <v>82</v>
      </c>
      <c r="AA175" s="8">
        <v>32270.700000000004</v>
      </c>
      <c r="AB175" s="8">
        <v>0</v>
      </c>
      <c r="AC175" s="8">
        <v>32270.700000000004</v>
      </c>
      <c r="AD175" s="8">
        <v>0</v>
      </c>
      <c r="AE175" s="8">
        <v>0</v>
      </c>
      <c r="AF175" s="8" t="s">
        <v>436</v>
      </c>
      <c r="AG175" s="1" t="s">
        <v>123</v>
      </c>
      <c r="AH175" s="1" t="s">
        <v>74</v>
      </c>
      <c r="AI175" s="1">
        <v>2</v>
      </c>
      <c r="AJ175" s="3">
        <v>45757</v>
      </c>
      <c r="AK175" s="3">
        <v>0</v>
      </c>
      <c r="AL175" s="3">
        <v>45748</v>
      </c>
      <c r="AM175" s="3">
        <v>45755</v>
      </c>
      <c r="AN175" s="3">
        <v>45756</v>
      </c>
      <c r="AO175" s="3">
        <v>45756</v>
      </c>
      <c r="AP175" s="3">
        <v>45752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2466.9157333333337</v>
      </c>
    </row>
    <row r="176" spans="1:56" ht="28.5" customHeight="1" x14ac:dyDescent="0.45">
      <c r="A176" s="3">
        <v>45723</v>
      </c>
      <c r="B176" s="14" t="s">
        <v>553</v>
      </c>
      <c r="C176" s="9" t="s">
        <v>86</v>
      </c>
      <c r="D176" s="13" t="s">
        <v>435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45757</v>
      </c>
      <c r="U176" s="11">
        <v>40000</v>
      </c>
      <c r="V176" s="10">
        <v>0</v>
      </c>
      <c r="W176" s="10">
        <v>40000</v>
      </c>
      <c r="X176" s="10">
        <v>0</v>
      </c>
      <c r="Y176" s="10">
        <v>42000</v>
      </c>
      <c r="Z176" s="9" t="s">
        <v>82</v>
      </c>
      <c r="AA176" s="8">
        <v>43027.600000000006</v>
      </c>
      <c r="AB176" s="8">
        <v>0</v>
      </c>
      <c r="AC176" s="8">
        <v>43027.600000000006</v>
      </c>
      <c r="AD176" s="8">
        <v>0</v>
      </c>
      <c r="AE176" s="8">
        <v>0</v>
      </c>
      <c r="AF176" s="8" t="s">
        <v>436</v>
      </c>
      <c r="AG176" s="1" t="s">
        <v>123</v>
      </c>
      <c r="AH176" s="1" t="s">
        <v>74</v>
      </c>
      <c r="AI176" s="1">
        <v>2</v>
      </c>
      <c r="AJ176" s="3">
        <v>45757</v>
      </c>
      <c r="AK176" s="3">
        <v>0</v>
      </c>
      <c r="AL176" s="3">
        <v>45748</v>
      </c>
      <c r="AM176" s="3">
        <v>45755</v>
      </c>
      <c r="AN176" s="3">
        <v>45756</v>
      </c>
      <c r="AO176" s="3">
        <v>45756</v>
      </c>
      <c r="AP176" s="3">
        <v>45752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3289.220977777778</v>
      </c>
    </row>
    <row r="177" spans="1:56" ht="28.5" customHeight="1" x14ac:dyDescent="0.45">
      <c r="A177" s="3">
        <v>45724</v>
      </c>
      <c r="B177" s="14" t="s">
        <v>597</v>
      </c>
      <c r="C177" s="9" t="s">
        <v>86</v>
      </c>
      <c r="D177" s="13" t="s">
        <v>328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329</v>
      </c>
      <c r="T177" s="12">
        <v>45765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298</v>
      </c>
      <c r="AG177" s="1" t="s">
        <v>123</v>
      </c>
      <c r="AH177" s="1" t="s">
        <v>74</v>
      </c>
      <c r="AI177" s="1">
        <v>2</v>
      </c>
      <c r="AJ177" s="3">
        <v>45765</v>
      </c>
      <c r="AK177" s="3">
        <v>0</v>
      </c>
      <c r="AL177" s="3">
        <v>45756</v>
      </c>
      <c r="AM177" s="3">
        <v>45763</v>
      </c>
      <c r="AN177" s="3">
        <v>45764</v>
      </c>
      <c r="AO177" s="3">
        <v>45764</v>
      </c>
      <c r="AP177" s="3">
        <v>45760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1644.610488888889</v>
      </c>
    </row>
    <row r="178" spans="1:56" ht="28.5" customHeight="1" x14ac:dyDescent="0.45">
      <c r="A178" s="3">
        <v>45728</v>
      </c>
      <c r="B178" s="14" t="s">
        <v>598</v>
      </c>
      <c r="C178" s="9" t="s">
        <v>86</v>
      </c>
      <c r="D178" s="13" t="s">
        <v>599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45770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243</v>
      </c>
      <c r="AG178" s="1" t="s">
        <v>123</v>
      </c>
      <c r="AH178" s="1" t="s">
        <v>74</v>
      </c>
      <c r="AI178" s="1">
        <v>2</v>
      </c>
      <c r="AJ178" s="3">
        <v>45770</v>
      </c>
      <c r="AK178" s="3">
        <v>0</v>
      </c>
      <c r="AL178" s="3">
        <v>45761</v>
      </c>
      <c r="AM178" s="3">
        <v>45768</v>
      </c>
      <c r="AN178" s="3">
        <v>45769</v>
      </c>
      <c r="AO178" s="3">
        <v>45769</v>
      </c>
      <c r="AP178" s="3">
        <v>45765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822.3052444444445</v>
      </c>
    </row>
    <row r="179" spans="1:56" ht="28.5" customHeight="1" x14ac:dyDescent="0.45">
      <c r="A179" s="3">
        <v>45731</v>
      </c>
      <c r="B179" s="14" t="s">
        <v>659</v>
      </c>
      <c r="C179" s="9" t="s">
        <v>86</v>
      </c>
      <c r="D179" s="13" t="s">
        <v>620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45771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82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 t="s">
        <v>243</v>
      </c>
      <c r="AG179" s="1" t="s">
        <v>123</v>
      </c>
      <c r="AH179" s="1" t="s">
        <v>74</v>
      </c>
      <c r="AI179" s="1">
        <v>2</v>
      </c>
      <c r="AJ179" s="3">
        <v>45771</v>
      </c>
      <c r="AK179" s="3">
        <v>0</v>
      </c>
      <c r="AL179" s="3">
        <v>45762</v>
      </c>
      <c r="AM179" s="3">
        <v>45769</v>
      </c>
      <c r="AN179" s="3">
        <v>45770</v>
      </c>
      <c r="AO179" s="3">
        <v>45770</v>
      </c>
      <c r="AP179" s="3">
        <v>45766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822.3052444444445</v>
      </c>
    </row>
    <row r="180" spans="1:56" ht="28.5" customHeight="1" x14ac:dyDescent="0.45">
      <c r="A180" s="3">
        <v>45724</v>
      </c>
      <c r="B180" s="14" t="s">
        <v>602</v>
      </c>
      <c r="C180" s="9" t="s">
        <v>86</v>
      </c>
      <c r="D180" s="13" t="s">
        <v>328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329</v>
      </c>
      <c r="T180" s="12">
        <v>45771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82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0</v>
      </c>
      <c r="AF180" s="8" t="s">
        <v>298</v>
      </c>
      <c r="AG180" s="1" t="s">
        <v>123</v>
      </c>
      <c r="AH180" s="1" t="s">
        <v>74</v>
      </c>
      <c r="AI180" s="1">
        <v>2</v>
      </c>
      <c r="AJ180" s="3">
        <v>45771</v>
      </c>
      <c r="AK180" s="3">
        <v>0</v>
      </c>
      <c r="AL180" s="3">
        <v>45762</v>
      </c>
      <c r="AM180" s="3">
        <v>45769</v>
      </c>
      <c r="AN180" s="3">
        <v>45770</v>
      </c>
      <c r="AO180" s="3">
        <v>45770</v>
      </c>
      <c r="AP180" s="3">
        <v>45766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822.3052444444445</v>
      </c>
    </row>
    <row r="181" spans="1:56" ht="28.5" customHeight="1" x14ac:dyDescent="0.45">
      <c r="A181" s="3">
        <v>45724</v>
      </c>
      <c r="B181" s="14" t="s">
        <v>602</v>
      </c>
      <c r="C181" s="9" t="s">
        <v>86</v>
      </c>
      <c r="D181" s="13" t="s">
        <v>527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329</v>
      </c>
      <c r="T181" s="12">
        <v>45771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 t="s">
        <v>298</v>
      </c>
      <c r="AG181" s="1" t="s">
        <v>123</v>
      </c>
      <c r="AH181" s="1" t="s">
        <v>74</v>
      </c>
      <c r="AI181" s="1">
        <v>2</v>
      </c>
      <c r="AJ181" s="3">
        <v>45771</v>
      </c>
      <c r="AK181" s="3">
        <v>0</v>
      </c>
      <c r="AL181" s="3">
        <v>45762</v>
      </c>
      <c r="AM181" s="3">
        <v>45769</v>
      </c>
      <c r="AN181" s="3">
        <v>45770</v>
      </c>
      <c r="AO181" s="3">
        <v>45770</v>
      </c>
      <c r="AP181" s="3">
        <v>45766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822.3052444444445</v>
      </c>
    </row>
    <row r="182" spans="1:56" ht="28.5" customHeight="1" x14ac:dyDescent="0.45">
      <c r="A182" s="3">
        <v>45731</v>
      </c>
      <c r="B182" s="14" t="s">
        <v>657</v>
      </c>
      <c r="C182" s="9" t="s">
        <v>86</v>
      </c>
      <c r="D182" s="13" t="s">
        <v>613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45772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82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 t="s">
        <v>243</v>
      </c>
      <c r="AG182" s="1" t="s">
        <v>123</v>
      </c>
      <c r="AH182" s="1" t="s">
        <v>74</v>
      </c>
      <c r="AI182" s="1">
        <v>2</v>
      </c>
      <c r="AJ182" s="3">
        <v>45772</v>
      </c>
      <c r="AK182" s="3">
        <v>0</v>
      </c>
      <c r="AL182" s="3">
        <v>45763</v>
      </c>
      <c r="AM182" s="3">
        <v>45770</v>
      </c>
      <c r="AN182" s="3">
        <v>45771</v>
      </c>
      <c r="AO182" s="3">
        <v>45771</v>
      </c>
      <c r="AP182" s="3">
        <v>45767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822.3052444444445</v>
      </c>
    </row>
    <row r="183" spans="1:56" ht="28.5" customHeight="1" x14ac:dyDescent="0.45">
      <c r="A183" s="3">
        <v>45736</v>
      </c>
      <c r="B183" s="14" t="s">
        <v>138</v>
      </c>
      <c r="C183" s="9" t="s">
        <v>86</v>
      </c>
      <c r="D183" s="13" t="s">
        <v>311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45759</v>
      </c>
      <c r="U183" s="11">
        <v>15000</v>
      </c>
      <c r="V183" s="10">
        <v>0</v>
      </c>
      <c r="W183" s="10">
        <v>15000</v>
      </c>
      <c r="X183" s="10">
        <v>0</v>
      </c>
      <c r="Y183" s="10">
        <v>15750</v>
      </c>
      <c r="Z183" s="9" t="s">
        <v>82</v>
      </c>
      <c r="AA183" s="8">
        <v>16135.350000000002</v>
      </c>
      <c r="AB183" s="8">
        <v>0</v>
      </c>
      <c r="AC183" s="8">
        <v>16135.350000000002</v>
      </c>
      <c r="AD183" s="8">
        <v>0</v>
      </c>
      <c r="AE183" s="8">
        <v>0</v>
      </c>
      <c r="AF183" s="8" t="s">
        <v>312</v>
      </c>
      <c r="AG183" s="1" t="s">
        <v>123</v>
      </c>
      <c r="AH183" s="1" t="s">
        <v>74</v>
      </c>
      <c r="AI183" s="1">
        <v>2</v>
      </c>
      <c r="AJ183" s="3">
        <v>45759</v>
      </c>
      <c r="AK183" s="3">
        <v>0</v>
      </c>
      <c r="AL183" s="3">
        <v>45750</v>
      </c>
      <c r="AM183" s="3">
        <v>45757</v>
      </c>
      <c r="AN183" s="3">
        <v>45758</v>
      </c>
      <c r="AO183" s="3">
        <v>45758</v>
      </c>
      <c r="AP183" s="3">
        <v>45754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1233.4578666666669</v>
      </c>
    </row>
    <row r="184" spans="1:56" ht="28.5" customHeight="1" x14ac:dyDescent="0.45">
      <c r="A184" s="3">
        <v>45736</v>
      </c>
      <c r="B184" s="14" t="s">
        <v>138</v>
      </c>
      <c r="C184" s="9" t="s">
        <v>86</v>
      </c>
      <c r="D184" s="13" t="s">
        <v>314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45764</v>
      </c>
      <c r="U184" s="11">
        <v>14000</v>
      </c>
      <c r="V184" s="10">
        <v>0</v>
      </c>
      <c r="W184" s="10">
        <v>14000</v>
      </c>
      <c r="X184" s="10">
        <v>0</v>
      </c>
      <c r="Y184" s="10">
        <v>14700</v>
      </c>
      <c r="Z184" s="9" t="s">
        <v>82</v>
      </c>
      <c r="AA184" s="8">
        <v>15059.660000000002</v>
      </c>
      <c r="AB184" s="8">
        <v>0</v>
      </c>
      <c r="AC184" s="8">
        <v>15059.660000000002</v>
      </c>
      <c r="AD184" s="8">
        <v>0</v>
      </c>
      <c r="AE184" s="8">
        <v>0</v>
      </c>
      <c r="AF184" s="8" t="s">
        <v>312</v>
      </c>
      <c r="AG184" s="1" t="s">
        <v>61</v>
      </c>
      <c r="AH184" s="1" t="s">
        <v>74</v>
      </c>
      <c r="AI184" s="1">
        <v>2</v>
      </c>
      <c r="AJ184" s="3">
        <v>45764</v>
      </c>
      <c r="AK184" s="3">
        <v>0</v>
      </c>
      <c r="AL184" s="3">
        <v>45755</v>
      </c>
      <c r="AM184" s="3">
        <v>45762</v>
      </c>
      <c r="AN184" s="3">
        <v>45763</v>
      </c>
      <c r="AO184" s="3">
        <v>45763</v>
      </c>
      <c r="AP184" s="3">
        <v>45759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1151.2273422222224</v>
      </c>
    </row>
    <row r="185" spans="1:56" ht="28.5" customHeight="1" x14ac:dyDescent="0.45">
      <c r="A185" s="3">
        <v>45736</v>
      </c>
      <c r="B185" s="14" t="s">
        <v>138</v>
      </c>
      <c r="C185" s="9" t="s">
        <v>86</v>
      </c>
      <c r="D185" s="13" t="s">
        <v>647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82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 t="s">
        <v>312</v>
      </c>
      <c r="AG185" s="1" t="s">
        <v>61</v>
      </c>
      <c r="AH185" s="1" t="s">
        <v>74</v>
      </c>
      <c r="AI185" s="1">
        <v>2</v>
      </c>
      <c r="AJ185" s="3">
        <v>45757</v>
      </c>
      <c r="AK185" s="3">
        <v>0</v>
      </c>
      <c r="AL185" s="3">
        <v>45748</v>
      </c>
      <c r="AM185" s="3">
        <v>45755</v>
      </c>
      <c r="AN185" s="3">
        <v>45756</v>
      </c>
      <c r="AO185" s="3">
        <v>45756</v>
      </c>
      <c r="AP185" s="3">
        <v>45752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411.15262222222225</v>
      </c>
    </row>
    <row r="186" spans="1:56" ht="28.5" customHeight="1" x14ac:dyDescent="0.45">
      <c r="A186" s="3">
        <v>45736</v>
      </c>
      <c r="B186" s="14" t="s">
        <v>138</v>
      </c>
      <c r="C186" s="9" t="s">
        <v>86</v>
      </c>
      <c r="D186" s="13" t="s">
        <v>404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232</v>
      </c>
      <c r="T186" s="12">
        <v>45766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82</v>
      </c>
      <c r="AA186" s="8">
        <v>21513.800000000003</v>
      </c>
      <c r="AB186" s="8">
        <v>0</v>
      </c>
      <c r="AC186" s="8">
        <v>21513.800000000003</v>
      </c>
      <c r="AD186" s="8">
        <v>0</v>
      </c>
      <c r="AE186" s="8">
        <v>0</v>
      </c>
      <c r="AF186" s="8" t="s">
        <v>432</v>
      </c>
      <c r="AG186" s="1" t="s">
        <v>123</v>
      </c>
      <c r="AH186" s="1" t="s">
        <v>74</v>
      </c>
      <c r="AI186" s="1">
        <v>2</v>
      </c>
      <c r="AJ186" s="3">
        <v>45766</v>
      </c>
      <c r="AK186" s="3">
        <v>0</v>
      </c>
      <c r="AL186" s="3">
        <v>45757</v>
      </c>
      <c r="AM186" s="3">
        <v>45764</v>
      </c>
      <c r="AN186" s="3">
        <v>45765</v>
      </c>
      <c r="AO186" s="3">
        <v>45765</v>
      </c>
      <c r="AP186" s="3">
        <v>45761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1644.610488888889</v>
      </c>
    </row>
    <row r="187" spans="1:56" ht="28.5" customHeight="1" x14ac:dyDescent="0.45">
      <c r="A187" s="3" t="s">
        <v>146</v>
      </c>
      <c r="B187" s="14" t="s">
        <v>146</v>
      </c>
      <c r="C187" s="9" t="s">
        <v>86</v>
      </c>
      <c r="D187" s="13" t="s">
        <v>61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232</v>
      </c>
      <c r="T187" s="12">
        <v>45777</v>
      </c>
      <c r="U187" s="11">
        <v>46000</v>
      </c>
      <c r="V187" s="10">
        <v>0</v>
      </c>
      <c r="W187" s="10">
        <v>46000</v>
      </c>
      <c r="X187" s="10">
        <v>0</v>
      </c>
      <c r="Y187" s="10">
        <v>48300</v>
      </c>
      <c r="Z187" s="9" t="s">
        <v>82</v>
      </c>
      <c r="AA187" s="8">
        <v>49481.740000000005</v>
      </c>
      <c r="AB187" s="8">
        <v>0</v>
      </c>
      <c r="AC187" s="8">
        <v>49481.740000000005</v>
      </c>
      <c r="AD187" s="8">
        <v>0</v>
      </c>
      <c r="AE187" s="8">
        <v>0</v>
      </c>
      <c r="AF187" s="8">
        <v>0</v>
      </c>
      <c r="AG187" s="1" t="s">
        <v>123</v>
      </c>
      <c r="AH187" s="1" t="s">
        <v>74</v>
      </c>
      <c r="AI187" s="1">
        <v>2</v>
      </c>
      <c r="AJ187" s="3">
        <v>45777</v>
      </c>
      <c r="AK187" s="3">
        <v>0</v>
      </c>
      <c r="AL187" s="3">
        <v>45768</v>
      </c>
      <c r="AM187" s="3">
        <v>45775</v>
      </c>
      <c r="AN187" s="3">
        <v>45776</v>
      </c>
      <c r="AO187" s="3">
        <v>45776</v>
      </c>
      <c r="AP187" s="3">
        <v>45772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3782.604124444445</v>
      </c>
    </row>
    <row r="188" spans="1:56" ht="28.5" customHeight="1" x14ac:dyDescent="0.45">
      <c r="A188" s="3" t="s">
        <v>146</v>
      </c>
      <c r="B188" s="14" t="s">
        <v>146</v>
      </c>
      <c r="C188" s="9" t="s">
        <v>152</v>
      </c>
      <c r="D188" s="13" t="s">
        <v>61</v>
      </c>
      <c r="E188" s="9">
        <v>20</v>
      </c>
      <c r="F188" s="9">
        <v>36</v>
      </c>
      <c r="G188" s="9" t="s">
        <v>60</v>
      </c>
      <c r="H188" s="9">
        <v>0</v>
      </c>
      <c r="I188" s="9">
        <v>78</v>
      </c>
      <c r="J188" s="9" t="s">
        <v>57</v>
      </c>
      <c r="K188" s="9">
        <v>5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112</v>
      </c>
      <c r="T188" s="12">
        <v>45777</v>
      </c>
      <c r="U188" s="11">
        <v>160000</v>
      </c>
      <c r="V188" s="10">
        <v>0</v>
      </c>
      <c r="W188" s="10">
        <v>160000</v>
      </c>
      <c r="X188" s="10">
        <v>0</v>
      </c>
      <c r="Y188" s="10">
        <v>168000</v>
      </c>
      <c r="Z188" s="9" t="s">
        <v>82</v>
      </c>
      <c r="AA188" s="8">
        <v>167640</v>
      </c>
      <c r="AB188" s="8">
        <v>0</v>
      </c>
      <c r="AC188" s="8">
        <v>167640</v>
      </c>
      <c r="AD188" s="8">
        <v>0</v>
      </c>
      <c r="AE188" s="8">
        <v>0</v>
      </c>
      <c r="AF188" s="8">
        <v>0</v>
      </c>
      <c r="AG188" s="1" t="s">
        <v>123</v>
      </c>
      <c r="AH188" s="1" t="s">
        <v>74</v>
      </c>
      <c r="AI188" s="1">
        <v>2</v>
      </c>
      <c r="AJ188" s="3">
        <v>45777</v>
      </c>
      <c r="AK188" s="3">
        <v>0</v>
      </c>
      <c r="AL188" s="3">
        <v>45768</v>
      </c>
      <c r="AM188" s="3">
        <v>45775</v>
      </c>
      <c r="AN188" s="3">
        <v>45776</v>
      </c>
      <c r="AO188" s="3">
        <v>45776</v>
      </c>
      <c r="AP188" s="3">
        <v>45772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12815.146666666666</v>
      </c>
    </row>
    <row r="189" spans="1:56" ht="28.5" customHeight="1" x14ac:dyDescent="0.45">
      <c r="A189" s="3">
        <v>45731</v>
      </c>
      <c r="B189" s="14" t="s">
        <v>663</v>
      </c>
      <c r="C189" s="9" t="s">
        <v>86</v>
      </c>
      <c r="D189" s="13" t="s">
        <v>612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45779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82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 t="s">
        <v>243</v>
      </c>
      <c r="AG189" s="1" t="s">
        <v>123</v>
      </c>
      <c r="AH189" s="1" t="s">
        <v>74</v>
      </c>
      <c r="AI189" s="1">
        <v>2</v>
      </c>
      <c r="AJ189" s="3">
        <v>45779</v>
      </c>
      <c r="AK189" s="3">
        <v>0</v>
      </c>
      <c r="AL189" s="3">
        <v>45770</v>
      </c>
      <c r="AM189" s="3">
        <v>45777</v>
      </c>
      <c r="AN189" s="3">
        <v>45778</v>
      </c>
      <c r="AO189" s="3">
        <v>45778</v>
      </c>
      <c r="AP189" s="3">
        <v>45774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822.3052444444445</v>
      </c>
    </row>
    <row r="190" spans="1:56" ht="28.5" customHeight="1" x14ac:dyDescent="0.45">
      <c r="A190" s="3">
        <v>45731</v>
      </c>
      <c r="B190" s="14" t="s">
        <v>664</v>
      </c>
      <c r="C190" s="9" t="s">
        <v>86</v>
      </c>
      <c r="D190" s="13" t="s">
        <v>617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45779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82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 t="s">
        <v>243</v>
      </c>
      <c r="AG190" s="1" t="s">
        <v>123</v>
      </c>
      <c r="AH190" s="1" t="s">
        <v>74</v>
      </c>
      <c r="AI190" s="1">
        <v>2</v>
      </c>
      <c r="AJ190" s="3">
        <v>45779</v>
      </c>
      <c r="AK190" s="3">
        <v>0</v>
      </c>
      <c r="AL190" s="3">
        <v>45770</v>
      </c>
      <c r="AM190" s="3">
        <v>45777</v>
      </c>
      <c r="AN190" s="3">
        <v>45778</v>
      </c>
      <c r="AO190" s="3">
        <v>45778</v>
      </c>
      <c r="AP190" s="3">
        <v>45774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822.3052444444445</v>
      </c>
    </row>
    <row r="191" spans="1:56" ht="28.5" customHeight="1" x14ac:dyDescent="0.45">
      <c r="A191" s="3">
        <v>45731</v>
      </c>
      <c r="B191" s="14" t="s">
        <v>665</v>
      </c>
      <c r="C191" s="9" t="s">
        <v>86</v>
      </c>
      <c r="D191" s="13" t="s">
        <v>623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45779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243</v>
      </c>
      <c r="AG191" s="1" t="s">
        <v>123</v>
      </c>
      <c r="AH191" s="1" t="s">
        <v>74</v>
      </c>
      <c r="AI191" s="1">
        <v>2</v>
      </c>
      <c r="AJ191" s="3">
        <v>45779</v>
      </c>
      <c r="AK191" s="3">
        <v>0</v>
      </c>
      <c r="AL191" s="3">
        <v>45770</v>
      </c>
      <c r="AM191" s="3">
        <v>45777</v>
      </c>
      <c r="AN191" s="3">
        <v>45778</v>
      </c>
      <c r="AO191" s="3">
        <v>45778</v>
      </c>
      <c r="AP191" s="3">
        <v>45774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822.3052444444445</v>
      </c>
    </row>
    <row r="192" spans="1:56" ht="28.5" customHeight="1" x14ac:dyDescent="0.45">
      <c r="A192" s="3">
        <v>45731</v>
      </c>
      <c r="B192" s="14" t="s">
        <v>664</v>
      </c>
      <c r="C192" s="9" t="s">
        <v>86</v>
      </c>
      <c r="D192" s="13" t="s">
        <v>618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45780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82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 t="s">
        <v>243</v>
      </c>
      <c r="AG192" s="1" t="s">
        <v>123</v>
      </c>
      <c r="AH192" s="1" t="s">
        <v>74</v>
      </c>
      <c r="AI192" s="1">
        <v>2</v>
      </c>
      <c r="AJ192" s="3">
        <v>45780</v>
      </c>
      <c r="AK192" s="3">
        <v>0</v>
      </c>
      <c r="AL192" s="3">
        <v>45771</v>
      </c>
      <c r="AM192" s="3">
        <v>45778</v>
      </c>
      <c r="AN192" s="3">
        <v>45779</v>
      </c>
      <c r="AO192" s="3">
        <v>45779</v>
      </c>
      <c r="AP192" s="3">
        <v>45775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411.15262222222225</v>
      </c>
    </row>
    <row r="193" spans="1:56" ht="28.5" customHeight="1" x14ac:dyDescent="0.45">
      <c r="A193" s="3">
        <v>45731</v>
      </c>
      <c r="B193" s="14" t="s">
        <v>665</v>
      </c>
      <c r="C193" s="9" t="s">
        <v>86</v>
      </c>
      <c r="D193" s="13" t="s">
        <v>624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45785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82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 t="s">
        <v>243</v>
      </c>
      <c r="AG193" s="1" t="s">
        <v>123</v>
      </c>
      <c r="AH193" s="1" t="s">
        <v>74</v>
      </c>
      <c r="AI193" s="1">
        <v>2</v>
      </c>
      <c r="AJ193" s="3">
        <v>45785</v>
      </c>
      <c r="AK193" s="3">
        <v>0</v>
      </c>
      <c r="AL193" s="3">
        <v>45776</v>
      </c>
      <c r="AM193" s="3">
        <v>45783</v>
      </c>
      <c r="AN193" s="3">
        <v>45784</v>
      </c>
      <c r="AO193" s="3">
        <v>45784</v>
      </c>
      <c r="AP193" s="3">
        <v>45780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411.15262222222225</v>
      </c>
    </row>
    <row r="194" spans="1:56" ht="28.5" customHeight="1" x14ac:dyDescent="0.45">
      <c r="A194" s="3">
        <v>45731</v>
      </c>
      <c r="B194" s="14" t="s">
        <v>660</v>
      </c>
      <c r="C194" s="9" t="s">
        <v>86</v>
      </c>
      <c r="D194" s="13" t="s">
        <v>616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45790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243</v>
      </c>
      <c r="AG194" s="1" t="s">
        <v>123</v>
      </c>
      <c r="AH194" s="1" t="s">
        <v>74</v>
      </c>
      <c r="AI194" s="1">
        <v>2</v>
      </c>
      <c r="AJ194" s="3">
        <v>45790</v>
      </c>
      <c r="AK194" s="3">
        <v>0</v>
      </c>
      <c r="AL194" s="3">
        <v>45781</v>
      </c>
      <c r="AM194" s="3">
        <v>45788</v>
      </c>
      <c r="AN194" s="3">
        <v>45789</v>
      </c>
      <c r="AO194" s="3">
        <v>45789</v>
      </c>
      <c r="AP194" s="3">
        <v>45785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411.15262222222225</v>
      </c>
    </row>
    <row r="195" spans="1:56" ht="28.5" customHeight="1" x14ac:dyDescent="0.45">
      <c r="A195" s="3">
        <v>45731</v>
      </c>
      <c r="B195" s="14" t="s">
        <v>663</v>
      </c>
      <c r="C195" s="9" t="s">
        <v>86</v>
      </c>
      <c r="D195" s="13" t="s">
        <v>614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45792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82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 t="s">
        <v>243</v>
      </c>
      <c r="AG195" s="1" t="s">
        <v>122</v>
      </c>
      <c r="AH195" s="1" t="s">
        <v>74</v>
      </c>
      <c r="AI195" s="1">
        <v>2</v>
      </c>
      <c r="AJ195" s="3">
        <v>45792</v>
      </c>
      <c r="AK195" s="3">
        <v>0</v>
      </c>
      <c r="AL195" s="3">
        <v>45783</v>
      </c>
      <c r="AM195" s="3">
        <v>45790</v>
      </c>
      <c r="AN195" s="3">
        <v>45791</v>
      </c>
      <c r="AO195" s="3">
        <v>45791</v>
      </c>
      <c r="AP195" s="3">
        <v>45787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411.15262222222225</v>
      </c>
    </row>
    <row r="196" spans="1:56" ht="28.5" customHeight="1" x14ac:dyDescent="0.45">
      <c r="A196" s="3">
        <v>45728</v>
      </c>
      <c r="B196" s="14" t="s">
        <v>600</v>
      </c>
      <c r="C196" s="9" t="s">
        <v>86</v>
      </c>
      <c r="D196" s="13" t="s">
        <v>601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45793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82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 t="s">
        <v>243</v>
      </c>
      <c r="AG196" s="1" t="s">
        <v>122</v>
      </c>
      <c r="AH196" s="1" t="s">
        <v>74</v>
      </c>
      <c r="AI196" s="1">
        <v>2</v>
      </c>
      <c r="AJ196" s="3">
        <v>45793</v>
      </c>
      <c r="AK196" s="3">
        <v>0</v>
      </c>
      <c r="AL196" s="3">
        <v>45784</v>
      </c>
      <c r="AM196" s="3">
        <v>45791</v>
      </c>
      <c r="AN196" s="3">
        <v>45792</v>
      </c>
      <c r="AO196" s="3">
        <v>45792</v>
      </c>
      <c r="AP196" s="3">
        <v>45788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411.15262222222225</v>
      </c>
    </row>
    <row r="197" spans="1:56" ht="28.5" customHeight="1" x14ac:dyDescent="0.45">
      <c r="A197" s="3">
        <v>45728</v>
      </c>
      <c r="B197" s="14" t="s">
        <v>600</v>
      </c>
      <c r="C197" s="9" t="s">
        <v>86</v>
      </c>
      <c r="D197" s="13" t="s">
        <v>250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45793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243</v>
      </c>
      <c r="AG197" s="1" t="s">
        <v>122</v>
      </c>
      <c r="AH197" s="1" t="s">
        <v>74</v>
      </c>
      <c r="AI197" s="1">
        <v>2</v>
      </c>
      <c r="AJ197" s="3">
        <v>45793</v>
      </c>
      <c r="AK197" s="3">
        <v>0</v>
      </c>
      <c r="AL197" s="3">
        <v>45784</v>
      </c>
      <c r="AM197" s="3">
        <v>45791</v>
      </c>
      <c r="AN197" s="3">
        <v>45792</v>
      </c>
      <c r="AO197" s="3">
        <v>45792</v>
      </c>
      <c r="AP197" s="3">
        <v>45788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411.15262222222225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80</v>
      </c>
      <c r="J198" s="9" t="s">
        <v>57</v>
      </c>
      <c r="K198" s="9">
        <v>3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82</v>
      </c>
      <c r="AA198" s="8">
        <v>1121036.2707499997</v>
      </c>
      <c r="AB198" s="8">
        <v>11025.822500000002</v>
      </c>
      <c r="AC198" s="8">
        <v>1110010.4482499999</v>
      </c>
      <c r="AD198" s="8">
        <v>0</v>
      </c>
      <c r="AE198" s="8">
        <v>0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0</v>
      </c>
    </row>
    <row r="199" spans="1:56" ht="28.5" customHeight="1" x14ac:dyDescent="0.45">
      <c r="A199" s="3" t="s">
        <v>146</v>
      </c>
      <c r="B199" s="14" t="s">
        <v>146</v>
      </c>
      <c r="C199" s="9" t="s">
        <v>273</v>
      </c>
      <c r="D199" s="13" t="s">
        <v>275</v>
      </c>
      <c r="E199" s="9">
        <v>21</v>
      </c>
      <c r="F199" s="9">
        <v>34</v>
      </c>
      <c r="G199" s="9" t="s">
        <v>60</v>
      </c>
      <c r="H199" s="9">
        <v>0</v>
      </c>
      <c r="I199" s="9">
        <v>60</v>
      </c>
      <c r="J199" s="9" t="s">
        <v>57</v>
      </c>
      <c r="K199" s="9">
        <v>5</v>
      </c>
      <c r="L199" s="9" t="s">
        <v>93</v>
      </c>
      <c r="M199" s="10">
        <v>22</v>
      </c>
      <c r="N199" s="9">
        <v>36</v>
      </c>
      <c r="O199" s="9">
        <v>40</v>
      </c>
      <c r="P199" s="10">
        <v>195.39367372799995</v>
      </c>
      <c r="Q199" s="10">
        <v>0</v>
      </c>
      <c r="R199" s="10">
        <v>195.39367372799995</v>
      </c>
      <c r="S199" s="9" t="s">
        <v>67</v>
      </c>
      <c r="T199" s="12">
        <v>45777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140</v>
      </c>
      <c r="AA199" s="8">
        <v>9918.7000000000007</v>
      </c>
      <c r="AB199" s="8">
        <v>0</v>
      </c>
      <c r="AC199" s="8">
        <v>9918.7000000000007</v>
      </c>
      <c r="AD199" s="8">
        <v>0</v>
      </c>
      <c r="AE199" s="8">
        <v>0</v>
      </c>
      <c r="AF199" s="8">
        <v>0</v>
      </c>
      <c r="AG199" s="1" t="s">
        <v>122</v>
      </c>
      <c r="AH199" s="1" t="s">
        <v>72</v>
      </c>
      <c r="AI199" s="1">
        <v>3</v>
      </c>
      <c r="AJ199" s="3">
        <v>45777</v>
      </c>
      <c r="AK199" s="3">
        <v>0</v>
      </c>
      <c r="AL199" s="3">
        <v>45767</v>
      </c>
      <c r="AM199" s="3">
        <v>45774</v>
      </c>
      <c r="AN199" s="3">
        <v>45775</v>
      </c>
      <c r="AO199" s="3">
        <v>45775</v>
      </c>
      <c r="AP199" s="3">
        <v>45772</v>
      </c>
      <c r="AQ199" s="3">
        <v>45776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676.95127500000001</v>
      </c>
    </row>
    <row r="200" spans="1:56" ht="28.5" customHeight="1" x14ac:dyDescent="0.45">
      <c r="A200" s="3" t="s">
        <v>146</v>
      </c>
      <c r="B200" s="14" t="s">
        <v>146</v>
      </c>
      <c r="C200" s="9" t="s">
        <v>195</v>
      </c>
      <c r="D200" s="13" t="s">
        <v>59</v>
      </c>
      <c r="E200" s="9">
        <v>21</v>
      </c>
      <c r="F200" s="9">
        <v>38</v>
      </c>
      <c r="G200" s="9" t="s">
        <v>60</v>
      </c>
      <c r="H200" s="9">
        <v>0</v>
      </c>
      <c r="I200" s="9">
        <v>69</v>
      </c>
      <c r="J200" s="9" t="s">
        <v>57</v>
      </c>
      <c r="K200" s="9">
        <v>5</v>
      </c>
      <c r="L200" s="9" t="s">
        <v>93</v>
      </c>
      <c r="M200" s="10">
        <v>22</v>
      </c>
      <c r="N200" s="9">
        <v>41</v>
      </c>
      <c r="O200" s="9">
        <v>40</v>
      </c>
      <c r="P200" s="10">
        <v>445.06336793599996</v>
      </c>
      <c r="Q200" s="10">
        <v>0</v>
      </c>
      <c r="R200" s="10">
        <v>445.06336793599996</v>
      </c>
      <c r="S200" s="9" t="s">
        <v>71</v>
      </c>
      <c r="T200" s="12">
        <v>45777</v>
      </c>
      <c r="U200" s="11">
        <v>20000</v>
      </c>
      <c r="V200" s="10">
        <v>0</v>
      </c>
      <c r="W200" s="10">
        <v>20000</v>
      </c>
      <c r="X200" s="10">
        <v>0</v>
      </c>
      <c r="Y200" s="10">
        <v>0</v>
      </c>
      <c r="Z200" s="9" t="s">
        <v>140</v>
      </c>
      <c r="AA200" s="8">
        <v>22072.6</v>
      </c>
      <c r="AB200" s="8">
        <v>0</v>
      </c>
      <c r="AC200" s="8">
        <v>22072.6</v>
      </c>
      <c r="AD200" s="8">
        <v>0</v>
      </c>
      <c r="AE200" s="8">
        <v>0</v>
      </c>
      <c r="AF200" s="8">
        <v>0</v>
      </c>
      <c r="AG200" s="1" t="s">
        <v>122</v>
      </c>
      <c r="AH200" s="1" t="s">
        <v>77</v>
      </c>
      <c r="AI200" s="1">
        <v>3</v>
      </c>
      <c r="AJ200" s="3">
        <v>45777</v>
      </c>
      <c r="AK200" s="3">
        <v>0</v>
      </c>
      <c r="AL200" s="3">
        <v>0</v>
      </c>
      <c r="AM200" s="3">
        <v>0</v>
      </c>
      <c r="AN200" s="3">
        <v>0</v>
      </c>
      <c r="AO200" s="3">
        <v>45774</v>
      </c>
      <c r="AP200" s="3">
        <v>45772</v>
      </c>
      <c r="AQ200" s="3">
        <v>45775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1506.4549499999996</v>
      </c>
    </row>
    <row r="201" spans="1:56" ht="28.5" customHeight="1" x14ac:dyDescent="0.45">
      <c r="A201" s="3" t="s">
        <v>146</v>
      </c>
      <c r="B201" s="14" t="s">
        <v>146</v>
      </c>
      <c r="C201" s="9" t="s">
        <v>195</v>
      </c>
      <c r="D201" s="13" t="s">
        <v>59</v>
      </c>
      <c r="E201" s="9">
        <v>21</v>
      </c>
      <c r="F201" s="9">
        <v>38</v>
      </c>
      <c r="G201" s="9" t="s">
        <v>60</v>
      </c>
      <c r="H201" s="9">
        <v>0</v>
      </c>
      <c r="I201" s="9">
        <v>69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45777</v>
      </c>
      <c r="U201" s="11">
        <v>20000</v>
      </c>
      <c r="V201" s="10">
        <v>0</v>
      </c>
      <c r="W201" s="10">
        <v>20000</v>
      </c>
      <c r="X201" s="10">
        <v>0</v>
      </c>
      <c r="Y201" s="10">
        <v>0</v>
      </c>
      <c r="Z201" s="9" t="s">
        <v>140</v>
      </c>
      <c r="AA201" s="8">
        <v>22072.6</v>
      </c>
      <c r="AB201" s="8">
        <v>0</v>
      </c>
      <c r="AC201" s="8">
        <v>22072.6</v>
      </c>
      <c r="AD201" s="8">
        <v>0</v>
      </c>
      <c r="AE201" s="8">
        <v>0</v>
      </c>
      <c r="AF201" s="8">
        <v>0</v>
      </c>
      <c r="AG201" s="1" t="s">
        <v>122</v>
      </c>
      <c r="AH201" s="1" t="s">
        <v>77</v>
      </c>
      <c r="AI201" s="1">
        <v>2</v>
      </c>
      <c r="AJ201" s="3">
        <v>45777</v>
      </c>
      <c r="AK201" s="3">
        <v>0</v>
      </c>
      <c r="AL201" s="3">
        <v>0</v>
      </c>
      <c r="AM201" s="3">
        <v>0</v>
      </c>
      <c r="AN201" s="3">
        <v>0</v>
      </c>
      <c r="AO201" s="3">
        <v>45775</v>
      </c>
      <c r="AP201" s="3">
        <v>45772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1506.4549499999996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21</v>
      </c>
      <c r="F202" s="9">
        <v>37</v>
      </c>
      <c r="G202" s="9" t="s">
        <v>60</v>
      </c>
      <c r="H202" s="9">
        <v>0</v>
      </c>
      <c r="I202" s="9">
        <v>67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140</v>
      </c>
      <c r="AA202" s="8">
        <v>54063.899999999994</v>
      </c>
      <c r="AB202" s="8">
        <v>0</v>
      </c>
      <c r="AC202" s="8">
        <v>54063.899999999994</v>
      </c>
      <c r="AD202" s="8">
        <v>0</v>
      </c>
      <c r="AE202" s="8">
        <v>0</v>
      </c>
      <c r="AF202" s="8" t="s">
        <v>58</v>
      </c>
      <c r="AG202" s="1" t="s">
        <v>122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0</v>
      </c>
    </row>
    <row r="203" spans="1:56" ht="28.5" customHeight="1" x14ac:dyDescent="0.45">
      <c r="A203" s="3">
        <v>45727</v>
      </c>
      <c r="B203" s="14" t="s">
        <v>603</v>
      </c>
      <c r="C203" s="9" t="s">
        <v>115</v>
      </c>
      <c r="D203" s="13" t="s">
        <v>555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45743</v>
      </c>
      <c r="U203" s="11">
        <v>5000</v>
      </c>
      <c r="V203" s="10">
        <v>4983</v>
      </c>
      <c r="W203" s="10">
        <v>17</v>
      </c>
      <c r="X203" s="10">
        <v>21150</v>
      </c>
      <c r="Y203" s="10">
        <v>0</v>
      </c>
      <c r="Z203" s="9" t="s">
        <v>128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124</v>
      </c>
      <c r="AH203" s="1" t="s">
        <v>68</v>
      </c>
      <c r="AI203" s="1">
        <v>4</v>
      </c>
      <c r="AJ203" s="3">
        <v>45743</v>
      </c>
      <c r="AK203" s="3">
        <v>45739</v>
      </c>
      <c r="AL203" s="3">
        <v>45733</v>
      </c>
      <c r="AM203" s="3">
        <v>45740</v>
      </c>
      <c r="AN203" s="3">
        <v>45741</v>
      </c>
      <c r="AO203" s="3">
        <v>45741</v>
      </c>
      <c r="AP203" s="3">
        <v>45738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129</v>
      </c>
      <c r="BD203" s="56">
        <v>0</v>
      </c>
    </row>
    <row r="204" spans="1:56" ht="28.5" customHeight="1" x14ac:dyDescent="0.45">
      <c r="A204" s="3">
        <v>45727</v>
      </c>
      <c r="B204" s="14" t="s">
        <v>603</v>
      </c>
      <c r="C204" s="9" t="s">
        <v>115</v>
      </c>
      <c r="D204" s="13" t="s">
        <v>262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45743</v>
      </c>
      <c r="U204" s="11">
        <v>30000</v>
      </c>
      <c r="V204" s="10">
        <v>25000</v>
      </c>
      <c r="W204" s="10">
        <v>5000</v>
      </c>
      <c r="X204" s="10">
        <v>30700</v>
      </c>
      <c r="Y204" s="10">
        <v>0</v>
      </c>
      <c r="Z204" s="9" t="s">
        <v>128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125</v>
      </c>
      <c r="AH204" s="1" t="s">
        <v>68</v>
      </c>
      <c r="AI204" s="1">
        <v>4</v>
      </c>
      <c r="AJ204" s="3">
        <v>45743</v>
      </c>
      <c r="AK204" s="3">
        <v>45739</v>
      </c>
      <c r="AL204" s="3">
        <v>45733</v>
      </c>
      <c r="AM204" s="3">
        <v>45740</v>
      </c>
      <c r="AN204" s="3">
        <v>45741</v>
      </c>
      <c r="AO204" s="3">
        <v>45741</v>
      </c>
      <c r="AP204" s="3">
        <v>45738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129</v>
      </c>
      <c r="BD204" s="56">
        <v>0</v>
      </c>
    </row>
    <row r="205" spans="1:56" ht="28.5" customHeight="1" x14ac:dyDescent="0.45">
      <c r="A205" s="3">
        <v>45727</v>
      </c>
      <c r="B205" s="14" t="s">
        <v>581</v>
      </c>
      <c r="C205" s="9" t="s">
        <v>115</v>
      </c>
      <c r="D205" s="13" t="s">
        <v>296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>
        <v>45743</v>
      </c>
      <c r="U205" s="11">
        <v>5000</v>
      </c>
      <c r="V205" s="10">
        <v>0</v>
      </c>
      <c r="W205" s="10">
        <v>5000</v>
      </c>
      <c r="X205" s="10">
        <v>5400</v>
      </c>
      <c r="Y205" s="10">
        <v>0</v>
      </c>
      <c r="Z205" s="9" t="s">
        <v>128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123</v>
      </c>
      <c r="AH205" s="1" t="s">
        <v>68</v>
      </c>
      <c r="AI205" s="1">
        <v>4</v>
      </c>
      <c r="AJ205" s="3">
        <v>45743</v>
      </c>
      <c r="AK205" s="3">
        <v>45739</v>
      </c>
      <c r="AL205" s="3">
        <v>45733</v>
      </c>
      <c r="AM205" s="3">
        <v>45740</v>
      </c>
      <c r="AN205" s="3">
        <v>45741</v>
      </c>
      <c r="AO205" s="3">
        <v>45741</v>
      </c>
      <c r="AP205" s="3">
        <v>45738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129</v>
      </c>
      <c r="BD205" s="56">
        <v>0</v>
      </c>
    </row>
    <row r="206" spans="1:56" ht="28.5" customHeight="1" x14ac:dyDescent="0.45">
      <c r="A206" s="3">
        <v>45727</v>
      </c>
      <c r="B206" s="14" t="s">
        <v>581</v>
      </c>
      <c r="C206" s="9" t="s">
        <v>115</v>
      </c>
      <c r="D206" s="13" t="s">
        <v>556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45743</v>
      </c>
      <c r="U206" s="11">
        <v>15000</v>
      </c>
      <c r="V206" s="10">
        <v>0</v>
      </c>
      <c r="W206" s="10">
        <v>15000</v>
      </c>
      <c r="X206" s="10">
        <v>16000</v>
      </c>
      <c r="Y206" s="10">
        <v>0</v>
      </c>
      <c r="Z206" s="9" t="s">
        <v>128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123</v>
      </c>
      <c r="AH206" s="1" t="s">
        <v>68</v>
      </c>
      <c r="AI206" s="1">
        <v>4</v>
      </c>
      <c r="AJ206" s="3">
        <v>45743</v>
      </c>
      <c r="AK206" s="3">
        <v>45739</v>
      </c>
      <c r="AL206" s="3">
        <v>45733</v>
      </c>
      <c r="AM206" s="3">
        <v>45740</v>
      </c>
      <c r="AN206" s="3">
        <v>45741</v>
      </c>
      <c r="AO206" s="3">
        <v>45741</v>
      </c>
      <c r="AP206" s="3">
        <v>45738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129</v>
      </c>
      <c r="BD206" s="56">
        <v>0</v>
      </c>
    </row>
    <row r="207" spans="1:56" ht="28.5" customHeight="1" x14ac:dyDescent="0.45">
      <c r="A207" s="3">
        <v>45734</v>
      </c>
      <c r="B207" s="14" t="s">
        <v>648</v>
      </c>
      <c r="C207" s="9" t="s">
        <v>115</v>
      </c>
      <c r="D207" s="13" t="s">
        <v>59</v>
      </c>
      <c r="E207" s="9">
        <v>21</v>
      </c>
      <c r="F207" s="9">
        <v>37</v>
      </c>
      <c r="G207" s="9" t="s">
        <v>60</v>
      </c>
      <c r="H207" s="9" t="s">
        <v>76</v>
      </c>
      <c r="I207" s="9">
        <v>100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>
        <v>45743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128</v>
      </c>
      <c r="AA207" s="8">
        <v>21513.800000000003</v>
      </c>
      <c r="AB207" s="8">
        <v>21513.800000000003</v>
      </c>
      <c r="AC207" s="8">
        <v>0</v>
      </c>
      <c r="AD207" s="8">
        <v>21513.800000000003</v>
      </c>
      <c r="AE207" s="8">
        <v>0</v>
      </c>
      <c r="AF207" s="8">
        <v>0</v>
      </c>
      <c r="AG207" s="1" t="s">
        <v>122</v>
      </c>
      <c r="AH207" s="1" t="s">
        <v>163</v>
      </c>
      <c r="AI207" s="1">
        <v>2</v>
      </c>
      <c r="AJ207" s="3">
        <v>45743</v>
      </c>
      <c r="AK207" s="3">
        <v>45741</v>
      </c>
      <c r="AL207" s="3">
        <v>0</v>
      </c>
      <c r="AM207" s="3">
        <v>0</v>
      </c>
      <c r="AN207" s="3">
        <v>0</v>
      </c>
      <c r="AO207" s="3">
        <v>45742</v>
      </c>
      <c r="AP207" s="3">
        <v>45738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158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129</v>
      </c>
      <c r="BD207" s="56">
        <v>0</v>
      </c>
    </row>
    <row r="208" spans="1:56" ht="28.5" customHeight="1" x14ac:dyDescent="0.45">
      <c r="A208" s="3">
        <v>45736</v>
      </c>
      <c r="B208" s="14" t="s">
        <v>138</v>
      </c>
      <c r="C208" s="9" t="s">
        <v>80</v>
      </c>
      <c r="D208" s="13" t="s">
        <v>371</v>
      </c>
      <c r="E208" s="9">
        <v>21</v>
      </c>
      <c r="F208" s="9">
        <v>40</v>
      </c>
      <c r="G208" s="9" t="s">
        <v>60</v>
      </c>
      <c r="H208" s="9" t="s">
        <v>76</v>
      </c>
      <c r="I208" s="9">
        <v>108</v>
      </c>
      <c r="J208" s="9" t="s">
        <v>57</v>
      </c>
      <c r="K208" s="9">
        <v>5</v>
      </c>
      <c r="L208" s="9" t="s">
        <v>92</v>
      </c>
      <c r="M208" s="10">
        <v>22</v>
      </c>
      <c r="N208" s="9">
        <v>42</v>
      </c>
      <c r="O208" s="9">
        <v>40</v>
      </c>
      <c r="P208" s="10">
        <v>68.387785804799989</v>
      </c>
      <c r="Q208" s="10">
        <v>0</v>
      </c>
      <c r="R208" s="10">
        <v>68.387785804799989</v>
      </c>
      <c r="S208" s="9" t="s">
        <v>67</v>
      </c>
      <c r="T208" s="12">
        <v>45747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128</v>
      </c>
      <c r="AA208" s="8">
        <v>3478.5300000000007</v>
      </c>
      <c r="AB208" s="8">
        <v>3478.5300000000007</v>
      </c>
      <c r="AC208" s="8">
        <v>0</v>
      </c>
      <c r="AD208" s="8">
        <v>3478.5300000000007</v>
      </c>
      <c r="AE208" s="8">
        <v>0</v>
      </c>
      <c r="AF208" s="8">
        <v>0</v>
      </c>
      <c r="AG208" s="1" t="s">
        <v>61</v>
      </c>
      <c r="AH208" s="1" t="s">
        <v>68</v>
      </c>
      <c r="AI208" s="1">
        <v>4</v>
      </c>
      <c r="AJ208" s="3">
        <v>45747</v>
      </c>
      <c r="AK208" s="3">
        <v>45743</v>
      </c>
      <c r="AL208" s="3">
        <v>45737</v>
      </c>
      <c r="AM208" s="3">
        <v>45744</v>
      </c>
      <c r="AN208" s="3">
        <v>45745</v>
      </c>
      <c r="AO208" s="3">
        <v>45745</v>
      </c>
      <c r="AP208" s="3">
        <v>45742</v>
      </c>
      <c r="AQ208" s="3">
        <v>45746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129</v>
      </c>
      <c r="BD208" s="56">
        <v>0</v>
      </c>
    </row>
    <row r="209" spans="1:56" ht="28.5" customHeight="1" x14ac:dyDescent="0.45">
      <c r="A209" s="3">
        <v>45736</v>
      </c>
      <c r="B209" s="14" t="s">
        <v>138</v>
      </c>
      <c r="C209" s="9" t="s">
        <v>80</v>
      </c>
      <c r="D209" s="13" t="s">
        <v>672</v>
      </c>
      <c r="E209" s="9">
        <v>21</v>
      </c>
      <c r="F209" s="9">
        <v>38</v>
      </c>
      <c r="G209" s="9" t="s">
        <v>60</v>
      </c>
      <c r="H209" s="9" t="s">
        <v>76</v>
      </c>
      <c r="I209" s="9">
        <v>102</v>
      </c>
      <c r="J209" s="9" t="s">
        <v>57</v>
      </c>
      <c r="K209" s="9">
        <v>5</v>
      </c>
      <c r="L209" s="9" t="s">
        <v>92</v>
      </c>
      <c r="M209" s="10">
        <v>22</v>
      </c>
      <c r="N209" s="9">
        <v>40</v>
      </c>
      <c r="O209" s="9">
        <v>40</v>
      </c>
      <c r="P209" s="10">
        <v>65.13122457599998</v>
      </c>
      <c r="Q209" s="10">
        <v>0</v>
      </c>
      <c r="R209" s="10">
        <v>65.13122457599998</v>
      </c>
      <c r="S209" s="9" t="s">
        <v>67</v>
      </c>
      <c r="T209" s="12">
        <v>45747</v>
      </c>
      <c r="U209" s="11">
        <v>3000</v>
      </c>
      <c r="V209" s="10">
        <v>0</v>
      </c>
      <c r="W209" s="10">
        <v>3000</v>
      </c>
      <c r="X209" s="10">
        <v>0</v>
      </c>
      <c r="Y209" s="10">
        <v>3150</v>
      </c>
      <c r="Z209" s="9" t="s">
        <v>128</v>
      </c>
      <c r="AA209" s="8">
        <v>3310.89</v>
      </c>
      <c r="AB209" s="8">
        <v>3310.89</v>
      </c>
      <c r="AC209" s="8">
        <v>0</v>
      </c>
      <c r="AD209" s="8">
        <v>3310.89</v>
      </c>
      <c r="AE209" s="8">
        <v>0</v>
      </c>
      <c r="AF209" s="8">
        <v>0</v>
      </c>
      <c r="AG209" s="1" t="s">
        <v>61</v>
      </c>
      <c r="AH209" s="1" t="s">
        <v>68</v>
      </c>
      <c r="AI209" s="1">
        <v>4</v>
      </c>
      <c r="AJ209" s="3">
        <v>45747</v>
      </c>
      <c r="AK209" s="3">
        <v>45743</v>
      </c>
      <c r="AL209" s="3">
        <v>45737</v>
      </c>
      <c r="AM209" s="3">
        <v>45744</v>
      </c>
      <c r="AN209" s="3">
        <v>45745</v>
      </c>
      <c r="AO209" s="3">
        <v>45745</v>
      </c>
      <c r="AP209" s="3">
        <v>45742</v>
      </c>
      <c r="AQ209" s="3">
        <v>45746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129</v>
      </c>
      <c r="BD209" s="56">
        <v>0</v>
      </c>
    </row>
    <row r="210" spans="1:56" ht="28.5" customHeight="1" x14ac:dyDescent="0.45">
      <c r="A210" s="3">
        <v>45693</v>
      </c>
      <c r="B210" s="14" t="s">
        <v>401</v>
      </c>
      <c r="C210" s="9" t="s">
        <v>111</v>
      </c>
      <c r="D210" s="13" t="s">
        <v>192</v>
      </c>
      <c r="E210" s="9">
        <v>21</v>
      </c>
      <c r="F210" s="9">
        <v>40</v>
      </c>
      <c r="G210" s="9" t="s">
        <v>60</v>
      </c>
      <c r="H210" s="9" t="s">
        <v>66</v>
      </c>
      <c r="I210" s="9">
        <v>108</v>
      </c>
      <c r="J210" s="9" t="s">
        <v>57</v>
      </c>
      <c r="K210" s="9">
        <v>5</v>
      </c>
      <c r="L210" s="9" t="s">
        <v>91</v>
      </c>
      <c r="M210" s="10">
        <v>22</v>
      </c>
      <c r="N210" s="9">
        <v>42</v>
      </c>
      <c r="O210" s="9">
        <v>40</v>
      </c>
      <c r="P210" s="10">
        <v>0.43312264343039991</v>
      </c>
      <c r="Q210" s="10">
        <v>0</v>
      </c>
      <c r="R210" s="10">
        <v>0.43312264343039991</v>
      </c>
      <c r="S210" s="9" t="s">
        <v>67</v>
      </c>
      <c r="T210" s="12">
        <v>45754</v>
      </c>
      <c r="U210" s="11">
        <v>5000</v>
      </c>
      <c r="V210" s="10">
        <v>4981</v>
      </c>
      <c r="W210" s="10">
        <v>19</v>
      </c>
      <c r="X210" s="10">
        <v>5398</v>
      </c>
      <c r="Y210" s="10">
        <v>0</v>
      </c>
      <c r="Z210" s="9" t="s">
        <v>128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68</v>
      </c>
      <c r="AI210" s="1">
        <v>4</v>
      </c>
      <c r="AJ210" s="3">
        <v>45754</v>
      </c>
      <c r="AK210" s="3">
        <v>45750</v>
      </c>
      <c r="AL210" s="3">
        <v>45744</v>
      </c>
      <c r="AM210" s="3">
        <v>45751</v>
      </c>
      <c r="AN210" s="3">
        <v>45752</v>
      </c>
      <c r="AO210" s="3">
        <v>45752</v>
      </c>
      <c r="AP210" s="3">
        <v>45749</v>
      </c>
      <c r="AQ210" s="3">
        <v>45753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 t="s">
        <v>146</v>
      </c>
      <c r="B211" s="14" t="s">
        <v>146</v>
      </c>
      <c r="C211" s="9" t="s">
        <v>115</v>
      </c>
      <c r="D211" s="13" t="s">
        <v>61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45777</v>
      </c>
      <c r="U211" s="11">
        <v>40000</v>
      </c>
      <c r="V211" s="10">
        <v>0</v>
      </c>
      <c r="W211" s="10">
        <v>40000</v>
      </c>
      <c r="X211" s="10">
        <v>0</v>
      </c>
      <c r="Y211" s="10">
        <v>42000</v>
      </c>
      <c r="Z211" s="9" t="s">
        <v>128</v>
      </c>
      <c r="AA211" s="8">
        <v>43027.600000000006</v>
      </c>
      <c r="AB211" s="8">
        <v>43027.600000000006</v>
      </c>
      <c r="AC211" s="8">
        <v>0</v>
      </c>
      <c r="AD211" s="8">
        <v>43027.600000000006</v>
      </c>
      <c r="AE211" s="8">
        <v>0</v>
      </c>
      <c r="AF211" s="8">
        <v>0</v>
      </c>
      <c r="AG211" s="1" t="s">
        <v>123</v>
      </c>
      <c r="AH211" s="1" t="s">
        <v>68</v>
      </c>
      <c r="AI211" s="1">
        <v>4</v>
      </c>
      <c r="AJ211" s="3">
        <v>45777</v>
      </c>
      <c r="AK211" s="3">
        <v>45773</v>
      </c>
      <c r="AL211" s="3">
        <v>45767</v>
      </c>
      <c r="AM211" s="3">
        <v>45774</v>
      </c>
      <c r="AN211" s="3">
        <v>45775</v>
      </c>
      <c r="AO211" s="3">
        <v>45775</v>
      </c>
      <c r="AP211" s="3">
        <v>45772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129</v>
      </c>
      <c r="BD211" s="56">
        <v>0</v>
      </c>
    </row>
    <row r="212" spans="1:56" ht="28.5" customHeight="1" x14ac:dyDescent="0.45">
      <c r="A212" s="3" t="s">
        <v>146</v>
      </c>
      <c r="B212" s="14" t="s">
        <v>146</v>
      </c>
      <c r="C212" s="9" t="s">
        <v>207</v>
      </c>
      <c r="D212" s="13" t="s">
        <v>61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92</v>
      </c>
      <c r="M212" s="10">
        <v>22</v>
      </c>
      <c r="N212" s="9">
        <v>40</v>
      </c>
      <c r="O212" s="9">
        <v>40</v>
      </c>
      <c r="P212" s="10">
        <v>651.31224575999988</v>
      </c>
      <c r="Q212" s="10">
        <v>0</v>
      </c>
      <c r="R212" s="10">
        <v>651.31224575999988</v>
      </c>
      <c r="S212" s="9" t="s">
        <v>114</v>
      </c>
      <c r="T212" s="12">
        <v>45777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128</v>
      </c>
      <c r="AA212" s="8">
        <v>32270.700000000004</v>
      </c>
      <c r="AB212" s="8">
        <v>32270.700000000004</v>
      </c>
      <c r="AC212" s="8">
        <v>0</v>
      </c>
      <c r="AD212" s="8">
        <v>32270.700000000004</v>
      </c>
      <c r="AE212" s="8">
        <v>0</v>
      </c>
      <c r="AF212" s="8">
        <v>0</v>
      </c>
      <c r="AG212" s="1" t="s">
        <v>61</v>
      </c>
      <c r="AH212" s="1" t="s">
        <v>68</v>
      </c>
      <c r="AI212" s="1">
        <v>4</v>
      </c>
      <c r="AJ212" s="3">
        <v>45777</v>
      </c>
      <c r="AK212" s="3">
        <v>45773</v>
      </c>
      <c r="AL212" s="3">
        <v>45767</v>
      </c>
      <c r="AM212" s="3">
        <v>45774</v>
      </c>
      <c r="AN212" s="3">
        <v>45775</v>
      </c>
      <c r="AO212" s="3">
        <v>45775</v>
      </c>
      <c r="AP212" s="3">
        <v>45772</v>
      </c>
      <c r="AQ212" s="3">
        <v>45776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129</v>
      </c>
      <c r="BD212" s="56">
        <v>0</v>
      </c>
    </row>
    <row r="213" spans="1:56" ht="28.5" customHeight="1" x14ac:dyDescent="0.45">
      <c r="A213" s="3" t="s">
        <v>146</v>
      </c>
      <c r="B213" s="14" t="s">
        <v>146</v>
      </c>
      <c r="C213" s="9" t="s">
        <v>350</v>
      </c>
      <c r="D213" s="13" t="s">
        <v>61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92</v>
      </c>
      <c r="M213" s="10">
        <v>22</v>
      </c>
      <c r="N213" s="9">
        <v>40</v>
      </c>
      <c r="O213" s="9">
        <v>40</v>
      </c>
      <c r="P213" s="10">
        <v>217.10408191999997</v>
      </c>
      <c r="Q213" s="10">
        <v>0</v>
      </c>
      <c r="R213" s="10">
        <v>217.10408191999997</v>
      </c>
      <c r="S213" s="9" t="s">
        <v>114</v>
      </c>
      <c r="T213" s="12">
        <v>45777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128</v>
      </c>
      <c r="AA213" s="8">
        <v>10756.900000000001</v>
      </c>
      <c r="AB213" s="8">
        <v>10756.900000000001</v>
      </c>
      <c r="AC213" s="8">
        <v>0</v>
      </c>
      <c r="AD213" s="8">
        <v>10756.900000000001</v>
      </c>
      <c r="AE213" s="8">
        <v>0</v>
      </c>
      <c r="AF213" s="8">
        <v>0</v>
      </c>
      <c r="AG213" s="1" t="s">
        <v>123</v>
      </c>
      <c r="AH213" s="1" t="s">
        <v>68</v>
      </c>
      <c r="AI213" s="1">
        <v>4</v>
      </c>
      <c r="AJ213" s="3">
        <v>45777</v>
      </c>
      <c r="AK213" s="3">
        <v>45773</v>
      </c>
      <c r="AL213" s="3">
        <v>45767</v>
      </c>
      <c r="AM213" s="3">
        <v>45774</v>
      </c>
      <c r="AN213" s="3">
        <v>45775</v>
      </c>
      <c r="AO213" s="3">
        <v>45775</v>
      </c>
      <c r="AP213" s="3">
        <v>45772</v>
      </c>
      <c r="AQ213" s="3">
        <v>45776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129</v>
      </c>
      <c r="BD213" s="56">
        <v>0</v>
      </c>
    </row>
    <row r="214" spans="1:56" ht="28.5" customHeight="1" x14ac:dyDescent="0.45">
      <c r="A214" s="3" t="s">
        <v>146</v>
      </c>
      <c r="B214" s="14" t="s">
        <v>146</v>
      </c>
      <c r="C214" s="9" t="s">
        <v>113</v>
      </c>
      <c r="D214" s="13" t="s">
        <v>159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114</v>
      </c>
      <c r="T214" s="12">
        <v>45777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128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21513.800000000003</v>
      </c>
      <c r="AF214" s="8">
        <v>0</v>
      </c>
      <c r="AG214" s="1" t="s">
        <v>123</v>
      </c>
      <c r="AH214" s="1" t="s">
        <v>68</v>
      </c>
      <c r="AI214" s="1">
        <v>4</v>
      </c>
      <c r="AJ214" s="3">
        <v>45777</v>
      </c>
      <c r="AK214" s="3">
        <v>45773</v>
      </c>
      <c r="AL214" s="3">
        <v>45767</v>
      </c>
      <c r="AM214" s="3">
        <v>45774</v>
      </c>
      <c r="AN214" s="3">
        <v>45775</v>
      </c>
      <c r="AO214" s="3">
        <v>45775</v>
      </c>
      <c r="AP214" s="3">
        <v>45772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129</v>
      </c>
      <c r="BD214" s="56">
        <v>1547.1290706666666</v>
      </c>
    </row>
    <row r="215" spans="1:56" ht="28.5" customHeight="1" x14ac:dyDescent="0.45">
      <c r="A215" s="3" t="s">
        <v>146</v>
      </c>
      <c r="B215" s="14" t="s">
        <v>146</v>
      </c>
      <c r="C215" s="9" t="s">
        <v>111</v>
      </c>
      <c r="D215" s="13" t="s">
        <v>61</v>
      </c>
      <c r="E215" s="9">
        <v>21</v>
      </c>
      <c r="F215" s="9">
        <v>40</v>
      </c>
      <c r="G215" s="9" t="s">
        <v>60</v>
      </c>
      <c r="H215" s="9" t="s">
        <v>66</v>
      </c>
      <c r="I215" s="9">
        <v>108</v>
      </c>
      <c r="J215" s="9" t="s">
        <v>57</v>
      </c>
      <c r="K215" s="9">
        <v>5</v>
      </c>
      <c r="L215" s="9" t="s">
        <v>91</v>
      </c>
      <c r="M215" s="10">
        <v>22</v>
      </c>
      <c r="N215" s="9">
        <v>42</v>
      </c>
      <c r="O215" s="9">
        <v>40</v>
      </c>
      <c r="P215" s="10">
        <v>227.95928601599996</v>
      </c>
      <c r="Q215" s="10">
        <v>0</v>
      </c>
      <c r="R215" s="10">
        <v>227.95928601599996</v>
      </c>
      <c r="S215" s="9" t="s">
        <v>67</v>
      </c>
      <c r="T215" s="12">
        <v>45777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128</v>
      </c>
      <c r="AA215" s="8">
        <v>11595.1</v>
      </c>
      <c r="AB215" s="8">
        <v>11595.1</v>
      </c>
      <c r="AC215" s="8">
        <v>0</v>
      </c>
      <c r="AD215" s="8">
        <v>11595.1</v>
      </c>
      <c r="AE215" s="8">
        <v>0</v>
      </c>
      <c r="AF215" s="8">
        <v>0</v>
      </c>
      <c r="AG215" s="1" t="s">
        <v>123</v>
      </c>
      <c r="AH215" s="1" t="s">
        <v>68</v>
      </c>
      <c r="AI215" s="1">
        <v>4</v>
      </c>
      <c r="AJ215" s="3">
        <v>45777</v>
      </c>
      <c r="AK215" s="3">
        <v>45773</v>
      </c>
      <c r="AL215" s="3">
        <v>45767</v>
      </c>
      <c r="AM215" s="3">
        <v>45774</v>
      </c>
      <c r="AN215" s="3">
        <v>45775</v>
      </c>
      <c r="AO215" s="3">
        <v>45775</v>
      </c>
      <c r="AP215" s="3">
        <v>45772</v>
      </c>
      <c r="AQ215" s="3">
        <v>45776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129</v>
      </c>
      <c r="BD215" s="56">
        <v>0</v>
      </c>
    </row>
    <row r="216" spans="1:56" ht="28.5" customHeight="1" x14ac:dyDescent="0.45">
      <c r="A216" s="3">
        <v>45631</v>
      </c>
      <c r="B216" s="14" t="s">
        <v>270</v>
      </c>
      <c r="C216" s="9" t="s">
        <v>113</v>
      </c>
      <c r="D216" s="13" t="s">
        <v>159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114</v>
      </c>
      <c r="T216" s="12" t="s">
        <v>63</v>
      </c>
      <c r="U216" s="11">
        <v>16000</v>
      </c>
      <c r="V216" s="10">
        <v>0</v>
      </c>
      <c r="W216" s="10">
        <v>16000</v>
      </c>
      <c r="X216" s="10">
        <v>0</v>
      </c>
      <c r="Y216" s="10">
        <v>16800</v>
      </c>
      <c r="Z216" s="9" t="s">
        <v>128</v>
      </c>
      <c r="AA216" s="8">
        <v>17211.04</v>
      </c>
      <c r="AB216" s="8">
        <v>17211.04</v>
      </c>
      <c r="AC216" s="8">
        <v>0</v>
      </c>
      <c r="AD216" s="8">
        <v>17211.04</v>
      </c>
      <c r="AE216" s="8">
        <v>0</v>
      </c>
      <c r="AF216" s="8">
        <v>0</v>
      </c>
      <c r="AG216" s="1" t="s">
        <v>123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 t="s">
        <v>331</v>
      </c>
      <c r="AZ216" s="2">
        <v>0</v>
      </c>
      <c r="BA216" s="2">
        <v>0</v>
      </c>
      <c r="BB216" s="2">
        <v>0</v>
      </c>
      <c r="BC216" s="1" t="s">
        <v>129</v>
      </c>
      <c r="BD216" s="56">
        <v>0</v>
      </c>
    </row>
    <row r="217" spans="1:56" ht="28.5" customHeight="1" x14ac:dyDescent="0.45">
      <c r="A217" s="3">
        <v>45628</v>
      </c>
      <c r="B217" s="14" t="s">
        <v>263</v>
      </c>
      <c r="C217" s="9" t="s">
        <v>113</v>
      </c>
      <c r="D217" s="13" t="s">
        <v>159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114</v>
      </c>
      <c r="T217" s="12" t="s">
        <v>63</v>
      </c>
      <c r="U217" s="11">
        <v>16000</v>
      </c>
      <c r="V217" s="10">
        <v>1759</v>
      </c>
      <c r="W217" s="10">
        <v>14241</v>
      </c>
      <c r="X217" s="10">
        <v>0</v>
      </c>
      <c r="Y217" s="10">
        <v>14953.050000000001</v>
      </c>
      <c r="Z217" s="9" t="s">
        <v>128</v>
      </c>
      <c r="AA217" s="8">
        <v>15318.901290000002</v>
      </c>
      <c r="AB217" s="8">
        <v>15318.901290000002</v>
      </c>
      <c r="AC217" s="8">
        <v>0</v>
      </c>
      <c r="AD217" s="8">
        <v>15318.901290000002</v>
      </c>
      <c r="AE217" s="8">
        <v>0</v>
      </c>
      <c r="AF217" s="8">
        <v>0</v>
      </c>
      <c r="AG217" s="1" t="s">
        <v>123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 t="s">
        <v>330</v>
      </c>
      <c r="AZ217" s="2">
        <v>0</v>
      </c>
      <c r="BA217" s="2">
        <v>0</v>
      </c>
      <c r="BB217" s="2">
        <v>0</v>
      </c>
      <c r="BC217" s="1" t="s">
        <v>129</v>
      </c>
      <c r="BD217" s="56">
        <v>0</v>
      </c>
    </row>
    <row r="218" spans="1:56" ht="28.5" customHeight="1" x14ac:dyDescent="0.45">
      <c r="A218" s="3">
        <v>45631</v>
      </c>
      <c r="B218" s="14" t="s">
        <v>271</v>
      </c>
      <c r="C218" s="9" t="s">
        <v>113</v>
      </c>
      <c r="D218" s="13" t="s">
        <v>159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114</v>
      </c>
      <c r="T218" s="12" t="s">
        <v>63</v>
      </c>
      <c r="U218" s="11">
        <v>16000</v>
      </c>
      <c r="V218" s="10">
        <v>0</v>
      </c>
      <c r="W218" s="10">
        <v>16000</v>
      </c>
      <c r="X218" s="10">
        <v>0</v>
      </c>
      <c r="Y218" s="10">
        <v>16800</v>
      </c>
      <c r="Z218" s="9" t="s">
        <v>128</v>
      </c>
      <c r="AA218" s="8">
        <v>17211.04</v>
      </c>
      <c r="AB218" s="8">
        <v>17211.04</v>
      </c>
      <c r="AC218" s="8">
        <v>0</v>
      </c>
      <c r="AD218" s="8">
        <v>17211.04</v>
      </c>
      <c r="AE218" s="8">
        <v>0</v>
      </c>
      <c r="AF218" s="8">
        <v>0</v>
      </c>
      <c r="AG218" s="1" t="s">
        <v>123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 t="s">
        <v>332</v>
      </c>
      <c r="AZ218" s="2">
        <v>0</v>
      </c>
      <c r="BA218" s="2">
        <v>0</v>
      </c>
      <c r="BB218" s="2">
        <v>0</v>
      </c>
      <c r="BC218" s="1" t="s">
        <v>129</v>
      </c>
      <c r="BD218" s="56">
        <v>0</v>
      </c>
    </row>
    <row r="219" spans="1:56" ht="28.5" customHeight="1" x14ac:dyDescent="0.45">
      <c r="A219" s="3">
        <v>45693</v>
      </c>
      <c r="B219" s="14" t="s">
        <v>400</v>
      </c>
      <c r="C219" s="9" t="s">
        <v>111</v>
      </c>
      <c r="D219" s="13" t="s">
        <v>397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128</v>
      </c>
      <c r="AA219" s="8">
        <v>3310.89</v>
      </c>
      <c r="AB219" s="8">
        <v>3310.89</v>
      </c>
      <c r="AC219" s="8">
        <v>0</v>
      </c>
      <c r="AD219" s="8">
        <v>3310.89</v>
      </c>
      <c r="AE219" s="8">
        <v>0</v>
      </c>
      <c r="AF219" s="8">
        <v>0</v>
      </c>
      <c r="AG219" s="1" t="s">
        <v>123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129</v>
      </c>
      <c r="BD219" s="56">
        <v>0</v>
      </c>
    </row>
    <row r="220" spans="1:56" ht="28.5" customHeight="1" x14ac:dyDescent="0.45">
      <c r="A220" s="3">
        <v>45693</v>
      </c>
      <c r="B220" s="14" t="s">
        <v>401</v>
      </c>
      <c r="C220" s="9" t="s">
        <v>111</v>
      </c>
      <c r="D220" s="13" t="s">
        <v>192</v>
      </c>
      <c r="E220" s="9">
        <v>21</v>
      </c>
      <c r="F220" s="9">
        <v>40</v>
      </c>
      <c r="G220" s="9" t="s">
        <v>60</v>
      </c>
      <c r="H220" s="9" t="s">
        <v>66</v>
      </c>
      <c r="I220" s="9">
        <v>108</v>
      </c>
      <c r="J220" s="9" t="s">
        <v>57</v>
      </c>
      <c r="K220" s="9">
        <v>5</v>
      </c>
      <c r="L220" s="9" t="s">
        <v>91</v>
      </c>
      <c r="M220" s="10">
        <v>22</v>
      </c>
      <c r="N220" s="9">
        <v>42</v>
      </c>
      <c r="O220" s="9">
        <v>40</v>
      </c>
      <c r="P220" s="10">
        <v>113.97964300799998</v>
      </c>
      <c r="Q220" s="10">
        <v>0</v>
      </c>
      <c r="R220" s="10">
        <v>113.97964300799998</v>
      </c>
      <c r="S220" s="9" t="s">
        <v>67</v>
      </c>
      <c r="T220" s="12" t="s">
        <v>63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128</v>
      </c>
      <c r="AA220" s="8">
        <v>5797.55</v>
      </c>
      <c r="AB220" s="8">
        <v>5797.55</v>
      </c>
      <c r="AC220" s="8">
        <v>0</v>
      </c>
      <c r="AD220" s="8">
        <v>5797.55</v>
      </c>
      <c r="AE220" s="8">
        <v>0</v>
      </c>
      <c r="AF220" s="8">
        <v>0</v>
      </c>
      <c r="AG220" s="1" t="s">
        <v>123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129</v>
      </c>
      <c r="BD220" s="56">
        <v>0</v>
      </c>
    </row>
    <row r="221" spans="1:56" ht="28.5" customHeight="1" x14ac:dyDescent="0.45">
      <c r="A221" s="3">
        <v>45667</v>
      </c>
      <c r="B221" s="14" t="s">
        <v>342</v>
      </c>
      <c r="C221" s="9" t="s">
        <v>111</v>
      </c>
      <c r="D221" s="13" t="s">
        <v>336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91</v>
      </c>
      <c r="M221" s="10">
        <v>22</v>
      </c>
      <c r="N221" s="9">
        <v>40</v>
      </c>
      <c r="O221" s="9">
        <v>40</v>
      </c>
      <c r="P221" s="10">
        <v>86.841632767999982</v>
      </c>
      <c r="Q221" s="10">
        <v>0</v>
      </c>
      <c r="R221" s="10">
        <v>86.841632767999982</v>
      </c>
      <c r="S221" s="9" t="s">
        <v>67</v>
      </c>
      <c r="T221" s="12" t="s">
        <v>63</v>
      </c>
      <c r="U221" s="11">
        <v>4000</v>
      </c>
      <c r="V221" s="10">
        <v>0</v>
      </c>
      <c r="W221" s="10">
        <v>4000</v>
      </c>
      <c r="X221" s="10">
        <v>0</v>
      </c>
      <c r="Y221" s="10">
        <v>4200</v>
      </c>
      <c r="Z221" s="9" t="s">
        <v>128</v>
      </c>
      <c r="AA221" s="8">
        <v>4414.5199999999995</v>
      </c>
      <c r="AB221" s="8">
        <v>4414.5199999999995</v>
      </c>
      <c r="AC221" s="8">
        <v>0</v>
      </c>
      <c r="AD221" s="8">
        <v>4414.5199999999995</v>
      </c>
      <c r="AE221" s="8">
        <v>0</v>
      </c>
      <c r="AF221" s="8">
        <v>0</v>
      </c>
      <c r="AG221" s="1" t="s">
        <v>123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129</v>
      </c>
      <c r="BD221" s="56">
        <v>0</v>
      </c>
    </row>
    <row r="222" spans="1:56" ht="28.5" customHeight="1" x14ac:dyDescent="0.45">
      <c r="A222" s="3" t="s">
        <v>146</v>
      </c>
      <c r="B222" s="14" t="s">
        <v>146</v>
      </c>
      <c r="C222" s="9" t="s">
        <v>113</v>
      </c>
      <c r="D222" s="13" t="s">
        <v>159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114</v>
      </c>
      <c r="T222" s="12" t="s">
        <v>63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128</v>
      </c>
      <c r="AA222" s="8">
        <v>10756.900000000001</v>
      </c>
      <c r="AB222" s="8">
        <v>10756.900000000001</v>
      </c>
      <c r="AC222" s="8">
        <v>0</v>
      </c>
      <c r="AD222" s="8">
        <v>10756.900000000001</v>
      </c>
      <c r="AE222" s="8">
        <v>0</v>
      </c>
      <c r="AF222" s="8">
        <v>0</v>
      </c>
      <c r="AG222" s="1" t="s">
        <v>122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129</v>
      </c>
      <c r="BD222" s="56">
        <v>0</v>
      </c>
    </row>
    <row r="223" spans="1:56" ht="28.5" customHeight="1" x14ac:dyDescent="0.45">
      <c r="A223" s="3">
        <v>45548</v>
      </c>
      <c r="B223" s="14" t="s">
        <v>216</v>
      </c>
      <c r="C223" s="9" t="s">
        <v>111</v>
      </c>
      <c r="D223" s="13" t="s">
        <v>210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91</v>
      </c>
      <c r="M223" s="10">
        <v>22</v>
      </c>
      <c r="N223" s="9">
        <v>40</v>
      </c>
      <c r="O223" s="9">
        <v>40</v>
      </c>
      <c r="P223" s="10">
        <v>217.10408191999997</v>
      </c>
      <c r="Q223" s="10">
        <v>0</v>
      </c>
      <c r="R223" s="10">
        <v>217.10408191999997</v>
      </c>
      <c r="S223" s="9" t="s">
        <v>67</v>
      </c>
      <c r="T223" s="12" t="s">
        <v>63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128</v>
      </c>
      <c r="AA223" s="8">
        <v>11036.3</v>
      </c>
      <c r="AB223" s="8">
        <v>11036.3</v>
      </c>
      <c r="AC223" s="8">
        <v>0</v>
      </c>
      <c r="AD223" s="8">
        <v>11036.3</v>
      </c>
      <c r="AE223" s="8">
        <v>0</v>
      </c>
      <c r="AF223" s="8">
        <v>0</v>
      </c>
      <c r="AG223" s="1" t="s">
        <v>126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129</v>
      </c>
      <c r="BD223" s="56">
        <v>0</v>
      </c>
    </row>
    <row r="224" spans="1:56" ht="28.5" customHeight="1" x14ac:dyDescent="0.45">
      <c r="A224" s="3">
        <v>45066</v>
      </c>
      <c r="B224" s="14" t="s">
        <v>136</v>
      </c>
      <c r="C224" s="9" t="s">
        <v>80</v>
      </c>
      <c r="D224" s="13" t="s">
        <v>135</v>
      </c>
      <c r="E224" s="9">
        <v>21</v>
      </c>
      <c r="F224" s="9">
        <v>38</v>
      </c>
      <c r="G224" s="9" t="s">
        <v>60</v>
      </c>
      <c r="H224" s="9" t="s">
        <v>76</v>
      </c>
      <c r="I224" s="9">
        <v>102</v>
      </c>
      <c r="J224" s="9" t="s">
        <v>57</v>
      </c>
      <c r="K224" s="9">
        <v>5</v>
      </c>
      <c r="L224" s="9" t="s">
        <v>92</v>
      </c>
      <c r="M224" s="10">
        <v>22</v>
      </c>
      <c r="N224" s="9">
        <v>40</v>
      </c>
      <c r="O224" s="9">
        <v>40</v>
      </c>
      <c r="P224" s="10">
        <v>108.55204095999999</v>
      </c>
      <c r="Q224" s="10">
        <v>0</v>
      </c>
      <c r="R224" s="10">
        <v>108.55204095999999</v>
      </c>
      <c r="S224" s="9" t="s">
        <v>67</v>
      </c>
      <c r="T224" s="12" t="s">
        <v>63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128</v>
      </c>
      <c r="AA224" s="8">
        <v>5518.15</v>
      </c>
      <c r="AB224" s="8">
        <v>5518.15</v>
      </c>
      <c r="AC224" s="8">
        <v>0</v>
      </c>
      <c r="AD224" s="8">
        <v>5518.15</v>
      </c>
      <c r="AE224" s="8">
        <v>0</v>
      </c>
      <c r="AF224" s="8">
        <v>0</v>
      </c>
      <c r="AG224" s="1" t="s">
        <v>123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129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21</v>
      </c>
      <c r="F225" s="9">
        <v>37</v>
      </c>
      <c r="G225" s="9">
        <v>0</v>
      </c>
      <c r="H225" s="9">
        <v>0</v>
      </c>
      <c r="I225" s="9">
        <v>74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 t="s">
        <v>83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128</v>
      </c>
      <c r="AA225" s="8">
        <v>238042.61129000003</v>
      </c>
      <c r="AB225" s="8">
        <v>216528.81129000001</v>
      </c>
      <c r="AC225" s="8">
        <v>21513.800000000003</v>
      </c>
      <c r="AD225" s="8">
        <v>216528.81129000001</v>
      </c>
      <c r="AE225" s="8">
        <v>21513.800000000003</v>
      </c>
      <c r="AF225" s="8" t="s">
        <v>58</v>
      </c>
      <c r="AG225" s="1" t="s">
        <v>122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130</v>
      </c>
      <c r="BD225" s="56">
        <v>0</v>
      </c>
    </row>
    <row r="226" spans="1:56" ht="28.5" customHeight="1" x14ac:dyDescent="0.45">
      <c r="A226" s="3">
        <v>45720</v>
      </c>
      <c r="B226" s="14" t="s">
        <v>507</v>
      </c>
      <c r="C226" s="9" t="s">
        <v>493</v>
      </c>
      <c r="D226" s="13" t="s">
        <v>494</v>
      </c>
      <c r="E226" s="9">
        <v>22</v>
      </c>
      <c r="F226" s="9">
        <v>34</v>
      </c>
      <c r="G226" s="9" t="s">
        <v>60</v>
      </c>
      <c r="H226" s="9" t="s">
        <v>66</v>
      </c>
      <c r="I226" s="9">
        <v>115</v>
      </c>
      <c r="J226" s="9" t="s">
        <v>78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372</v>
      </c>
      <c r="T226" s="12">
        <v>45746</v>
      </c>
      <c r="U226" s="11">
        <v>300000</v>
      </c>
      <c r="V226" s="10">
        <v>125000</v>
      </c>
      <c r="W226" s="10">
        <v>175000</v>
      </c>
      <c r="X226" s="10">
        <v>192540</v>
      </c>
      <c r="Y226" s="10">
        <v>112833</v>
      </c>
      <c r="Z226" s="9" t="s">
        <v>413</v>
      </c>
      <c r="AA226" s="8">
        <v>111915.66771000001</v>
      </c>
      <c r="AB226" s="8">
        <v>46648</v>
      </c>
      <c r="AC226" s="8">
        <v>65267.667710000009</v>
      </c>
      <c r="AD226" s="8">
        <v>0</v>
      </c>
      <c r="AE226" s="8">
        <v>111915.66771000001</v>
      </c>
      <c r="AF226" s="8">
        <v>0</v>
      </c>
      <c r="AG226" s="1" t="s">
        <v>123</v>
      </c>
      <c r="AH226" s="1" t="s">
        <v>68</v>
      </c>
      <c r="AI226" s="1">
        <v>4</v>
      </c>
      <c r="AJ226" s="3">
        <v>45746</v>
      </c>
      <c r="AK226" s="3">
        <v>45742</v>
      </c>
      <c r="AL226" s="3">
        <v>45736</v>
      </c>
      <c r="AM226" s="3">
        <v>45743</v>
      </c>
      <c r="AN226" s="3">
        <v>45744</v>
      </c>
      <c r="AO226" s="3">
        <v>45744</v>
      </c>
      <c r="AP226" s="3">
        <v>45741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416</v>
      </c>
      <c r="BD226" s="56">
        <v>6973.6327359211355</v>
      </c>
    </row>
    <row r="227" spans="1:56" ht="28.5" customHeight="1" x14ac:dyDescent="0.45">
      <c r="A227" s="3">
        <v>45720</v>
      </c>
      <c r="B227" s="14" t="s">
        <v>507</v>
      </c>
      <c r="C227" s="9" t="s">
        <v>493</v>
      </c>
      <c r="D227" s="13" t="s">
        <v>494</v>
      </c>
      <c r="E227" s="9">
        <v>22</v>
      </c>
      <c r="F227" s="9">
        <v>34</v>
      </c>
      <c r="G227" s="9" t="s">
        <v>60</v>
      </c>
      <c r="H227" s="9" t="s">
        <v>66</v>
      </c>
      <c r="I227" s="9">
        <v>115</v>
      </c>
      <c r="J227" s="9" t="s">
        <v>78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372</v>
      </c>
      <c r="T227" s="12">
        <v>45800</v>
      </c>
      <c r="U227" s="11">
        <v>3700000</v>
      </c>
      <c r="V227" s="10">
        <v>0</v>
      </c>
      <c r="W227" s="10">
        <v>3700000</v>
      </c>
      <c r="X227" s="10">
        <v>0</v>
      </c>
      <c r="Y227" s="10">
        <v>3885000</v>
      </c>
      <c r="Z227" s="9" t="s">
        <v>413</v>
      </c>
      <c r="AA227" s="8">
        <v>3669919.0000000005</v>
      </c>
      <c r="AB227" s="8">
        <v>0</v>
      </c>
      <c r="AC227" s="8">
        <v>3669919.0000000005</v>
      </c>
      <c r="AD227" s="8">
        <v>0</v>
      </c>
      <c r="AE227" s="8">
        <v>3669919.0000000005</v>
      </c>
      <c r="AF227" s="8">
        <v>0</v>
      </c>
      <c r="AG227" s="1" t="s">
        <v>123</v>
      </c>
      <c r="AH227" s="1" t="s">
        <v>68</v>
      </c>
      <c r="AI227" s="1">
        <v>4</v>
      </c>
      <c r="AJ227" s="3">
        <v>45800</v>
      </c>
      <c r="AK227" s="3">
        <v>45796</v>
      </c>
      <c r="AL227" s="3">
        <v>45790</v>
      </c>
      <c r="AM227" s="3">
        <v>45797</v>
      </c>
      <c r="AN227" s="3">
        <v>45798</v>
      </c>
      <c r="AO227" s="3">
        <v>45798</v>
      </c>
      <c r="AP227" s="3">
        <v>45795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416</v>
      </c>
      <c r="BD227" s="56">
        <v>392118.61208666681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21.6</v>
      </c>
      <c r="F228" s="9">
        <v>34</v>
      </c>
      <c r="G228" s="9">
        <v>0</v>
      </c>
      <c r="H228" s="9">
        <v>0</v>
      </c>
      <c r="I228" s="9">
        <v>97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413</v>
      </c>
      <c r="AA228" s="8">
        <v>3781834.6677100006</v>
      </c>
      <c r="AB228" s="8">
        <v>46648</v>
      </c>
      <c r="AC228" s="8">
        <v>3735186.6677100006</v>
      </c>
      <c r="AD228" s="8">
        <v>0</v>
      </c>
      <c r="AE228" s="8">
        <v>3781834.6677100006</v>
      </c>
      <c r="AF228" s="8" t="s">
        <v>58</v>
      </c>
      <c r="AG228" s="1" t="s">
        <v>61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416</v>
      </c>
      <c r="BD228" s="56">
        <v>0</v>
      </c>
    </row>
    <row r="229" spans="1:56" ht="28.5" customHeight="1" x14ac:dyDescent="0.45">
      <c r="A229" s="3">
        <v>45706</v>
      </c>
      <c r="B229" s="14" t="s">
        <v>523</v>
      </c>
      <c r="C229" s="9" t="s">
        <v>280</v>
      </c>
      <c r="D229" s="13" t="s">
        <v>281</v>
      </c>
      <c r="E229" s="9">
        <v>23</v>
      </c>
      <c r="F229" s="9">
        <v>38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45747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84</v>
      </c>
      <c r="AA229" s="8">
        <v>5518.15</v>
      </c>
      <c r="AB229" s="8">
        <v>5518.15</v>
      </c>
      <c r="AC229" s="8">
        <v>0</v>
      </c>
      <c r="AD229" s="8">
        <v>5518.15</v>
      </c>
      <c r="AE229" s="8">
        <v>0</v>
      </c>
      <c r="AF229" s="8" t="s">
        <v>234</v>
      </c>
      <c r="AG229" s="1" t="s">
        <v>61</v>
      </c>
      <c r="AH229" s="1" t="s">
        <v>68</v>
      </c>
      <c r="AI229" s="1">
        <v>4</v>
      </c>
      <c r="AJ229" s="3">
        <v>45747</v>
      </c>
      <c r="AK229" s="3">
        <v>45743</v>
      </c>
      <c r="AL229" s="3">
        <v>45737</v>
      </c>
      <c r="AM229" s="3">
        <v>45744</v>
      </c>
      <c r="AN229" s="3">
        <v>45745</v>
      </c>
      <c r="AO229" s="3">
        <v>45745</v>
      </c>
      <c r="AP229" s="3">
        <v>45742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 t="s">
        <v>438</v>
      </c>
      <c r="AZ229" s="2">
        <v>0</v>
      </c>
      <c r="BA229" s="2">
        <v>0</v>
      </c>
      <c r="BB229" s="2">
        <v>0</v>
      </c>
      <c r="BC229" s="1" t="s">
        <v>105</v>
      </c>
      <c r="BD229" s="56">
        <v>0</v>
      </c>
    </row>
    <row r="230" spans="1:56" ht="28.5" customHeight="1" x14ac:dyDescent="0.45">
      <c r="A230" s="3">
        <v>45723</v>
      </c>
      <c r="B230" s="14" t="s">
        <v>536</v>
      </c>
      <c r="C230" s="9" t="s">
        <v>280</v>
      </c>
      <c r="D230" s="13" t="s">
        <v>272</v>
      </c>
      <c r="E230" s="9">
        <v>23</v>
      </c>
      <c r="F230" s="9">
        <v>38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>
        <v>45747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84</v>
      </c>
      <c r="AA230" s="8">
        <v>5518.15</v>
      </c>
      <c r="AB230" s="8">
        <v>5518.15</v>
      </c>
      <c r="AC230" s="8">
        <v>0</v>
      </c>
      <c r="AD230" s="8">
        <v>0</v>
      </c>
      <c r="AE230" s="8">
        <v>5518.15</v>
      </c>
      <c r="AF230" s="8" t="s">
        <v>234</v>
      </c>
      <c r="AG230" s="1" t="s">
        <v>61</v>
      </c>
      <c r="AH230" s="1" t="s">
        <v>68</v>
      </c>
      <c r="AI230" s="1">
        <v>4</v>
      </c>
      <c r="AJ230" s="3">
        <v>45747</v>
      </c>
      <c r="AK230" s="3">
        <v>45743</v>
      </c>
      <c r="AL230" s="3">
        <v>45737</v>
      </c>
      <c r="AM230" s="3">
        <v>45744</v>
      </c>
      <c r="AN230" s="3">
        <v>45745</v>
      </c>
      <c r="AO230" s="3">
        <v>45745</v>
      </c>
      <c r="AP230" s="3">
        <v>45742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0</v>
      </c>
    </row>
    <row r="231" spans="1:56" ht="28.5" customHeight="1" x14ac:dyDescent="0.45">
      <c r="A231" s="3" t="s">
        <v>146</v>
      </c>
      <c r="B231" s="14" t="s">
        <v>146</v>
      </c>
      <c r="C231" s="9" t="s">
        <v>320</v>
      </c>
      <c r="D231" s="13" t="s">
        <v>61</v>
      </c>
      <c r="E231" s="9">
        <v>23</v>
      </c>
      <c r="F231" s="9">
        <v>34</v>
      </c>
      <c r="G231" s="9" t="s">
        <v>60</v>
      </c>
      <c r="H231" s="9">
        <v>0</v>
      </c>
      <c r="I231" s="9">
        <v>68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45777</v>
      </c>
      <c r="U231" s="11">
        <v>70000</v>
      </c>
      <c r="V231" s="10">
        <v>0</v>
      </c>
      <c r="W231" s="10">
        <v>70000</v>
      </c>
      <c r="X231" s="10">
        <v>0</v>
      </c>
      <c r="Y231" s="10">
        <v>73500</v>
      </c>
      <c r="Z231" s="9" t="s">
        <v>84</v>
      </c>
      <c r="AA231" s="8">
        <v>69430.899999999994</v>
      </c>
      <c r="AB231" s="8">
        <v>3030</v>
      </c>
      <c r="AC231" s="8">
        <v>66400.899999999994</v>
      </c>
      <c r="AD231" s="8">
        <v>0</v>
      </c>
      <c r="AE231" s="8">
        <v>0</v>
      </c>
      <c r="AF231" s="8">
        <v>0</v>
      </c>
      <c r="AG231" s="1" t="s">
        <v>61</v>
      </c>
      <c r="AH231" s="1" t="s">
        <v>74</v>
      </c>
      <c r="AI231" s="1">
        <v>2</v>
      </c>
      <c r="AJ231" s="3">
        <v>45777</v>
      </c>
      <c r="AK231" s="3">
        <v>0</v>
      </c>
      <c r="AL231" s="3">
        <v>45768</v>
      </c>
      <c r="AM231" s="3">
        <v>45775</v>
      </c>
      <c r="AN231" s="3">
        <v>45776</v>
      </c>
      <c r="AO231" s="3">
        <v>45776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105</v>
      </c>
      <c r="BD231" s="56">
        <v>4963.4672749999982</v>
      </c>
    </row>
    <row r="232" spans="1:56" ht="28.5" customHeight="1" x14ac:dyDescent="0.45">
      <c r="A232" s="3" t="s">
        <v>146</v>
      </c>
      <c r="B232" s="14" t="s">
        <v>146</v>
      </c>
      <c r="C232" s="9" t="s">
        <v>344</v>
      </c>
      <c r="D232" s="13" t="s">
        <v>61</v>
      </c>
      <c r="E232" s="9">
        <v>23</v>
      </c>
      <c r="F232" s="9">
        <v>34</v>
      </c>
      <c r="G232" s="9" t="s">
        <v>60</v>
      </c>
      <c r="H232" s="9" t="s">
        <v>66</v>
      </c>
      <c r="I232" s="9">
        <v>92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133</v>
      </c>
      <c r="T232" s="12">
        <v>45777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84</v>
      </c>
      <c r="AA232" s="8">
        <v>9918.7000000000007</v>
      </c>
      <c r="AB232" s="8">
        <v>0</v>
      </c>
      <c r="AC232" s="8">
        <v>9918.7000000000007</v>
      </c>
      <c r="AD232" s="8">
        <v>0</v>
      </c>
      <c r="AE232" s="8">
        <v>9918.7000000000007</v>
      </c>
      <c r="AF232" s="8">
        <v>0</v>
      </c>
      <c r="AG232" s="1" t="s">
        <v>122</v>
      </c>
      <c r="AH232" s="1" t="s">
        <v>68</v>
      </c>
      <c r="AI232" s="1">
        <v>4</v>
      </c>
      <c r="AJ232" s="3">
        <v>45777</v>
      </c>
      <c r="AK232" s="3">
        <v>45773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105</v>
      </c>
      <c r="BD232" s="56">
        <v>741.42282499999999</v>
      </c>
    </row>
    <row r="233" spans="1:56" ht="28.5" customHeight="1" x14ac:dyDescent="0.45">
      <c r="A233" s="3" t="s">
        <v>146</v>
      </c>
      <c r="B233" s="14" t="s">
        <v>146</v>
      </c>
      <c r="C233" s="9" t="s">
        <v>194</v>
      </c>
      <c r="D233" s="13" t="s">
        <v>61</v>
      </c>
      <c r="E233" s="9">
        <v>23</v>
      </c>
      <c r="F233" s="9">
        <v>34</v>
      </c>
      <c r="G233" s="9" t="s">
        <v>60</v>
      </c>
      <c r="H233" s="9">
        <v>0</v>
      </c>
      <c r="I233" s="9">
        <v>68</v>
      </c>
      <c r="J233" s="9" t="s">
        <v>57</v>
      </c>
      <c r="K233" s="9">
        <v>5</v>
      </c>
      <c r="L233" s="9" t="s">
        <v>93</v>
      </c>
      <c r="M233" s="10">
        <v>24</v>
      </c>
      <c r="N233" s="9">
        <v>37</v>
      </c>
      <c r="O233" s="9">
        <v>50</v>
      </c>
      <c r="P233" s="10">
        <v>273.84719423999996</v>
      </c>
      <c r="Q233" s="10">
        <v>0</v>
      </c>
      <c r="R233" s="10">
        <v>273.84719423999996</v>
      </c>
      <c r="S233" s="9" t="s">
        <v>133</v>
      </c>
      <c r="T233" s="12">
        <v>45777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84</v>
      </c>
      <c r="AA233" s="8">
        <v>9918.7000000000007</v>
      </c>
      <c r="AB233" s="8">
        <v>0</v>
      </c>
      <c r="AC233" s="8">
        <v>9918.7000000000007</v>
      </c>
      <c r="AD233" s="8">
        <v>0</v>
      </c>
      <c r="AE233" s="8">
        <v>0</v>
      </c>
      <c r="AF233" s="8">
        <v>0</v>
      </c>
      <c r="AG233" s="1" t="s">
        <v>123</v>
      </c>
      <c r="AH233" s="1" t="s">
        <v>72</v>
      </c>
      <c r="AI233" s="1">
        <v>3</v>
      </c>
      <c r="AJ233" s="3">
        <v>45777</v>
      </c>
      <c r="AK233" s="3">
        <v>0</v>
      </c>
      <c r="AL233" s="3">
        <v>45767</v>
      </c>
      <c r="AM233" s="3">
        <v>45774</v>
      </c>
      <c r="AN233" s="3">
        <v>45775</v>
      </c>
      <c r="AO233" s="3">
        <v>45775</v>
      </c>
      <c r="AP233" s="3">
        <v>45772</v>
      </c>
      <c r="AQ233" s="3">
        <v>45776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105</v>
      </c>
      <c r="BD233" s="56">
        <v>741.42282499999999</v>
      </c>
    </row>
    <row r="234" spans="1:56" ht="28.5" customHeight="1" x14ac:dyDescent="0.45">
      <c r="A234" s="3" t="s">
        <v>146</v>
      </c>
      <c r="B234" s="14" t="s">
        <v>146</v>
      </c>
      <c r="C234" s="9" t="s">
        <v>280</v>
      </c>
      <c r="D234" s="13" t="s">
        <v>61</v>
      </c>
      <c r="E234" s="9">
        <v>23</v>
      </c>
      <c r="F234" s="9">
        <v>34</v>
      </c>
      <c r="G234" s="9" t="s">
        <v>60</v>
      </c>
      <c r="H234" s="9" t="s">
        <v>66</v>
      </c>
      <c r="I234" s="9">
        <v>92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45777</v>
      </c>
      <c r="U234" s="11">
        <v>10000</v>
      </c>
      <c r="V234" s="10">
        <v>0</v>
      </c>
      <c r="W234" s="10">
        <v>10000</v>
      </c>
      <c r="X234" s="10">
        <v>0</v>
      </c>
      <c r="Y234" s="10">
        <v>10500</v>
      </c>
      <c r="Z234" s="9" t="s">
        <v>84</v>
      </c>
      <c r="AA234" s="8">
        <v>9918.7000000000007</v>
      </c>
      <c r="AB234" s="8">
        <v>0</v>
      </c>
      <c r="AC234" s="8">
        <v>9918.7000000000007</v>
      </c>
      <c r="AD234" s="8">
        <v>0</v>
      </c>
      <c r="AE234" s="8">
        <v>9918.7000000000007</v>
      </c>
      <c r="AF234" s="8">
        <v>0</v>
      </c>
      <c r="AG234" s="1" t="s">
        <v>122</v>
      </c>
      <c r="AH234" s="1" t="s">
        <v>68</v>
      </c>
      <c r="AI234" s="1">
        <v>4</v>
      </c>
      <c r="AJ234" s="3">
        <v>45777</v>
      </c>
      <c r="AK234" s="3">
        <v>45773</v>
      </c>
      <c r="AL234" s="3">
        <v>45767</v>
      </c>
      <c r="AM234" s="3">
        <v>45774</v>
      </c>
      <c r="AN234" s="3">
        <v>45775</v>
      </c>
      <c r="AO234" s="3">
        <v>45775</v>
      </c>
      <c r="AP234" s="3">
        <v>45772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105</v>
      </c>
      <c r="BD234" s="56">
        <v>741.42282499999999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84</v>
      </c>
      <c r="AA235" s="8">
        <v>110223.29999999999</v>
      </c>
      <c r="AB235" s="8">
        <v>14066.3</v>
      </c>
      <c r="AC235" s="8">
        <v>96156.999999999985</v>
      </c>
      <c r="AD235" s="8">
        <v>5518.15</v>
      </c>
      <c r="AE235" s="8">
        <v>25355.550000000003</v>
      </c>
      <c r="AF235" s="8" t="s">
        <v>58</v>
      </c>
      <c r="AG235" s="1" t="s">
        <v>123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105</v>
      </c>
      <c r="BD235" s="56">
        <v>0</v>
      </c>
    </row>
    <row r="236" spans="1:56" ht="28.5" customHeight="1" x14ac:dyDescent="0.45">
      <c r="A236" s="3">
        <v>45733</v>
      </c>
      <c r="B236" s="14" t="s">
        <v>632</v>
      </c>
      <c r="C236" s="9" t="s">
        <v>633</v>
      </c>
      <c r="D236" s="13" t="s">
        <v>634</v>
      </c>
      <c r="E236" s="9">
        <v>23</v>
      </c>
      <c r="F236" s="9">
        <v>34</v>
      </c>
      <c r="G236" s="9" t="s">
        <v>199</v>
      </c>
      <c r="H236" s="9">
        <v>0</v>
      </c>
      <c r="I236" s="9">
        <v>68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45750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201</v>
      </c>
      <c r="AA236" s="8">
        <v>4959.3500000000004</v>
      </c>
      <c r="AB236" s="8">
        <v>0</v>
      </c>
      <c r="AC236" s="8">
        <v>4959.3500000000004</v>
      </c>
      <c r="AD236" s="8">
        <v>0</v>
      </c>
      <c r="AE236" s="8">
        <v>0</v>
      </c>
      <c r="AF236" s="8">
        <v>0</v>
      </c>
      <c r="AG236" s="1" t="s">
        <v>123</v>
      </c>
      <c r="AH236" s="1" t="s">
        <v>74</v>
      </c>
      <c r="AI236" s="1">
        <v>2</v>
      </c>
      <c r="AJ236" s="3">
        <v>45750</v>
      </c>
      <c r="AK236" s="3">
        <v>0</v>
      </c>
      <c r="AL236" s="3">
        <v>45741</v>
      </c>
      <c r="AM236" s="3">
        <v>45748</v>
      </c>
      <c r="AN236" s="3">
        <v>45749</v>
      </c>
      <c r="AO236" s="3">
        <v>45749</v>
      </c>
      <c r="AP236" s="3">
        <v>45745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200</v>
      </c>
      <c r="BD236" s="56">
        <v>400.2085242222222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23</v>
      </c>
      <c r="F237" s="9">
        <v>34</v>
      </c>
      <c r="G237" s="9" t="s">
        <v>199</v>
      </c>
      <c r="H237" s="9">
        <v>0</v>
      </c>
      <c r="I237" s="9">
        <v>68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201</v>
      </c>
      <c r="AA237" s="8">
        <v>4959.3500000000004</v>
      </c>
      <c r="AB237" s="8">
        <v>0</v>
      </c>
      <c r="AC237" s="8">
        <v>4959.3500000000004</v>
      </c>
      <c r="AD237" s="8">
        <v>0</v>
      </c>
      <c r="AE237" s="8">
        <v>0</v>
      </c>
      <c r="AF237" s="8">
        <v>0</v>
      </c>
      <c r="AG237" s="1" t="s">
        <v>122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200</v>
      </c>
      <c r="BD237" s="56">
        <v>0</v>
      </c>
    </row>
    <row r="238" spans="1:56" ht="28.5" customHeight="1" x14ac:dyDescent="0.45">
      <c r="A238" s="3">
        <v>45729</v>
      </c>
      <c r="B238" s="14" t="s">
        <v>628</v>
      </c>
      <c r="C238" s="9" t="s">
        <v>264</v>
      </c>
      <c r="D238" s="13" t="s">
        <v>193</v>
      </c>
      <c r="E238" s="9">
        <v>23</v>
      </c>
      <c r="F238" s="9">
        <v>34</v>
      </c>
      <c r="G238" s="9" t="s">
        <v>574</v>
      </c>
      <c r="H238" s="9">
        <v>0</v>
      </c>
      <c r="I238" s="9">
        <v>68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45747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575</v>
      </c>
      <c r="AA238" s="8">
        <v>4959.3500000000004</v>
      </c>
      <c r="AB238" s="8">
        <v>4959.3500000000004</v>
      </c>
      <c r="AC238" s="8">
        <v>0</v>
      </c>
      <c r="AD238" s="8">
        <v>0</v>
      </c>
      <c r="AE238" s="8">
        <v>0</v>
      </c>
      <c r="AF238" s="8">
        <v>0</v>
      </c>
      <c r="AG238" s="1" t="s">
        <v>122</v>
      </c>
      <c r="AH238" s="1" t="s">
        <v>74</v>
      </c>
      <c r="AI238" s="1">
        <v>2</v>
      </c>
      <c r="AJ238" s="3">
        <v>45747</v>
      </c>
      <c r="AK238" s="3">
        <v>0</v>
      </c>
      <c r="AL238" s="3">
        <v>45738</v>
      </c>
      <c r="AM238" s="3">
        <v>45745</v>
      </c>
      <c r="AN238" s="3">
        <v>45746</v>
      </c>
      <c r="AO238" s="3">
        <v>45746</v>
      </c>
      <c r="AP238" s="3">
        <v>45742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200</v>
      </c>
      <c r="BD238" s="56">
        <v>0</v>
      </c>
    </row>
    <row r="239" spans="1:56" ht="28.5" customHeight="1" x14ac:dyDescent="0.45">
      <c r="A239" s="3">
        <v>45729</v>
      </c>
      <c r="B239" s="14" t="s">
        <v>628</v>
      </c>
      <c r="C239" s="9" t="s">
        <v>264</v>
      </c>
      <c r="D239" s="13" t="s">
        <v>576</v>
      </c>
      <c r="E239" s="9">
        <v>23</v>
      </c>
      <c r="F239" s="9">
        <v>34</v>
      </c>
      <c r="G239" s="9" t="s">
        <v>574</v>
      </c>
      <c r="H239" s="9">
        <v>0</v>
      </c>
      <c r="I239" s="9">
        <v>68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45747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575</v>
      </c>
      <c r="AA239" s="8">
        <v>4959.3500000000004</v>
      </c>
      <c r="AB239" s="8">
        <v>2451</v>
      </c>
      <c r="AC239" s="8">
        <v>2508.3500000000004</v>
      </c>
      <c r="AD239" s="8">
        <v>0</v>
      </c>
      <c r="AE239" s="8">
        <v>0</v>
      </c>
      <c r="AF239" s="8">
        <v>0</v>
      </c>
      <c r="AG239" s="1" t="s">
        <v>123</v>
      </c>
      <c r="AH239" s="1" t="s">
        <v>74</v>
      </c>
      <c r="AI239" s="1">
        <v>2</v>
      </c>
      <c r="AJ239" s="3">
        <v>45747</v>
      </c>
      <c r="AK239" s="3">
        <v>0</v>
      </c>
      <c r="AL239" s="3">
        <v>45738</v>
      </c>
      <c r="AM239" s="3">
        <v>45745</v>
      </c>
      <c r="AN239" s="3">
        <v>45746</v>
      </c>
      <c r="AO239" s="3">
        <v>45746</v>
      </c>
      <c r="AP239" s="3">
        <v>45742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200</v>
      </c>
      <c r="BD239" s="56">
        <v>202.41827088888891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23</v>
      </c>
      <c r="F240" s="9">
        <v>34</v>
      </c>
      <c r="G240" s="9" t="s">
        <v>574</v>
      </c>
      <c r="H240" s="9">
        <v>0</v>
      </c>
      <c r="I240" s="9">
        <v>68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575</v>
      </c>
      <c r="AA240" s="8">
        <v>9918.7000000000007</v>
      </c>
      <c r="AB240" s="8">
        <v>7410.35</v>
      </c>
      <c r="AC240" s="8">
        <v>2508.3500000000004</v>
      </c>
      <c r="AD240" s="8">
        <v>0</v>
      </c>
      <c r="AE240" s="8">
        <v>0</v>
      </c>
      <c r="AF240" s="8" t="s">
        <v>58</v>
      </c>
      <c r="AG240" s="1" t="s">
        <v>125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200</v>
      </c>
      <c r="BD240" s="56">
        <v>0</v>
      </c>
    </row>
    <row r="241" spans="1:56" ht="28.5" customHeight="1" x14ac:dyDescent="0.45">
      <c r="A241" s="3">
        <v>45729</v>
      </c>
      <c r="B241" s="14" t="s">
        <v>578</v>
      </c>
      <c r="C241" s="9" t="s">
        <v>579</v>
      </c>
      <c r="D241" s="13" t="s">
        <v>580</v>
      </c>
      <c r="E241" s="9">
        <v>23</v>
      </c>
      <c r="F241" s="9">
        <v>34</v>
      </c>
      <c r="G241" s="9" t="s">
        <v>60</v>
      </c>
      <c r="H241" s="9" t="s">
        <v>66</v>
      </c>
      <c r="I241" s="9">
        <v>105</v>
      </c>
      <c r="J241" s="9" t="s">
        <v>57</v>
      </c>
      <c r="K241" s="9">
        <v>5</v>
      </c>
      <c r="L241" s="9" t="s">
        <v>92</v>
      </c>
      <c r="M241" s="10">
        <v>24</v>
      </c>
      <c r="N241" s="9">
        <v>37</v>
      </c>
      <c r="O241" s="9">
        <v>70</v>
      </c>
      <c r="P241" s="10">
        <v>191.69303596799998</v>
      </c>
      <c r="Q241" s="10">
        <v>35</v>
      </c>
      <c r="R241" s="10">
        <v>156.69303596799998</v>
      </c>
      <c r="S241" s="9" t="s">
        <v>71</v>
      </c>
      <c r="T241" s="12">
        <v>45743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309</v>
      </c>
      <c r="AA241" s="8">
        <v>4959.3500000000004</v>
      </c>
      <c r="AB241" s="8">
        <v>4959.3500000000004</v>
      </c>
      <c r="AC241" s="8">
        <v>0</v>
      </c>
      <c r="AD241" s="8">
        <v>4959.3500000000004</v>
      </c>
      <c r="AE241" s="8">
        <v>0</v>
      </c>
      <c r="AF241" s="8" t="s">
        <v>351</v>
      </c>
      <c r="AG241" s="1" t="s">
        <v>122</v>
      </c>
      <c r="AH241" s="1" t="s">
        <v>68</v>
      </c>
      <c r="AI241" s="1">
        <v>4</v>
      </c>
      <c r="AJ241" s="3">
        <v>45743</v>
      </c>
      <c r="AK241" s="3">
        <v>45739</v>
      </c>
      <c r="AL241" s="3">
        <v>45733</v>
      </c>
      <c r="AM241" s="3">
        <v>45740</v>
      </c>
      <c r="AN241" s="3">
        <v>45741</v>
      </c>
      <c r="AO241" s="3">
        <v>45741</v>
      </c>
      <c r="AP241" s="3">
        <v>45738</v>
      </c>
      <c r="AQ241" s="3">
        <v>45742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108</v>
      </c>
      <c r="BD241" s="56">
        <v>0</v>
      </c>
    </row>
    <row r="242" spans="1:56" ht="28.5" customHeight="1" x14ac:dyDescent="0.45">
      <c r="A242" s="3">
        <v>45727</v>
      </c>
      <c r="B242" s="14" t="s">
        <v>581</v>
      </c>
      <c r="C242" s="9" t="s">
        <v>115</v>
      </c>
      <c r="D242" s="13" t="s">
        <v>59</v>
      </c>
      <c r="E242" s="9">
        <v>23</v>
      </c>
      <c r="F242" s="9">
        <v>40</v>
      </c>
      <c r="G242" s="9" t="s">
        <v>60</v>
      </c>
      <c r="H242" s="9" t="s">
        <v>66</v>
      </c>
      <c r="I242" s="9">
        <v>125</v>
      </c>
      <c r="J242" s="9" t="s">
        <v>57</v>
      </c>
      <c r="K242" s="9">
        <v>5</v>
      </c>
      <c r="L242" s="9" t="s">
        <v>252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45743</v>
      </c>
      <c r="U242" s="11">
        <v>10938</v>
      </c>
      <c r="V242" s="10">
        <v>0</v>
      </c>
      <c r="W242" s="10">
        <v>10938</v>
      </c>
      <c r="X242" s="10">
        <v>0</v>
      </c>
      <c r="Y242" s="10">
        <v>0</v>
      </c>
      <c r="Z242" s="9" t="s">
        <v>309</v>
      </c>
      <c r="AA242" s="8">
        <v>12682.720380000002</v>
      </c>
      <c r="AB242" s="8">
        <v>6917</v>
      </c>
      <c r="AC242" s="8">
        <v>5765.7203800000025</v>
      </c>
      <c r="AD242" s="8">
        <v>4692</v>
      </c>
      <c r="AE242" s="8">
        <v>7990.7203800000025</v>
      </c>
      <c r="AF242" s="8" t="s">
        <v>315</v>
      </c>
      <c r="AG242" s="1" t="s">
        <v>122</v>
      </c>
      <c r="AH242" s="1" t="s">
        <v>163</v>
      </c>
      <c r="AI242" s="1">
        <v>2</v>
      </c>
      <c r="AJ242" s="3">
        <v>45743</v>
      </c>
      <c r="AK242" s="3">
        <v>45741</v>
      </c>
      <c r="AL242" s="3">
        <v>0</v>
      </c>
      <c r="AM242" s="3">
        <v>0</v>
      </c>
      <c r="AN242" s="3">
        <v>0</v>
      </c>
      <c r="AO242" s="3">
        <v>45742</v>
      </c>
      <c r="AP242" s="3">
        <v>45738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158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108</v>
      </c>
      <c r="BD242" s="56">
        <v>508.34434683666689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23</v>
      </c>
      <c r="F243" s="9">
        <v>37</v>
      </c>
      <c r="G243" s="9">
        <v>0</v>
      </c>
      <c r="H243" s="9">
        <v>0</v>
      </c>
      <c r="I243" s="9">
        <v>85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309</v>
      </c>
      <c r="AA243" s="8">
        <v>17642.070380000005</v>
      </c>
      <c r="AB243" s="8">
        <v>11876.35</v>
      </c>
      <c r="AC243" s="8">
        <v>5765.7203800000025</v>
      </c>
      <c r="AD243" s="8">
        <v>9651.35</v>
      </c>
      <c r="AE243" s="8">
        <v>7990.7203800000025</v>
      </c>
      <c r="AF243" s="8" t="s">
        <v>58</v>
      </c>
      <c r="AG243" s="1" t="s">
        <v>122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310</v>
      </c>
      <c r="BD243" s="56">
        <v>0</v>
      </c>
    </row>
    <row r="244" spans="1:56" ht="28.5" customHeight="1" x14ac:dyDescent="0.45">
      <c r="A244" s="3">
        <v>45601</v>
      </c>
      <c r="B244" s="14" t="s">
        <v>240</v>
      </c>
      <c r="C244" s="9" t="s">
        <v>94</v>
      </c>
      <c r="D244" s="13" t="s">
        <v>157</v>
      </c>
      <c r="E244" s="9">
        <v>23</v>
      </c>
      <c r="F244" s="9">
        <v>37</v>
      </c>
      <c r="G244" s="9" t="s">
        <v>60</v>
      </c>
      <c r="H244" s="9">
        <v>0</v>
      </c>
      <c r="I244" s="9">
        <v>130</v>
      </c>
      <c r="J244" s="9" t="s">
        <v>57</v>
      </c>
      <c r="K244" s="9">
        <v>5</v>
      </c>
      <c r="L244" s="9" t="s">
        <v>92</v>
      </c>
      <c r="M244" s="10">
        <v>24</v>
      </c>
      <c r="N244" s="9">
        <v>40</v>
      </c>
      <c r="O244" s="9">
        <v>55</v>
      </c>
      <c r="P244" s="10">
        <v>3256.5612287999998</v>
      </c>
      <c r="Q244" s="10">
        <v>3256.5612287999998</v>
      </c>
      <c r="R244" s="10">
        <v>0</v>
      </c>
      <c r="S244" s="9" t="s">
        <v>100</v>
      </c>
      <c r="T244" s="12">
        <v>45797</v>
      </c>
      <c r="U244" s="11">
        <v>100000</v>
      </c>
      <c r="V244" s="10">
        <v>0</v>
      </c>
      <c r="W244" s="10">
        <v>100000</v>
      </c>
      <c r="X244" s="10">
        <v>0</v>
      </c>
      <c r="Y244" s="10">
        <v>105000</v>
      </c>
      <c r="Z244" s="9" t="s">
        <v>402</v>
      </c>
      <c r="AA244" s="8">
        <v>107569.00000000001</v>
      </c>
      <c r="AB244" s="8">
        <v>0</v>
      </c>
      <c r="AC244" s="8">
        <v>107569.00000000001</v>
      </c>
      <c r="AD244" s="8">
        <v>0</v>
      </c>
      <c r="AE244" s="8">
        <v>0</v>
      </c>
      <c r="AF244" s="8" t="s">
        <v>403</v>
      </c>
      <c r="AG244" s="1" t="s">
        <v>123</v>
      </c>
      <c r="AH244" s="1" t="s">
        <v>72</v>
      </c>
      <c r="AI244" s="1">
        <v>3</v>
      </c>
      <c r="AJ244" s="3">
        <v>45797</v>
      </c>
      <c r="AK244" s="3">
        <v>0</v>
      </c>
      <c r="AL244" s="3">
        <v>45787</v>
      </c>
      <c r="AM244" s="3">
        <v>45794</v>
      </c>
      <c r="AN244" s="3">
        <v>45795</v>
      </c>
      <c r="AO244" s="3">
        <v>45795</v>
      </c>
      <c r="AP244" s="3">
        <v>45792</v>
      </c>
      <c r="AQ244" s="3">
        <v>45796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482</v>
      </c>
      <c r="AZ244" s="2">
        <v>0</v>
      </c>
      <c r="BA244" s="2">
        <v>0</v>
      </c>
      <c r="BB244" s="2">
        <v>0</v>
      </c>
      <c r="BC244" s="1" t="s">
        <v>120</v>
      </c>
      <c r="BD244" s="56">
        <v>13779.977343611114</v>
      </c>
    </row>
    <row r="245" spans="1:56" ht="28.5" customHeight="1" x14ac:dyDescent="0.45">
      <c r="A245" s="3">
        <v>45601</v>
      </c>
      <c r="B245" s="14" t="s">
        <v>240</v>
      </c>
      <c r="C245" s="9" t="s">
        <v>94</v>
      </c>
      <c r="D245" s="13" t="s">
        <v>157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92</v>
      </c>
      <c r="M245" s="10">
        <v>24</v>
      </c>
      <c r="N245" s="9">
        <v>40</v>
      </c>
      <c r="O245" s="9">
        <v>55</v>
      </c>
      <c r="P245" s="10">
        <v>6513.1224575999995</v>
      </c>
      <c r="Q245" s="10">
        <v>264</v>
      </c>
      <c r="R245" s="10">
        <v>6249.1224575999995</v>
      </c>
      <c r="S245" s="9" t="s">
        <v>100</v>
      </c>
      <c r="T245" s="12">
        <v>45828</v>
      </c>
      <c r="U245" s="11">
        <v>200000</v>
      </c>
      <c r="V245" s="10">
        <v>0</v>
      </c>
      <c r="W245" s="10">
        <v>200000</v>
      </c>
      <c r="X245" s="10">
        <v>0</v>
      </c>
      <c r="Y245" s="10">
        <v>210000</v>
      </c>
      <c r="Z245" s="9" t="s">
        <v>402</v>
      </c>
      <c r="AA245" s="8">
        <v>215138.00000000003</v>
      </c>
      <c r="AB245" s="8">
        <v>0</v>
      </c>
      <c r="AC245" s="8">
        <v>215138.00000000003</v>
      </c>
      <c r="AD245" s="8">
        <v>0</v>
      </c>
      <c r="AE245" s="8">
        <v>0</v>
      </c>
      <c r="AF245" s="8" t="s">
        <v>403</v>
      </c>
      <c r="AG245" s="1" t="s">
        <v>123</v>
      </c>
      <c r="AH245" s="1" t="s">
        <v>72</v>
      </c>
      <c r="AI245" s="1">
        <v>3</v>
      </c>
      <c r="AJ245" s="3">
        <v>45828</v>
      </c>
      <c r="AK245" s="3">
        <v>0</v>
      </c>
      <c r="AL245" s="3">
        <v>45818</v>
      </c>
      <c r="AM245" s="3">
        <v>45825</v>
      </c>
      <c r="AN245" s="3">
        <v>45826</v>
      </c>
      <c r="AO245" s="3">
        <v>45826</v>
      </c>
      <c r="AP245" s="3">
        <v>45823</v>
      </c>
      <c r="AQ245" s="3">
        <v>45827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482</v>
      </c>
      <c r="AZ245" s="2">
        <v>0</v>
      </c>
      <c r="BA245" s="2">
        <v>0</v>
      </c>
      <c r="BB245" s="2">
        <v>0</v>
      </c>
      <c r="BC245" s="1" t="s">
        <v>120</v>
      </c>
      <c r="BD245" s="56">
        <v>27559.954687222227</v>
      </c>
    </row>
    <row r="246" spans="1:56" ht="28.5" customHeight="1" x14ac:dyDescent="0.45">
      <c r="A246" s="3">
        <v>45601</v>
      </c>
      <c r="B246" s="14" t="s">
        <v>240</v>
      </c>
      <c r="C246" s="9" t="s">
        <v>94</v>
      </c>
      <c r="D246" s="13" t="s">
        <v>157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92</v>
      </c>
      <c r="M246" s="10">
        <v>24</v>
      </c>
      <c r="N246" s="9">
        <v>40</v>
      </c>
      <c r="O246" s="9">
        <v>55</v>
      </c>
      <c r="P246" s="10">
        <v>6513.1224575999995</v>
      </c>
      <c r="Q246" s="10">
        <v>0</v>
      </c>
      <c r="R246" s="10">
        <v>6513.1224575999995</v>
      </c>
      <c r="S246" s="9" t="s">
        <v>100</v>
      </c>
      <c r="T246" s="12">
        <v>45858</v>
      </c>
      <c r="U246" s="11">
        <v>200000</v>
      </c>
      <c r="V246" s="10">
        <v>0</v>
      </c>
      <c r="W246" s="10">
        <v>200000</v>
      </c>
      <c r="X246" s="10">
        <v>0</v>
      </c>
      <c r="Y246" s="10">
        <v>210000</v>
      </c>
      <c r="Z246" s="9" t="s">
        <v>101</v>
      </c>
      <c r="AA246" s="8">
        <v>215138.00000000003</v>
      </c>
      <c r="AB246" s="8">
        <v>0</v>
      </c>
      <c r="AC246" s="8">
        <v>215138.00000000003</v>
      </c>
      <c r="AD246" s="8">
        <v>0</v>
      </c>
      <c r="AE246" s="8">
        <v>0</v>
      </c>
      <c r="AF246" s="8" t="s">
        <v>403</v>
      </c>
      <c r="AG246" s="1" t="s">
        <v>123</v>
      </c>
      <c r="AH246" s="1" t="s">
        <v>72</v>
      </c>
      <c r="AI246" s="1">
        <v>3</v>
      </c>
      <c r="AJ246" s="3">
        <v>45858</v>
      </c>
      <c r="AK246" s="3">
        <v>0</v>
      </c>
      <c r="AL246" s="3">
        <v>45848</v>
      </c>
      <c r="AM246" s="3">
        <v>45855</v>
      </c>
      <c r="AN246" s="3">
        <v>45856</v>
      </c>
      <c r="AO246" s="3">
        <v>45856</v>
      </c>
      <c r="AP246" s="3">
        <v>45853</v>
      </c>
      <c r="AQ246" s="3">
        <v>45857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120</v>
      </c>
      <c r="BD246" s="56">
        <v>27559.954687222227</v>
      </c>
    </row>
    <row r="247" spans="1:56" ht="28.5" customHeight="1" x14ac:dyDescent="0.45">
      <c r="A247" s="3">
        <v>45601</v>
      </c>
      <c r="B247" s="14" t="s">
        <v>240</v>
      </c>
      <c r="C247" s="9" t="s">
        <v>94</v>
      </c>
      <c r="D247" s="13" t="s">
        <v>110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92</v>
      </c>
      <c r="M247" s="10">
        <v>24</v>
      </c>
      <c r="N247" s="9">
        <v>40</v>
      </c>
      <c r="O247" s="9">
        <v>55</v>
      </c>
      <c r="P247" s="10">
        <v>4884.8418431999999</v>
      </c>
      <c r="Q247" s="10">
        <v>0</v>
      </c>
      <c r="R247" s="10">
        <v>4884.8418431999999</v>
      </c>
      <c r="S247" s="9" t="s">
        <v>100</v>
      </c>
      <c r="T247" s="12">
        <v>45858</v>
      </c>
      <c r="U247" s="11">
        <v>150000</v>
      </c>
      <c r="V247" s="10">
        <v>0</v>
      </c>
      <c r="W247" s="10">
        <v>150000</v>
      </c>
      <c r="X247" s="10">
        <v>0</v>
      </c>
      <c r="Y247" s="10">
        <v>157500</v>
      </c>
      <c r="Z247" s="9" t="s">
        <v>402</v>
      </c>
      <c r="AA247" s="8">
        <v>161353.5</v>
      </c>
      <c r="AB247" s="8">
        <v>0</v>
      </c>
      <c r="AC247" s="8">
        <v>161353.5</v>
      </c>
      <c r="AD247" s="8">
        <v>0</v>
      </c>
      <c r="AE247" s="8">
        <v>0</v>
      </c>
      <c r="AF247" s="8">
        <v>0</v>
      </c>
      <c r="AG247" s="1" t="s">
        <v>122</v>
      </c>
      <c r="AH247" s="1" t="s">
        <v>72</v>
      </c>
      <c r="AI247" s="1">
        <v>3</v>
      </c>
      <c r="AJ247" s="3">
        <v>45858</v>
      </c>
      <c r="AK247" s="3">
        <v>0</v>
      </c>
      <c r="AL247" s="3">
        <v>45848</v>
      </c>
      <c r="AM247" s="3">
        <v>45855</v>
      </c>
      <c r="AN247" s="3">
        <v>45856</v>
      </c>
      <c r="AO247" s="3">
        <v>45856</v>
      </c>
      <c r="AP247" s="3">
        <v>45853</v>
      </c>
      <c r="AQ247" s="3">
        <v>45857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120</v>
      </c>
      <c r="BD247" s="56">
        <v>20669.966015416667</v>
      </c>
    </row>
    <row r="248" spans="1:56" ht="28.5" customHeight="1" x14ac:dyDescent="0.45">
      <c r="A248" s="3">
        <v>45601</v>
      </c>
      <c r="B248" s="14" t="s">
        <v>240</v>
      </c>
      <c r="C248" s="9" t="s">
        <v>94</v>
      </c>
      <c r="D248" s="13" t="s">
        <v>157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40</v>
      </c>
      <c r="O248" s="9">
        <v>55</v>
      </c>
      <c r="P248" s="10">
        <v>6513.1224575999995</v>
      </c>
      <c r="Q248" s="10">
        <v>0</v>
      </c>
      <c r="R248" s="10">
        <v>6513.1224575999995</v>
      </c>
      <c r="S248" s="9" t="s">
        <v>100</v>
      </c>
      <c r="T248" s="12">
        <v>45889</v>
      </c>
      <c r="U248" s="11">
        <v>200000</v>
      </c>
      <c r="V248" s="10">
        <v>0</v>
      </c>
      <c r="W248" s="10">
        <v>200000</v>
      </c>
      <c r="X248" s="10">
        <v>0</v>
      </c>
      <c r="Y248" s="10">
        <v>210000</v>
      </c>
      <c r="Z248" s="9" t="s">
        <v>101</v>
      </c>
      <c r="AA248" s="8">
        <v>215138.00000000003</v>
      </c>
      <c r="AB248" s="8">
        <v>0</v>
      </c>
      <c r="AC248" s="8">
        <v>215138.00000000003</v>
      </c>
      <c r="AD248" s="8">
        <v>0</v>
      </c>
      <c r="AE248" s="8">
        <v>0</v>
      </c>
      <c r="AF248" s="8" t="s">
        <v>403</v>
      </c>
      <c r="AG248" s="1" t="s">
        <v>122</v>
      </c>
      <c r="AH248" s="1" t="s">
        <v>72</v>
      </c>
      <c r="AI248" s="1">
        <v>3</v>
      </c>
      <c r="AJ248" s="3">
        <v>45889</v>
      </c>
      <c r="AK248" s="3">
        <v>0</v>
      </c>
      <c r="AL248" s="3">
        <v>45879</v>
      </c>
      <c r="AM248" s="3">
        <v>45886</v>
      </c>
      <c r="AN248" s="3">
        <v>45887</v>
      </c>
      <c r="AO248" s="3">
        <v>45887</v>
      </c>
      <c r="AP248" s="3">
        <v>45884</v>
      </c>
      <c r="AQ248" s="3">
        <v>45888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120</v>
      </c>
      <c r="BD248" s="56">
        <v>27559.954687222227</v>
      </c>
    </row>
    <row r="249" spans="1:56" ht="28.5" customHeight="1" x14ac:dyDescent="0.45">
      <c r="A249" s="3">
        <v>45601</v>
      </c>
      <c r="B249" s="14" t="s">
        <v>240</v>
      </c>
      <c r="C249" s="9" t="s">
        <v>94</v>
      </c>
      <c r="D249" s="13" t="s">
        <v>157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92</v>
      </c>
      <c r="M249" s="10">
        <v>24</v>
      </c>
      <c r="N249" s="9">
        <v>40</v>
      </c>
      <c r="O249" s="9">
        <v>55</v>
      </c>
      <c r="P249" s="10">
        <v>3461.0081427440637</v>
      </c>
      <c r="Q249" s="10">
        <v>0</v>
      </c>
      <c r="R249" s="10">
        <v>3461.0081427440637</v>
      </c>
      <c r="S249" s="9" t="s">
        <v>100</v>
      </c>
      <c r="T249" s="12" t="s">
        <v>63</v>
      </c>
      <c r="U249" s="11">
        <v>106278</v>
      </c>
      <c r="V249" s="10">
        <v>0</v>
      </c>
      <c r="W249" s="10">
        <v>106278</v>
      </c>
      <c r="X249" s="10">
        <v>0</v>
      </c>
      <c r="Y249" s="10">
        <v>111591.90000000001</v>
      </c>
      <c r="Z249" s="9" t="s">
        <v>101</v>
      </c>
      <c r="AA249" s="8">
        <v>114322.18182000001</v>
      </c>
      <c r="AB249" s="8">
        <v>0</v>
      </c>
      <c r="AC249" s="8">
        <v>114322.18182000001</v>
      </c>
      <c r="AD249" s="8">
        <v>0</v>
      </c>
      <c r="AE249" s="8">
        <v>0</v>
      </c>
      <c r="AF249" s="8" t="s">
        <v>403</v>
      </c>
      <c r="AG249" s="1" t="s">
        <v>122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120</v>
      </c>
      <c r="BD249" s="56">
        <v>14645.084321243019</v>
      </c>
    </row>
    <row r="250" spans="1:56" ht="28.5" customHeight="1" x14ac:dyDescent="0.45">
      <c r="A250" s="3">
        <v>45601</v>
      </c>
      <c r="B250" s="14" t="s">
        <v>240</v>
      </c>
      <c r="C250" s="9" t="s">
        <v>94</v>
      </c>
      <c r="D250" s="13" t="s">
        <v>157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57</v>
      </c>
      <c r="K250" s="9">
        <v>5</v>
      </c>
      <c r="L250" s="9" t="s">
        <v>92</v>
      </c>
      <c r="M250" s="10">
        <v>24</v>
      </c>
      <c r="N250" s="9">
        <v>40</v>
      </c>
      <c r="O250" s="9">
        <v>55</v>
      </c>
      <c r="P250" s="10">
        <v>0</v>
      </c>
      <c r="Q250" s="10">
        <v>0</v>
      </c>
      <c r="R250" s="10">
        <v>0</v>
      </c>
      <c r="S250" s="9" t="s">
        <v>100</v>
      </c>
      <c r="T250" s="12" t="s">
        <v>142</v>
      </c>
      <c r="U250" s="11">
        <v>10000</v>
      </c>
      <c r="V250" s="10">
        <v>12607</v>
      </c>
      <c r="W250" s="10">
        <v>0</v>
      </c>
      <c r="X250" s="10">
        <v>56730</v>
      </c>
      <c r="Y250" s="10">
        <v>0</v>
      </c>
      <c r="Z250" s="9" t="s">
        <v>402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122</v>
      </c>
      <c r="AH250" s="1" t="s">
        <v>72</v>
      </c>
      <c r="AI250" s="1">
        <v>3</v>
      </c>
      <c r="AJ250" s="3" t="s">
        <v>142</v>
      </c>
      <c r="AK250" s="3">
        <v>0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 t="s">
        <v>414</v>
      </c>
      <c r="AZ250" s="2">
        <v>0</v>
      </c>
      <c r="BA250" s="2">
        <v>0</v>
      </c>
      <c r="BB250" s="2">
        <v>0</v>
      </c>
      <c r="BC250" s="1" t="s">
        <v>120</v>
      </c>
      <c r="BD250" s="56">
        <v>0</v>
      </c>
    </row>
    <row r="251" spans="1:56" ht="28.5" customHeight="1" x14ac:dyDescent="0.45">
      <c r="A251" s="3">
        <v>45601</v>
      </c>
      <c r="B251" s="14" t="s">
        <v>240</v>
      </c>
      <c r="C251" s="9" t="s">
        <v>94</v>
      </c>
      <c r="D251" s="13" t="s">
        <v>110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0</v>
      </c>
      <c r="Q251" s="10">
        <v>0</v>
      </c>
      <c r="R251" s="10">
        <v>0</v>
      </c>
      <c r="S251" s="9" t="s">
        <v>100</v>
      </c>
      <c r="T251" s="12" t="s">
        <v>142</v>
      </c>
      <c r="U251" s="11">
        <v>7920</v>
      </c>
      <c r="V251" s="10">
        <v>7920</v>
      </c>
      <c r="W251" s="10">
        <v>0</v>
      </c>
      <c r="X251" s="10">
        <v>12600</v>
      </c>
      <c r="Y251" s="10">
        <v>0</v>
      </c>
      <c r="Z251" s="9" t="s">
        <v>402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122</v>
      </c>
      <c r="AH251" s="1" t="s">
        <v>72</v>
      </c>
      <c r="AI251" s="1">
        <v>3</v>
      </c>
      <c r="AJ251" s="3" t="s">
        <v>142</v>
      </c>
      <c r="AK251" s="3">
        <v>0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120</v>
      </c>
      <c r="BD251" s="56">
        <v>0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23</v>
      </c>
      <c r="F252" s="9">
        <v>37</v>
      </c>
      <c r="G252" s="9">
        <v>0</v>
      </c>
      <c r="H252" s="9">
        <v>0</v>
      </c>
      <c r="I252" s="9">
        <v>128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101</v>
      </c>
      <c r="AA252" s="8">
        <v>1028658.6818200002</v>
      </c>
      <c r="AB252" s="8">
        <v>0</v>
      </c>
      <c r="AC252" s="8">
        <v>1028658.6818200002</v>
      </c>
      <c r="AD252" s="8">
        <v>0</v>
      </c>
      <c r="AE252" s="8">
        <v>0</v>
      </c>
      <c r="AF252" s="8" t="s">
        <v>58</v>
      </c>
      <c r="AG252" s="1" t="s">
        <v>122</v>
      </c>
      <c r="AH252" s="1">
        <v>0</v>
      </c>
      <c r="AI252" s="1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121</v>
      </c>
      <c r="BD252" s="56">
        <v>0</v>
      </c>
    </row>
    <row r="253" spans="1:56" ht="28.5" customHeight="1" x14ac:dyDescent="0.45">
      <c r="A253" s="3" t="s">
        <v>146</v>
      </c>
      <c r="B253" s="14" t="s">
        <v>146</v>
      </c>
      <c r="C253" s="9" t="s">
        <v>150</v>
      </c>
      <c r="D253" s="13" t="s">
        <v>59</v>
      </c>
      <c r="E253" s="9">
        <v>26</v>
      </c>
      <c r="F253" s="9">
        <v>39</v>
      </c>
      <c r="G253" s="9" t="s">
        <v>60</v>
      </c>
      <c r="H253" s="9">
        <v>0</v>
      </c>
      <c r="I253" s="9">
        <v>93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133</v>
      </c>
      <c r="T253" s="12">
        <v>45777</v>
      </c>
      <c r="U253" s="11">
        <v>10000</v>
      </c>
      <c r="V253" s="10">
        <v>0</v>
      </c>
      <c r="W253" s="10">
        <v>10000</v>
      </c>
      <c r="X253" s="10">
        <v>0</v>
      </c>
      <c r="Y253" s="10">
        <v>0</v>
      </c>
      <c r="Z253" s="9" t="s">
        <v>85</v>
      </c>
      <c r="AA253" s="8">
        <v>11315.7</v>
      </c>
      <c r="AB253" s="8">
        <v>0</v>
      </c>
      <c r="AC253" s="8">
        <v>11315.7</v>
      </c>
      <c r="AD253" s="8">
        <v>0</v>
      </c>
      <c r="AE253" s="8">
        <v>0</v>
      </c>
      <c r="AF253" s="8">
        <v>0</v>
      </c>
      <c r="AG253" s="1" t="s">
        <v>61</v>
      </c>
      <c r="AH253" s="1" t="s">
        <v>77</v>
      </c>
      <c r="AI253" s="1">
        <v>1</v>
      </c>
      <c r="AJ253" s="3">
        <v>45777</v>
      </c>
      <c r="AK253" s="3">
        <v>0</v>
      </c>
      <c r="AL253" s="3">
        <v>0</v>
      </c>
      <c r="AM253" s="3">
        <v>0</v>
      </c>
      <c r="AN253" s="3">
        <v>0</v>
      </c>
      <c r="AO253" s="3">
        <v>45776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105</v>
      </c>
      <c r="BD253" s="56">
        <v>913.67990999999995</v>
      </c>
    </row>
    <row r="254" spans="1:56" ht="28.5" customHeight="1" x14ac:dyDescent="0.45">
      <c r="A254" s="3">
        <v>45737</v>
      </c>
      <c r="B254" s="14" t="s">
        <v>138</v>
      </c>
      <c r="C254" s="9" t="s">
        <v>325</v>
      </c>
      <c r="D254" s="13" t="s">
        <v>59</v>
      </c>
      <c r="E254" s="9">
        <v>26</v>
      </c>
      <c r="F254" s="9">
        <v>39</v>
      </c>
      <c r="G254" s="9" t="s">
        <v>60</v>
      </c>
      <c r="H254" s="9">
        <v>0</v>
      </c>
      <c r="I254" s="9">
        <v>93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133</v>
      </c>
      <c r="T254" s="12">
        <v>45751</v>
      </c>
      <c r="U254" s="11">
        <v>5000</v>
      </c>
      <c r="V254" s="10">
        <v>0</v>
      </c>
      <c r="W254" s="10">
        <v>5000</v>
      </c>
      <c r="X254" s="10">
        <v>0</v>
      </c>
      <c r="Y254" s="10">
        <v>0</v>
      </c>
      <c r="Z254" s="9" t="s">
        <v>85</v>
      </c>
      <c r="AA254" s="8">
        <v>5657.85</v>
      </c>
      <c r="AB254" s="8">
        <v>0</v>
      </c>
      <c r="AC254" s="8">
        <v>5657.85</v>
      </c>
      <c r="AD254" s="8">
        <v>0</v>
      </c>
      <c r="AE254" s="8">
        <v>0</v>
      </c>
      <c r="AF254" s="8">
        <v>0</v>
      </c>
      <c r="AG254" s="1" t="s">
        <v>122</v>
      </c>
      <c r="AH254" s="1" t="s">
        <v>77</v>
      </c>
      <c r="AI254" s="1">
        <v>1</v>
      </c>
      <c r="AJ254" s="3">
        <v>45751</v>
      </c>
      <c r="AK254" s="3">
        <v>0</v>
      </c>
      <c r="AL254" s="3">
        <v>0</v>
      </c>
      <c r="AM254" s="3">
        <v>0</v>
      </c>
      <c r="AN254" s="3">
        <v>0</v>
      </c>
      <c r="AO254" s="3">
        <v>45750</v>
      </c>
      <c r="AP254" s="3">
        <v>45746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105</v>
      </c>
      <c r="BD254" s="56">
        <v>456.83995499999997</v>
      </c>
    </row>
    <row r="255" spans="1:56" ht="28.5" customHeight="1" x14ac:dyDescent="0.45">
      <c r="A255" s="3" t="s">
        <v>146</v>
      </c>
      <c r="B255" s="14" t="s">
        <v>146</v>
      </c>
      <c r="C255" s="9" t="s">
        <v>153</v>
      </c>
      <c r="D255" s="13" t="s">
        <v>59</v>
      </c>
      <c r="E255" s="9">
        <v>26</v>
      </c>
      <c r="F255" s="9">
        <v>42</v>
      </c>
      <c r="G255" s="9" t="s">
        <v>60</v>
      </c>
      <c r="H255" s="9">
        <v>0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 t="s">
        <v>63</v>
      </c>
      <c r="U255" s="11">
        <v>40000</v>
      </c>
      <c r="V255" s="10">
        <v>0</v>
      </c>
      <c r="W255" s="10">
        <v>40000</v>
      </c>
      <c r="X255" s="10">
        <v>0</v>
      </c>
      <c r="Y255" s="10">
        <v>0</v>
      </c>
      <c r="Z255" s="9" t="s">
        <v>85</v>
      </c>
      <c r="AA255" s="8">
        <v>48615.600000000006</v>
      </c>
      <c r="AB255" s="8">
        <v>0</v>
      </c>
      <c r="AC255" s="8">
        <v>48615.600000000006</v>
      </c>
      <c r="AD255" s="8">
        <v>0</v>
      </c>
      <c r="AE255" s="8">
        <v>0</v>
      </c>
      <c r="AF255" s="8">
        <v>0</v>
      </c>
      <c r="AG255" s="1" t="s">
        <v>123</v>
      </c>
      <c r="AH255" s="1" t="s">
        <v>77</v>
      </c>
      <c r="AI255" s="1">
        <v>1</v>
      </c>
      <c r="AJ255" s="3" t="s">
        <v>63</v>
      </c>
      <c r="AK255" s="3">
        <v>0</v>
      </c>
      <c r="AL255" s="3">
        <v>0</v>
      </c>
      <c r="AM255" s="3">
        <v>0</v>
      </c>
      <c r="AN255" s="3">
        <v>0</v>
      </c>
      <c r="AO255" s="3" t="e">
        <v>#VALUE!</v>
      </c>
      <c r="AP255" s="3" t="e">
        <v>#VALUE!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105</v>
      </c>
      <c r="BD255" s="56">
        <v>3925.4396133333335</v>
      </c>
    </row>
    <row r="256" spans="1:56" ht="28.5" customHeight="1" x14ac:dyDescent="0.45">
      <c r="A256" s="3" t="s">
        <v>146</v>
      </c>
      <c r="B256" s="14" t="s">
        <v>146</v>
      </c>
      <c r="C256" s="9" t="s">
        <v>206</v>
      </c>
      <c r="D256" s="13" t="s">
        <v>61</v>
      </c>
      <c r="E256" s="9">
        <v>26</v>
      </c>
      <c r="F256" s="9">
        <v>41</v>
      </c>
      <c r="G256" s="9" t="s">
        <v>60</v>
      </c>
      <c r="H256" s="9">
        <v>0</v>
      </c>
      <c r="I256" s="9">
        <v>97</v>
      </c>
      <c r="J256" s="9" t="s">
        <v>57</v>
      </c>
      <c r="K256" s="9">
        <v>5</v>
      </c>
      <c r="L256" s="9" t="s">
        <v>92</v>
      </c>
      <c r="M256" s="10">
        <v>27</v>
      </c>
      <c r="N256" s="9">
        <v>43</v>
      </c>
      <c r="O256" s="9">
        <v>40</v>
      </c>
      <c r="P256" s="10">
        <v>286.42936262399996</v>
      </c>
      <c r="Q256" s="10">
        <v>0</v>
      </c>
      <c r="R256" s="10">
        <v>286.42936262399996</v>
      </c>
      <c r="S256" s="9" t="s">
        <v>218</v>
      </c>
      <c r="T256" s="12" t="s">
        <v>63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85</v>
      </c>
      <c r="AA256" s="8">
        <v>11874.499999999998</v>
      </c>
      <c r="AB256" s="8">
        <v>0</v>
      </c>
      <c r="AC256" s="8">
        <v>11874.499999999998</v>
      </c>
      <c r="AD256" s="8">
        <v>0</v>
      </c>
      <c r="AE256" s="8">
        <v>0</v>
      </c>
      <c r="AF256" s="8">
        <v>0</v>
      </c>
      <c r="AG256" s="1" t="s">
        <v>123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105</v>
      </c>
      <c r="BD256" s="56">
        <v>958.79990555555537</v>
      </c>
    </row>
    <row r="257" spans="1:56" ht="28.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26</v>
      </c>
      <c r="F257" s="9">
        <v>43</v>
      </c>
      <c r="G257" s="9" t="s">
        <v>60</v>
      </c>
      <c r="H257" s="9">
        <v>0</v>
      </c>
      <c r="I257" s="9">
        <v>102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85</v>
      </c>
      <c r="AA257" s="8">
        <v>77463.650000000009</v>
      </c>
      <c r="AB257" s="8">
        <v>0</v>
      </c>
      <c r="AC257" s="8">
        <v>77463.650000000009</v>
      </c>
      <c r="AD257" s="8">
        <v>0</v>
      </c>
      <c r="AE257" s="8">
        <v>0</v>
      </c>
      <c r="AF257" s="8" t="s">
        <v>58</v>
      </c>
      <c r="AG257" s="1" t="s">
        <v>122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105</v>
      </c>
      <c r="BD257" s="56">
        <v>0</v>
      </c>
    </row>
    <row r="258" spans="1:56" ht="28.5" customHeight="1" x14ac:dyDescent="0.45">
      <c r="A258" s="3">
        <v>45733</v>
      </c>
      <c r="B258" s="14" t="s">
        <v>636</v>
      </c>
      <c r="C258" s="9" t="s">
        <v>227</v>
      </c>
      <c r="D258" s="13" t="s">
        <v>560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140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213</v>
      </c>
      <c r="T258" s="12">
        <v>45744</v>
      </c>
      <c r="U258" s="11">
        <v>12500</v>
      </c>
      <c r="V258" s="10">
        <v>1150</v>
      </c>
      <c r="W258" s="10">
        <v>11350</v>
      </c>
      <c r="X258" s="10">
        <v>0</v>
      </c>
      <c r="Y258" s="10">
        <v>11917.5</v>
      </c>
      <c r="Z258" s="9" t="s">
        <v>165</v>
      </c>
      <c r="AA258" s="8">
        <v>14111.7955</v>
      </c>
      <c r="AB258" s="8">
        <v>10010</v>
      </c>
      <c r="AC258" s="8">
        <v>4101.7955000000002</v>
      </c>
      <c r="AD258" s="8">
        <v>0</v>
      </c>
      <c r="AE258" s="8">
        <v>14111.7955</v>
      </c>
      <c r="AF258" s="8">
        <v>0</v>
      </c>
      <c r="AG258" s="1" t="s">
        <v>122</v>
      </c>
      <c r="AH258" s="1" t="s">
        <v>68</v>
      </c>
      <c r="AI258" s="1">
        <v>4</v>
      </c>
      <c r="AJ258" s="3">
        <v>45744</v>
      </c>
      <c r="AK258" s="3">
        <v>45740</v>
      </c>
      <c r="AL258" s="3">
        <v>45734</v>
      </c>
      <c r="AM258" s="3">
        <v>45741</v>
      </c>
      <c r="AN258" s="3">
        <v>45742</v>
      </c>
      <c r="AO258" s="3">
        <v>45742</v>
      </c>
      <c r="AP258" s="3">
        <v>45739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106</v>
      </c>
      <c r="BD258" s="56">
        <v>368.5235379222222</v>
      </c>
    </row>
    <row r="259" spans="1:56" ht="28.5" customHeight="1" x14ac:dyDescent="0.45">
      <c r="A259" s="3">
        <v>45733</v>
      </c>
      <c r="B259" s="14" t="s">
        <v>636</v>
      </c>
      <c r="C259" s="9" t="s">
        <v>227</v>
      </c>
      <c r="D259" s="13" t="s">
        <v>560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140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213</v>
      </c>
      <c r="T259" s="12">
        <v>45751</v>
      </c>
      <c r="U259" s="11">
        <v>12500</v>
      </c>
      <c r="V259" s="10">
        <v>0</v>
      </c>
      <c r="W259" s="10">
        <v>12500</v>
      </c>
      <c r="X259" s="10">
        <v>0</v>
      </c>
      <c r="Y259" s="10">
        <v>13125</v>
      </c>
      <c r="Z259" s="9" t="s">
        <v>165</v>
      </c>
      <c r="AA259" s="8">
        <v>15541.625</v>
      </c>
      <c r="AB259" s="8">
        <v>0</v>
      </c>
      <c r="AC259" s="8">
        <v>15541.625</v>
      </c>
      <c r="AD259" s="8">
        <v>0</v>
      </c>
      <c r="AE259" s="8">
        <v>15541.625</v>
      </c>
      <c r="AF259" s="8">
        <v>0</v>
      </c>
      <c r="AG259" s="1" t="s">
        <v>122</v>
      </c>
      <c r="AH259" s="1" t="s">
        <v>68</v>
      </c>
      <c r="AI259" s="1">
        <v>4</v>
      </c>
      <c r="AJ259" s="3">
        <v>45751</v>
      </c>
      <c r="AK259" s="3">
        <v>45747</v>
      </c>
      <c r="AL259" s="3">
        <v>45741</v>
      </c>
      <c r="AM259" s="3">
        <v>45748</v>
      </c>
      <c r="AN259" s="3">
        <v>45749</v>
      </c>
      <c r="AO259" s="3">
        <v>45749</v>
      </c>
      <c r="AP259" s="3">
        <v>45746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106</v>
      </c>
      <c r="BD259" s="56">
        <v>1396.3286638888887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100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165</v>
      </c>
      <c r="AA260" s="8">
        <v>29653.4205</v>
      </c>
      <c r="AB260" s="8">
        <v>10010</v>
      </c>
      <c r="AC260" s="8">
        <v>19643.4205</v>
      </c>
      <c r="AD260" s="8">
        <v>0</v>
      </c>
      <c r="AE260" s="8">
        <v>29653.4205</v>
      </c>
      <c r="AF260" s="8" t="s">
        <v>58</v>
      </c>
      <c r="AG260" s="1" t="s">
        <v>125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106</v>
      </c>
      <c r="BD260" s="56">
        <v>0</v>
      </c>
    </row>
    <row r="261" spans="1:56" ht="28.5" customHeight="1" x14ac:dyDescent="0.45">
      <c r="A261" s="3" t="s">
        <v>146</v>
      </c>
      <c r="B261" s="14" t="s">
        <v>146</v>
      </c>
      <c r="C261" s="9" t="s">
        <v>113</v>
      </c>
      <c r="D261" s="13" t="s">
        <v>59</v>
      </c>
      <c r="E261" s="9">
        <v>26</v>
      </c>
      <c r="F261" s="9">
        <v>43</v>
      </c>
      <c r="G261" s="9" t="s">
        <v>60</v>
      </c>
      <c r="H261" s="9">
        <v>0</v>
      </c>
      <c r="I261" s="9">
        <v>116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114</v>
      </c>
      <c r="T261" s="12">
        <v>45777</v>
      </c>
      <c r="U261" s="11">
        <v>10000</v>
      </c>
      <c r="V261" s="10">
        <v>0</v>
      </c>
      <c r="W261" s="10">
        <v>10000</v>
      </c>
      <c r="X261" s="10">
        <v>0</v>
      </c>
      <c r="Y261" s="10">
        <v>0</v>
      </c>
      <c r="Z261" s="9" t="s">
        <v>255</v>
      </c>
      <c r="AA261" s="8">
        <v>12433.3</v>
      </c>
      <c r="AB261" s="8">
        <v>8278</v>
      </c>
      <c r="AC261" s="8">
        <v>4155.2999999999993</v>
      </c>
      <c r="AD261" s="8">
        <v>0</v>
      </c>
      <c r="AE261" s="8">
        <v>0</v>
      </c>
      <c r="AF261" s="8">
        <v>0</v>
      </c>
      <c r="AG261" s="1" t="s">
        <v>123</v>
      </c>
      <c r="AH261" s="1" t="s">
        <v>77</v>
      </c>
      <c r="AI261" s="1">
        <v>1</v>
      </c>
      <c r="AJ261" s="3">
        <v>45777</v>
      </c>
      <c r="AK261" s="3">
        <v>0</v>
      </c>
      <c r="AL261" s="3">
        <v>0</v>
      </c>
      <c r="AM261" s="3">
        <v>0</v>
      </c>
      <c r="AN261" s="3">
        <v>0</v>
      </c>
      <c r="AO261" s="3">
        <v>45776</v>
      </c>
      <c r="AP261" s="3">
        <v>45772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412.94448</v>
      </c>
    </row>
    <row r="262" spans="1:56" ht="28.5" customHeight="1" x14ac:dyDescent="0.45">
      <c r="A262" s="3" t="s">
        <v>146</v>
      </c>
      <c r="B262" s="14" t="s">
        <v>146</v>
      </c>
      <c r="C262" s="9" t="s">
        <v>113</v>
      </c>
      <c r="D262" s="13" t="s">
        <v>59</v>
      </c>
      <c r="E262" s="9">
        <v>26</v>
      </c>
      <c r="F262" s="9">
        <v>43</v>
      </c>
      <c r="G262" s="9" t="s">
        <v>60</v>
      </c>
      <c r="H262" s="9">
        <v>0</v>
      </c>
      <c r="I262" s="9">
        <v>116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114</v>
      </c>
      <c r="T262" s="12" t="s">
        <v>63</v>
      </c>
      <c r="U262" s="11">
        <v>20000</v>
      </c>
      <c r="V262" s="10">
        <v>0</v>
      </c>
      <c r="W262" s="10">
        <v>20000</v>
      </c>
      <c r="X262" s="10">
        <v>0</v>
      </c>
      <c r="Y262" s="10">
        <v>0</v>
      </c>
      <c r="Z262" s="9" t="s">
        <v>255</v>
      </c>
      <c r="AA262" s="8">
        <v>24866.6</v>
      </c>
      <c r="AB262" s="8">
        <v>0</v>
      </c>
      <c r="AC262" s="8">
        <v>24866.6</v>
      </c>
      <c r="AD262" s="8">
        <v>0</v>
      </c>
      <c r="AE262" s="8">
        <v>0</v>
      </c>
      <c r="AF262" s="8">
        <v>0</v>
      </c>
      <c r="AG262" s="1" t="s">
        <v>123</v>
      </c>
      <c r="AH262" s="1" t="s">
        <v>77</v>
      </c>
      <c r="AI262" s="1">
        <v>1</v>
      </c>
      <c r="AJ262" s="3" t="s">
        <v>63</v>
      </c>
      <c r="AK262" s="3">
        <v>0</v>
      </c>
      <c r="AL262" s="3">
        <v>0</v>
      </c>
      <c r="AM262" s="3">
        <v>0</v>
      </c>
      <c r="AN262" s="3">
        <v>0</v>
      </c>
      <c r="AO262" s="3" t="e">
        <v>#VALUE!</v>
      </c>
      <c r="AP262" s="3" t="e">
        <v>#VALUE!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2471.1874488888889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26</v>
      </c>
      <c r="F263" s="9">
        <v>43</v>
      </c>
      <c r="G263" s="9">
        <v>0</v>
      </c>
      <c r="H263" s="9">
        <v>0</v>
      </c>
      <c r="I263" s="9">
        <v>116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255</v>
      </c>
      <c r="AA263" s="8">
        <v>37299.899999999994</v>
      </c>
      <c r="AB263" s="8">
        <v>8278</v>
      </c>
      <c r="AC263" s="8">
        <v>29021.899999999998</v>
      </c>
      <c r="AD263" s="8">
        <v>0</v>
      </c>
      <c r="AE263" s="8">
        <v>0</v>
      </c>
      <c r="AF263" s="8" t="s">
        <v>58</v>
      </c>
      <c r="AG263" s="1" t="s">
        <v>125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256</v>
      </c>
      <c r="BD263" s="56">
        <v>0</v>
      </c>
    </row>
    <row r="264" spans="1:56" ht="28.5" customHeight="1" x14ac:dyDescent="0.45">
      <c r="A264" s="3">
        <v>45723</v>
      </c>
      <c r="B264" s="14" t="s">
        <v>539</v>
      </c>
      <c r="C264" s="9" t="s">
        <v>113</v>
      </c>
      <c r="D264" s="13" t="s">
        <v>159</v>
      </c>
      <c r="E264" s="9">
        <v>26</v>
      </c>
      <c r="F264" s="9">
        <v>43</v>
      </c>
      <c r="G264" s="9" t="s">
        <v>60</v>
      </c>
      <c r="H264" s="9" t="s">
        <v>66</v>
      </c>
      <c r="I264" s="9">
        <v>150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114</v>
      </c>
      <c r="T264" s="12">
        <v>45741</v>
      </c>
      <c r="U264" s="11">
        <v>30000</v>
      </c>
      <c r="V264" s="10">
        <v>0</v>
      </c>
      <c r="W264" s="10">
        <v>30000</v>
      </c>
      <c r="X264" s="10">
        <v>0</v>
      </c>
      <c r="Y264" s="10">
        <v>31500</v>
      </c>
      <c r="Z264" s="9" t="s">
        <v>89</v>
      </c>
      <c r="AA264" s="8">
        <v>37299.899999999994</v>
      </c>
      <c r="AB264" s="8">
        <v>34425</v>
      </c>
      <c r="AC264" s="8">
        <v>2874.8999999999942</v>
      </c>
      <c r="AD264" s="8">
        <v>0</v>
      </c>
      <c r="AE264" s="8">
        <v>37299.899999999994</v>
      </c>
      <c r="AF264" s="8" t="s">
        <v>315</v>
      </c>
      <c r="AG264" s="1" t="s">
        <v>125</v>
      </c>
      <c r="AH264" s="1" t="s">
        <v>68</v>
      </c>
      <c r="AI264" s="1">
        <v>4</v>
      </c>
      <c r="AJ264" s="3">
        <v>45741</v>
      </c>
      <c r="AK264" s="3">
        <v>45737</v>
      </c>
      <c r="AL264" s="3">
        <v>45731</v>
      </c>
      <c r="AM264" s="3">
        <v>45738</v>
      </c>
      <c r="AN264" s="3">
        <v>45739</v>
      </c>
      <c r="AO264" s="3">
        <v>45739</v>
      </c>
      <c r="AP264" s="3">
        <v>45736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107</v>
      </c>
      <c r="BD264" s="56">
        <v>296.49801999999943</v>
      </c>
    </row>
    <row r="265" spans="1:56" ht="28.5" customHeight="1" x14ac:dyDescent="0.45">
      <c r="A265" s="3">
        <v>45731</v>
      </c>
      <c r="B265" s="14" t="s">
        <v>630</v>
      </c>
      <c r="C265" s="9" t="s">
        <v>113</v>
      </c>
      <c r="D265" s="13" t="s">
        <v>300</v>
      </c>
      <c r="E265" s="9">
        <v>26</v>
      </c>
      <c r="F265" s="9">
        <v>43</v>
      </c>
      <c r="G265" s="9" t="s">
        <v>60</v>
      </c>
      <c r="H265" s="9" t="s">
        <v>66</v>
      </c>
      <c r="I265" s="9">
        <v>150</v>
      </c>
      <c r="J265" s="9" t="s">
        <v>57</v>
      </c>
      <c r="K265" s="9">
        <v>5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114</v>
      </c>
      <c r="T265" s="12">
        <v>45744</v>
      </c>
      <c r="U265" s="11">
        <v>10000</v>
      </c>
      <c r="V265" s="10">
        <v>947</v>
      </c>
      <c r="W265" s="10">
        <v>9053</v>
      </c>
      <c r="X265" s="10">
        <v>0</v>
      </c>
      <c r="Y265" s="10">
        <v>9505.65</v>
      </c>
      <c r="Z265" s="9" t="s">
        <v>89</v>
      </c>
      <c r="AA265" s="8">
        <v>11255.866489999999</v>
      </c>
      <c r="AB265" s="8">
        <v>0</v>
      </c>
      <c r="AC265" s="8">
        <v>11255.866489999999</v>
      </c>
      <c r="AD265" s="8">
        <v>0</v>
      </c>
      <c r="AE265" s="8">
        <v>11255.866489999999</v>
      </c>
      <c r="AF265" s="8" t="s">
        <v>315</v>
      </c>
      <c r="AG265" s="1" t="s">
        <v>123</v>
      </c>
      <c r="AH265" s="1" t="s">
        <v>68</v>
      </c>
      <c r="AI265" s="1">
        <v>4</v>
      </c>
      <c r="AJ265" s="3">
        <v>45744</v>
      </c>
      <c r="AK265" s="3">
        <v>45740</v>
      </c>
      <c r="AL265" s="3">
        <v>45734</v>
      </c>
      <c r="AM265" s="3">
        <v>45741</v>
      </c>
      <c r="AN265" s="3">
        <v>45742</v>
      </c>
      <c r="AO265" s="3">
        <v>45742</v>
      </c>
      <c r="AP265" s="3">
        <v>45739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107</v>
      </c>
      <c r="BD265" s="56">
        <v>1160.8550306686666</v>
      </c>
    </row>
    <row r="266" spans="1:56" ht="28.5" customHeight="1" x14ac:dyDescent="0.45">
      <c r="A266" s="3">
        <v>45731</v>
      </c>
      <c r="B266" s="14" t="s">
        <v>651</v>
      </c>
      <c r="C266" s="9" t="s">
        <v>113</v>
      </c>
      <c r="D266" s="13" t="s">
        <v>59</v>
      </c>
      <c r="E266" s="9">
        <v>26</v>
      </c>
      <c r="F266" s="9">
        <v>43</v>
      </c>
      <c r="G266" s="9" t="s">
        <v>60</v>
      </c>
      <c r="H266" s="9" t="s">
        <v>66</v>
      </c>
      <c r="I266" s="9">
        <v>150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114</v>
      </c>
      <c r="T266" s="12">
        <v>45744</v>
      </c>
      <c r="U266" s="11">
        <v>10000</v>
      </c>
      <c r="V266" s="10">
        <v>0</v>
      </c>
      <c r="W266" s="10">
        <v>10000</v>
      </c>
      <c r="X266" s="10">
        <v>0</v>
      </c>
      <c r="Y266" s="10">
        <v>0</v>
      </c>
      <c r="Z266" s="9" t="s">
        <v>89</v>
      </c>
      <c r="AA266" s="8">
        <v>12433.3</v>
      </c>
      <c r="AB266" s="8">
        <v>0</v>
      </c>
      <c r="AC266" s="8">
        <v>12433.3</v>
      </c>
      <c r="AD266" s="8">
        <v>0</v>
      </c>
      <c r="AE266" s="8">
        <v>12433.3</v>
      </c>
      <c r="AF266" s="8" t="s">
        <v>299</v>
      </c>
      <c r="AG266" s="1" t="s">
        <v>123</v>
      </c>
      <c r="AH266" s="1" t="s">
        <v>163</v>
      </c>
      <c r="AI266" s="1">
        <v>2</v>
      </c>
      <c r="AJ266" s="3">
        <v>45744</v>
      </c>
      <c r="AK266" s="3">
        <v>45742</v>
      </c>
      <c r="AL266" s="3">
        <v>0</v>
      </c>
      <c r="AM266" s="3">
        <v>0</v>
      </c>
      <c r="AN266" s="3">
        <v>0</v>
      </c>
      <c r="AO266" s="3">
        <v>45743</v>
      </c>
      <c r="AP266" s="3">
        <v>45739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483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107</v>
      </c>
      <c r="BD266" s="56">
        <v>1282.2876733333333</v>
      </c>
    </row>
    <row r="267" spans="1:56" ht="28.5" customHeight="1" x14ac:dyDescent="0.45">
      <c r="A267" s="3">
        <v>45731</v>
      </c>
      <c r="B267" s="14" t="s">
        <v>651</v>
      </c>
      <c r="C267" s="9" t="s">
        <v>113</v>
      </c>
      <c r="D267" s="13" t="s">
        <v>59</v>
      </c>
      <c r="E267" s="9">
        <v>26</v>
      </c>
      <c r="F267" s="9">
        <v>43</v>
      </c>
      <c r="G267" s="9" t="s">
        <v>60</v>
      </c>
      <c r="H267" s="9" t="s">
        <v>66</v>
      </c>
      <c r="I267" s="9">
        <v>150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114</v>
      </c>
      <c r="T267" s="12">
        <v>45747</v>
      </c>
      <c r="U267" s="11">
        <v>20000</v>
      </c>
      <c r="V267" s="10">
        <v>0</v>
      </c>
      <c r="W267" s="10">
        <v>20000</v>
      </c>
      <c r="X267" s="10">
        <v>0</v>
      </c>
      <c r="Y267" s="10">
        <v>0</v>
      </c>
      <c r="Z267" s="9" t="s">
        <v>89</v>
      </c>
      <c r="AA267" s="8">
        <v>24866.6</v>
      </c>
      <c r="AB267" s="8">
        <v>0</v>
      </c>
      <c r="AC267" s="8">
        <v>24866.6</v>
      </c>
      <c r="AD267" s="8">
        <v>0</v>
      </c>
      <c r="AE267" s="8">
        <v>24866.6</v>
      </c>
      <c r="AF267" s="8" t="s">
        <v>299</v>
      </c>
      <c r="AG267" s="1" t="s">
        <v>123</v>
      </c>
      <c r="AH267" s="1" t="s">
        <v>163</v>
      </c>
      <c r="AI267" s="1">
        <v>2</v>
      </c>
      <c r="AJ267" s="3">
        <v>45747</v>
      </c>
      <c r="AK267" s="3">
        <v>45745</v>
      </c>
      <c r="AL267" s="3">
        <v>0</v>
      </c>
      <c r="AM267" s="3">
        <v>0</v>
      </c>
      <c r="AN267" s="3">
        <v>0</v>
      </c>
      <c r="AO267" s="3">
        <v>45746</v>
      </c>
      <c r="AP267" s="3">
        <v>45742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483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107</v>
      </c>
      <c r="BD267" s="56">
        <v>2564.5753466666665</v>
      </c>
    </row>
    <row r="268" spans="1:56" ht="28.5" customHeight="1" x14ac:dyDescent="0.45">
      <c r="A268" s="3">
        <v>45723</v>
      </c>
      <c r="B268" s="14" t="s">
        <v>540</v>
      </c>
      <c r="C268" s="9" t="s">
        <v>113</v>
      </c>
      <c r="D268" s="13" t="s">
        <v>159</v>
      </c>
      <c r="E268" s="9">
        <v>26</v>
      </c>
      <c r="F268" s="9">
        <v>43</v>
      </c>
      <c r="G268" s="9" t="s">
        <v>60</v>
      </c>
      <c r="H268" s="9" t="s">
        <v>66</v>
      </c>
      <c r="I268" s="9">
        <v>150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114</v>
      </c>
      <c r="T268" s="12">
        <v>45754</v>
      </c>
      <c r="U268" s="11">
        <v>30000</v>
      </c>
      <c r="V268" s="10">
        <v>0</v>
      </c>
      <c r="W268" s="10">
        <v>30000</v>
      </c>
      <c r="X268" s="10">
        <v>0</v>
      </c>
      <c r="Y268" s="10">
        <v>31500</v>
      </c>
      <c r="Z268" s="9" t="s">
        <v>89</v>
      </c>
      <c r="AA268" s="8">
        <v>37299.899999999994</v>
      </c>
      <c r="AB268" s="8">
        <v>0</v>
      </c>
      <c r="AC268" s="8">
        <v>37299.899999999994</v>
      </c>
      <c r="AD268" s="8">
        <v>0</v>
      </c>
      <c r="AE268" s="8">
        <v>37299.899999999994</v>
      </c>
      <c r="AF268" s="8" t="s">
        <v>315</v>
      </c>
      <c r="AG268" s="1" t="s">
        <v>61</v>
      </c>
      <c r="AH268" s="1" t="s">
        <v>68</v>
      </c>
      <c r="AI268" s="1">
        <v>4</v>
      </c>
      <c r="AJ268" s="3">
        <v>45754</v>
      </c>
      <c r="AK268" s="3">
        <v>45750</v>
      </c>
      <c r="AL268" s="3">
        <v>45744</v>
      </c>
      <c r="AM268" s="3">
        <v>45751</v>
      </c>
      <c r="AN268" s="3">
        <v>45752</v>
      </c>
      <c r="AO268" s="3">
        <v>45752</v>
      </c>
      <c r="AP268" s="3">
        <v>45749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107</v>
      </c>
      <c r="BD268" s="56">
        <v>3846.8630200000002</v>
      </c>
    </row>
    <row r="269" spans="1:56" ht="28.5" customHeight="1" x14ac:dyDescent="0.45">
      <c r="A269" s="3">
        <v>45723</v>
      </c>
      <c r="B269" s="14" t="s">
        <v>541</v>
      </c>
      <c r="C269" s="9" t="s">
        <v>113</v>
      </c>
      <c r="D269" s="13" t="s">
        <v>159</v>
      </c>
      <c r="E269" s="9">
        <v>26</v>
      </c>
      <c r="F269" s="9">
        <v>43</v>
      </c>
      <c r="G269" s="9" t="s">
        <v>60</v>
      </c>
      <c r="H269" s="9" t="s">
        <v>66</v>
      </c>
      <c r="I269" s="9">
        <v>150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114</v>
      </c>
      <c r="T269" s="12">
        <v>45757</v>
      </c>
      <c r="U269" s="11">
        <v>30000</v>
      </c>
      <c r="V269" s="10">
        <v>0</v>
      </c>
      <c r="W269" s="10">
        <v>30000</v>
      </c>
      <c r="X269" s="10">
        <v>0</v>
      </c>
      <c r="Y269" s="10">
        <v>31500</v>
      </c>
      <c r="Z269" s="9" t="s">
        <v>89</v>
      </c>
      <c r="AA269" s="8">
        <v>37299.899999999994</v>
      </c>
      <c r="AB269" s="8">
        <v>0</v>
      </c>
      <c r="AC269" s="8">
        <v>37299.899999999994</v>
      </c>
      <c r="AD269" s="8">
        <v>0</v>
      </c>
      <c r="AE269" s="8">
        <v>37299.899999999994</v>
      </c>
      <c r="AF269" s="8" t="s">
        <v>315</v>
      </c>
      <c r="AG269" s="1" t="s">
        <v>122</v>
      </c>
      <c r="AH269" s="1" t="s">
        <v>68</v>
      </c>
      <c r="AI269" s="1">
        <v>4</v>
      </c>
      <c r="AJ269" s="3">
        <v>45757</v>
      </c>
      <c r="AK269" s="3">
        <v>45753</v>
      </c>
      <c r="AL269" s="3">
        <v>45747</v>
      </c>
      <c r="AM269" s="3">
        <v>45754</v>
      </c>
      <c r="AN269" s="3">
        <v>45755</v>
      </c>
      <c r="AO269" s="3">
        <v>45755</v>
      </c>
      <c r="AP269" s="3">
        <v>45752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107</v>
      </c>
      <c r="BD269" s="56">
        <v>3846.8630200000002</v>
      </c>
    </row>
    <row r="270" spans="1:56" ht="28.5" customHeight="1" x14ac:dyDescent="0.45">
      <c r="A270" s="3">
        <v>45723</v>
      </c>
      <c r="B270" s="14" t="s">
        <v>542</v>
      </c>
      <c r="C270" s="9" t="s">
        <v>113</v>
      </c>
      <c r="D270" s="13" t="s">
        <v>159</v>
      </c>
      <c r="E270" s="9">
        <v>26</v>
      </c>
      <c r="F270" s="9">
        <v>43</v>
      </c>
      <c r="G270" s="9" t="s">
        <v>60</v>
      </c>
      <c r="H270" s="9" t="s">
        <v>66</v>
      </c>
      <c r="I270" s="9">
        <v>150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114</v>
      </c>
      <c r="T270" s="12">
        <v>45772</v>
      </c>
      <c r="U270" s="11">
        <v>30000</v>
      </c>
      <c r="V270" s="10">
        <v>0</v>
      </c>
      <c r="W270" s="10">
        <v>30000</v>
      </c>
      <c r="X270" s="10">
        <v>0</v>
      </c>
      <c r="Y270" s="10">
        <v>31500</v>
      </c>
      <c r="Z270" s="9" t="s">
        <v>89</v>
      </c>
      <c r="AA270" s="8">
        <v>37299.899999999994</v>
      </c>
      <c r="AB270" s="8">
        <v>0</v>
      </c>
      <c r="AC270" s="8">
        <v>37299.899999999994</v>
      </c>
      <c r="AD270" s="8">
        <v>0</v>
      </c>
      <c r="AE270" s="8">
        <v>37299.899999999994</v>
      </c>
      <c r="AF270" s="8" t="s">
        <v>315</v>
      </c>
      <c r="AG270" s="1" t="s">
        <v>122</v>
      </c>
      <c r="AH270" s="1" t="s">
        <v>68</v>
      </c>
      <c r="AI270" s="1">
        <v>4</v>
      </c>
      <c r="AJ270" s="3">
        <v>45772</v>
      </c>
      <c r="AK270" s="3">
        <v>45768</v>
      </c>
      <c r="AL270" s="3">
        <v>45762</v>
      </c>
      <c r="AM270" s="3">
        <v>45769</v>
      </c>
      <c r="AN270" s="3">
        <v>45770</v>
      </c>
      <c r="AO270" s="3">
        <v>45770</v>
      </c>
      <c r="AP270" s="3">
        <v>45767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107</v>
      </c>
      <c r="BD270" s="56">
        <v>3846.8630200000002</v>
      </c>
    </row>
    <row r="271" spans="1:56" ht="28.5" customHeight="1" x14ac:dyDescent="0.45">
      <c r="A271" s="3" t="s">
        <v>146</v>
      </c>
      <c r="B271" s="14" t="s">
        <v>146</v>
      </c>
      <c r="C271" s="9" t="s">
        <v>113</v>
      </c>
      <c r="D271" s="13" t="s">
        <v>61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114</v>
      </c>
      <c r="T271" s="12">
        <v>45777</v>
      </c>
      <c r="U271" s="11">
        <v>20000</v>
      </c>
      <c r="V271" s="10">
        <v>0</v>
      </c>
      <c r="W271" s="10">
        <v>20000</v>
      </c>
      <c r="X271" s="10">
        <v>0</v>
      </c>
      <c r="Y271" s="10">
        <v>21000</v>
      </c>
      <c r="Z271" s="9" t="s">
        <v>89</v>
      </c>
      <c r="AA271" s="8">
        <v>24866.6</v>
      </c>
      <c r="AB271" s="8">
        <v>0</v>
      </c>
      <c r="AC271" s="8">
        <v>24866.6</v>
      </c>
      <c r="AD271" s="8">
        <v>0</v>
      </c>
      <c r="AE271" s="8">
        <v>24866.6</v>
      </c>
      <c r="AF271" s="8" t="s">
        <v>315</v>
      </c>
      <c r="AG271" s="1" t="s">
        <v>123</v>
      </c>
      <c r="AH271" s="1" t="s">
        <v>68</v>
      </c>
      <c r="AI271" s="1">
        <v>4</v>
      </c>
      <c r="AJ271" s="3">
        <v>45777</v>
      </c>
      <c r="AK271" s="3">
        <v>45773</v>
      </c>
      <c r="AL271" s="3">
        <v>45767</v>
      </c>
      <c r="AM271" s="3">
        <v>45774</v>
      </c>
      <c r="AN271" s="3">
        <v>45775</v>
      </c>
      <c r="AO271" s="3">
        <v>45775</v>
      </c>
      <c r="AP271" s="3">
        <v>45772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107</v>
      </c>
      <c r="BD271" s="56">
        <v>2564.5753466666665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26</v>
      </c>
      <c r="F272" s="9">
        <v>43</v>
      </c>
      <c r="G272" s="9">
        <v>0</v>
      </c>
      <c r="H272" s="9">
        <v>0</v>
      </c>
      <c r="I272" s="9">
        <v>120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89</v>
      </c>
      <c r="AA272" s="8">
        <v>222621.96648999999</v>
      </c>
      <c r="AB272" s="8">
        <v>34425</v>
      </c>
      <c r="AC272" s="8">
        <v>188196.96648999999</v>
      </c>
      <c r="AD272" s="8">
        <v>0</v>
      </c>
      <c r="AE272" s="8">
        <v>222621.96648999999</v>
      </c>
      <c r="AF272" s="8" t="s">
        <v>58</v>
      </c>
      <c r="AG272" s="1" t="s">
        <v>125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109</v>
      </c>
      <c r="BD272" s="56">
        <v>0</v>
      </c>
    </row>
    <row r="273" spans="1:56" ht="28.5" customHeight="1" x14ac:dyDescent="0.45">
      <c r="A273" s="3">
        <v>45719</v>
      </c>
      <c r="B273" s="14" t="s">
        <v>508</v>
      </c>
      <c r="C273" s="9" t="s">
        <v>166</v>
      </c>
      <c r="D273" s="13" t="s">
        <v>167</v>
      </c>
      <c r="E273" s="9">
        <v>28</v>
      </c>
      <c r="F273" s="9">
        <v>41</v>
      </c>
      <c r="G273" s="9" t="s">
        <v>60</v>
      </c>
      <c r="H273" s="9">
        <v>0</v>
      </c>
      <c r="I273" s="9">
        <v>120</v>
      </c>
      <c r="J273" s="9" t="s">
        <v>78</v>
      </c>
      <c r="K273" s="9">
        <v>3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45745</v>
      </c>
      <c r="U273" s="11">
        <v>50000</v>
      </c>
      <c r="V273" s="10">
        <v>0</v>
      </c>
      <c r="W273" s="10">
        <v>50000</v>
      </c>
      <c r="X273" s="10">
        <v>0</v>
      </c>
      <c r="Y273" s="10">
        <v>52500</v>
      </c>
      <c r="Z273" s="9" t="s">
        <v>137</v>
      </c>
      <c r="AA273" s="8">
        <v>59372.5</v>
      </c>
      <c r="AB273" s="8">
        <v>59372.5</v>
      </c>
      <c r="AC273" s="8">
        <v>0</v>
      </c>
      <c r="AD273" s="8">
        <v>0</v>
      </c>
      <c r="AE273" s="8">
        <v>0</v>
      </c>
      <c r="AF273" s="8">
        <v>0</v>
      </c>
      <c r="AG273" s="1" t="s">
        <v>122</v>
      </c>
      <c r="AH273" s="1" t="s">
        <v>168</v>
      </c>
      <c r="AI273" s="1">
        <v>2</v>
      </c>
      <c r="AJ273" s="3">
        <v>45745</v>
      </c>
      <c r="AK273" s="3">
        <v>0</v>
      </c>
      <c r="AL273" s="3">
        <v>45736</v>
      </c>
      <c r="AM273" s="3">
        <v>45743</v>
      </c>
      <c r="AN273" s="3">
        <v>0</v>
      </c>
      <c r="AO273" s="3">
        <v>45744</v>
      </c>
      <c r="AP273" s="3">
        <v>45740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0</v>
      </c>
    </row>
    <row r="274" spans="1:56" ht="28.5" customHeight="1" x14ac:dyDescent="0.45">
      <c r="A274" s="3" t="s">
        <v>146</v>
      </c>
      <c r="B274" s="14" t="s">
        <v>146</v>
      </c>
      <c r="C274" s="9" t="s">
        <v>113</v>
      </c>
      <c r="D274" s="13" t="s">
        <v>59</v>
      </c>
      <c r="E274" s="9">
        <v>28</v>
      </c>
      <c r="F274" s="9">
        <v>47</v>
      </c>
      <c r="G274" s="9" t="s">
        <v>60</v>
      </c>
      <c r="H274" s="9" t="s">
        <v>66</v>
      </c>
      <c r="I274" s="9">
        <v>180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114</v>
      </c>
      <c r="T274" s="12">
        <v>45777</v>
      </c>
      <c r="U274" s="11">
        <v>20000</v>
      </c>
      <c r="V274" s="10">
        <v>0</v>
      </c>
      <c r="W274" s="10">
        <v>20000</v>
      </c>
      <c r="X274" s="10">
        <v>0</v>
      </c>
      <c r="Y274" s="10">
        <v>0</v>
      </c>
      <c r="Z274" s="9" t="s">
        <v>137</v>
      </c>
      <c r="AA274" s="8">
        <v>27101.800000000003</v>
      </c>
      <c r="AB274" s="8">
        <v>10611</v>
      </c>
      <c r="AC274" s="8">
        <v>16490.800000000003</v>
      </c>
      <c r="AD274" s="8">
        <v>0</v>
      </c>
      <c r="AE274" s="8">
        <v>27101.800000000003</v>
      </c>
      <c r="AF274" s="8">
        <v>0</v>
      </c>
      <c r="AG274" s="1" t="s">
        <v>122</v>
      </c>
      <c r="AH274" s="1" t="s">
        <v>77</v>
      </c>
      <c r="AI274" s="1">
        <v>1</v>
      </c>
      <c r="AJ274" s="3">
        <v>45777</v>
      </c>
      <c r="AK274" s="3">
        <v>0</v>
      </c>
      <c r="AL274" s="3">
        <v>0</v>
      </c>
      <c r="AM274" s="3">
        <v>0</v>
      </c>
      <c r="AN274" s="3">
        <v>0</v>
      </c>
      <c r="AO274" s="3">
        <v>45776</v>
      </c>
      <c r="AP274" s="3">
        <v>45772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107</v>
      </c>
      <c r="BD274" s="56">
        <v>1853.3826888888893</v>
      </c>
    </row>
    <row r="275" spans="1:56" ht="28.5" customHeight="1" x14ac:dyDescent="0.45">
      <c r="A275" s="3" t="s">
        <v>146</v>
      </c>
      <c r="B275" s="14" t="s">
        <v>146</v>
      </c>
      <c r="C275" s="9" t="s">
        <v>166</v>
      </c>
      <c r="D275" s="13" t="s">
        <v>167</v>
      </c>
      <c r="E275" s="9">
        <v>28</v>
      </c>
      <c r="F275" s="9">
        <v>41</v>
      </c>
      <c r="G275" s="9" t="s">
        <v>60</v>
      </c>
      <c r="H275" s="9">
        <v>0</v>
      </c>
      <c r="I275" s="9">
        <v>120</v>
      </c>
      <c r="J275" s="9" t="s">
        <v>78</v>
      </c>
      <c r="K275" s="9">
        <v>3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45777</v>
      </c>
      <c r="U275" s="11">
        <v>50000</v>
      </c>
      <c r="V275" s="10">
        <v>0</v>
      </c>
      <c r="W275" s="10">
        <v>50000</v>
      </c>
      <c r="X275" s="10">
        <v>0</v>
      </c>
      <c r="Y275" s="10">
        <v>52500</v>
      </c>
      <c r="Z275" s="9" t="s">
        <v>137</v>
      </c>
      <c r="AA275" s="8">
        <v>59372.5</v>
      </c>
      <c r="AB275" s="8">
        <v>0</v>
      </c>
      <c r="AC275" s="8">
        <v>59372.5</v>
      </c>
      <c r="AD275" s="8">
        <v>0</v>
      </c>
      <c r="AE275" s="8">
        <v>0</v>
      </c>
      <c r="AF275" s="8">
        <v>0</v>
      </c>
      <c r="AG275" s="1">
        <v>0</v>
      </c>
      <c r="AH275" s="1" t="s">
        <v>168</v>
      </c>
      <c r="AI275" s="1">
        <v>2</v>
      </c>
      <c r="AJ275" s="3">
        <v>45777</v>
      </c>
      <c r="AK275" s="3">
        <v>0</v>
      </c>
      <c r="AL275" s="3">
        <v>45768</v>
      </c>
      <c r="AM275" s="3">
        <v>45775</v>
      </c>
      <c r="AN275" s="3">
        <v>0</v>
      </c>
      <c r="AO275" s="3">
        <v>45776</v>
      </c>
      <c r="AP275" s="3">
        <v>45772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65</v>
      </c>
      <c r="AY275" s="2">
        <v>0</v>
      </c>
      <c r="AZ275" s="2">
        <v>0</v>
      </c>
      <c r="BA275" s="2">
        <v>0</v>
      </c>
      <c r="BB275" s="2">
        <v>0</v>
      </c>
      <c r="BC275" s="1" t="s">
        <v>107</v>
      </c>
      <c r="BD275" s="56">
        <v>6672.8093055555564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28</v>
      </c>
      <c r="F276" s="9">
        <v>43</v>
      </c>
      <c r="G276" s="9">
        <v>0</v>
      </c>
      <c r="H276" s="9">
        <v>0</v>
      </c>
      <c r="I276" s="9">
        <v>130</v>
      </c>
      <c r="J276" s="9" t="s">
        <v>57</v>
      </c>
      <c r="K276" s="9">
        <v>3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137</v>
      </c>
      <c r="AA276" s="8">
        <v>145846.79999999999</v>
      </c>
      <c r="AB276" s="8">
        <v>69983.5</v>
      </c>
      <c r="AC276" s="8">
        <v>75863.3</v>
      </c>
      <c r="AD276" s="8">
        <v>0</v>
      </c>
      <c r="AE276" s="8">
        <v>27101.800000000003</v>
      </c>
      <c r="AF276" s="8" t="s">
        <v>58</v>
      </c>
      <c r="AG276" s="1">
        <v>0</v>
      </c>
      <c r="AH276" s="1">
        <v>0</v>
      </c>
      <c r="AI276" s="1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169</v>
      </c>
      <c r="BD276" s="56">
        <v>0</v>
      </c>
    </row>
  </sheetData>
  <autoFilter ref="A5:BD2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6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650E-5D18-4EC7-8076-1634B0AEA08A}">
  <sheetPr>
    <tabColor rgb="FFFFFF00"/>
  </sheetPr>
  <dimension ref="A1:BD282"/>
  <sheetViews>
    <sheetView zoomScale="80" zoomScaleNormal="80" workbookViewId="0">
      <selection activeCell="G16" sqref="G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45737</v>
      </c>
      <c r="E3" s="80" t="s">
        <v>52</v>
      </c>
      <c r="F3" s="80"/>
      <c r="G3" s="81">
        <v>11.49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45731</v>
      </c>
      <c r="B13" s="14" t="s">
        <v>631</v>
      </c>
      <c r="C13" s="9" t="s">
        <v>466</v>
      </c>
      <c r="D13" s="13" t="s">
        <v>276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45742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189</v>
      </c>
      <c r="AA13" s="8">
        <v>8801.1</v>
      </c>
      <c r="AB13" s="8">
        <v>8801.1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45742</v>
      </c>
      <c r="AK13" s="3">
        <v>0</v>
      </c>
      <c r="AL13" s="3">
        <v>45733</v>
      </c>
      <c r="AM13" s="3">
        <v>45740</v>
      </c>
      <c r="AN13" s="3">
        <v>45741</v>
      </c>
      <c r="AO13" s="3">
        <v>45741</v>
      </c>
      <c r="AP13" s="3">
        <v>45737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45731</v>
      </c>
      <c r="B14" s="14" t="s">
        <v>631</v>
      </c>
      <c r="C14" s="9" t="s">
        <v>466</v>
      </c>
      <c r="D14" s="13" t="s">
        <v>277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189</v>
      </c>
      <c r="AA14" s="8">
        <v>4400.55</v>
      </c>
      <c r="AB14" s="8">
        <v>4400.55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45731</v>
      </c>
      <c r="B15" s="14" t="s">
        <v>631</v>
      </c>
      <c r="C15" s="9" t="s">
        <v>466</v>
      </c>
      <c r="D15" s="13" t="s">
        <v>278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189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45734</v>
      </c>
      <c r="B16" s="14" t="s">
        <v>652</v>
      </c>
      <c r="C16" s="9" t="s">
        <v>637</v>
      </c>
      <c r="D16" s="13" t="s">
        <v>638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45747</v>
      </c>
      <c r="U16" s="11">
        <v>3000</v>
      </c>
      <c r="V16" s="10">
        <v>0</v>
      </c>
      <c r="W16" s="10">
        <v>3000</v>
      </c>
      <c r="X16" s="10">
        <v>0</v>
      </c>
      <c r="Y16" s="10">
        <v>3150</v>
      </c>
      <c r="Z16" s="9" t="s">
        <v>189</v>
      </c>
      <c r="AA16" s="8">
        <v>2640.33</v>
      </c>
      <c r="AB16" s="8">
        <v>2640.33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45747</v>
      </c>
      <c r="AK16" s="3">
        <v>0</v>
      </c>
      <c r="AL16" s="3">
        <v>45738</v>
      </c>
      <c r="AM16" s="3">
        <v>45745</v>
      </c>
      <c r="AN16" s="3">
        <v>45746</v>
      </c>
      <c r="AO16" s="3">
        <v>45746</v>
      </c>
      <c r="AP16" s="3">
        <v>45742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8.5" customHeight="1" x14ac:dyDescent="0.45">
      <c r="A17" s="3">
        <v>45734</v>
      </c>
      <c r="B17" s="14" t="s">
        <v>652</v>
      </c>
      <c r="C17" s="9" t="s">
        <v>637</v>
      </c>
      <c r="D17" s="13" t="s">
        <v>639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3500</v>
      </c>
      <c r="V17" s="10">
        <v>0</v>
      </c>
      <c r="W17" s="10">
        <v>3500</v>
      </c>
      <c r="X17" s="10">
        <v>0</v>
      </c>
      <c r="Y17" s="10">
        <v>3675</v>
      </c>
      <c r="Z17" s="9" t="s">
        <v>189</v>
      </c>
      <c r="AA17" s="8">
        <v>3080.3850000000002</v>
      </c>
      <c r="AB17" s="8">
        <v>3080.3850000000002</v>
      </c>
      <c r="AC17" s="8">
        <v>0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>
        <v>45734</v>
      </c>
      <c r="B18" s="14" t="s">
        <v>652</v>
      </c>
      <c r="C18" s="9" t="s">
        <v>637</v>
      </c>
      <c r="D18" s="13" t="s">
        <v>640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189</v>
      </c>
      <c r="AA18" s="8">
        <v>8801.1</v>
      </c>
      <c r="AB18" s="8">
        <v>8801.1</v>
      </c>
      <c r="AC18" s="8">
        <v>0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45717</v>
      </c>
      <c r="B19" s="14" t="s">
        <v>474</v>
      </c>
      <c r="C19" s="9" t="s">
        <v>147</v>
      </c>
      <c r="D19" s="13" t="s">
        <v>134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45749</v>
      </c>
      <c r="U19" s="11">
        <v>70000</v>
      </c>
      <c r="V19" s="10">
        <v>800</v>
      </c>
      <c r="W19" s="10">
        <v>69200</v>
      </c>
      <c r="X19" s="10">
        <v>0</v>
      </c>
      <c r="Y19" s="10">
        <v>72660</v>
      </c>
      <c r="Z19" s="9" t="s">
        <v>189</v>
      </c>
      <c r="AA19" s="8">
        <v>60903.612000000001</v>
      </c>
      <c r="AB19" s="8">
        <v>13706</v>
      </c>
      <c r="AC19" s="8">
        <v>47197.612000000001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45749</v>
      </c>
      <c r="AK19" s="3">
        <v>0</v>
      </c>
      <c r="AL19" s="3">
        <v>45740</v>
      </c>
      <c r="AM19" s="3">
        <v>45747</v>
      </c>
      <c r="AN19" s="3">
        <v>45748</v>
      </c>
      <c r="AO19" s="3">
        <v>45748</v>
      </c>
      <c r="AP19" s="3">
        <v>45744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3427.5954670222231</v>
      </c>
    </row>
    <row r="20" spans="1:56" ht="28.5" customHeight="1" x14ac:dyDescent="0.45">
      <c r="A20" s="3" t="s">
        <v>146</v>
      </c>
      <c r="B20" s="14" t="s">
        <v>146</v>
      </c>
      <c r="C20" s="9" t="s">
        <v>273</v>
      </c>
      <c r="D20" s="13" t="s">
        <v>274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189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8.5" customHeight="1" x14ac:dyDescent="0.45">
      <c r="A21" s="3" t="s">
        <v>146</v>
      </c>
      <c r="B21" s="14" t="s">
        <v>146</v>
      </c>
      <c r="C21" s="9" t="s">
        <v>147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189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7669.86528</v>
      </c>
    </row>
    <row r="22" spans="1:56" ht="28.5" customHeight="1" x14ac:dyDescent="0.45">
      <c r="A22" s="3">
        <v>45734</v>
      </c>
      <c r="B22" s="14" t="s">
        <v>653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133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189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2394.2965688888899</v>
      </c>
    </row>
    <row r="23" spans="1:56" ht="28.5" customHeight="1" x14ac:dyDescent="0.45">
      <c r="A23" s="3">
        <v>45734</v>
      </c>
      <c r="B23" s="14" t="s">
        <v>654</v>
      </c>
      <c r="C23" s="9" t="s">
        <v>443</v>
      </c>
      <c r="D23" s="13" t="s">
        <v>375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189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124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1197.1482844444449</v>
      </c>
    </row>
    <row r="24" spans="1:56" ht="28.5" customHeight="1" x14ac:dyDescent="0.45">
      <c r="A24" s="3" t="s">
        <v>146</v>
      </c>
      <c r="B24" s="14" t="s">
        <v>146</v>
      </c>
      <c r="C24" s="9" t="s">
        <v>466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124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288258.37700000004</v>
      </c>
      <c r="AB25" s="8">
        <v>50230.565000000002</v>
      </c>
      <c r="AC25" s="8">
        <v>238027.81200000001</v>
      </c>
      <c r="AD25" s="8">
        <v>0</v>
      </c>
      <c r="AE25" s="8">
        <v>0</v>
      </c>
      <c r="AF25" s="8" t="s">
        <v>58</v>
      </c>
      <c r="AG25" s="1" t="s">
        <v>124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45722</v>
      </c>
      <c r="B26" s="14" t="s">
        <v>497</v>
      </c>
      <c r="C26" s="9" t="s">
        <v>73</v>
      </c>
      <c r="D26" s="13" t="s">
        <v>193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45738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498</v>
      </c>
      <c r="AG26" s="1" t="s">
        <v>124</v>
      </c>
      <c r="AH26" s="1" t="s">
        <v>74</v>
      </c>
      <c r="AI26" s="1">
        <v>2</v>
      </c>
      <c r="AJ26" s="3">
        <v>45738</v>
      </c>
      <c r="AK26" s="3">
        <v>0</v>
      </c>
      <c r="AL26" s="3">
        <v>45729</v>
      </c>
      <c r="AM26" s="3">
        <v>45736</v>
      </c>
      <c r="AN26" s="3">
        <v>45737</v>
      </c>
      <c r="AO26" s="3">
        <v>45737</v>
      </c>
      <c r="AP26" s="3">
        <v>45733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45722</v>
      </c>
      <c r="B27" s="14" t="s">
        <v>497</v>
      </c>
      <c r="C27" s="9" t="s">
        <v>73</v>
      </c>
      <c r="D27" s="13" t="s">
        <v>267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45738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498</v>
      </c>
      <c r="AG27" s="1" t="s">
        <v>124</v>
      </c>
      <c r="AH27" s="1" t="s">
        <v>74</v>
      </c>
      <c r="AI27" s="1">
        <v>2</v>
      </c>
      <c r="AJ27" s="3">
        <v>45738</v>
      </c>
      <c r="AK27" s="3">
        <v>0</v>
      </c>
      <c r="AL27" s="3">
        <v>45729</v>
      </c>
      <c r="AM27" s="3">
        <v>45736</v>
      </c>
      <c r="AN27" s="3">
        <v>45737</v>
      </c>
      <c r="AO27" s="3">
        <v>45737</v>
      </c>
      <c r="AP27" s="3">
        <v>45733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45722</v>
      </c>
      <c r="B28" s="14" t="s">
        <v>497</v>
      </c>
      <c r="C28" s="9" t="s">
        <v>73</v>
      </c>
      <c r="D28" s="13">
        <v>997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45738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498</v>
      </c>
      <c r="AG28" s="1" t="s">
        <v>124</v>
      </c>
      <c r="AH28" s="1" t="s">
        <v>74</v>
      </c>
      <c r="AI28" s="1">
        <v>2</v>
      </c>
      <c r="AJ28" s="3">
        <v>45738</v>
      </c>
      <c r="AK28" s="3">
        <v>0</v>
      </c>
      <c r="AL28" s="3">
        <v>45729</v>
      </c>
      <c r="AM28" s="3">
        <v>45736</v>
      </c>
      <c r="AN28" s="3">
        <v>45737</v>
      </c>
      <c r="AO28" s="3">
        <v>45737</v>
      </c>
      <c r="AP28" s="3">
        <v>45733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45722</v>
      </c>
      <c r="B29" s="14" t="s">
        <v>497</v>
      </c>
      <c r="C29" s="9" t="s">
        <v>73</v>
      </c>
      <c r="D29" s="13">
        <v>913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45738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498</v>
      </c>
      <c r="AG29" s="1" t="s">
        <v>124</v>
      </c>
      <c r="AH29" s="1" t="s">
        <v>74</v>
      </c>
      <c r="AI29" s="1">
        <v>2</v>
      </c>
      <c r="AJ29" s="3">
        <v>45738</v>
      </c>
      <c r="AK29" s="3">
        <v>0</v>
      </c>
      <c r="AL29" s="3">
        <v>45729</v>
      </c>
      <c r="AM29" s="3">
        <v>45736</v>
      </c>
      <c r="AN29" s="3">
        <v>45737</v>
      </c>
      <c r="AO29" s="3">
        <v>45737</v>
      </c>
      <c r="AP29" s="3">
        <v>45733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45728</v>
      </c>
      <c r="B30" s="14" t="s">
        <v>562</v>
      </c>
      <c r="C30" s="9" t="s">
        <v>73</v>
      </c>
      <c r="D30" s="13" t="s">
        <v>229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45738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563</v>
      </c>
      <c r="AG30" s="1" t="s">
        <v>124</v>
      </c>
      <c r="AH30" s="1" t="s">
        <v>74</v>
      </c>
      <c r="AI30" s="1">
        <v>2</v>
      </c>
      <c r="AJ30" s="3">
        <v>45738</v>
      </c>
      <c r="AK30" s="3">
        <v>0</v>
      </c>
      <c r="AL30" s="3">
        <v>45729</v>
      </c>
      <c r="AM30" s="3">
        <v>45736</v>
      </c>
      <c r="AN30" s="3">
        <v>45737</v>
      </c>
      <c r="AO30" s="3">
        <v>45737</v>
      </c>
      <c r="AP30" s="3">
        <v>45733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45728</v>
      </c>
      <c r="B31" s="14" t="s">
        <v>564</v>
      </c>
      <c r="C31" s="9" t="s">
        <v>73</v>
      </c>
      <c r="D31" s="13" t="s">
        <v>224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45738</v>
      </c>
      <c r="U31" s="11">
        <v>5000</v>
      </c>
      <c r="V31" s="10">
        <v>0</v>
      </c>
      <c r="W31" s="10">
        <v>5000</v>
      </c>
      <c r="X31" s="10">
        <v>5700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563</v>
      </c>
      <c r="AG31" s="1" t="s">
        <v>124</v>
      </c>
      <c r="AH31" s="1" t="s">
        <v>74</v>
      </c>
      <c r="AI31" s="1">
        <v>2</v>
      </c>
      <c r="AJ31" s="3">
        <v>45738</v>
      </c>
      <c r="AK31" s="3">
        <v>0</v>
      </c>
      <c r="AL31" s="3">
        <v>45729</v>
      </c>
      <c r="AM31" s="3">
        <v>45736</v>
      </c>
      <c r="AN31" s="3">
        <v>45737</v>
      </c>
      <c r="AO31" s="3">
        <v>45737</v>
      </c>
      <c r="AP31" s="3">
        <v>45733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45728</v>
      </c>
      <c r="B32" s="14" t="s">
        <v>564</v>
      </c>
      <c r="C32" s="9" t="s">
        <v>73</v>
      </c>
      <c r="D32" s="13" t="s">
        <v>378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45738</v>
      </c>
      <c r="U32" s="11">
        <v>5000</v>
      </c>
      <c r="V32" s="10">
        <v>0</v>
      </c>
      <c r="W32" s="10">
        <v>5000</v>
      </c>
      <c r="X32" s="10">
        <v>10860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563</v>
      </c>
      <c r="AG32" s="1" t="s">
        <v>124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 t="s">
        <v>641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45728</v>
      </c>
      <c r="B33" s="14" t="s">
        <v>564</v>
      </c>
      <c r="C33" s="9" t="s">
        <v>73</v>
      </c>
      <c r="D33" s="13" t="s">
        <v>258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45738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196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563</v>
      </c>
      <c r="AG33" s="1" t="s">
        <v>124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45722</v>
      </c>
      <c r="B34" s="14" t="s">
        <v>497</v>
      </c>
      <c r="C34" s="9" t="s">
        <v>73</v>
      </c>
      <c r="D34" s="13" t="s">
        <v>230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45741</v>
      </c>
      <c r="U34" s="11">
        <v>10000</v>
      </c>
      <c r="V34" s="10">
        <v>0</v>
      </c>
      <c r="W34" s="10">
        <v>10000</v>
      </c>
      <c r="X34" s="10">
        <v>10400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499</v>
      </c>
      <c r="AG34" s="1" t="s">
        <v>123</v>
      </c>
      <c r="AH34" s="1" t="s">
        <v>74</v>
      </c>
      <c r="AI34" s="1">
        <v>2</v>
      </c>
      <c r="AJ34" s="3">
        <v>45741</v>
      </c>
      <c r="AK34" s="3">
        <v>0</v>
      </c>
      <c r="AL34" s="3">
        <v>45732</v>
      </c>
      <c r="AM34" s="3">
        <v>45739</v>
      </c>
      <c r="AN34" s="3">
        <v>45740</v>
      </c>
      <c r="AO34" s="3">
        <v>45740</v>
      </c>
      <c r="AP34" s="3">
        <v>45736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45722</v>
      </c>
      <c r="B35" s="14" t="s">
        <v>497</v>
      </c>
      <c r="C35" s="9" t="s">
        <v>73</v>
      </c>
      <c r="D35" s="13" t="s">
        <v>254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45741</v>
      </c>
      <c r="U35" s="11">
        <v>10000</v>
      </c>
      <c r="V35" s="10">
        <v>0</v>
      </c>
      <c r="W35" s="10">
        <v>10000</v>
      </c>
      <c r="X35" s="10">
        <v>10400</v>
      </c>
      <c r="Y35" s="10">
        <v>0</v>
      </c>
      <c r="Z35" s="9" t="s">
        <v>196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499</v>
      </c>
      <c r="AG35" s="1" t="s">
        <v>123</v>
      </c>
      <c r="AH35" s="1" t="s">
        <v>74</v>
      </c>
      <c r="AI35" s="1">
        <v>2</v>
      </c>
      <c r="AJ35" s="3">
        <v>45741</v>
      </c>
      <c r="AK35" s="3">
        <v>0</v>
      </c>
      <c r="AL35" s="3">
        <v>45732</v>
      </c>
      <c r="AM35" s="3">
        <v>45739</v>
      </c>
      <c r="AN35" s="3">
        <v>45740</v>
      </c>
      <c r="AO35" s="3">
        <v>45740</v>
      </c>
      <c r="AP35" s="3">
        <v>45736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45722</v>
      </c>
      <c r="B36" s="14" t="s">
        <v>497</v>
      </c>
      <c r="C36" s="9" t="s">
        <v>73</v>
      </c>
      <c r="D36" s="13">
        <v>997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45741</v>
      </c>
      <c r="U36" s="11">
        <v>5000</v>
      </c>
      <c r="V36" s="10">
        <v>0</v>
      </c>
      <c r="W36" s="10">
        <v>5000</v>
      </c>
      <c r="X36" s="10">
        <v>5200</v>
      </c>
      <c r="Y36" s="10">
        <v>0</v>
      </c>
      <c r="Z36" s="9" t="s">
        <v>196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499</v>
      </c>
      <c r="AG36" s="1" t="s">
        <v>123</v>
      </c>
      <c r="AH36" s="1" t="s">
        <v>74</v>
      </c>
      <c r="AI36" s="1">
        <v>2</v>
      </c>
      <c r="AJ36" s="3">
        <v>45741</v>
      </c>
      <c r="AK36" s="3">
        <v>0</v>
      </c>
      <c r="AL36" s="3">
        <v>45732</v>
      </c>
      <c r="AM36" s="3">
        <v>45739</v>
      </c>
      <c r="AN36" s="3">
        <v>45740</v>
      </c>
      <c r="AO36" s="3">
        <v>45740</v>
      </c>
      <c r="AP36" s="3">
        <v>45736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45728</v>
      </c>
      <c r="B37" s="14" t="s">
        <v>562</v>
      </c>
      <c r="C37" s="9" t="s">
        <v>73</v>
      </c>
      <c r="D37" s="13" t="s">
        <v>352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45742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565</v>
      </c>
      <c r="AG37" s="1" t="s">
        <v>123</v>
      </c>
      <c r="AH37" s="1" t="s">
        <v>74</v>
      </c>
      <c r="AI37" s="1">
        <v>2</v>
      </c>
      <c r="AJ37" s="3">
        <v>45742</v>
      </c>
      <c r="AK37" s="3">
        <v>0</v>
      </c>
      <c r="AL37" s="3">
        <v>45733</v>
      </c>
      <c r="AM37" s="3">
        <v>45740</v>
      </c>
      <c r="AN37" s="3">
        <v>45741</v>
      </c>
      <c r="AO37" s="3">
        <v>45741</v>
      </c>
      <c r="AP37" s="3">
        <v>45737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45728</v>
      </c>
      <c r="B38" s="14" t="s">
        <v>562</v>
      </c>
      <c r="C38" s="9" t="s">
        <v>73</v>
      </c>
      <c r="D38" s="13" t="s">
        <v>353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45742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565</v>
      </c>
      <c r="AG38" s="1" t="s">
        <v>123</v>
      </c>
      <c r="AH38" s="1" t="s">
        <v>74</v>
      </c>
      <c r="AI38" s="1">
        <v>2</v>
      </c>
      <c r="AJ38" s="3">
        <v>45742</v>
      </c>
      <c r="AK38" s="3">
        <v>0</v>
      </c>
      <c r="AL38" s="3">
        <v>45733</v>
      </c>
      <c r="AM38" s="3">
        <v>45740</v>
      </c>
      <c r="AN38" s="3">
        <v>45741</v>
      </c>
      <c r="AO38" s="3">
        <v>45741</v>
      </c>
      <c r="AP38" s="3">
        <v>45737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45728</v>
      </c>
      <c r="B39" s="14" t="s">
        <v>562</v>
      </c>
      <c r="C39" s="9" t="s">
        <v>73</v>
      </c>
      <c r="D39" s="13" t="s">
        <v>407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4400.55</v>
      </c>
      <c r="AC39" s="8">
        <v>0</v>
      </c>
      <c r="AD39" s="8">
        <v>0</v>
      </c>
      <c r="AE39" s="8">
        <v>0</v>
      </c>
      <c r="AF39" s="8" t="s">
        <v>565</v>
      </c>
      <c r="AG39" s="1" t="s">
        <v>123</v>
      </c>
      <c r="AH39" s="1" t="s">
        <v>74</v>
      </c>
      <c r="AI39" s="1">
        <v>2</v>
      </c>
      <c r="AJ39" s="3">
        <v>45742</v>
      </c>
      <c r="AK39" s="3">
        <v>0</v>
      </c>
      <c r="AL39" s="3">
        <v>45733</v>
      </c>
      <c r="AM39" s="3">
        <v>45740</v>
      </c>
      <c r="AN39" s="3">
        <v>45741</v>
      </c>
      <c r="AO39" s="3">
        <v>45741</v>
      </c>
      <c r="AP39" s="3">
        <v>45737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0</v>
      </c>
    </row>
    <row r="40" spans="1:56" ht="28.5" customHeight="1" x14ac:dyDescent="0.45">
      <c r="A40" s="3">
        <v>45728</v>
      </c>
      <c r="B40" s="14" t="s">
        <v>564</v>
      </c>
      <c r="C40" s="9" t="s">
        <v>73</v>
      </c>
      <c r="D40" s="13" t="s">
        <v>230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196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565</v>
      </c>
      <c r="AG40" s="1" t="s">
        <v>125</v>
      </c>
      <c r="AH40" s="1" t="s">
        <v>74</v>
      </c>
      <c r="AI40" s="1">
        <v>2</v>
      </c>
      <c r="AJ40" s="3">
        <v>45742</v>
      </c>
      <c r="AK40" s="3">
        <v>0</v>
      </c>
      <c r="AL40" s="3">
        <v>45733</v>
      </c>
      <c r="AM40" s="3">
        <v>45740</v>
      </c>
      <c r="AN40" s="3">
        <v>45741</v>
      </c>
      <c r="AO40" s="3">
        <v>45741</v>
      </c>
      <c r="AP40" s="3">
        <v>45737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0</v>
      </c>
    </row>
    <row r="41" spans="1:56" ht="28.5" customHeight="1" x14ac:dyDescent="0.45">
      <c r="A41" s="3">
        <v>45722</v>
      </c>
      <c r="B41" s="14" t="s">
        <v>497</v>
      </c>
      <c r="C41" s="9" t="s">
        <v>73</v>
      </c>
      <c r="D41" s="13" t="s">
        <v>500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4400.55</v>
      </c>
      <c r="AC41" s="8">
        <v>0</v>
      </c>
      <c r="AD41" s="8">
        <v>0</v>
      </c>
      <c r="AE41" s="8">
        <v>0</v>
      </c>
      <c r="AF41" s="8" t="s">
        <v>501</v>
      </c>
      <c r="AG41" s="1" t="s">
        <v>123</v>
      </c>
      <c r="AH41" s="1" t="s">
        <v>74</v>
      </c>
      <c r="AI41" s="1">
        <v>2</v>
      </c>
      <c r="AJ41" s="3">
        <v>45743</v>
      </c>
      <c r="AK41" s="3">
        <v>0</v>
      </c>
      <c r="AL41" s="3">
        <v>45734</v>
      </c>
      <c r="AM41" s="3">
        <v>45741</v>
      </c>
      <c r="AN41" s="3">
        <v>45742</v>
      </c>
      <c r="AO41" s="3">
        <v>45742</v>
      </c>
      <c r="AP41" s="3">
        <v>45738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0</v>
      </c>
    </row>
    <row r="42" spans="1:56" ht="28.5" customHeight="1" x14ac:dyDescent="0.45">
      <c r="A42" s="3">
        <v>45722</v>
      </c>
      <c r="B42" s="14" t="s">
        <v>497</v>
      </c>
      <c r="C42" s="9" t="s">
        <v>73</v>
      </c>
      <c r="D42" s="13" t="s">
        <v>253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45743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4400.55</v>
      </c>
      <c r="AC42" s="8">
        <v>0</v>
      </c>
      <c r="AD42" s="8">
        <v>0</v>
      </c>
      <c r="AE42" s="8">
        <v>0</v>
      </c>
      <c r="AF42" s="8" t="s">
        <v>501</v>
      </c>
      <c r="AG42" s="1" t="s">
        <v>123</v>
      </c>
      <c r="AH42" s="1" t="s">
        <v>74</v>
      </c>
      <c r="AI42" s="1">
        <v>2</v>
      </c>
      <c r="AJ42" s="3">
        <v>45743</v>
      </c>
      <c r="AK42" s="3">
        <v>0</v>
      </c>
      <c r="AL42" s="3">
        <v>45734</v>
      </c>
      <c r="AM42" s="3">
        <v>45741</v>
      </c>
      <c r="AN42" s="3">
        <v>45742</v>
      </c>
      <c r="AO42" s="3">
        <v>45742</v>
      </c>
      <c r="AP42" s="3">
        <v>45738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0</v>
      </c>
    </row>
    <row r="43" spans="1:56" ht="28.5" customHeight="1" x14ac:dyDescent="0.45">
      <c r="A43" s="3">
        <v>45721</v>
      </c>
      <c r="B43" s="14" t="s">
        <v>511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45743</v>
      </c>
      <c r="U43" s="11">
        <v>5000</v>
      </c>
      <c r="V43" s="10">
        <v>5000</v>
      </c>
      <c r="W43" s="10">
        <v>0</v>
      </c>
      <c r="X43" s="10">
        <v>0</v>
      </c>
      <c r="Y43" s="10">
        <v>0</v>
      </c>
      <c r="Z43" s="9" t="s">
        <v>196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123</v>
      </c>
      <c r="AH43" s="1" t="s">
        <v>77</v>
      </c>
      <c r="AI43" s="1">
        <v>1</v>
      </c>
      <c r="AJ43" s="3">
        <v>45743</v>
      </c>
      <c r="AK43" s="3">
        <v>0</v>
      </c>
      <c r="AL43" s="3">
        <v>0</v>
      </c>
      <c r="AM43" s="3">
        <v>0</v>
      </c>
      <c r="AN43" s="3">
        <v>0</v>
      </c>
      <c r="AO43" s="3">
        <v>45742</v>
      </c>
      <c r="AP43" s="3">
        <v>45738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0</v>
      </c>
    </row>
    <row r="44" spans="1:56" ht="28.5" customHeight="1" x14ac:dyDescent="0.45">
      <c r="A44" s="3">
        <v>45728</v>
      </c>
      <c r="B44" s="14" t="s">
        <v>562</v>
      </c>
      <c r="C44" s="9" t="s">
        <v>73</v>
      </c>
      <c r="D44" s="13" t="s">
        <v>193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45744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196</v>
      </c>
      <c r="AA44" s="8">
        <v>8801.1</v>
      </c>
      <c r="AB44" s="8">
        <v>453</v>
      </c>
      <c r="AC44" s="8">
        <v>8348.1</v>
      </c>
      <c r="AD44" s="8">
        <v>0</v>
      </c>
      <c r="AE44" s="8">
        <v>0</v>
      </c>
      <c r="AF44" s="8" t="s">
        <v>566</v>
      </c>
      <c r="AG44" s="1" t="s">
        <v>123</v>
      </c>
      <c r="AH44" s="1" t="s">
        <v>74</v>
      </c>
      <c r="AI44" s="1">
        <v>2</v>
      </c>
      <c r="AJ44" s="3">
        <v>45744</v>
      </c>
      <c r="AK44" s="3">
        <v>0</v>
      </c>
      <c r="AL44" s="3">
        <v>45735</v>
      </c>
      <c r="AM44" s="3">
        <v>45742</v>
      </c>
      <c r="AN44" s="3">
        <v>45743</v>
      </c>
      <c r="AO44" s="3">
        <v>45743</v>
      </c>
      <c r="AP44" s="3">
        <v>45739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628.81599466666671</v>
      </c>
    </row>
    <row r="45" spans="1:56" ht="28.5" customHeight="1" x14ac:dyDescent="0.45">
      <c r="A45" s="3">
        <v>45728</v>
      </c>
      <c r="B45" s="14" t="s">
        <v>562</v>
      </c>
      <c r="C45" s="9" t="s">
        <v>73</v>
      </c>
      <c r="D45" s="13" t="s">
        <v>237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45744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566</v>
      </c>
      <c r="AG45" s="1" t="s">
        <v>125</v>
      </c>
      <c r="AH45" s="1" t="s">
        <v>74</v>
      </c>
      <c r="AI45" s="1">
        <v>2</v>
      </c>
      <c r="AJ45" s="3">
        <v>45744</v>
      </c>
      <c r="AK45" s="3">
        <v>0</v>
      </c>
      <c r="AL45" s="3">
        <v>45735</v>
      </c>
      <c r="AM45" s="3">
        <v>45742</v>
      </c>
      <c r="AN45" s="3">
        <v>45743</v>
      </c>
      <c r="AO45" s="3">
        <v>45743</v>
      </c>
      <c r="AP45" s="3">
        <v>45739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45728</v>
      </c>
      <c r="B46" s="14" t="s">
        <v>562</v>
      </c>
      <c r="C46" s="9" t="s">
        <v>73</v>
      </c>
      <c r="D46" s="13" t="s">
        <v>236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45744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566</v>
      </c>
      <c r="AG46" s="1" t="s">
        <v>125</v>
      </c>
      <c r="AH46" s="1" t="s">
        <v>74</v>
      </c>
      <c r="AI46" s="1">
        <v>2</v>
      </c>
      <c r="AJ46" s="3">
        <v>45744</v>
      </c>
      <c r="AK46" s="3">
        <v>0</v>
      </c>
      <c r="AL46" s="3">
        <v>45735</v>
      </c>
      <c r="AM46" s="3">
        <v>45742</v>
      </c>
      <c r="AN46" s="3">
        <v>45743</v>
      </c>
      <c r="AO46" s="3">
        <v>45743</v>
      </c>
      <c r="AP46" s="3">
        <v>45739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45728</v>
      </c>
      <c r="B47" s="14" t="s">
        <v>564</v>
      </c>
      <c r="C47" s="9" t="s">
        <v>73</v>
      </c>
      <c r="D47" s="13" t="s">
        <v>290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45744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566</v>
      </c>
      <c r="AG47" s="1" t="s">
        <v>61</v>
      </c>
      <c r="AH47" s="1" t="s">
        <v>74</v>
      </c>
      <c r="AI47" s="1">
        <v>2</v>
      </c>
      <c r="AJ47" s="3">
        <v>45744</v>
      </c>
      <c r="AK47" s="3">
        <v>0</v>
      </c>
      <c r="AL47" s="3">
        <v>45735</v>
      </c>
      <c r="AM47" s="3">
        <v>45742</v>
      </c>
      <c r="AN47" s="3">
        <v>45743</v>
      </c>
      <c r="AO47" s="3">
        <v>45743</v>
      </c>
      <c r="AP47" s="3">
        <v>45739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352.51463377777782</v>
      </c>
    </row>
    <row r="48" spans="1:56" ht="28.5" customHeight="1" x14ac:dyDescent="0.45">
      <c r="A48" s="3">
        <v>45728</v>
      </c>
      <c r="B48" s="14" t="s">
        <v>567</v>
      </c>
      <c r="C48" s="9" t="s">
        <v>73</v>
      </c>
      <c r="D48" s="13" t="s">
        <v>59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45745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196</v>
      </c>
      <c r="AA48" s="8">
        <v>17602.2</v>
      </c>
      <c r="AB48" s="8">
        <v>0</v>
      </c>
      <c r="AC48" s="8">
        <v>17602.2</v>
      </c>
      <c r="AD48" s="8">
        <v>0</v>
      </c>
      <c r="AE48" s="8">
        <v>0</v>
      </c>
      <c r="AF48" s="8" t="s">
        <v>568</v>
      </c>
      <c r="AG48" s="1" t="s">
        <v>122</v>
      </c>
      <c r="AH48" s="1" t="s">
        <v>77</v>
      </c>
      <c r="AI48" s="1">
        <v>1</v>
      </c>
      <c r="AJ48" s="3">
        <v>45745</v>
      </c>
      <c r="AK48" s="3">
        <v>0</v>
      </c>
      <c r="AL48" s="3">
        <v>0</v>
      </c>
      <c r="AM48" s="3">
        <v>0</v>
      </c>
      <c r="AN48" s="3">
        <v>0</v>
      </c>
      <c r="AO48" s="3">
        <v>45744</v>
      </c>
      <c r="AP48" s="3">
        <v>45740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1325.8759360000001</v>
      </c>
    </row>
    <row r="49" spans="1:56" ht="28.5" customHeight="1" x14ac:dyDescent="0.45">
      <c r="A49" s="3">
        <v>45728</v>
      </c>
      <c r="B49" s="14" t="s">
        <v>569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45745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196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 t="s">
        <v>570</v>
      </c>
      <c r="AG49" s="1" t="s">
        <v>123</v>
      </c>
      <c r="AH49" s="1" t="s">
        <v>77</v>
      </c>
      <c r="AI49" s="1">
        <v>1</v>
      </c>
      <c r="AJ49" s="3">
        <v>45745</v>
      </c>
      <c r="AK49" s="3">
        <v>0</v>
      </c>
      <c r="AL49" s="3">
        <v>0</v>
      </c>
      <c r="AM49" s="3">
        <v>0</v>
      </c>
      <c r="AN49" s="3">
        <v>0</v>
      </c>
      <c r="AO49" s="3">
        <v>45744</v>
      </c>
      <c r="AP49" s="3">
        <v>45740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1325.8759360000001</v>
      </c>
    </row>
    <row r="50" spans="1:56" ht="28.5" customHeight="1" x14ac:dyDescent="0.45">
      <c r="A50" s="3" t="s">
        <v>146</v>
      </c>
      <c r="B50" s="14" t="s">
        <v>146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45777</v>
      </c>
      <c r="U50" s="11">
        <v>600000</v>
      </c>
      <c r="V50" s="10">
        <v>0</v>
      </c>
      <c r="W50" s="10">
        <v>600000</v>
      </c>
      <c r="X50" s="10">
        <v>0</v>
      </c>
      <c r="Y50" s="10">
        <v>630000</v>
      </c>
      <c r="Z50" s="9" t="s">
        <v>196</v>
      </c>
      <c r="AA50" s="8">
        <v>528066</v>
      </c>
      <c r="AB50" s="8">
        <v>0</v>
      </c>
      <c r="AC50" s="8">
        <v>528066</v>
      </c>
      <c r="AD50" s="8">
        <v>0</v>
      </c>
      <c r="AE50" s="8">
        <v>0</v>
      </c>
      <c r="AF50" s="8">
        <v>0</v>
      </c>
      <c r="AG50" s="1" t="s">
        <v>122</v>
      </c>
      <c r="AH50" s="1" t="s">
        <v>74</v>
      </c>
      <c r="AI50" s="1">
        <v>2</v>
      </c>
      <c r="AJ50" s="3">
        <v>45777</v>
      </c>
      <c r="AK50" s="3">
        <v>0</v>
      </c>
      <c r="AL50" s="3">
        <v>45768</v>
      </c>
      <c r="AM50" s="3">
        <v>45775</v>
      </c>
      <c r="AN50" s="3">
        <v>45776</v>
      </c>
      <c r="AO50" s="3">
        <v>45776</v>
      </c>
      <c r="AP50" s="3">
        <v>45772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39776.278080000004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196</v>
      </c>
      <c r="AA51" s="8">
        <v>616915.19999999995</v>
      </c>
      <c r="AB51" s="8">
        <v>31815.65</v>
      </c>
      <c r="AC51" s="8">
        <v>585099.55000000005</v>
      </c>
      <c r="AD51" s="8">
        <v>0</v>
      </c>
      <c r="AE51" s="8">
        <v>0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198</v>
      </c>
      <c r="BD51" s="56">
        <v>0</v>
      </c>
    </row>
    <row r="52" spans="1:56" ht="28.5" customHeight="1" x14ac:dyDescent="0.45">
      <c r="A52" s="3" t="s">
        <v>146</v>
      </c>
      <c r="B52" s="14" t="s">
        <v>146</v>
      </c>
      <c r="C52" s="9" t="s">
        <v>316</v>
      </c>
      <c r="D52" s="13" t="s">
        <v>317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259.04464319999994</v>
      </c>
      <c r="Q52" s="10">
        <v>0</v>
      </c>
      <c r="R52" s="10">
        <v>259.04464319999994</v>
      </c>
      <c r="S52" s="9" t="s">
        <v>133</v>
      </c>
      <c r="T52" s="12">
        <v>45777</v>
      </c>
      <c r="U52" s="11">
        <v>15000</v>
      </c>
      <c r="V52" s="10">
        <v>0</v>
      </c>
      <c r="W52" s="10">
        <v>15000</v>
      </c>
      <c r="X52" s="10">
        <v>0</v>
      </c>
      <c r="Y52" s="10">
        <v>15750</v>
      </c>
      <c r="Z52" s="9" t="s">
        <v>318</v>
      </c>
      <c r="AA52" s="8">
        <v>11525.250000000002</v>
      </c>
      <c r="AB52" s="8">
        <v>1520</v>
      </c>
      <c r="AC52" s="8">
        <v>10005.250000000002</v>
      </c>
      <c r="AD52" s="8">
        <v>0</v>
      </c>
      <c r="AE52" s="8">
        <v>11525.250000000002</v>
      </c>
      <c r="AF52" s="8">
        <v>0</v>
      </c>
      <c r="AG52" s="1" t="s">
        <v>122</v>
      </c>
      <c r="AH52" s="1" t="s">
        <v>68</v>
      </c>
      <c r="AI52" s="1">
        <v>4</v>
      </c>
      <c r="AJ52" s="3">
        <v>45777</v>
      </c>
      <c r="AK52" s="3">
        <v>45773</v>
      </c>
      <c r="AL52" s="3">
        <v>45767</v>
      </c>
      <c r="AM52" s="3">
        <v>45774</v>
      </c>
      <c r="AN52" s="3">
        <v>45775</v>
      </c>
      <c r="AO52" s="3">
        <v>45775</v>
      </c>
      <c r="AP52" s="3">
        <v>45772</v>
      </c>
      <c r="AQ52" s="3">
        <v>45776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675.91022222222273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318</v>
      </c>
      <c r="AA53" s="8">
        <v>11525.250000000002</v>
      </c>
      <c r="AB53" s="8">
        <v>1520</v>
      </c>
      <c r="AC53" s="8">
        <v>10005.250000000002</v>
      </c>
      <c r="AD53" s="8">
        <v>0</v>
      </c>
      <c r="AE53" s="8">
        <v>11525.250000000002</v>
      </c>
      <c r="AF53" s="8" t="s">
        <v>58</v>
      </c>
      <c r="AG53" s="1" t="s">
        <v>125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319</v>
      </c>
      <c r="BD53" s="56">
        <v>0</v>
      </c>
    </row>
    <row r="54" spans="1:56" ht="28.5" customHeight="1" x14ac:dyDescent="0.45">
      <c r="A54" s="3">
        <v>45721</v>
      </c>
      <c r="B54" s="14" t="s">
        <v>513</v>
      </c>
      <c r="C54" s="9" t="s">
        <v>152</v>
      </c>
      <c r="D54" s="13" t="s">
        <v>484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45744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116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125</v>
      </c>
      <c r="AH54" s="1" t="s">
        <v>75</v>
      </c>
      <c r="AI54" s="1">
        <v>4</v>
      </c>
      <c r="AJ54" s="3">
        <v>45744</v>
      </c>
      <c r="AK54" s="3">
        <v>45740</v>
      </c>
      <c r="AL54" s="3">
        <v>45733</v>
      </c>
      <c r="AM54" s="3">
        <v>45741</v>
      </c>
      <c r="AN54" s="3">
        <v>45742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238</v>
      </c>
      <c r="BD54" s="56">
        <v>0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239</v>
      </c>
      <c r="BD55" s="56">
        <v>0</v>
      </c>
    </row>
    <row r="56" spans="1:56" ht="28.5" customHeight="1" x14ac:dyDescent="0.45">
      <c r="A56" s="3" t="s">
        <v>146</v>
      </c>
      <c r="B56" s="14" t="s">
        <v>146</v>
      </c>
      <c r="C56" s="9" t="s">
        <v>195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45777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151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125</v>
      </c>
      <c r="AH56" s="1" t="s">
        <v>77</v>
      </c>
      <c r="AI56" s="1">
        <v>1</v>
      </c>
      <c r="AJ56" s="3">
        <v>45777</v>
      </c>
      <c r="AK56" s="3">
        <v>0</v>
      </c>
      <c r="AL56" s="3">
        <v>0</v>
      </c>
      <c r="AM56" s="3">
        <v>0</v>
      </c>
      <c r="AN56" s="3">
        <v>0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195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151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122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540.28975000000003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151</v>
      </c>
      <c r="AA58" s="8">
        <v>17602.2</v>
      </c>
      <c r="AB58" s="8">
        <v>8801.1</v>
      </c>
      <c r="AC58" s="8">
        <v>8801.1</v>
      </c>
      <c r="AD58" s="8">
        <v>0</v>
      </c>
      <c r="AE58" s="8">
        <v>0</v>
      </c>
      <c r="AF58" s="8" t="s">
        <v>58</v>
      </c>
      <c r="AG58" s="1" t="s">
        <v>122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45">
      <c r="A59" s="3" t="s">
        <v>146</v>
      </c>
      <c r="B59" s="14" t="s">
        <v>146</v>
      </c>
      <c r="C59" s="9" t="s">
        <v>86</v>
      </c>
      <c r="D59" s="13" t="s">
        <v>59</v>
      </c>
      <c r="E59" s="9">
        <v>20</v>
      </c>
      <c r="F59" s="9">
        <v>38</v>
      </c>
      <c r="G59" s="9" t="s">
        <v>60</v>
      </c>
      <c r="H59" s="9">
        <v>0</v>
      </c>
      <c r="I59" s="9">
        <v>72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 t="s">
        <v>63</v>
      </c>
      <c r="U59" s="11">
        <v>50000</v>
      </c>
      <c r="V59" s="10">
        <v>0</v>
      </c>
      <c r="W59" s="10">
        <v>50000</v>
      </c>
      <c r="X59" s="10">
        <v>0</v>
      </c>
      <c r="Y59" s="10">
        <v>0</v>
      </c>
      <c r="Z59" s="9" t="s">
        <v>79</v>
      </c>
      <c r="AA59" s="8">
        <v>55181.5</v>
      </c>
      <c r="AB59" s="8">
        <v>14387</v>
      </c>
      <c r="AC59" s="8">
        <v>40794.5</v>
      </c>
      <c r="AD59" s="8">
        <v>0</v>
      </c>
      <c r="AE59" s="8">
        <v>0</v>
      </c>
      <c r="AF59" s="8">
        <v>0</v>
      </c>
      <c r="AG59" s="1" t="s">
        <v>124</v>
      </c>
      <c r="AH59" s="1" t="s">
        <v>77</v>
      </c>
      <c r="AI59" s="1">
        <v>1</v>
      </c>
      <c r="AJ59" s="3" t="s">
        <v>63</v>
      </c>
      <c r="AK59" s="3">
        <v>0</v>
      </c>
      <c r="AL59" s="3">
        <v>0</v>
      </c>
      <c r="AM59" s="3">
        <v>0</v>
      </c>
      <c r="AN59" s="3">
        <v>0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2937.2039999999997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55181.5</v>
      </c>
      <c r="AB60" s="8">
        <v>14387</v>
      </c>
      <c r="AC60" s="8">
        <v>40794.5</v>
      </c>
      <c r="AD60" s="8">
        <v>0</v>
      </c>
      <c r="AE60" s="8">
        <v>0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45">
      <c r="A61" s="3">
        <v>45724</v>
      </c>
      <c r="B61" s="14" t="s">
        <v>582</v>
      </c>
      <c r="C61" s="9" t="s">
        <v>546</v>
      </c>
      <c r="D61" s="13" t="s">
        <v>547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252</v>
      </c>
      <c r="M61" s="10">
        <v>21</v>
      </c>
      <c r="N61" s="9">
        <v>33</v>
      </c>
      <c r="O61" s="9">
        <v>40</v>
      </c>
      <c r="P61" s="10">
        <v>0</v>
      </c>
      <c r="Q61" s="10">
        <v>0</v>
      </c>
      <c r="R61" s="10">
        <v>0</v>
      </c>
      <c r="S61" s="9" t="s">
        <v>71</v>
      </c>
      <c r="T61" s="12">
        <v>45738</v>
      </c>
      <c r="U61" s="11">
        <v>4000</v>
      </c>
      <c r="V61" s="10">
        <v>4000</v>
      </c>
      <c r="W61" s="10">
        <v>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68</v>
      </c>
      <c r="AI61" s="1">
        <v>4</v>
      </c>
      <c r="AJ61" s="3">
        <v>45738</v>
      </c>
      <c r="AK61" s="3">
        <v>45734</v>
      </c>
      <c r="AL61" s="3">
        <v>45728</v>
      </c>
      <c r="AM61" s="3">
        <v>45735</v>
      </c>
      <c r="AN61" s="3">
        <v>45736</v>
      </c>
      <c r="AO61" s="3">
        <v>45736</v>
      </c>
      <c r="AP61" s="3">
        <v>45733</v>
      </c>
      <c r="AQ61" s="3">
        <v>45737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45701</v>
      </c>
      <c r="B62" s="14" t="s">
        <v>412</v>
      </c>
      <c r="C62" s="9" t="s">
        <v>80</v>
      </c>
      <c r="D62" s="13" t="s">
        <v>373</v>
      </c>
      <c r="E62" s="9">
        <v>20</v>
      </c>
      <c r="F62" s="9">
        <v>40</v>
      </c>
      <c r="G62" s="9" t="s">
        <v>60</v>
      </c>
      <c r="H62" s="9" t="s">
        <v>76</v>
      </c>
      <c r="I62" s="9">
        <v>108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45738</v>
      </c>
      <c r="U62" s="11">
        <v>3000</v>
      </c>
      <c r="V62" s="10">
        <v>0</v>
      </c>
      <c r="W62" s="10">
        <v>3000</v>
      </c>
      <c r="X62" s="10">
        <v>3560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45738</v>
      </c>
      <c r="AK62" s="3">
        <v>45734</v>
      </c>
      <c r="AL62" s="3">
        <v>45727</v>
      </c>
      <c r="AM62" s="3">
        <v>45735</v>
      </c>
      <c r="AN62" s="3">
        <v>45736</v>
      </c>
      <c r="AO62" s="3">
        <v>45737</v>
      </c>
      <c r="AP62" s="3">
        <v>45733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45727</v>
      </c>
      <c r="B63" s="14" t="s">
        <v>585</v>
      </c>
      <c r="C63" s="9" t="s">
        <v>548</v>
      </c>
      <c r="D63" s="13" t="s">
        <v>549</v>
      </c>
      <c r="E63" s="9">
        <v>20</v>
      </c>
      <c r="F63" s="9">
        <v>34</v>
      </c>
      <c r="G63" s="9" t="s">
        <v>60</v>
      </c>
      <c r="H63" s="9" t="s">
        <v>66</v>
      </c>
      <c r="I63" s="9">
        <v>90</v>
      </c>
      <c r="J63" s="9" t="s">
        <v>57</v>
      </c>
      <c r="K63" s="9">
        <v>5</v>
      </c>
      <c r="L63" s="9" t="s">
        <v>252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45738</v>
      </c>
      <c r="U63" s="11">
        <v>5000</v>
      </c>
      <c r="V63" s="10">
        <v>5446</v>
      </c>
      <c r="W63" s="10">
        <v>0</v>
      </c>
      <c r="X63" s="10">
        <v>5400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351</v>
      </c>
      <c r="AG63" s="1" t="s">
        <v>124</v>
      </c>
      <c r="AH63" s="1" t="s">
        <v>75</v>
      </c>
      <c r="AI63" s="1">
        <v>4</v>
      </c>
      <c r="AJ63" s="3">
        <v>45738</v>
      </c>
      <c r="AK63" s="3">
        <v>45734</v>
      </c>
      <c r="AL63" s="3">
        <v>45727</v>
      </c>
      <c r="AM63" s="3">
        <v>45735</v>
      </c>
      <c r="AN63" s="3">
        <v>45736</v>
      </c>
      <c r="AO63" s="3">
        <v>45737</v>
      </c>
      <c r="AP63" s="3">
        <v>45733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45727</v>
      </c>
      <c r="B64" s="14" t="s">
        <v>586</v>
      </c>
      <c r="C64" s="9" t="s">
        <v>155</v>
      </c>
      <c r="D64" s="13" t="s">
        <v>550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45740</v>
      </c>
      <c r="U64" s="11">
        <v>5000</v>
      </c>
      <c r="V64" s="10">
        <v>0</v>
      </c>
      <c r="W64" s="10">
        <v>5000</v>
      </c>
      <c r="X64" s="10">
        <v>5100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610</v>
      </c>
      <c r="AG64" s="1" t="s">
        <v>122</v>
      </c>
      <c r="AH64" s="1" t="s">
        <v>75</v>
      </c>
      <c r="AI64" s="1">
        <v>4</v>
      </c>
      <c r="AJ64" s="3">
        <v>45740</v>
      </c>
      <c r="AK64" s="3">
        <v>45736</v>
      </c>
      <c r="AL64" s="3">
        <v>45729</v>
      </c>
      <c r="AM64" s="3">
        <v>45737</v>
      </c>
      <c r="AN64" s="3">
        <v>45738</v>
      </c>
      <c r="AO64" s="3">
        <v>45739</v>
      </c>
      <c r="AP64" s="3">
        <v>45735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45726</v>
      </c>
      <c r="B65" s="14" t="s">
        <v>587</v>
      </c>
      <c r="C65" s="9" t="s">
        <v>155</v>
      </c>
      <c r="D65" s="13" t="s">
        <v>543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45740</v>
      </c>
      <c r="U65" s="11">
        <v>10000</v>
      </c>
      <c r="V65" s="10">
        <v>10011</v>
      </c>
      <c r="W65" s="10">
        <v>0</v>
      </c>
      <c r="X65" s="10">
        <v>10600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610</v>
      </c>
      <c r="AG65" s="1" t="s">
        <v>124</v>
      </c>
      <c r="AH65" s="1" t="s">
        <v>75</v>
      </c>
      <c r="AI65" s="1">
        <v>4</v>
      </c>
      <c r="AJ65" s="3">
        <v>45740</v>
      </c>
      <c r="AK65" s="3">
        <v>45736</v>
      </c>
      <c r="AL65" s="3">
        <v>45729</v>
      </c>
      <c r="AM65" s="3">
        <v>45737</v>
      </c>
      <c r="AN65" s="3">
        <v>45738</v>
      </c>
      <c r="AO65" s="3">
        <v>45739</v>
      </c>
      <c r="AP65" s="3">
        <v>45735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45726</v>
      </c>
      <c r="B66" s="14" t="s">
        <v>587</v>
      </c>
      <c r="C66" s="9" t="s">
        <v>155</v>
      </c>
      <c r="D66" s="13" t="s">
        <v>544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45740</v>
      </c>
      <c r="U66" s="11">
        <v>10000</v>
      </c>
      <c r="V66" s="10">
        <v>5500</v>
      </c>
      <c r="W66" s="10">
        <v>4500</v>
      </c>
      <c r="X66" s="10">
        <v>10245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610</v>
      </c>
      <c r="AG66" s="1" t="s">
        <v>123</v>
      </c>
      <c r="AH66" s="1" t="s">
        <v>75</v>
      </c>
      <c r="AI66" s="1">
        <v>4</v>
      </c>
      <c r="AJ66" s="3">
        <v>45740</v>
      </c>
      <c r="AK66" s="3">
        <v>45736</v>
      </c>
      <c r="AL66" s="3">
        <v>45729</v>
      </c>
      <c r="AM66" s="3">
        <v>45737</v>
      </c>
      <c r="AN66" s="3">
        <v>45738</v>
      </c>
      <c r="AO66" s="3">
        <v>45739</v>
      </c>
      <c r="AP66" s="3">
        <v>45735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45726</v>
      </c>
      <c r="B67" s="14" t="s">
        <v>587</v>
      </c>
      <c r="C67" s="9" t="s">
        <v>155</v>
      </c>
      <c r="D67" s="13" t="s">
        <v>545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45740</v>
      </c>
      <c r="U67" s="11">
        <v>10000</v>
      </c>
      <c r="V67" s="10">
        <v>9511</v>
      </c>
      <c r="W67" s="10">
        <v>489</v>
      </c>
      <c r="X67" s="10">
        <v>10250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610</v>
      </c>
      <c r="AG67" s="1" t="s">
        <v>122</v>
      </c>
      <c r="AH67" s="1" t="s">
        <v>75</v>
      </c>
      <c r="AI67" s="1">
        <v>4</v>
      </c>
      <c r="AJ67" s="3">
        <v>45740</v>
      </c>
      <c r="AK67" s="3">
        <v>45736</v>
      </c>
      <c r="AL67" s="3">
        <v>45729</v>
      </c>
      <c r="AM67" s="3">
        <v>45737</v>
      </c>
      <c r="AN67" s="3">
        <v>45738</v>
      </c>
      <c r="AO67" s="3">
        <v>45739</v>
      </c>
      <c r="AP67" s="3">
        <v>45735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45721</v>
      </c>
      <c r="B68" s="14" t="s">
        <v>514</v>
      </c>
      <c r="C68" s="9" t="s">
        <v>152</v>
      </c>
      <c r="D68" s="13" t="s">
        <v>488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45741</v>
      </c>
      <c r="U68" s="11">
        <v>10000</v>
      </c>
      <c r="V68" s="10">
        <v>340</v>
      </c>
      <c r="W68" s="10">
        <v>9660</v>
      </c>
      <c r="X68" s="10">
        <v>10610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45741</v>
      </c>
      <c r="AK68" s="3">
        <v>45737</v>
      </c>
      <c r="AL68" s="3">
        <v>45730</v>
      </c>
      <c r="AM68" s="3">
        <v>45738</v>
      </c>
      <c r="AN68" s="3">
        <v>45739</v>
      </c>
      <c r="AO68" s="3">
        <v>45740</v>
      </c>
      <c r="AP68" s="3">
        <v>45736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45721</v>
      </c>
      <c r="B69" s="14" t="s">
        <v>514</v>
      </c>
      <c r="C69" s="9" t="s">
        <v>152</v>
      </c>
      <c r="D69" s="13" t="s">
        <v>357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45741</v>
      </c>
      <c r="U69" s="11">
        <v>5040</v>
      </c>
      <c r="V69" s="10">
        <v>342</v>
      </c>
      <c r="W69" s="10">
        <v>4698</v>
      </c>
      <c r="X69" s="10">
        <v>0</v>
      </c>
      <c r="Y69" s="10">
        <v>4932.9000000000005</v>
      </c>
      <c r="Z69" s="9" t="s">
        <v>81</v>
      </c>
      <c r="AA69" s="8">
        <v>4922.3295000000007</v>
      </c>
      <c r="AB69" s="8">
        <v>4922.3295000000007</v>
      </c>
      <c r="AC69" s="8">
        <v>0</v>
      </c>
      <c r="AD69" s="8">
        <v>0</v>
      </c>
      <c r="AE69" s="8">
        <v>4922.3295000000007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45741</v>
      </c>
      <c r="AK69" s="3">
        <v>45737</v>
      </c>
      <c r="AL69" s="3">
        <v>45730</v>
      </c>
      <c r="AM69" s="3">
        <v>45738</v>
      </c>
      <c r="AN69" s="3">
        <v>45739</v>
      </c>
      <c r="AO69" s="3">
        <v>45740</v>
      </c>
      <c r="AP69" s="3">
        <v>45736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326</v>
      </c>
      <c r="C70" s="9" t="s">
        <v>132</v>
      </c>
      <c r="D70" s="13" t="s">
        <v>362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45741</v>
      </c>
      <c r="U70" s="11">
        <v>2500</v>
      </c>
      <c r="V70" s="10">
        <v>2235</v>
      </c>
      <c r="W70" s="10">
        <v>265</v>
      </c>
      <c r="X70" s="10">
        <v>2700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122</v>
      </c>
      <c r="AH70" s="1" t="s">
        <v>75</v>
      </c>
      <c r="AI70" s="1">
        <v>4</v>
      </c>
      <c r="AJ70" s="3">
        <v>45741</v>
      </c>
      <c r="AK70" s="3">
        <v>45737</v>
      </c>
      <c r="AL70" s="3">
        <v>45730</v>
      </c>
      <c r="AM70" s="3">
        <v>45738</v>
      </c>
      <c r="AN70" s="3">
        <v>45739</v>
      </c>
      <c r="AO70" s="3">
        <v>45740</v>
      </c>
      <c r="AP70" s="3">
        <v>45736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45674</v>
      </c>
      <c r="B71" s="14" t="s">
        <v>326</v>
      </c>
      <c r="C71" s="9" t="s">
        <v>132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114</v>
      </c>
      <c r="T71" s="12">
        <v>45742</v>
      </c>
      <c r="U71" s="11">
        <v>2500</v>
      </c>
      <c r="V71" s="10">
        <v>2172</v>
      </c>
      <c r="W71" s="10">
        <v>328</v>
      </c>
      <c r="X71" s="10">
        <v>2650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45742</v>
      </c>
      <c r="AK71" s="3">
        <v>45738</v>
      </c>
      <c r="AL71" s="3">
        <v>45731</v>
      </c>
      <c r="AM71" s="3">
        <v>45739</v>
      </c>
      <c r="AN71" s="3">
        <v>45740</v>
      </c>
      <c r="AO71" s="3">
        <v>45741</v>
      </c>
      <c r="AP71" s="3">
        <v>45737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45674</v>
      </c>
      <c r="B72" s="14" t="s">
        <v>326</v>
      </c>
      <c r="C72" s="9" t="s">
        <v>132</v>
      </c>
      <c r="D72" s="13">
        <v>957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114</v>
      </c>
      <c r="T72" s="12">
        <v>45742</v>
      </c>
      <c r="U72" s="11">
        <v>2500</v>
      </c>
      <c r="V72" s="10">
        <v>2225</v>
      </c>
      <c r="W72" s="10">
        <v>275</v>
      </c>
      <c r="X72" s="10">
        <v>2700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45742</v>
      </c>
      <c r="AK72" s="3">
        <v>45738</v>
      </c>
      <c r="AL72" s="3">
        <v>45731</v>
      </c>
      <c r="AM72" s="3">
        <v>45739</v>
      </c>
      <c r="AN72" s="3">
        <v>45740</v>
      </c>
      <c r="AO72" s="3">
        <v>45741</v>
      </c>
      <c r="AP72" s="3">
        <v>45737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45674</v>
      </c>
      <c r="B73" s="14" t="s">
        <v>326</v>
      </c>
      <c r="C73" s="9" t="s">
        <v>132</v>
      </c>
      <c r="D73" s="13" t="s">
        <v>361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114</v>
      </c>
      <c r="T73" s="12">
        <v>45742</v>
      </c>
      <c r="U73" s="11">
        <v>2500</v>
      </c>
      <c r="V73" s="10">
        <v>3047</v>
      </c>
      <c r="W73" s="10">
        <v>0</v>
      </c>
      <c r="X73" s="10">
        <v>2700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380</v>
      </c>
      <c r="AG73" s="1" t="s">
        <v>123</v>
      </c>
      <c r="AH73" s="1" t="s">
        <v>75</v>
      </c>
      <c r="AI73" s="1">
        <v>4</v>
      </c>
      <c r="AJ73" s="3">
        <v>45742</v>
      </c>
      <c r="AK73" s="3">
        <v>45738</v>
      </c>
      <c r="AL73" s="3">
        <v>45731</v>
      </c>
      <c r="AM73" s="3">
        <v>45739</v>
      </c>
      <c r="AN73" s="3">
        <v>45740</v>
      </c>
      <c r="AO73" s="3">
        <v>45741</v>
      </c>
      <c r="AP73" s="3">
        <v>45737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45674</v>
      </c>
      <c r="B74" s="14" t="s">
        <v>326</v>
      </c>
      <c r="C74" s="9" t="s">
        <v>132</v>
      </c>
      <c r="D74" s="13">
        <v>937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78</v>
      </c>
      <c r="K74" s="9">
        <v>0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114</v>
      </c>
      <c r="T74" s="12">
        <v>45742</v>
      </c>
      <c r="U74" s="11">
        <v>2500</v>
      </c>
      <c r="V74" s="10">
        <v>2404</v>
      </c>
      <c r="W74" s="10">
        <v>96</v>
      </c>
      <c r="X74" s="10">
        <v>2700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45742</v>
      </c>
      <c r="AK74" s="3">
        <v>45738</v>
      </c>
      <c r="AL74" s="3">
        <v>45731</v>
      </c>
      <c r="AM74" s="3">
        <v>45739</v>
      </c>
      <c r="AN74" s="3">
        <v>45740</v>
      </c>
      <c r="AO74" s="3">
        <v>45741</v>
      </c>
      <c r="AP74" s="3">
        <v>45737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45673</v>
      </c>
      <c r="B75" s="14" t="s">
        <v>326</v>
      </c>
      <c r="C75" s="9" t="s">
        <v>132</v>
      </c>
      <c r="D75" s="13" t="s">
        <v>354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114</v>
      </c>
      <c r="T75" s="12">
        <v>45742</v>
      </c>
      <c r="U75" s="11">
        <v>2500</v>
      </c>
      <c r="V75" s="10">
        <v>2400</v>
      </c>
      <c r="W75" s="10">
        <v>100</v>
      </c>
      <c r="X75" s="10">
        <v>2820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45742</v>
      </c>
      <c r="AK75" s="3">
        <v>45738</v>
      </c>
      <c r="AL75" s="3">
        <v>45731</v>
      </c>
      <c r="AM75" s="3">
        <v>45739</v>
      </c>
      <c r="AN75" s="3">
        <v>45740</v>
      </c>
      <c r="AO75" s="3">
        <v>45741</v>
      </c>
      <c r="AP75" s="3">
        <v>45737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45721</v>
      </c>
      <c r="B76" s="14" t="s">
        <v>515</v>
      </c>
      <c r="C76" s="9" t="s">
        <v>152</v>
      </c>
      <c r="D76" s="13" t="s">
        <v>161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20955</v>
      </c>
      <c r="AB76" s="8">
        <v>20955</v>
      </c>
      <c r="AC76" s="8">
        <v>0</v>
      </c>
      <c r="AD76" s="8">
        <v>0</v>
      </c>
      <c r="AE76" s="8">
        <v>20955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45743</v>
      </c>
      <c r="AK76" s="3">
        <v>45739</v>
      </c>
      <c r="AL76" s="3">
        <v>45732</v>
      </c>
      <c r="AM76" s="3">
        <v>45740</v>
      </c>
      <c r="AN76" s="3">
        <v>45741</v>
      </c>
      <c r="AO76" s="3">
        <v>45742</v>
      </c>
      <c r="AP76" s="3">
        <v>45738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45729</v>
      </c>
      <c r="B77" s="14" t="s">
        <v>609</v>
      </c>
      <c r="C77" s="9" t="s">
        <v>297</v>
      </c>
      <c r="D77" s="13" t="s">
        <v>584</v>
      </c>
      <c r="E77" s="9">
        <v>20</v>
      </c>
      <c r="F77" s="9">
        <v>30</v>
      </c>
      <c r="G77" s="9" t="s">
        <v>60</v>
      </c>
      <c r="H77" s="9" t="s">
        <v>66</v>
      </c>
      <c r="I77" s="9">
        <v>80</v>
      </c>
      <c r="J77" s="9" t="s">
        <v>57</v>
      </c>
      <c r="K77" s="9">
        <v>5</v>
      </c>
      <c r="L77" s="9" t="s">
        <v>251</v>
      </c>
      <c r="M77" s="10">
        <v>21</v>
      </c>
      <c r="N77" s="9">
        <v>33</v>
      </c>
      <c r="O77" s="9">
        <v>40</v>
      </c>
      <c r="P77" s="10">
        <v>170.969464512</v>
      </c>
      <c r="Q77" s="10">
        <v>0</v>
      </c>
      <c r="R77" s="10">
        <v>170.969464512</v>
      </c>
      <c r="S77" s="9" t="s">
        <v>71</v>
      </c>
      <c r="T77" s="12">
        <v>45743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8801.1</v>
      </c>
      <c r="AB77" s="8">
        <v>8801.1</v>
      </c>
      <c r="AC77" s="8">
        <v>0</v>
      </c>
      <c r="AD77" s="8">
        <v>0</v>
      </c>
      <c r="AE77" s="8">
        <v>8801.1</v>
      </c>
      <c r="AF77" s="8">
        <v>0</v>
      </c>
      <c r="AG77" s="1" t="s">
        <v>122</v>
      </c>
      <c r="AH77" s="1" t="s">
        <v>68</v>
      </c>
      <c r="AI77" s="1">
        <v>4</v>
      </c>
      <c r="AJ77" s="3">
        <v>45743</v>
      </c>
      <c r="AK77" s="3">
        <v>45739</v>
      </c>
      <c r="AL77" s="3">
        <v>45733</v>
      </c>
      <c r="AM77" s="3">
        <v>45740</v>
      </c>
      <c r="AN77" s="3">
        <v>45741</v>
      </c>
      <c r="AO77" s="3">
        <v>45741</v>
      </c>
      <c r="AP77" s="3">
        <v>45738</v>
      </c>
      <c r="AQ77" s="3">
        <v>45742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45721</v>
      </c>
      <c r="B78" s="14" t="s">
        <v>516</v>
      </c>
      <c r="C78" s="9" t="s">
        <v>152</v>
      </c>
      <c r="D78" s="13" t="s">
        <v>356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45743</v>
      </c>
      <c r="U78" s="11">
        <v>10000</v>
      </c>
      <c r="V78" s="10">
        <v>554</v>
      </c>
      <c r="W78" s="10">
        <v>9446</v>
      </c>
      <c r="X78" s="10">
        <v>0</v>
      </c>
      <c r="Y78" s="10">
        <v>9918.3000000000011</v>
      </c>
      <c r="Z78" s="9" t="s">
        <v>81</v>
      </c>
      <c r="AA78" s="8">
        <v>9897.0465000000022</v>
      </c>
      <c r="AB78" s="8">
        <v>9897.0465000000022</v>
      </c>
      <c r="AC78" s="8">
        <v>0</v>
      </c>
      <c r="AD78" s="8">
        <v>0</v>
      </c>
      <c r="AE78" s="8">
        <v>9897.0465000000022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45743</v>
      </c>
      <c r="AK78" s="3">
        <v>45739</v>
      </c>
      <c r="AL78" s="3">
        <v>45732</v>
      </c>
      <c r="AM78" s="3">
        <v>45740</v>
      </c>
      <c r="AN78" s="3">
        <v>45741</v>
      </c>
      <c r="AO78" s="3">
        <v>45742</v>
      </c>
      <c r="AP78" s="3">
        <v>45738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45721</v>
      </c>
      <c r="B79" s="14" t="s">
        <v>516</v>
      </c>
      <c r="C79" s="9" t="s">
        <v>152</v>
      </c>
      <c r="D79" s="13" t="s">
        <v>131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45743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81</v>
      </c>
      <c r="AA79" s="8">
        <v>5280.6600000000008</v>
      </c>
      <c r="AB79" s="8">
        <v>5280.6600000000008</v>
      </c>
      <c r="AC79" s="8">
        <v>0</v>
      </c>
      <c r="AD79" s="8">
        <v>0</v>
      </c>
      <c r="AE79" s="8">
        <v>5280.6600000000008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45743</v>
      </c>
      <c r="AK79" s="3">
        <v>45739</v>
      </c>
      <c r="AL79" s="3">
        <v>45732</v>
      </c>
      <c r="AM79" s="3">
        <v>45740</v>
      </c>
      <c r="AN79" s="3">
        <v>45741</v>
      </c>
      <c r="AO79" s="3">
        <v>45742</v>
      </c>
      <c r="AP79" s="3">
        <v>45738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45611</v>
      </c>
      <c r="B80" s="14" t="s">
        <v>249</v>
      </c>
      <c r="C80" s="9" t="s">
        <v>152</v>
      </c>
      <c r="D80" s="13" t="s">
        <v>131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45743</v>
      </c>
      <c r="U80" s="11">
        <v>67</v>
      </c>
      <c r="V80" s="10">
        <v>0</v>
      </c>
      <c r="W80" s="10">
        <v>67</v>
      </c>
      <c r="X80" s="10">
        <v>0</v>
      </c>
      <c r="Y80" s="10">
        <v>70.350000000000009</v>
      </c>
      <c r="Z80" s="9" t="s">
        <v>81</v>
      </c>
      <c r="AA80" s="8">
        <v>70.199250000000006</v>
      </c>
      <c r="AB80" s="8">
        <v>70.199250000000006</v>
      </c>
      <c r="AC80" s="8">
        <v>0</v>
      </c>
      <c r="AD80" s="8">
        <v>0</v>
      </c>
      <c r="AE80" s="8">
        <v>70.199250000000006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45743</v>
      </c>
      <c r="AK80" s="3">
        <v>45739</v>
      </c>
      <c r="AL80" s="3">
        <v>45732</v>
      </c>
      <c r="AM80" s="3">
        <v>45740</v>
      </c>
      <c r="AN80" s="3">
        <v>45741</v>
      </c>
      <c r="AO80" s="3">
        <v>45742</v>
      </c>
      <c r="AP80" s="3">
        <v>45738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45721</v>
      </c>
      <c r="B81" s="14" t="s">
        <v>517</v>
      </c>
      <c r="C81" s="9" t="s">
        <v>152</v>
      </c>
      <c r="D81" s="13" t="s">
        <v>141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45744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81</v>
      </c>
      <c r="AA81" s="8">
        <v>20955</v>
      </c>
      <c r="AB81" s="8">
        <v>20955</v>
      </c>
      <c r="AC81" s="8">
        <v>0</v>
      </c>
      <c r="AD81" s="8">
        <v>0</v>
      </c>
      <c r="AE81" s="8">
        <v>20955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45744</v>
      </c>
      <c r="AK81" s="3">
        <v>45740</v>
      </c>
      <c r="AL81" s="3">
        <v>45733</v>
      </c>
      <c r="AM81" s="3">
        <v>45741</v>
      </c>
      <c r="AN81" s="3">
        <v>45742</v>
      </c>
      <c r="AO81" s="3">
        <v>45743</v>
      </c>
      <c r="AP81" s="3">
        <v>45739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45611</v>
      </c>
      <c r="B82" s="14" t="s">
        <v>244</v>
      </c>
      <c r="C82" s="9" t="s">
        <v>152</v>
      </c>
      <c r="D82" s="13" t="s">
        <v>141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45744</v>
      </c>
      <c r="U82" s="11">
        <v>1945</v>
      </c>
      <c r="V82" s="10">
        <v>0</v>
      </c>
      <c r="W82" s="10">
        <v>1945</v>
      </c>
      <c r="X82" s="10">
        <v>0</v>
      </c>
      <c r="Y82" s="10">
        <v>2042.25</v>
      </c>
      <c r="Z82" s="9" t="s">
        <v>81</v>
      </c>
      <c r="AA82" s="8">
        <v>2037.8737500000002</v>
      </c>
      <c r="AB82" s="8">
        <v>2037.8737500000002</v>
      </c>
      <c r="AC82" s="8">
        <v>0</v>
      </c>
      <c r="AD82" s="8">
        <v>0</v>
      </c>
      <c r="AE82" s="8">
        <v>2037.8737500000002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45744</v>
      </c>
      <c r="AK82" s="3">
        <v>45740</v>
      </c>
      <c r="AL82" s="3">
        <v>45733</v>
      </c>
      <c r="AM82" s="3">
        <v>45741</v>
      </c>
      <c r="AN82" s="3">
        <v>45742</v>
      </c>
      <c r="AO82" s="3">
        <v>45743</v>
      </c>
      <c r="AP82" s="3">
        <v>45739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45721</v>
      </c>
      <c r="B83" s="14" t="s">
        <v>513</v>
      </c>
      <c r="C83" s="9" t="s">
        <v>152</v>
      </c>
      <c r="D83" s="13" t="s">
        <v>358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45744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10477.5</v>
      </c>
      <c r="AB83" s="8">
        <v>8627</v>
      </c>
      <c r="AC83" s="8">
        <v>1850.5</v>
      </c>
      <c r="AD83" s="8">
        <v>0</v>
      </c>
      <c r="AE83" s="8">
        <v>10477.5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45744</v>
      </c>
      <c r="AK83" s="3">
        <v>45740</v>
      </c>
      <c r="AL83" s="3">
        <v>45733</v>
      </c>
      <c r="AM83" s="3">
        <v>45741</v>
      </c>
      <c r="AN83" s="3">
        <v>45742</v>
      </c>
      <c r="AO83" s="3">
        <v>45743</v>
      </c>
      <c r="AP83" s="3">
        <v>45739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139.81555555555553</v>
      </c>
    </row>
    <row r="84" spans="1:56" ht="28.5" customHeight="1" x14ac:dyDescent="0.45">
      <c r="A84" s="3">
        <v>45674</v>
      </c>
      <c r="B84" s="14" t="s">
        <v>369</v>
      </c>
      <c r="C84" s="9" t="s">
        <v>152</v>
      </c>
      <c r="D84" s="13" t="s">
        <v>358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252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45744</v>
      </c>
      <c r="U84" s="11">
        <v>940</v>
      </c>
      <c r="V84" s="10">
        <v>0</v>
      </c>
      <c r="W84" s="10">
        <v>940</v>
      </c>
      <c r="X84" s="10">
        <v>0</v>
      </c>
      <c r="Y84" s="10">
        <v>987</v>
      </c>
      <c r="Z84" s="9" t="s">
        <v>81</v>
      </c>
      <c r="AA84" s="8">
        <v>984.8850000000001</v>
      </c>
      <c r="AB84" s="8">
        <v>0</v>
      </c>
      <c r="AC84" s="8">
        <v>984.8850000000001</v>
      </c>
      <c r="AD84" s="8">
        <v>0</v>
      </c>
      <c r="AE84" s="8">
        <v>984.8850000000001</v>
      </c>
      <c r="AF84" s="8" t="s">
        <v>299</v>
      </c>
      <c r="AG84" s="1" t="s">
        <v>123</v>
      </c>
      <c r="AH84" s="1" t="s">
        <v>75</v>
      </c>
      <c r="AI84" s="1">
        <v>4</v>
      </c>
      <c r="AJ84" s="3">
        <v>45744</v>
      </c>
      <c r="AK84" s="3">
        <v>45740</v>
      </c>
      <c r="AL84" s="3">
        <v>45733</v>
      </c>
      <c r="AM84" s="3">
        <v>45741</v>
      </c>
      <c r="AN84" s="3">
        <v>45742</v>
      </c>
      <c r="AO84" s="3">
        <v>45743</v>
      </c>
      <c r="AP84" s="3">
        <v>45739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74.413533333333319</v>
      </c>
    </row>
    <row r="85" spans="1:56" ht="28.5" customHeight="1" x14ac:dyDescent="0.45">
      <c r="A85" s="3">
        <v>45721</v>
      </c>
      <c r="B85" s="14" t="s">
        <v>518</v>
      </c>
      <c r="C85" s="9" t="s">
        <v>152</v>
      </c>
      <c r="D85" s="13" t="s">
        <v>162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45744</v>
      </c>
      <c r="U85" s="11">
        <v>5040</v>
      </c>
      <c r="V85" s="10">
        <v>418</v>
      </c>
      <c r="W85" s="10">
        <v>4622</v>
      </c>
      <c r="X85" s="10">
        <v>0</v>
      </c>
      <c r="Y85" s="10">
        <v>4853.1000000000004</v>
      </c>
      <c r="Z85" s="9" t="s">
        <v>81</v>
      </c>
      <c r="AA85" s="8">
        <v>4842.7004999999999</v>
      </c>
      <c r="AB85" s="8">
        <v>0</v>
      </c>
      <c r="AC85" s="8">
        <v>4842.7004999999999</v>
      </c>
      <c r="AD85" s="8">
        <v>0</v>
      </c>
      <c r="AE85" s="8">
        <v>4842.7004999999999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45744</v>
      </c>
      <c r="AK85" s="3">
        <v>45740</v>
      </c>
      <c r="AL85" s="3">
        <v>45733</v>
      </c>
      <c r="AM85" s="3">
        <v>45741</v>
      </c>
      <c r="AN85" s="3">
        <v>45742</v>
      </c>
      <c r="AO85" s="3">
        <v>45743</v>
      </c>
      <c r="AP85" s="3">
        <v>45739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365.8929266666666</v>
      </c>
    </row>
    <row r="86" spans="1:56" ht="28.5" customHeight="1" x14ac:dyDescent="0.45">
      <c r="A86" s="3">
        <v>45720</v>
      </c>
      <c r="B86" s="14" t="s">
        <v>502</v>
      </c>
      <c r="C86" s="9" t="s">
        <v>111</v>
      </c>
      <c r="D86" s="13" t="s">
        <v>487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45747</v>
      </c>
      <c r="U86" s="11">
        <v>5000</v>
      </c>
      <c r="V86" s="10">
        <v>4703</v>
      </c>
      <c r="W86" s="10">
        <v>297</v>
      </c>
      <c r="X86" s="10">
        <v>5230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45747</v>
      </c>
      <c r="AK86" s="3">
        <v>45743</v>
      </c>
      <c r="AL86" s="3">
        <v>45736</v>
      </c>
      <c r="AM86" s="3">
        <v>45744</v>
      </c>
      <c r="AN86" s="3">
        <v>45745</v>
      </c>
      <c r="AO86" s="3">
        <v>45746</v>
      </c>
      <c r="AP86" s="3">
        <v>45742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45706</v>
      </c>
      <c r="B87" s="14" t="s">
        <v>424</v>
      </c>
      <c r="C87" s="9" t="s">
        <v>111</v>
      </c>
      <c r="D87" s="13" t="s">
        <v>425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45747</v>
      </c>
      <c r="AK87" s="3">
        <v>45743</v>
      </c>
      <c r="AL87" s="3">
        <v>45736</v>
      </c>
      <c r="AM87" s="3">
        <v>45744</v>
      </c>
      <c r="AN87" s="3">
        <v>45745</v>
      </c>
      <c r="AO87" s="3">
        <v>45746</v>
      </c>
      <c r="AP87" s="3">
        <v>45742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250.15613333333337</v>
      </c>
    </row>
    <row r="88" spans="1:56" ht="28.5" customHeight="1" x14ac:dyDescent="0.45">
      <c r="A88" s="3">
        <v>45667</v>
      </c>
      <c r="B88" s="14" t="s">
        <v>339</v>
      </c>
      <c r="C88" s="9" t="s">
        <v>111</v>
      </c>
      <c r="D88" s="13" t="s">
        <v>333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45747</v>
      </c>
      <c r="U88" s="11">
        <v>2432</v>
      </c>
      <c r="V88" s="10">
        <v>2432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45747</v>
      </c>
      <c r="AK88" s="3">
        <v>45743</v>
      </c>
      <c r="AL88" s="3">
        <v>45736</v>
      </c>
      <c r="AM88" s="3">
        <v>45744</v>
      </c>
      <c r="AN88" s="3">
        <v>45745</v>
      </c>
      <c r="AO88" s="3">
        <v>45746</v>
      </c>
      <c r="AP88" s="3">
        <v>45742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45667</v>
      </c>
      <c r="B89" s="14" t="s">
        <v>341</v>
      </c>
      <c r="C89" s="9" t="s">
        <v>111</v>
      </c>
      <c r="D89" s="13" t="s">
        <v>335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45747</v>
      </c>
      <c r="U89" s="11">
        <v>12000</v>
      </c>
      <c r="V89" s="10">
        <v>0</v>
      </c>
      <c r="W89" s="10">
        <v>12000</v>
      </c>
      <c r="X89" s="10">
        <v>0</v>
      </c>
      <c r="Y89" s="10">
        <v>12600</v>
      </c>
      <c r="Z89" s="9" t="s">
        <v>81</v>
      </c>
      <c r="AA89" s="8">
        <v>13243.56</v>
      </c>
      <c r="AB89" s="8">
        <v>0</v>
      </c>
      <c r="AC89" s="8">
        <v>13243.56</v>
      </c>
      <c r="AD89" s="8">
        <v>0</v>
      </c>
      <c r="AE89" s="8">
        <v>13243.56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45747</v>
      </c>
      <c r="AK89" s="3">
        <v>45743</v>
      </c>
      <c r="AL89" s="3">
        <v>45736</v>
      </c>
      <c r="AM89" s="3">
        <v>45744</v>
      </c>
      <c r="AN89" s="3">
        <v>45745</v>
      </c>
      <c r="AO89" s="3">
        <v>45746</v>
      </c>
      <c r="AP89" s="3">
        <v>45742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1000.6245333333335</v>
      </c>
    </row>
    <row r="90" spans="1:56" ht="28.5" customHeight="1" x14ac:dyDescent="0.45">
      <c r="A90" s="3">
        <v>45721</v>
      </c>
      <c r="B90" s="14" t="s">
        <v>517</v>
      </c>
      <c r="C90" s="9" t="s">
        <v>152</v>
      </c>
      <c r="D90" s="13" t="s">
        <v>141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20955</v>
      </c>
      <c r="AB90" s="8">
        <v>0</v>
      </c>
      <c r="AC90" s="8">
        <v>20955</v>
      </c>
      <c r="AD90" s="8">
        <v>0</v>
      </c>
      <c r="AE90" s="8">
        <v>20955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45748</v>
      </c>
      <c r="AK90" s="3">
        <v>45744</v>
      </c>
      <c r="AL90" s="3">
        <v>45737</v>
      </c>
      <c r="AM90" s="3">
        <v>45745</v>
      </c>
      <c r="AN90" s="3">
        <v>45746</v>
      </c>
      <c r="AO90" s="3">
        <v>45747</v>
      </c>
      <c r="AP90" s="3">
        <v>45743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1583.2666666666664</v>
      </c>
    </row>
    <row r="91" spans="1:56" ht="28.5" customHeight="1" x14ac:dyDescent="0.45">
      <c r="A91" s="3">
        <v>45674</v>
      </c>
      <c r="B91" s="14" t="s">
        <v>368</v>
      </c>
      <c r="C91" s="9" t="s">
        <v>152</v>
      </c>
      <c r="D91" s="13" t="s">
        <v>161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252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45748</v>
      </c>
      <c r="U91" s="11">
        <v>811</v>
      </c>
      <c r="V91" s="10">
        <v>0</v>
      </c>
      <c r="W91" s="10">
        <v>811</v>
      </c>
      <c r="X91" s="10">
        <v>0</v>
      </c>
      <c r="Y91" s="10">
        <v>851.55000000000007</v>
      </c>
      <c r="Z91" s="9" t="s">
        <v>81</v>
      </c>
      <c r="AA91" s="8">
        <v>849.72525000000007</v>
      </c>
      <c r="AB91" s="8">
        <v>849.72525000000007</v>
      </c>
      <c r="AC91" s="8">
        <v>0</v>
      </c>
      <c r="AD91" s="8">
        <v>849.72525000000007</v>
      </c>
      <c r="AE91" s="8">
        <v>0</v>
      </c>
      <c r="AF91" s="8" t="s">
        <v>299</v>
      </c>
      <c r="AG91" s="1" t="s">
        <v>122</v>
      </c>
      <c r="AH91" s="1" t="s">
        <v>75</v>
      </c>
      <c r="AI91" s="1">
        <v>4</v>
      </c>
      <c r="AJ91" s="3">
        <v>45748</v>
      </c>
      <c r="AK91" s="3">
        <v>45744</v>
      </c>
      <c r="AL91" s="3">
        <v>45737</v>
      </c>
      <c r="AM91" s="3">
        <v>45745</v>
      </c>
      <c r="AN91" s="3">
        <v>45746</v>
      </c>
      <c r="AO91" s="3">
        <v>45747</v>
      </c>
      <c r="AP91" s="3">
        <v>45743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45721</v>
      </c>
      <c r="B92" s="14" t="s">
        <v>515</v>
      </c>
      <c r="C92" s="9" t="s">
        <v>152</v>
      </c>
      <c r="D92" s="13" t="s">
        <v>161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45748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81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45748</v>
      </c>
      <c r="AK92" s="3">
        <v>45744</v>
      </c>
      <c r="AL92" s="3">
        <v>45737</v>
      </c>
      <c r="AM92" s="3">
        <v>45745</v>
      </c>
      <c r="AN92" s="3">
        <v>45746</v>
      </c>
      <c r="AO92" s="3">
        <v>45747</v>
      </c>
      <c r="AP92" s="3">
        <v>45743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791.63333333333321</v>
      </c>
    </row>
    <row r="93" spans="1:56" ht="28.5" customHeight="1" x14ac:dyDescent="0.45">
      <c r="A93" s="3">
        <v>45721</v>
      </c>
      <c r="B93" s="14" t="s">
        <v>518</v>
      </c>
      <c r="C93" s="9" t="s">
        <v>152</v>
      </c>
      <c r="D93" s="13" t="s">
        <v>489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>
        <v>45748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81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45748</v>
      </c>
      <c r="AK93" s="3">
        <v>45744</v>
      </c>
      <c r="AL93" s="3">
        <v>45737</v>
      </c>
      <c r="AM93" s="3">
        <v>45745</v>
      </c>
      <c r="AN93" s="3">
        <v>45746</v>
      </c>
      <c r="AO93" s="3">
        <v>45747</v>
      </c>
      <c r="AP93" s="3">
        <v>45743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398.98320000000001</v>
      </c>
    </row>
    <row r="94" spans="1:56" ht="28.5" customHeight="1" x14ac:dyDescent="0.45">
      <c r="A94" s="3">
        <v>45611</v>
      </c>
      <c r="B94" s="14" t="s">
        <v>246</v>
      </c>
      <c r="C94" s="9" t="s">
        <v>152</v>
      </c>
      <c r="D94" s="13" t="s">
        <v>489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>
        <v>45748</v>
      </c>
      <c r="U94" s="11">
        <v>640</v>
      </c>
      <c r="V94" s="10">
        <v>225</v>
      </c>
      <c r="W94" s="10">
        <v>415</v>
      </c>
      <c r="X94" s="10">
        <v>0</v>
      </c>
      <c r="Y94" s="10">
        <v>435.75</v>
      </c>
      <c r="Z94" s="9" t="s">
        <v>81</v>
      </c>
      <c r="AA94" s="8">
        <v>434.81625000000008</v>
      </c>
      <c r="AB94" s="8">
        <v>0</v>
      </c>
      <c r="AC94" s="8">
        <v>434.81625000000008</v>
      </c>
      <c r="AD94" s="8">
        <v>0</v>
      </c>
      <c r="AE94" s="8">
        <v>434.81625000000008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45748</v>
      </c>
      <c r="AK94" s="3">
        <v>45744</v>
      </c>
      <c r="AL94" s="3">
        <v>45737</v>
      </c>
      <c r="AM94" s="3">
        <v>45745</v>
      </c>
      <c r="AN94" s="3">
        <v>45746</v>
      </c>
      <c r="AO94" s="3">
        <v>45747</v>
      </c>
      <c r="AP94" s="3">
        <v>45743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32.852783333333335</v>
      </c>
    </row>
    <row r="95" spans="1:56" ht="28.5" customHeight="1" x14ac:dyDescent="0.45">
      <c r="A95" s="3">
        <v>45721</v>
      </c>
      <c r="B95" s="14" t="s">
        <v>519</v>
      </c>
      <c r="C95" s="9" t="s">
        <v>152</v>
      </c>
      <c r="D95" s="13" t="s">
        <v>415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45748</v>
      </c>
      <c r="U95" s="11">
        <v>10080</v>
      </c>
      <c r="V95" s="10">
        <v>0</v>
      </c>
      <c r="W95" s="10">
        <v>10080</v>
      </c>
      <c r="X95" s="10">
        <v>0</v>
      </c>
      <c r="Y95" s="10">
        <v>10584</v>
      </c>
      <c r="Z95" s="9" t="s">
        <v>81</v>
      </c>
      <c r="AA95" s="8">
        <v>10279.684800000001</v>
      </c>
      <c r="AB95" s="8">
        <v>0</v>
      </c>
      <c r="AC95" s="8">
        <v>10279.684800000001</v>
      </c>
      <c r="AD95" s="8">
        <v>0</v>
      </c>
      <c r="AE95" s="8">
        <v>10279.684800000001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776.68729599999983</v>
      </c>
    </row>
    <row r="96" spans="1:56" ht="28.5" customHeight="1" x14ac:dyDescent="0.45">
      <c r="A96" s="3">
        <v>45734</v>
      </c>
      <c r="B96" s="14" t="s">
        <v>655</v>
      </c>
      <c r="C96" s="9" t="s">
        <v>155</v>
      </c>
      <c r="D96" s="13" t="s">
        <v>642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45768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5378.4500000000007</v>
      </c>
      <c r="AF96" s="8" t="s">
        <v>610</v>
      </c>
      <c r="AG96" s="1" t="s">
        <v>123</v>
      </c>
      <c r="AH96" s="1" t="s">
        <v>75</v>
      </c>
      <c r="AI96" s="1">
        <v>4</v>
      </c>
      <c r="AJ96" s="3">
        <v>45768</v>
      </c>
      <c r="AK96" s="3">
        <v>45764</v>
      </c>
      <c r="AL96" s="3">
        <v>45757</v>
      </c>
      <c r="AM96" s="3">
        <v>45765</v>
      </c>
      <c r="AN96" s="3">
        <v>45766</v>
      </c>
      <c r="AO96" s="3">
        <v>45767</v>
      </c>
      <c r="AP96" s="3">
        <v>45763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406.37177777777782</v>
      </c>
    </row>
    <row r="97" spans="1:56" ht="28.5" customHeight="1" x14ac:dyDescent="0.45">
      <c r="A97" s="3">
        <v>45734</v>
      </c>
      <c r="B97" s="14" t="s">
        <v>655</v>
      </c>
      <c r="C97" s="9" t="s">
        <v>155</v>
      </c>
      <c r="D97" s="13" t="s">
        <v>644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45768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5378.4500000000007</v>
      </c>
      <c r="AF97" s="8" t="s">
        <v>610</v>
      </c>
      <c r="AG97" s="1" t="s">
        <v>123</v>
      </c>
      <c r="AH97" s="1" t="s">
        <v>75</v>
      </c>
      <c r="AI97" s="1">
        <v>4</v>
      </c>
      <c r="AJ97" s="3">
        <v>45768</v>
      </c>
      <c r="AK97" s="3">
        <v>45764</v>
      </c>
      <c r="AL97" s="3">
        <v>45757</v>
      </c>
      <c r="AM97" s="3">
        <v>45765</v>
      </c>
      <c r="AN97" s="3">
        <v>45766</v>
      </c>
      <c r="AO97" s="3">
        <v>45767</v>
      </c>
      <c r="AP97" s="3">
        <v>45763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406.37177777777782</v>
      </c>
    </row>
    <row r="98" spans="1:56" ht="28.5" customHeight="1" x14ac:dyDescent="0.45">
      <c r="A98" s="3">
        <v>45734</v>
      </c>
      <c r="B98" s="14" t="s">
        <v>655</v>
      </c>
      <c r="C98" s="9" t="s">
        <v>155</v>
      </c>
      <c r="D98" s="13" t="s">
        <v>645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45768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5378.4500000000007</v>
      </c>
      <c r="AB98" s="8">
        <v>0</v>
      </c>
      <c r="AC98" s="8">
        <v>5378.4500000000007</v>
      </c>
      <c r="AD98" s="8">
        <v>0</v>
      </c>
      <c r="AE98" s="8">
        <v>5378.4500000000007</v>
      </c>
      <c r="AF98" s="8" t="s">
        <v>610</v>
      </c>
      <c r="AG98" s="1" t="s">
        <v>123</v>
      </c>
      <c r="AH98" s="1" t="s">
        <v>75</v>
      </c>
      <c r="AI98" s="1">
        <v>4</v>
      </c>
      <c r="AJ98" s="3">
        <v>45768</v>
      </c>
      <c r="AK98" s="3">
        <v>45764</v>
      </c>
      <c r="AL98" s="3">
        <v>45757</v>
      </c>
      <c r="AM98" s="3">
        <v>45765</v>
      </c>
      <c r="AN98" s="3">
        <v>45766</v>
      </c>
      <c r="AO98" s="3">
        <v>45767</v>
      </c>
      <c r="AP98" s="3">
        <v>45763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406.37177777777782</v>
      </c>
    </row>
    <row r="99" spans="1:56" ht="28.5" customHeight="1" x14ac:dyDescent="0.45">
      <c r="A99" s="3">
        <v>45734</v>
      </c>
      <c r="B99" s="14" t="s">
        <v>138</v>
      </c>
      <c r="C99" s="9" t="s">
        <v>155</v>
      </c>
      <c r="D99" s="13" t="s">
        <v>671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45768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0</v>
      </c>
      <c r="AC99" s="8">
        <v>5378.4500000000007</v>
      </c>
      <c r="AD99" s="8">
        <v>0</v>
      </c>
      <c r="AE99" s="8">
        <v>5378.4500000000007</v>
      </c>
      <c r="AF99" s="8" t="s">
        <v>610</v>
      </c>
      <c r="AG99" s="1" t="s">
        <v>61</v>
      </c>
      <c r="AH99" s="1" t="s">
        <v>75</v>
      </c>
      <c r="AI99" s="1">
        <v>4</v>
      </c>
      <c r="AJ99" s="3">
        <v>45768</v>
      </c>
      <c r="AK99" s="3">
        <v>45764</v>
      </c>
      <c r="AL99" s="3">
        <v>45757</v>
      </c>
      <c r="AM99" s="3">
        <v>45765</v>
      </c>
      <c r="AN99" s="3">
        <v>45766</v>
      </c>
      <c r="AO99" s="3">
        <v>45767</v>
      </c>
      <c r="AP99" s="3">
        <v>45763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406.37177777777782</v>
      </c>
    </row>
    <row r="100" spans="1:56" ht="28.5" customHeight="1" x14ac:dyDescent="0.45">
      <c r="A100" s="3" t="s">
        <v>146</v>
      </c>
      <c r="B100" s="14" t="s">
        <v>146</v>
      </c>
      <c r="C100" s="9" t="s">
        <v>155</v>
      </c>
      <c r="D100" s="13" t="s">
        <v>646</v>
      </c>
      <c r="E100" s="9">
        <v>20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45768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0</v>
      </c>
      <c r="AC100" s="8">
        <v>5378.4500000000007</v>
      </c>
      <c r="AD100" s="8">
        <v>0</v>
      </c>
      <c r="AE100" s="8">
        <v>5378.4500000000007</v>
      </c>
      <c r="AF100" s="8" t="s">
        <v>610</v>
      </c>
      <c r="AG100" s="1" t="s">
        <v>61</v>
      </c>
      <c r="AH100" s="1" t="s">
        <v>75</v>
      </c>
      <c r="AI100" s="1">
        <v>4</v>
      </c>
      <c r="AJ100" s="3">
        <v>45768</v>
      </c>
      <c r="AK100" s="3">
        <v>45764</v>
      </c>
      <c r="AL100" s="3">
        <v>45757</v>
      </c>
      <c r="AM100" s="3">
        <v>45765</v>
      </c>
      <c r="AN100" s="3">
        <v>45766</v>
      </c>
      <c r="AO100" s="3">
        <v>45767</v>
      </c>
      <c r="AP100" s="3">
        <v>45763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406.37177777777782</v>
      </c>
    </row>
    <row r="101" spans="1:56" ht="28.5" customHeight="1" x14ac:dyDescent="0.45">
      <c r="A101" s="3">
        <v>0</v>
      </c>
      <c r="B101" s="14" t="s">
        <v>138</v>
      </c>
      <c r="C101" s="9" t="s">
        <v>80</v>
      </c>
      <c r="D101" s="13" t="s">
        <v>340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45776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124</v>
      </c>
      <c r="AH101" s="1" t="s">
        <v>75</v>
      </c>
      <c r="AI101" s="1">
        <v>4</v>
      </c>
      <c r="AJ101" s="3">
        <v>45776</v>
      </c>
      <c r="AK101" s="3">
        <v>45772</v>
      </c>
      <c r="AL101" s="3">
        <v>45765</v>
      </c>
      <c r="AM101" s="3">
        <v>45773</v>
      </c>
      <c r="AN101" s="3">
        <v>45774</v>
      </c>
      <c r="AO101" s="3">
        <v>45775</v>
      </c>
      <c r="AP101" s="3">
        <v>45771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416.92688888888887</v>
      </c>
    </row>
    <row r="102" spans="1:56" ht="28.5" customHeight="1" x14ac:dyDescent="0.45">
      <c r="A102" s="3" t="s">
        <v>146</v>
      </c>
      <c r="B102" s="14" t="s">
        <v>146</v>
      </c>
      <c r="C102" s="9" t="s">
        <v>152</v>
      </c>
      <c r="D102" s="13" t="s">
        <v>61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>
        <v>45777</v>
      </c>
      <c r="U102" s="11">
        <v>140000</v>
      </c>
      <c r="V102" s="10">
        <v>0</v>
      </c>
      <c r="W102" s="10">
        <v>140000</v>
      </c>
      <c r="X102" s="10">
        <v>0</v>
      </c>
      <c r="Y102" s="10">
        <v>147000</v>
      </c>
      <c r="Z102" s="9" t="s">
        <v>81</v>
      </c>
      <c r="AA102" s="8">
        <v>146685</v>
      </c>
      <c r="AB102" s="8">
        <v>0</v>
      </c>
      <c r="AC102" s="8">
        <v>146685</v>
      </c>
      <c r="AD102" s="8">
        <v>0</v>
      </c>
      <c r="AE102" s="8">
        <v>146685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45777</v>
      </c>
      <c r="AK102" s="3">
        <v>45773</v>
      </c>
      <c r="AL102" s="3">
        <v>45766</v>
      </c>
      <c r="AM102" s="3">
        <v>45774</v>
      </c>
      <c r="AN102" s="3">
        <v>45775</v>
      </c>
      <c r="AO102" s="3">
        <v>45776</v>
      </c>
      <c r="AP102" s="3">
        <v>45772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11082.866666666665</v>
      </c>
    </row>
    <row r="103" spans="1:56" ht="28.5" customHeight="1" x14ac:dyDescent="0.45">
      <c r="A103" s="3" t="s">
        <v>146</v>
      </c>
      <c r="B103" s="14" t="s">
        <v>146</v>
      </c>
      <c r="C103" s="9" t="s">
        <v>80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45777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22072.6</v>
      </c>
      <c r="AB103" s="8">
        <v>0</v>
      </c>
      <c r="AC103" s="8">
        <v>22072.6</v>
      </c>
      <c r="AD103" s="8">
        <v>0</v>
      </c>
      <c r="AE103" s="8">
        <v>22072.6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45777</v>
      </c>
      <c r="AK103" s="3">
        <v>45773</v>
      </c>
      <c r="AL103" s="3">
        <v>45766</v>
      </c>
      <c r="AM103" s="3">
        <v>45774</v>
      </c>
      <c r="AN103" s="3">
        <v>45775</v>
      </c>
      <c r="AO103" s="3">
        <v>45776</v>
      </c>
      <c r="AP103" s="3">
        <v>45772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1667.7075555555555</v>
      </c>
    </row>
    <row r="104" spans="1:56" ht="28.5" customHeight="1" x14ac:dyDescent="0.45">
      <c r="A104" s="3">
        <v>45705</v>
      </c>
      <c r="B104" s="14" t="s">
        <v>423</v>
      </c>
      <c r="C104" s="9" t="s">
        <v>152</v>
      </c>
      <c r="D104" s="13" t="s">
        <v>242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252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2640</v>
      </c>
      <c r="V104" s="10">
        <v>0</v>
      </c>
      <c r="W104" s="10">
        <v>2640</v>
      </c>
      <c r="X104" s="10">
        <v>11870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510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 t="s">
        <v>146</v>
      </c>
      <c r="B105" s="14" t="s">
        <v>146</v>
      </c>
      <c r="C105" s="9" t="s">
        <v>98</v>
      </c>
      <c r="D105" s="13" t="s">
        <v>61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63</v>
      </c>
      <c r="U105" s="11">
        <v>40000</v>
      </c>
      <c r="V105" s="10">
        <v>0</v>
      </c>
      <c r="W105" s="10">
        <v>40000</v>
      </c>
      <c r="X105" s="10">
        <v>0</v>
      </c>
      <c r="Y105" s="10">
        <v>42000</v>
      </c>
      <c r="Z105" s="9" t="s">
        <v>81</v>
      </c>
      <c r="AA105" s="8">
        <v>43027.600000000006</v>
      </c>
      <c r="AB105" s="8">
        <v>0</v>
      </c>
      <c r="AC105" s="8">
        <v>43027.600000000006</v>
      </c>
      <c r="AD105" s="8">
        <v>0</v>
      </c>
      <c r="AE105" s="8">
        <v>43027.600000000006</v>
      </c>
      <c r="AF105" s="8">
        <v>0</v>
      </c>
      <c r="AG105" s="1" t="s">
        <v>123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3250.9742222222226</v>
      </c>
    </row>
    <row r="106" spans="1:56" ht="28.5" customHeight="1" x14ac:dyDescent="0.45">
      <c r="A106" s="3">
        <v>45720</v>
      </c>
      <c r="B106" s="14" t="s">
        <v>503</v>
      </c>
      <c r="C106" s="9" t="s">
        <v>111</v>
      </c>
      <c r="D106" s="13" t="s">
        <v>485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250.15613333333337</v>
      </c>
    </row>
    <row r="107" spans="1:56" ht="28.5" customHeight="1" x14ac:dyDescent="0.45">
      <c r="A107" s="3">
        <v>45720</v>
      </c>
      <c r="B107" s="14" t="s">
        <v>504</v>
      </c>
      <c r="C107" s="9" t="s">
        <v>111</v>
      </c>
      <c r="D107" s="13" t="s">
        <v>486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81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123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250.15613333333337</v>
      </c>
    </row>
    <row r="108" spans="1:56" ht="28.5" customHeight="1" x14ac:dyDescent="0.45">
      <c r="A108" s="3">
        <v>45720</v>
      </c>
      <c r="B108" s="14" t="s">
        <v>502</v>
      </c>
      <c r="C108" s="9" t="s">
        <v>111</v>
      </c>
      <c r="D108" s="13" t="s">
        <v>487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123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416.92688888888887</v>
      </c>
    </row>
    <row r="109" spans="1:56" ht="28.5" customHeight="1" x14ac:dyDescent="0.45">
      <c r="A109" s="3">
        <v>45720</v>
      </c>
      <c r="B109" s="14" t="s">
        <v>505</v>
      </c>
      <c r="C109" s="9" t="s">
        <v>111</v>
      </c>
      <c r="D109" s="13" t="s">
        <v>490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124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416.92688888888887</v>
      </c>
    </row>
    <row r="110" spans="1:56" ht="28.5" customHeight="1" x14ac:dyDescent="0.45">
      <c r="A110" s="3">
        <v>45712</v>
      </c>
      <c r="B110" s="14" t="s">
        <v>448</v>
      </c>
      <c r="C110" s="9" t="s">
        <v>111</v>
      </c>
      <c r="D110" s="13" t="s">
        <v>127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416.92688888888887</v>
      </c>
    </row>
    <row r="111" spans="1:56" ht="28.5" customHeight="1" x14ac:dyDescent="0.45">
      <c r="A111" s="3">
        <v>45681</v>
      </c>
      <c r="B111" s="14" t="s">
        <v>376</v>
      </c>
      <c r="C111" s="9" t="s">
        <v>80</v>
      </c>
      <c r="D111" s="13" t="s">
        <v>373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3478.5300000000007</v>
      </c>
      <c r="AB111" s="8">
        <v>0</v>
      </c>
      <c r="AC111" s="8">
        <v>3478.5300000000007</v>
      </c>
      <c r="AD111" s="8">
        <v>0</v>
      </c>
      <c r="AE111" s="8">
        <v>3478.5300000000007</v>
      </c>
      <c r="AF111" s="8">
        <v>0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262.82226666666674</v>
      </c>
    </row>
    <row r="112" spans="1:56" ht="28.5" customHeight="1" x14ac:dyDescent="0.45">
      <c r="A112" s="3">
        <v>45705</v>
      </c>
      <c r="B112" s="14" t="s">
        <v>422</v>
      </c>
      <c r="C112" s="9" t="s">
        <v>152</v>
      </c>
      <c r="D112" s="13" t="s">
        <v>209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252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855</v>
      </c>
      <c r="V112" s="10">
        <v>0</v>
      </c>
      <c r="W112" s="10">
        <v>855</v>
      </c>
      <c r="X112" s="10">
        <v>16440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445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45674</v>
      </c>
      <c r="B113" s="14" t="s">
        <v>370</v>
      </c>
      <c r="C113" s="9" t="s">
        <v>152</v>
      </c>
      <c r="D113" s="13" t="s">
        <v>360</v>
      </c>
      <c r="E113" s="9">
        <v>20</v>
      </c>
      <c r="F113" s="9">
        <v>35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252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152</v>
      </c>
      <c r="V113" s="10">
        <v>0</v>
      </c>
      <c r="W113" s="10">
        <v>152</v>
      </c>
      <c r="X113" s="10">
        <v>6000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5987</v>
      </c>
      <c r="AG113" s="1" t="s">
        <v>124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444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45611</v>
      </c>
      <c r="B114" s="14" t="s">
        <v>245</v>
      </c>
      <c r="C114" s="9" t="s">
        <v>152</v>
      </c>
      <c r="D114" s="13" t="s">
        <v>160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2320</v>
      </c>
      <c r="V114" s="10">
        <v>0</v>
      </c>
      <c r="W114" s="10">
        <v>2320</v>
      </c>
      <c r="X114" s="10">
        <v>20900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45611</v>
      </c>
      <c r="B115" s="14" t="s">
        <v>248</v>
      </c>
      <c r="C115" s="9" t="s">
        <v>152</v>
      </c>
      <c r="D115" s="13" t="s">
        <v>241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117</v>
      </c>
      <c r="V115" s="10">
        <v>0</v>
      </c>
      <c r="W115" s="10">
        <v>117</v>
      </c>
      <c r="X115" s="10">
        <v>10065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45611</v>
      </c>
      <c r="B116" s="14" t="s">
        <v>247</v>
      </c>
      <c r="C116" s="9" t="s">
        <v>152</v>
      </c>
      <c r="D116" s="13" t="s">
        <v>226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1434</v>
      </c>
      <c r="V116" s="10">
        <v>0</v>
      </c>
      <c r="W116" s="10">
        <v>1434</v>
      </c>
      <c r="X116" s="10">
        <v>11200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145</v>
      </c>
      <c r="AY116" s="2">
        <v>29.3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45523</v>
      </c>
      <c r="B117" s="14" t="s">
        <v>205</v>
      </c>
      <c r="C117" s="9" t="s">
        <v>152</v>
      </c>
      <c r="D117" s="13" t="s">
        <v>203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45523</v>
      </c>
      <c r="B118" s="14" t="s">
        <v>205</v>
      </c>
      <c r="C118" s="9" t="s">
        <v>152</v>
      </c>
      <c r="D118" s="13" t="s">
        <v>204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45643</v>
      </c>
      <c r="B119" s="14" t="s">
        <v>285</v>
      </c>
      <c r="C119" s="9" t="s">
        <v>111</v>
      </c>
      <c r="D119" s="13" t="s">
        <v>286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4000</v>
      </c>
      <c r="V119" s="10">
        <v>3712</v>
      </c>
      <c r="W119" s="10">
        <v>288</v>
      </c>
      <c r="X119" s="10">
        <v>4300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142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45720</v>
      </c>
      <c r="B120" s="14" t="s">
        <v>138</v>
      </c>
      <c r="C120" s="9" t="s">
        <v>111</v>
      </c>
      <c r="D120" s="13" t="s">
        <v>288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45720</v>
      </c>
      <c r="B121" s="14" t="s">
        <v>138</v>
      </c>
      <c r="C121" s="9" t="s">
        <v>111</v>
      </c>
      <c r="D121" s="13" t="s">
        <v>334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45628</v>
      </c>
      <c r="B122" s="14" t="s">
        <v>259</v>
      </c>
      <c r="C122" s="9" t="s">
        <v>111</v>
      </c>
      <c r="D122" s="13" t="s">
        <v>260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2500</v>
      </c>
      <c r="V122" s="10">
        <v>2600</v>
      </c>
      <c r="W122" s="10">
        <v>0</v>
      </c>
      <c r="X122" s="10">
        <v>2800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45541</v>
      </c>
      <c r="B123" s="14" t="s">
        <v>211</v>
      </c>
      <c r="C123" s="9" t="s">
        <v>111</v>
      </c>
      <c r="D123" s="13" t="s">
        <v>212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3000</v>
      </c>
      <c r="V123" s="10">
        <v>3318</v>
      </c>
      <c r="W123" s="10">
        <v>0</v>
      </c>
      <c r="X123" s="10">
        <v>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217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>
        <v>0</v>
      </c>
      <c r="AY123" s="2" t="s">
        <v>348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45548</v>
      </c>
      <c r="B124" s="14" t="s">
        <v>215</v>
      </c>
      <c r="C124" s="9" t="s">
        <v>111</v>
      </c>
      <c r="D124" s="13" t="s">
        <v>214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142</v>
      </c>
      <c r="U124" s="11">
        <v>2500</v>
      </c>
      <c r="V124" s="10">
        <v>2364</v>
      </c>
      <c r="W124" s="10">
        <v>136</v>
      </c>
      <c r="X124" s="10">
        <v>5500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145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45581</v>
      </c>
      <c r="B125" s="14" t="s">
        <v>221</v>
      </c>
      <c r="C125" s="9" t="s">
        <v>111</v>
      </c>
      <c r="D125" s="13" t="s">
        <v>222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142</v>
      </c>
      <c r="U125" s="11">
        <v>3000</v>
      </c>
      <c r="V125" s="10">
        <v>3194</v>
      </c>
      <c r="W125" s="10">
        <v>0</v>
      </c>
      <c r="X125" s="10">
        <v>5632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142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84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81</v>
      </c>
      <c r="AA126" s="8">
        <v>424906.49080000015</v>
      </c>
      <c r="AB126" s="8">
        <v>82395.934250000006</v>
      </c>
      <c r="AC126" s="8">
        <v>342510.5565500001</v>
      </c>
      <c r="AD126" s="8">
        <v>849.72525000000007</v>
      </c>
      <c r="AE126" s="8">
        <v>424056.76555000013</v>
      </c>
      <c r="AF126" s="8" t="s">
        <v>58</v>
      </c>
      <c r="AG126" s="1" t="s">
        <v>122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45674</v>
      </c>
      <c r="B127" s="14" t="s">
        <v>327</v>
      </c>
      <c r="C127" s="9" t="s">
        <v>132</v>
      </c>
      <c r="D127" s="13" t="s">
        <v>307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45738</v>
      </c>
      <c r="U127" s="11">
        <v>5000</v>
      </c>
      <c r="V127" s="10">
        <v>5000</v>
      </c>
      <c r="W127" s="10">
        <v>0</v>
      </c>
      <c r="X127" s="10">
        <v>5000</v>
      </c>
      <c r="Y127" s="10">
        <v>0</v>
      </c>
      <c r="Z127" s="9" t="s">
        <v>117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74</v>
      </c>
      <c r="AI127" s="1">
        <v>2</v>
      </c>
      <c r="AJ127" s="3">
        <v>45738</v>
      </c>
      <c r="AK127" s="3">
        <v>0</v>
      </c>
      <c r="AL127" s="3">
        <v>45729</v>
      </c>
      <c r="AM127" s="3">
        <v>45736</v>
      </c>
      <c r="AN127" s="3">
        <v>45737</v>
      </c>
      <c r="AO127" s="3">
        <v>45737</v>
      </c>
      <c r="AP127" s="3">
        <v>45733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118</v>
      </c>
      <c r="BD127" s="56">
        <v>0</v>
      </c>
    </row>
    <row r="128" spans="1:56" ht="28.5" customHeight="1" x14ac:dyDescent="0.45">
      <c r="A128" s="3">
        <v>45694</v>
      </c>
      <c r="B128" s="14" t="s">
        <v>395</v>
      </c>
      <c r="C128" s="9" t="s">
        <v>132</v>
      </c>
      <c r="D128" s="13" t="s">
        <v>393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>
        <v>45741</v>
      </c>
      <c r="U128" s="11">
        <v>7800</v>
      </c>
      <c r="V128" s="10">
        <v>7800</v>
      </c>
      <c r="W128" s="10">
        <v>0</v>
      </c>
      <c r="X128" s="10">
        <v>17840</v>
      </c>
      <c r="Y128" s="10">
        <v>0</v>
      </c>
      <c r="Z128" s="9" t="s">
        <v>117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74</v>
      </c>
      <c r="AI128" s="1">
        <v>2</v>
      </c>
      <c r="AJ128" s="3">
        <v>45741</v>
      </c>
      <c r="AK128" s="3">
        <v>0</v>
      </c>
      <c r="AL128" s="3">
        <v>45732</v>
      </c>
      <c r="AM128" s="3">
        <v>45739</v>
      </c>
      <c r="AN128" s="3">
        <v>45740</v>
      </c>
      <c r="AO128" s="3">
        <v>45740</v>
      </c>
      <c r="AP128" s="3">
        <v>45736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118</v>
      </c>
      <c r="BD128" s="56">
        <v>0</v>
      </c>
    </row>
    <row r="129" spans="1:56" ht="28.5" customHeight="1" x14ac:dyDescent="0.45">
      <c r="A129" s="3">
        <v>45694</v>
      </c>
      <c r="B129" s="14" t="s">
        <v>395</v>
      </c>
      <c r="C129" s="9" t="s">
        <v>132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>
        <v>45738</v>
      </c>
      <c r="U129" s="11">
        <v>10000</v>
      </c>
      <c r="V129" s="10">
        <v>10000</v>
      </c>
      <c r="W129" s="10">
        <v>0</v>
      </c>
      <c r="X129" s="10">
        <v>6000</v>
      </c>
      <c r="Y129" s="10">
        <v>0</v>
      </c>
      <c r="Z129" s="9" t="s">
        <v>117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670</v>
      </c>
      <c r="AG129" s="1" t="s">
        <v>122</v>
      </c>
      <c r="AH129" s="1" t="s">
        <v>74</v>
      </c>
      <c r="AI129" s="1">
        <v>2</v>
      </c>
      <c r="AJ129" s="3">
        <v>45738</v>
      </c>
      <c r="AK129" s="3">
        <v>0</v>
      </c>
      <c r="AL129" s="3">
        <v>45729</v>
      </c>
      <c r="AM129" s="3">
        <v>45736</v>
      </c>
      <c r="AN129" s="3">
        <v>45737</v>
      </c>
      <c r="AO129" s="3">
        <v>45737</v>
      </c>
      <c r="AP129" s="3">
        <v>45733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118</v>
      </c>
      <c r="BD129" s="56">
        <v>0</v>
      </c>
    </row>
    <row r="130" spans="1:56" ht="28.5" customHeight="1" x14ac:dyDescent="0.45">
      <c r="A130" s="3">
        <v>45694</v>
      </c>
      <c r="B130" s="14" t="s">
        <v>395</v>
      </c>
      <c r="C130" s="9" t="s">
        <v>132</v>
      </c>
      <c r="D130" s="13">
        <v>935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>
        <v>45740</v>
      </c>
      <c r="U130" s="11">
        <v>8100</v>
      </c>
      <c r="V130" s="10">
        <v>8100</v>
      </c>
      <c r="W130" s="10">
        <v>0</v>
      </c>
      <c r="X130" s="10">
        <v>8000</v>
      </c>
      <c r="Y130" s="10">
        <v>0</v>
      </c>
      <c r="Z130" s="9" t="s">
        <v>117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74</v>
      </c>
      <c r="AI130" s="1">
        <v>2</v>
      </c>
      <c r="AJ130" s="3">
        <v>45740</v>
      </c>
      <c r="AK130" s="3">
        <v>0</v>
      </c>
      <c r="AL130" s="3">
        <v>45731</v>
      </c>
      <c r="AM130" s="3">
        <v>45738</v>
      </c>
      <c r="AN130" s="3">
        <v>45739</v>
      </c>
      <c r="AO130" s="3">
        <v>45739</v>
      </c>
      <c r="AP130" s="3">
        <v>45735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118</v>
      </c>
      <c r="BD130" s="56">
        <v>0</v>
      </c>
    </row>
    <row r="131" spans="1:56" ht="28.5" customHeight="1" x14ac:dyDescent="0.45">
      <c r="A131" s="3">
        <v>45674</v>
      </c>
      <c r="B131" s="14" t="s">
        <v>327</v>
      </c>
      <c r="C131" s="9" t="s">
        <v>132</v>
      </c>
      <c r="D131" s="13" t="s">
        <v>367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>
        <v>45741</v>
      </c>
      <c r="U131" s="11">
        <v>5000</v>
      </c>
      <c r="V131" s="10">
        <v>4914</v>
      </c>
      <c r="W131" s="10">
        <v>86</v>
      </c>
      <c r="X131" s="10">
        <v>5400</v>
      </c>
      <c r="Y131" s="10">
        <v>0</v>
      </c>
      <c r="Z131" s="9" t="s">
        <v>117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74</v>
      </c>
      <c r="AI131" s="1">
        <v>2</v>
      </c>
      <c r="AJ131" s="3">
        <v>45741</v>
      </c>
      <c r="AK131" s="3">
        <v>0</v>
      </c>
      <c r="AL131" s="3">
        <v>45732</v>
      </c>
      <c r="AM131" s="3">
        <v>45739</v>
      </c>
      <c r="AN131" s="3">
        <v>45740</v>
      </c>
      <c r="AO131" s="3">
        <v>45740</v>
      </c>
      <c r="AP131" s="3">
        <v>45736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118</v>
      </c>
      <c r="BD131" s="56">
        <v>0</v>
      </c>
    </row>
    <row r="132" spans="1:56" ht="28.5" customHeight="1" x14ac:dyDescent="0.45">
      <c r="A132" s="3">
        <v>45674</v>
      </c>
      <c r="B132" s="14" t="s">
        <v>327</v>
      </c>
      <c r="C132" s="9" t="s">
        <v>132</v>
      </c>
      <c r="D132" s="13" t="s">
        <v>366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114</v>
      </c>
      <c r="T132" s="12">
        <v>45742</v>
      </c>
      <c r="U132" s="11">
        <v>2500</v>
      </c>
      <c r="V132" s="10">
        <v>2602</v>
      </c>
      <c r="W132" s="10">
        <v>0</v>
      </c>
      <c r="X132" s="10">
        <v>2700</v>
      </c>
      <c r="Y132" s="10">
        <v>0</v>
      </c>
      <c r="Z132" s="9" t="s">
        <v>117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74</v>
      </c>
      <c r="AI132" s="1">
        <v>2</v>
      </c>
      <c r="AJ132" s="3">
        <v>45742</v>
      </c>
      <c r="AK132" s="3">
        <v>0</v>
      </c>
      <c r="AL132" s="3">
        <v>45733</v>
      </c>
      <c r="AM132" s="3">
        <v>45740</v>
      </c>
      <c r="AN132" s="3">
        <v>45741</v>
      </c>
      <c r="AO132" s="3">
        <v>45741</v>
      </c>
      <c r="AP132" s="3">
        <v>45737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118</v>
      </c>
      <c r="BD132" s="56">
        <v>0</v>
      </c>
    </row>
    <row r="133" spans="1:56" ht="28.5" customHeight="1" x14ac:dyDescent="0.45">
      <c r="A133" s="3">
        <v>45674</v>
      </c>
      <c r="B133" s="14" t="s">
        <v>327</v>
      </c>
      <c r="C133" s="9" t="s">
        <v>132</v>
      </c>
      <c r="D133" s="13" t="s">
        <v>365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114</v>
      </c>
      <c r="T133" s="12">
        <v>45742</v>
      </c>
      <c r="U133" s="11">
        <v>2500</v>
      </c>
      <c r="V133" s="10">
        <v>2525</v>
      </c>
      <c r="W133" s="10">
        <v>0</v>
      </c>
      <c r="X133" s="10">
        <v>2750</v>
      </c>
      <c r="Y133" s="10">
        <v>0</v>
      </c>
      <c r="Z133" s="9" t="s">
        <v>117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126</v>
      </c>
      <c r="AH133" s="1" t="s">
        <v>74</v>
      </c>
      <c r="AI133" s="1">
        <v>2</v>
      </c>
      <c r="AJ133" s="3">
        <v>45742</v>
      </c>
      <c r="AK133" s="3">
        <v>0</v>
      </c>
      <c r="AL133" s="3">
        <v>45733</v>
      </c>
      <c r="AM133" s="3">
        <v>45740</v>
      </c>
      <c r="AN133" s="3">
        <v>45741</v>
      </c>
      <c r="AO133" s="3">
        <v>45741</v>
      </c>
      <c r="AP133" s="3">
        <v>45737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118</v>
      </c>
      <c r="BD133" s="56">
        <v>0</v>
      </c>
    </row>
    <row r="134" spans="1:56" ht="28.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38</v>
      </c>
      <c r="G134" s="9">
        <v>0</v>
      </c>
      <c r="H134" s="9">
        <v>0</v>
      </c>
      <c r="I134" s="9">
        <v>82</v>
      </c>
      <c r="J134" s="9" t="s">
        <v>78</v>
      </c>
      <c r="K134" s="9">
        <v>2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117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58</v>
      </c>
      <c r="AG134" s="1" t="s">
        <v>124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119</v>
      </c>
      <c r="BD134" s="56">
        <v>0</v>
      </c>
    </row>
    <row r="135" spans="1:56" ht="28.5" customHeight="1" x14ac:dyDescent="0.45">
      <c r="A135" s="3">
        <v>45714</v>
      </c>
      <c r="B135" s="14" t="s">
        <v>460</v>
      </c>
      <c r="C135" s="9" t="s">
        <v>86</v>
      </c>
      <c r="D135" s="13" t="s">
        <v>405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45740</v>
      </c>
      <c r="U135" s="11">
        <v>20000</v>
      </c>
      <c r="V135" s="10">
        <v>14000</v>
      </c>
      <c r="W135" s="10">
        <v>6000</v>
      </c>
      <c r="X135" s="10">
        <v>15000</v>
      </c>
      <c r="Y135" s="10">
        <v>5250</v>
      </c>
      <c r="Z135" s="9" t="s">
        <v>82</v>
      </c>
      <c r="AA135" s="8">
        <v>5647.3725000000013</v>
      </c>
      <c r="AB135" s="8">
        <v>5647.3725000000013</v>
      </c>
      <c r="AC135" s="8">
        <v>0</v>
      </c>
      <c r="AD135" s="8">
        <v>0</v>
      </c>
      <c r="AE135" s="8">
        <v>0</v>
      </c>
      <c r="AF135" s="8" t="s">
        <v>432</v>
      </c>
      <c r="AG135" s="1" t="s">
        <v>123</v>
      </c>
      <c r="AH135" s="1" t="s">
        <v>74</v>
      </c>
      <c r="AI135" s="1">
        <v>2</v>
      </c>
      <c r="AJ135" s="3">
        <v>45740</v>
      </c>
      <c r="AK135" s="3">
        <v>0</v>
      </c>
      <c r="AL135" s="3">
        <v>45731</v>
      </c>
      <c r="AM135" s="3">
        <v>45738</v>
      </c>
      <c r="AN135" s="3">
        <v>45739</v>
      </c>
      <c r="AO135" s="3">
        <v>45739</v>
      </c>
      <c r="AP135" s="3">
        <v>45735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45714</v>
      </c>
      <c r="B136" s="14" t="s">
        <v>460</v>
      </c>
      <c r="C136" s="9" t="s">
        <v>86</v>
      </c>
      <c r="D136" s="13" t="s">
        <v>406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45740</v>
      </c>
      <c r="U136" s="11">
        <v>30000</v>
      </c>
      <c r="V136" s="10">
        <v>0</v>
      </c>
      <c r="W136" s="10">
        <v>30000</v>
      </c>
      <c r="X136" s="10">
        <v>30960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432</v>
      </c>
      <c r="AG136" s="1" t="s">
        <v>126</v>
      </c>
      <c r="AH136" s="1" t="s">
        <v>74</v>
      </c>
      <c r="AI136" s="1">
        <v>2</v>
      </c>
      <c r="AJ136" s="3">
        <v>45740</v>
      </c>
      <c r="AK136" s="3">
        <v>0</v>
      </c>
      <c r="AL136" s="3">
        <v>45731</v>
      </c>
      <c r="AM136" s="3">
        <v>45738</v>
      </c>
      <c r="AN136" s="3">
        <v>45739</v>
      </c>
      <c r="AO136" s="3">
        <v>45739</v>
      </c>
      <c r="AP136" s="3">
        <v>45735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8.5" customHeight="1" x14ac:dyDescent="0.45">
      <c r="A137" s="3">
        <v>45714</v>
      </c>
      <c r="B137" s="14" t="s">
        <v>461</v>
      </c>
      <c r="C137" s="9" t="s">
        <v>86</v>
      </c>
      <c r="D137" s="13" t="s">
        <v>349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45740</v>
      </c>
      <c r="U137" s="11">
        <v>5000</v>
      </c>
      <c r="V137" s="10">
        <v>0</v>
      </c>
      <c r="W137" s="10">
        <v>5000</v>
      </c>
      <c r="X137" s="10">
        <v>5400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432</v>
      </c>
      <c r="AG137" s="1" t="s">
        <v>123</v>
      </c>
      <c r="AH137" s="1" t="s">
        <v>74</v>
      </c>
      <c r="AI137" s="1">
        <v>2</v>
      </c>
      <c r="AJ137" s="3">
        <v>45740</v>
      </c>
      <c r="AK137" s="3">
        <v>0</v>
      </c>
      <c r="AL137" s="3">
        <v>45731</v>
      </c>
      <c r="AM137" s="3">
        <v>45738</v>
      </c>
      <c r="AN137" s="3">
        <v>45739</v>
      </c>
      <c r="AO137" s="3">
        <v>45739</v>
      </c>
      <c r="AP137" s="3">
        <v>45735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8.5" customHeight="1" x14ac:dyDescent="0.45">
      <c r="A138" s="3">
        <v>45714</v>
      </c>
      <c r="B138" s="14" t="s">
        <v>462</v>
      </c>
      <c r="C138" s="9" t="s">
        <v>86</v>
      </c>
      <c r="D138" s="13" t="s">
        <v>463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45740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0</v>
      </c>
      <c r="AF138" s="8" t="s">
        <v>432</v>
      </c>
      <c r="AG138" s="1" t="s">
        <v>123</v>
      </c>
      <c r="AH138" s="1" t="s">
        <v>74</v>
      </c>
      <c r="AI138" s="1">
        <v>2</v>
      </c>
      <c r="AJ138" s="3">
        <v>45740</v>
      </c>
      <c r="AK138" s="3">
        <v>0</v>
      </c>
      <c r="AL138" s="3">
        <v>45731</v>
      </c>
      <c r="AM138" s="3">
        <v>45738</v>
      </c>
      <c r="AN138" s="3">
        <v>45739</v>
      </c>
      <c r="AO138" s="3">
        <v>45739</v>
      </c>
      <c r="AP138" s="3">
        <v>45735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8.5" customHeight="1" x14ac:dyDescent="0.45">
      <c r="A139" s="3">
        <v>45723</v>
      </c>
      <c r="B139" s="14" t="s">
        <v>551</v>
      </c>
      <c r="C139" s="9" t="s">
        <v>86</v>
      </c>
      <c r="D139" s="13" t="s">
        <v>435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45740</v>
      </c>
      <c r="U139" s="11">
        <v>30000</v>
      </c>
      <c r="V139" s="10">
        <v>0</v>
      </c>
      <c r="W139" s="10">
        <v>30000</v>
      </c>
      <c r="X139" s="10">
        <v>7380</v>
      </c>
      <c r="Y139" s="10">
        <v>23751</v>
      </c>
      <c r="Z139" s="9" t="s">
        <v>82</v>
      </c>
      <c r="AA139" s="8">
        <v>25548.713189999999</v>
      </c>
      <c r="AB139" s="8">
        <v>25548.713189999999</v>
      </c>
      <c r="AC139" s="8">
        <v>0</v>
      </c>
      <c r="AD139" s="8">
        <v>0</v>
      </c>
      <c r="AE139" s="8">
        <v>0</v>
      </c>
      <c r="AF139" s="8" t="s">
        <v>436</v>
      </c>
      <c r="AG139" s="1" t="s">
        <v>123</v>
      </c>
      <c r="AH139" s="1" t="s">
        <v>74</v>
      </c>
      <c r="AI139" s="1">
        <v>2</v>
      </c>
      <c r="AJ139" s="3">
        <v>45740</v>
      </c>
      <c r="AK139" s="3">
        <v>0</v>
      </c>
      <c r="AL139" s="3">
        <v>45731</v>
      </c>
      <c r="AM139" s="3">
        <v>45738</v>
      </c>
      <c r="AN139" s="3">
        <v>45739</v>
      </c>
      <c r="AO139" s="3">
        <v>45739</v>
      </c>
      <c r="AP139" s="3">
        <v>45735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8.5" customHeight="1" x14ac:dyDescent="0.45">
      <c r="A140" s="3">
        <v>45707</v>
      </c>
      <c r="B140" s="14" t="s">
        <v>442</v>
      </c>
      <c r="C140" s="9" t="s">
        <v>86</v>
      </c>
      <c r="D140" s="13" t="s">
        <v>433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329</v>
      </c>
      <c r="T140" s="12">
        <v>45741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82</v>
      </c>
      <c r="AA140" s="8">
        <v>5378.4500000000007</v>
      </c>
      <c r="AB140" s="8">
        <v>5378.4500000000007</v>
      </c>
      <c r="AC140" s="8">
        <v>0</v>
      </c>
      <c r="AD140" s="8">
        <v>0</v>
      </c>
      <c r="AE140" s="8">
        <v>0</v>
      </c>
      <c r="AF140" s="8" t="s">
        <v>298</v>
      </c>
      <c r="AG140" s="1" t="s">
        <v>123</v>
      </c>
      <c r="AH140" s="1" t="s">
        <v>74</v>
      </c>
      <c r="AI140" s="1">
        <v>2</v>
      </c>
      <c r="AJ140" s="3">
        <v>45741</v>
      </c>
      <c r="AK140" s="3">
        <v>0</v>
      </c>
      <c r="AL140" s="3">
        <v>45732</v>
      </c>
      <c r="AM140" s="3">
        <v>45739</v>
      </c>
      <c r="AN140" s="3">
        <v>45740</v>
      </c>
      <c r="AO140" s="3">
        <v>45740</v>
      </c>
      <c r="AP140" s="3">
        <v>45736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8.5" customHeight="1" x14ac:dyDescent="0.45">
      <c r="A141" s="3">
        <v>45707</v>
      </c>
      <c r="B141" s="14" t="s">
        <v>442</v>
      </c>
      <c r="C141" s="9" t="s">
        <v>86</v>
      </c>
      <c r="D141" s="13" t="s">
        <v>434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329</v>
      </c>
      <c r="T141" s="12">
        <v>45741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5378.4500000000007</v>
      </c>
      <c r="AB141" s="8">
        <v>5378.4500000000007</v>
      </c>
      <c r="AC141" s="8">
        <v>0</v>
      </c>
      <c r="AD141" s="8">
        <v>0</v>
      </c>
      <c r="AE141" s="8">
        <v>0</v>
      </c>
      <c r="AF141" s="8" t="s">
        <v>298</v>
      </c>
      <c r="AG141" s="1" t="s">
        <v>123</v>
      </c>
      <c r="AH141" s="1" t="s">
        <v>74</v>
      </c>
      <c r="AI141" s="1">
        <v>2</v>
      </c>
      <c r="AJ141" s="3">
        <v>45741</v>
      </c>
      <c r="AK141" s="3">
        <v>0</v>
      </c>
      <c r="AL141" s="3">
        <v>45732</v>
      </c>
      <c r="AM141" s="3">
        <v>45739</v>
      </c>
      <c r="AN141" s="3">
        <v>45740</v>
      </c>
      <c r="AO141" s="3">
        <v>45740</v>
      </c>
      <c r="AP141" s="3">
        <v>45736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8.5" customHeight="1" x14ac:dyDescent="0.45">
      <c r="A142" s="3">
        <v>45707</v>
      </c>
      <c r="B142" s="14" t="s">
        <v>442</v>
      </c>
      <c r="C142" s="9" t="s">
        <v>86</v>
      </c>
      <c r="D142" s="13" t="s">
        <v>379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329</v>
      </c>
      <c r="T142" s="12">
        <v>45741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298</v>
      </c>
      <c r="AG142" s="1" t="s">
        <v>124</v>
      </c>
      <c r="AH142" s="1" t="s">
        <v>74</v>
      </c>
      <c r="AI142" s="1">
        <v>2</v>
      </c>
      <c r="AJ142" s="3">
        <v>45741</v>
      </c>
      <c r="AK142" s="3">
        <v>0</v>
      </c>
      <c r="AL142" s="3">
        <v>45732</v>
      </c>
      <c r="AM142" s="3">
        <v>45739</v>
      </c>
      <c r="AN142" s="3">
        <v>45740</v>
      </c>
      <c r="AO142" s="3">
        <v>45740</v>
      </c>
      <c r="AP142" s="3">
        <v>45736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822.3052444444445</v>
      </c>
    </row>
    <row r="143" spans="1:56" ht="28.5" customHeight="1" x14ac:dyDescent="0.45">
      <c r="A143" s="3">
        <v>45731</v>
      </c>
      <c r="B143" s="14" t="s">
        <v>656</v>
      </c>
      <c r="C143" s="9" t="s">
        <v>86</v>
      </c>
      <c r="D143" s="13" t="s">
        <v>612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45741</v>
      </c>
      <c r="U143" s="11">
        <v>15000</v>
      </c>
      <c r="V143" s="10">
        <v>0</v>
      </c>
      <c r="W143" s="10">
        <v>15000</v>
      </c>
      <c r="X143" s="10">
        <v>0</v>
      </c>
      <c r="Y143" s="10">
        <v>15750</v>
      </c>
      <c r="Z143" s="9" t="s">
        <v>82</v>
      </c>
      <c r="AA143" s="8">
        <v>16135.350000000002</v>
      </c>
      <c r="AB143" s="8">
        <v>0</v>
      </c>
      <c r="AC143" s="8">
        <v>16135.350000000002</v>
      </c>
      <c r="AD143" s="8">
        <v>0</v>
      </c>
      <c r="AE143" s="8">
        <v>0</v>
      </c>
      <c r="AF143" s="8" t="s">
        <v>243</v>
      </c>
      <c r="AG143" s="1" t="s">
        <v>123</v>
      </c>
      <c r="AH143" s="1" t="s">
        <v>74</v>
      </c>
      <c r="AI143" s="1">
        <v>2</v>
      </c>
      <c r="AJ143" s="3">
        <v>45741</v>
      </c>
      <c r="AK143" s="3">
        <v>0</v>
      </c>
      <c r="AL143" s="3">
        <v>45732</v>
      </c>
      <c r="AM143" s="3">
        <v>45739</v>
      </c>
      <c r="AN143" s="3">
        <v>45740</v>
      </c>
      <c r="AO143" s="3">
        <v>45740</v>
      </c>
      <c r="AP143" s="3">
        <v>45736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1233.4578666666669</v>
      </c>
    </row>
    <row r="144" spans="1:56" ht="28.5" customHeight="1" x14ac:dyDescent="0.45">
      <c r="A144" s="3">
        <v>45731</v>
      </c>
      <c r="B144" s="14" t="s">
        <v>656</v>
      </c>
      <c r="C144" s="9" t="s">
        <v>86</v>
      </c>
      <c r="D144" s="13" t="s">
        <v>613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45741</v>
      </c>
      <c r="U144" s="11">
        <v>15000</v>
      </c>
      <c r="V144" s="10">
        <v>0</v>
      </c>
      <c r="W144" s="10">
        <v>15000</v>
      </c>
      <c r="X144" s="10">
        <v>0</v>
      </c>
      <c r="Y144" s="10">
        <v>15750</v>
      </c>
      <c r="Z144" s="9" t="s">
        <v>82</v>
      </c>
      <c r="AA144" s="8">
        <v>16135.350000000002</v>
      </c>
      <c r="AB144" s="8">
        <v>0</v>
      </c>
      <c r="AC144" s="8">
        <v>16135.350000000002</v>
      </c>
      <c r="AD144" s="8">
        <v>0</v>
      </c>
      <c r="AE144" s="8">
        <v>0</v>
      </c>
      <c r="AF144" s="8" t="s">
        <v>243</v>
      </c>
      <c r="AG144" s="1" t="s">
        <v>124</v>
      </c>
      <c r="AH144" s="1" t="s">
        <v>74</v>
      </c>
      <c r="AI144" s="1">
        <v>2</v>
      </c>
      <c r="AJ144" s="3">
        <v>45741</v>
      </c>
      <c r="AK144" s="3">
        <v>0</v>
      </c>
      <c r="AL144" s="3">
        <v>45732</v>
      </c>
      <c r="AM144" s="3">
        <v>45739</v>
      </c>
      <c r="AN144" s="3">
        <v>45740</v>
      </c>
      <c r="AO144" s="3">
        <v>45740</v>
      </c>
      <c r="AP144" s="3">
        <v>45736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1233.4578666666669</v>
      </c>
    </row>
    <row r="145" spans="1:56" ht="28.5" customHeight="1" x14ac:dyDescent="0.45">
      <c r="A145" s="3">
        <v>45721</v>
      </c>
      <c r="B145" s="14" t="s">
        <v>511</v>
      </c>
      <c r="C145" s="9" t="s">
        <v>73</v>
      </c>
      <c r="D145" s="13" t="s">
        <v>231</v>
      </c>
      <c r="E145" s="9">
        <v>20</v>
      </c>
      <c r="F145" s="9">
        <v>32</v>
      </c>
      <c r="G145" s="9" t="s">
        <v>60</v>
      </c>
      <c r="H145" s="9">
        <v>0</v>
      </c>
      <c r="I145" s="9">
        <v>72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156</v>
      </c>
      <c r="T145" s="12">
        <v>45743</v>
      </c>
      <c r="U145" s="11">
        <v>10000</v>
      </c>
      <c r="V145" s="10">
        <v>0</v>
      </c>
      <c r="W145" s="10">
        <v>10000</v>
      </c>
      <c r="X145" s="10">
        <v>10509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74</v>
      </c>
      <c r="AI145" s="1">
        <v>2</v>
      </c>
      <c r="AJ145" s="3">
        <v>45743</v>
      </c>
      <c r="AK145" s="3">
        <v>0</v>
      </c>
      <c r="AL145" s="3">
        <v>45734</v>
      </c>
      <c r="AM145" s="3">
        <v>45741</v>
      </c>
      <c r="AN145" s="3">
        <v>45742</v>
      </c>
      <c r="AO145" s="3">
        <v>45742</v>
      </c>
      <c r="AP145" s="3">
        <v>45738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>
        <v>45714</v>
      </c>
      <c r="B146" s="14" t="s">
        <v>459</v>
      </c>
      <c r="C146" s="9" t="s">
        <v>86</v>
      </c>
      <c r="D146" s="13" t="s">
        <v>381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329</v>
      </c>
      <c r="T146" s="12">
        <v>45743</v>
      </c>
      <c r="U146" s="11">
        <v>50000</v>
      </c>
      <c r="V146" s="10">
        <v>0</v>
      </c>
      <c r="W146" s="10">
        <v>50000</v>
      </c>
      <c r="X146" s="10">
        <v>0</v>
      </c>
      <c r="Y146" s="10">
        <v>52500</v>
      </c>
      <c r="Z146" s="9" t="s">
        <v>82</v>
      </c>
      <c r="AA146" s="8">
        <v>53784.500000000007</v>
      </c>
      <c r="AB146" s="8">
        <v>0</v>
      </c>
      <c r="AC146" s="8">
        <v>53784.500000000007</v>
      </c>
      <c r="AD146" s="8">
        <v>0</v>
      </c>
      <c r="AE146" s="8">
        <v>0</v>
      </c>
      <c r="AF146" s="8" t="s">
        <v>432</v>
      </c>
      <c r="AG146" s="1" t="s">
        <v>123</v>
      </c>
      <c r="AH146" s="1" t="s">
        <v>74</v>
      </c>
      <c r="AI146" s="1">
        <v>2</v>
      </c>
      <c r="AJ146" s="3">
        <v>45743</v>
      </c>
      <c r="AK146" s="3">
        <v>0</v>
      </c>
      <c r="AL146" s="3">
        <v>45734</v>
      </c>
      <c r="AM146" s="3">
        <v>45741</v>
      </c>
      <c r="AN146" s="3">
        <v>45742</v>
      </c>
      <c r="AO146" s="3">
        <v>45742</v>
      </c>
      <c r="AP146" s="3">
        <v>45738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4111.5262222222227</v>
      </c>
    </row>
    <row r="147" spans="1:56" ht="28.5" customHeight="1" x14ac:dyDescent="0.45">
      <c r="A147" s="3">
        <v>45721</v>
      </c>
      <c r="B147" s="14" t="s">
        <v>520</v>
      </c>
      <c r="C147" s="9" t="s">
        <v>152</v>
      </c>
      <c r="D147" s="13" t="s">
        <v>293</v>
      </c>
      <c r="E147" s="9">
        <v>20</v>
      </c>
      <c r="F147" s="9">
        <v>36</v>
      </c>
      <c r="G147" s="9" t="s">
        <v>60</v>
      </c>
      <c r="H147" s="9">
        <v>0</v>
      </c>
      <c r="I147" s="9">
        <v>78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>
        <v>45743</v>
      </c>
      <c r="U147" s="11">
        <v>10000</v>
      </c>
      <c r="V147" s="10">
        <v>956</v>
      </c>
      <c r="W147" s="10">
        <v>9044</v>
      </c>
      <c r="X147" s="10">
        <v>10000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123</v>
      </c>
      <c r="AH147" s="1" t="s">
        <v>74</v>
      </c>
      <c r="AI147" s="1">
        <v>2</v>
      </c>
      <c r="AJ147" s="3">
        <v>45743</v>
      </c>
      <c r="AK147" s="3">
        <v>0</v>
      </c>
      <c r="AL147" s="3">
        <v>45734</v>
      </c>
      <c r="AM147" s="3">
        <v>45741</v>
      </c>
      <c r="AN147" s="3">
        <v>45742</v>
      </c>
      <c r="AO147" s="3">
        <v>45742</v>
      </c>
      <c r="AP147" s="3">
        <v>45738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8.5" customHeight="1" x14ac:dyDescent="0.45">
      <c r="A148" s="3">
        <v>45724</v>
      </c>
      <c r="B148" s="14" t="s">
        <v>589</v>
      </c>
      <c r="C148" s="9" t="s">
        <v>86</v>
      </c>
      <c r="D148" s="13" t="s">
        <v>322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45744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82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0</v>
      </c>
      <c r="AF148" s="8" t="s">
        <v>436</v>
      </c>
      <c r="AG148" s="1" t="s">
        <v>123</v>
      </c>
      <c r="AH148" s="1" t="s">
        <v>74</v>
      </c>
      <c r="AI148" s="1">
        <v>2</v>
      </c>
      <c r="AJ148" s="3">
        <v>45744</v>
      </c>
      <c r="AK148" s="3">
        <v>0</v>
      </c>
      <c r="AL148" s="3">
        <v>45735</v>
      </c>
      <c r="AM148" s="3">
        <v>45742</v>
      </c>
      <c r="AN148" s="3">
        <v>45743</v>
      </c>
      <c r="AO148" s="3">
        <v>45743</v>
      </c>
      <c r="AP148" s="3">
        <v>45739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1644.610488888889</v>
      </c>
    </row>
    <row r="149" spans="1:56" ht="28.5" customHeight="1" x14ac:dyDescent="0.45">
      <c r="A149" s="3">
        <v>45720</v>
      </c>
      <c r="B149" s="14" t="s">
        <v>506</v>
      </c>
      <c r="C149" s="9" t="s">
        <v>86</v>
      </c>
      <c r="D149" s="13" t="s">
        <v>405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45744</v>
      </c>
      <c r="U149" s="11">
        <v>25000</v>
      </c>
      <c r="V149" s="10">
        <v>0</v>
      </c>
      <c r="W149" s="10">
        <v>25000</v>
      </c>
      <c r="X149" s="10">
        <v>0</v>
      </c>
      <c r="Y149" s="10">
        <v>26250</v>
      </c>
      <c r="Z149" s="9" t="s">
        <v>82</v>
      </c>
      <c r="AA149" s="8">
        <v>26892.250000000004</v>
      </c>
      <c r="AB149" s="8">
        <v>0</v>
      </c>
      <c r="AC149" s="8">
        <v>26892.250000000004</v>
      </c>
      <c r="AD149" s="8">
        <v>0</v>
      </c>
      <c r="AE149" s="8">
        <v>0</v>
      </c>
      <c r="AF149" s="8" t="s">
        <v>432</v>
      </c>
      <c r="AG149" s="1" t="s">
        <v>123</v>
      </c>
      <c r="AH149" s="1" t="s">
        <v>74</v>
      </c>
      <c r="AI149" s="1">
        <v>2</v>
      </c>
      <c r="AJ149" s="3">
        <v>45744</v>
      </c>
      <c r="AK149" s="3">
        <v>0</v>
      </c>
      <c r="AL149" s="3">
        <v>45735</v>
      </c>
      <c r="AM149" s="3">
        <v>45742</v>
      </c>
      <c r="AN149" s="3">
        <v>45743</v>
      </c>
      <c r="AO149" s="3">
        <v>45743</v>
      </c>
      <c r="AP149" s="3">
        <v>45739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2055.7631111111114</v>
      </c>
    </row>
    <row r="150" spans="1:56" ht="28.5" customHeight="1" x14ac:dyDescent="0.45">
      <c r="A150" s="3">
        <v>45721</v>
      </c>
      <c r="B150" s="14" t="s">
        <v>522</v>
      </c>
      <c r="C150" s="9" t="s">
        <v>152</v>
      </c>
      <c r="D150" s="13" t="s">
        <v>491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>
        <v>45744</v>
      </c>
      <c r="U150" s="11">
        <v>10503</v>
      </c>
      <c r="V150" s="10">
        <v>0</v>
      </c>
      <c r="W150" s="10">
        <v>10503</v>
      </c>
      <c r="X150" s="10">
        <v>0</v>
      </c>
      <c r="Y150" s="10">
        <v>11028.15</v>
      </c>
      <c r="Z150" s="9" t="s">
        <v>82</v>
      </c>
      <c r="AA150" s="8">
        <v>11004.518250000001</v>
      </c>
      <c r="AB150" s="8">
        <v>0</v>
      </c>
      <c r="AC150" s="8">
        <v>11004.518250000001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74</v>
      </c>
      <c r="AI150" s="1">
        <v>2</v>
      </c>
      <c r="AJ150" s="3">
        <v>45744</v>
      </c>
      <c r="AK150" s="3">
        <v>0</v>
      </c>
      <c r="AL150" s="3">
        <v>45735</v>
      </c>
      <c r="AM150" s="3">
        <v>45742</v>
      </c>
      <c r="AN150" s="3">
        <v>45743</v>
      </c>
      <c r="AO150" s="3">
        <v>45743</v>
      </c>
      <c r="AP150" s="3">
        <v>45739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841.23428400000012</v>
      </c>
    </row>
    <row r="151" spans="1:56" ht="28.5" customHeight="1" x14ac:dyDescent="0.45">
      <c r="A151" s="3">
        <v>45724</v>
      </c>
      <c r="B151" s="14" t="s">
        <v>590</v>
      </c>
      <c r="C151" s="9" t="s">
        <v>86</v>
      </c>
      <c r="D151" s="13" t="s">
        <v>526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45744</v>
      </c>
      <c r="U151" s="11">
        <v>7000</v>
      </c>
      <c r="V151" s="10">
        <v>0</v>
      </c>
      <c r="W151" s="10">
        <v>7000</v>
      </c>
      <c r="X151" s="10">
        <v>0</v>
      </c>
      <c r="Y151" s="10">
        <v>7350</v>
      </c>
      <c r="Z151" s="9" t="s">
        <v>82</v>
      </c>
      <c r="AA151" s="8">
        <v>7529.8300000000008</v>
      </c>
      <c r="AB151" s="8">
        <v>0</v>
      </c>
      <c r="AC151" s="8">
        <v>7529.8300000000008</v>
      </c>
      <c r="AD151" s="8">
        <v>0</v>
      </c>
      <c r="AE151" s="8">
        <v>0</v>
      </c>
      <c r="AF151" s="8" t="s">
        <v>436</v>
      </c>
      <c r="AG151" s="1" t="s">
        <v>123</v>
      </c>
      <c r="AH151" s="1" t="s">
        <v>74</v>
      </c>
      <c r="AI151" s="1">
        <v>2</v>
      </c>
      <c r="AJ151" s="3">
        <v>45744</v>
      </c>
      <c r="AK151" s="3">
        <v>0</v>
      </c>
      <c r="AL151" s="3">
        <v>45735</v>
      </c>
      <c r="AM151" s="3">
        <v>45742</v>
      </c>
      <c r="AN151" s="3">
        <v>45743</v>
      </c>
      <c r="AO151" s="3">
        <v>45743</v>
      </c>
      <c r="AP151" s="3">
        <v>45739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575.61367111111122</v>
      </c>
    </row>
    <row r="152" spans="1:56" ht="28.5" customHeight="1" x14ac:dyDescent="0.45">
      <c r="A152" s="3">
        <v>45724</v>
      </c>
      <c r="B152" s="14" t="s">
        <v>590</v>
      </c>
      <c r="C152" s="9" t="s">
        <v>86</v>
      </c>
      <c r="D152" s="13" t="s">
        <v>527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45744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82</v>
      </c>
      <c r="AA152" s="8">
        <v>32270.700000000004</v>
      </c>
      <c r="AB152" s="8">
        <v>0</v>
      </c>
      <c r="AC152" s="8">
        <v>32270.700000000004</v>
      </c>
      <c r="AD152" s="8">
        <v>0</v>
      </c>
      <c r="AE152" s="8">
        <v>0</v>
      </c>
      <c r="AF152" s="8" t="s">
        <v>436</v>
      </c>
      <c r="AG152" s="1" t="s">
        <v>123</v>
      </c>
      <c r="AH152" s="1" t="s">
        <v>74</v>
      </c>
      <c r="AI152" s="1">
        <v>2</v>
      </c>
      <c r="AJ152" s="3">
        <v>45744</v>
      </c>
      <c r="AK152" s="3">
        <v>0</v>
      </c>
      <c r="AL152" s="3">
        <v>45735</v>
      </c>
      <c r="AM152" s="3">
        <v>45742</v>
      </c>
      <c r="AN152" s="3">
        <v>45743</v>
      </c>
      <c r="AO152" s="3">
        <v>45743</v>
      </c>
      <c r="AP152" s="3">
        <v>45739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2466.9157333333337</v>
      </c>
    </row>
    <row r="153" spans="1:56" ht="28.5" customHeight="1" x14ac:dyDescent="0.45">
      <c r="A153" s="3">
        <v>45721</v>
      </c>
      <c r="B153" s="14" t="s">
        <v>522</v>
      </c>
      <c r="C153" s="9" t="s">
        <v>152</v>
      </c>
      <c r="D153" s="13" t="s">
        <v>491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>
        <v>45744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10477.5</v>
      </c>
      <c r="AB153" s="8">
        <v>0</v>
      </c>
      <c r="AC153" s="8">
        <v>10477.5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45744</v>
      </c>
      <c r="AK153" s="3">
        <v>0</v>
      </c>
      <c r="AL153" s="3">
        <v>45735</v>
      </c>
      <c r="AM153" s="3">
        <v>45742</v>
      </c>
      <c r="AN153" s="3">
        <v>45743</v>
      </c>
      <c r="AO153" s="3">
        <v>45743</v>
      </c>
      <c r="AP153" s="3">
        <v>45739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800.9466666666666</v>
      </c>
    </row>
    <row r="154" spans="1:56" ht="28.5" customHeight="1" x14ac:dyDescent="0.45">
      <c r="A154" s="3">
        <v>45724</v>
      </c>
      <c r="B154" s="14" t="s">
        <v>591</v>
      </c>
      <c r="C154" s="9" t="s">
        <v>86</v>
      </c>
      <c r="D154" s="13" t="s">
        <v>528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45747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82</v>
      </c>
      <c r="AA154" s="8">
        <v>21513.800000000003</v>
      </c>
      <c r="AB154" s="8">
        <v>0</v>
      </c>
      <c r="AC154" s="8">
        <v>21513.800000000003</v>
      </c>
      <c r="AD154" s="8">
        <v>0</v>
      </c>
      <c r="AE154" s="8">
        <v>0</v>
      </c>
      <c r="AF154" s="8" t="s">
        <v>436</v>
      </c>
      <c r="AG154" s="1" t="s">
        <v>123</v>
      </c>
      <c r="AH154" s="1" t="s">
        <v>74</v>
      </c>
      <c r="AI154" s="1">
        <v>2</v>
      </c>
      <c r="AJ154" s="3">
        <v>45747</v>
      </c>
      <c r="AK154" s="3">
        <v>0</v>
      </c>
      <c r="AL154" s="3">
        <v>45738</v>
      </c>
      <c r="AM154" s="3">
        <v>45745</v>
      </c>
      <c r="AN154" s="3">
        <v>45746</v>
      </c>
      <c r="AO154" s="3">
        <v>45746</v>
      </c>
      <c r="AP154" s="3">
        <v>45742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1644.610488888889</v>
      </c>
    </row>
    <row r="155" spans="1:56" ht="28.5" customHeight="1" x14ac:dyDescent="0.45">
      <c r="A155" s="3">
        <v>45724</v>
      </c>
      <c r="B155" s="14" t="s">
        <v>591</v>
      </c>
      <c r="C155" s="9" t="s">
        <v>86</v>
      </c>
      <c r="D155" s="13" t="s">
        <v>269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45747</v>
      </c>
      <c r="U155" s="11">
        <v>15000</v>
      </c>
      <c r="V155" s="10">
        <v>0</v>
      </c>
      <c r="W155" s="10">
        <v>15000</v>
      </c>
      <c r="X155" s="10">
        <v>0</v>
      </c>
      <c r="Y155" s="10">
        <v>15750</v>
      </c>
      <c r="Z155" s="9" t="s">
        <v>82</v>
      </c>
      <c r="AA155" s="8">
        <v>16135.350000000002</v>
      </c>
      <c r="AB155" s="8">
        <v>0</v>
      </c>
      <c r="AC155" s="8">
        <v>16135.350000000002</v>
      </c>
      <c r="AD155" s="8">
        <v>0</v>
      </c>
      <c r="AE155" s="8">
        <v>0</v>
      </c>
      <c r="AF155" s="8" t="s">
        <v>436</v>
      </c>
      <c r="AG155" s="1" t="s">
        <v>123</v>
      </c>
      <c r="AH155" s="1" t="s">
        <v>74</v>
      </c>
      <c r="AI155" s="1">
        <v>2</v>
      </c>
      <c r="AJ155" s="3">
        <v>45747</v>
      </c>
      <c r="AK155" s="3">
        <v>0</v>
      </c>
      <c r="AL155" s="3">
        <v>45738</v>
      </c>
      <c r="AM155" s="3">
        <v>45745</v>
      </c>
      <c r="AN155" s="3">
        <v>45746</v>
      </c>
      <c r="AO155" s="3">
        <v>45746</v>
      </c>
      <c r="AP155" s="3">
        <v>45742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1233.4578666666669</v>
      </c>
    </row>
    <row r="156" spans="1:56" ht="28.5" customHeight="1" x14ac:dyDescent="0.45">
      <c r="A156" s="3">
        <v>45724</v>
      </c>
      <c r="B156" s="14" t="s">
        <v>591</v>
      </c>
      <c r="C156" s="9" t="s">
        <v>86</v>
      </c>
      <c r="D156" s="13" t="s">
        <v>529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45747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436</v>
      </c>
      <c r="AG156" s="1" t="s">
        <v>123</v>
      </c>
      <c r="AH156" s="1" t="s">
        <v>74</v>
      </c>
      <c r="AI156" s="1">
        <v>2</v>
      </c>
      <c r="AJ156" s="3">
        <v>45747</v>
      </c>
      <c r="AK156" s="3">
        <v>0</v>
      </c>
      <c r="AL156" s="3">
        <v>45738</v>
      </c>
      <c r="AM156" s="3">
        <v>45745</v>
      </c>
      <c r="AN156" s="3">
        <v>45746</v>
      </c>
      <c r="AO156" s="3">
        <v>45746</v>
      </c>
      <c r="AP156" s="3">
        <v>45742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822.3052444444445</v>
      </c>
    </row>
    <row r="157" spans="1:56" ht="28.5" customHeight="1" x14ac:dyDescent="0.45">
      <c r="A157" s="3">
        <v>45724</v>
      </c>
      <c r="B157" s="14" t="s">
        <v>592</v>
      </c>
      <c r="C157" s="9" t="s">
        <v>86</v>
      </c>
      <c r="D157" s="13" t="s">
        <v>268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45747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82</v>
      </c>
      <c r="AA157" s="8">
        <v>21513.800000000003</v>
      </c>
      <c r="AB157" s="8">
        <v>0</v>
      </c>
      <c r="AC157" s="8">
        <v>21513.800000000003</v>
      </c>
      <c r="AD157" s="8">
        <v>0</v>
      </c>
      <c r="AE157" s="8">
        <v>0</v>
      </c>
      <c r="AF157" s="8" t="s">
        <v>436</v>
      </c>
      <c r="AG157" s="1" t="s">
        <v>124</v>
      </c>
      <c r="AH157" s="1" t="s">
        <v>74</v>
      </c>
      <c r="AI157" s="1">
        <v>2</v>
      </c>
      <c r="AJ157" s="3">
        <v>45747</v>
      </c>
      <c r="AK157" s="3">
        <v>0</v>
      </c>
      <c r="AL157" s="3">
        <v>45738</v>
      </c>
      <c r="AM157" s="3">
        <v>45745</v>
      </c>
      <c r="AN157" s="3">
        <v>45746</v>
      </c>
      <c r="AO157" s="3">
        <v>45746</v>
      </c>
      <c r="AP157" s="3">
        <v>45742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1644.610488888889</v>
      </c>
    </row>
    <row r="158" spans="1:56" ht="28.5" customHeight="1" x14ac:dyDescent="0.45">
      <c r="A158" s="3">
        <v>45722</v>
      </c>
      <c r="B158" s="14" t="s">
        <v>530</v>
      </c>
      <c r="C158" s="9" t="s">
        <v>86</v>
      </c>
      <c r="D158" s="13" t="s">
        <v>321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45747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82</v>
      </c>
      <c r="AA158" s="8">
        <v>32270.700000000004</v>
      </c>
      <c r="AB158" s="8">
        <v>0</v>
      </c>
      <c r="AC158" s="8">
        <v>32270.700000000004</v>
      </c>
      <c r="AD158" s="8">
        <v>0</v>
      </c>
      <c r="AE158" s="8">
        <v>0</v>
      </c>
      <c r="AF158" s="8" t="s">
        <v>436</v>
      </c>
      <c r="AG158" s="1" t="s">
        <v>124</v>
      </c>
      <c r="AH158" s="1" t="s">
        <v>74</v>
      </c>
      <c r="AI158" s="1">
        <v>2</v>
      </c>
      <c r="AJ158" s="3">
        <v>45747</v>
      </c>
      <c r="AK158" s="3">
        <v>0</v>
      </c>
      <c r="AL158" s="3">
        <v>45738</v>
      </c>
      <c r="AM158" s="3">
        <v>45745</v>
      </c>
      <c r="AN158" s="3">
        <v>45746</v>
      </c>
      <c r="AO158" s="3">
        <v>45746</v>
      </c>
      <c r="AP158" s="3">
        <v>45742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2466.9157333333337</v>
      </c>
    </row>
    <row r="159" spans="1:56" ht="28.5" customHeight="1" x14ac:dyDescent="0.45">
      <c r="A159" s="3">
        <v>45723</v>
      </c>
      <c r="B159" s="14" t="s">
        <v>552</v>
      </c>
      <c r="C159" s="9" t="s">
        <v>86</v>
      </c>
      <c r="D159" s="13" t="s">
        <v>435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45747</v>
      </c>
      <c r="U159" s="11">
        <v>40000</v>
      </c>
      <c r="V159" s="10">
        <v>0</v>
      </c>
      <c r="W159" s="10">
        <v>40000</v>
      </c>
      <c r="X159" s="10">
        <v>0</v>
      </c>
      <c r="Y159" s="10">
        <v>42000</v>
      </c>
      <c r="Z159" s="9" t="s">
        <v>82</v>
      </c>
      <c r="AA159" s="8">
        <v>43027.600000000006</v>
      </c>
      <c r="AB159" s="8">
        <v>0</v>
      </c>
      <c r="AC159" s="8">
        <v>43027.600000000006</v>
      </c>
      <c r="AD159" s="8">
        <v>0</v>
      </c>
      <c r="AE159" s="8">
        <v>0</v>
      </c>
      <c r="AF159" s="8" t="s">
        <v>436</v>
      </c>
      <c r="AG159" s="1" t="s">
        <v>123</v>
      </c>
      <c r="AH159" s="1" t="s">
        <v>74</v>
      </c>
      <c r="AI159" s="1">
        <v>2</v>
      </c>
      <c r="AJ159" s="3">
        <v>45747</v>
      </c>
      <c r="AK159" s="3">
        <v>0</v>
      </c>
      <c r="AL159" s="3">
        <v>45738</v>
      </c>
      <c r="AM159" s="3">
        <v>45745</v>
      </c>
      <c r="AN159" s="3">
        <v>45746</v>
      </c>
      <c r="AO159" s="3">
        <v>45746</v>
      </c>
      <c r="AP159" s="3">
        <v>45742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3289.220977777778</v>
      </c>
    </row>
    <row r="160" spans="1:56" ht="28.5" customHeight="1" x14ac:dyDescent="0.45">
      <c r="A160" s="3">
        <v>45721</v>
      </c>
      <c r="B160" s="14" t="s">
        <v>520</v>
      </c>
      <c r="C160" s="9" t="s">
        <v>152</v>
      </c>
      <c r="D160" s="13" t="s">
        <v>293</v>
      </c>
      <c r="E160" s="9">
        <v>20</v>
      </c>
      <c r="F160" s="9">
        <v>36</v>
      </c>
      <c r="G160" s="9" t="s">
        <v>60</v>
      </c>
      <c r="H160" s="9">
        <v>0</v>
      </c>
      <c r="I160" s="9">
        <v>78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112</v>
      </c>
      <c r="T160" s="12">
        <v>45747</v>
      </c>
      <c r="U160" s="11">
        <v>10000</v>
      </c>
      <c r="V160" s="10">
        <v>0</v>
      </c>
      <c r="W160" s="10">
        <v>10000</v>
      </c>
      <c r="X160" s="10">
        <v>10147</v>
      </c>
      <c r="Y160" s="10">
        <v>0</v>
      </c>
      <c r="Z160" s="9" t="s">
        <v>82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123</v>
      </c>
      <c r="AH160" s="1" t="s">
        <v>74</v>
      </c>
      <c r="AI160" s="1">
        <v>2</v>
      </c>
      <c r="AJ160" s="3">
        <v>45747</v>
      </c>
      <c r="AK160" s="3">
        <v>0</v>
      </c>
      <c r="AL160" s="3">
        <v>45738</v>
      </c>
      <c r="AM160" s="3">
        <v>45745</v>
      </c>
      <c r="AN160" s="3">
        <v>45746</v>
      </c>
      <c r="AO160" s="3">
        <v>45746</v>
      </c>
      <c r="AP160" s="3">
        <v>45742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8.5" customHeight="1" x14ac:dyDescent="0.45">
      <c r="A161" s="3">
        <v>45721</v>
      </c>
      <c r="B161" s="14" t="s">
        <v>521</v>
      </c>
      <c r="C161" s="9" t="s">
        <v>152</v>
      </c>
      <c r="D161" s="13" t="s">
        <v>289</v>
      </c>
      <c r="E161" s="9">
        <v>20</v>
      </c>
      <c r="F161" s="9">
        <v>36</v>
      </c>
      <c r="G161" s="9" t="s">
        <v>60</v>
      </c>
      <c r="H161" s="9">
        <v>0</v>
      </c>
      <c r="I161" s="9">
        <v>78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112</v>
      </c>
      <c r="T161" s="12">
        <v>45747</v>
      </c>
      <c r="U161" s="11">
        <v>12000</v>
      </c>
      <c r="V161" s="10">
        <v>0</v>
      </c>
      <c r="W161" s="10">
        <v>12000</v>
      </c>
      <c r="X161" s="10">
        <v>21000</v>
      </c>
      <c r="Y161" s="10">
        <v>0</v>
      </c>
      <c r="Z161" s="9" t="s">
        <v>82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123</v>
      </c>
      <c r="AH161" s="1" t="s">
        <v>74</v>
      </c>
      <c r="AI161" s="1">
        <v>2</v>
      </c>
      <c r="AJ161" s="3">
        <v>45747</v>
      </c>
      <c r="AK161" s="3">
        <v>0</v>
      </c>
      <c r="AL161" s="3">
        <v>45738</v>
      </c>
      <c r="AM161" s="3">
        <v>45745</v>
      </c>
      <c r="AN161" s="3">
        <v>45746</v>
      </c>
      <c r="AO161" s="3">
        <v>45746</v>
      </c>
      <c r="AP161" s="3">
        <v>45742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8.5" customHeight="1" x14ac:dyDescent="0.45">
      <c r="A162" s="3">
        <v>45724</v>
      </c>
      <c r="B162" s="14" t="s">
        <v>593</v>
      </c>
      <c r="C162" s="9" t="s">
        <v>86</v>
      </c>
      <c r="D162" s="13" t="s">
        <v>328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329</v>
      </c>
      <c r="T162" s="12">
        <v>45748</v>
      </c>
      <c r="U162" s="11">
        <v>20000</v>
      </c>
      <c r="V162" s="10">
        <v>0</v>
      </c>
      <c r="W162" s="10">
        <v>20000</v>
      </c>
      <c r="X162" s="10">
        <v>0</v>
      </c>
      <c r="Y162" s="10">
        <v>21000</v>
      </c>
      <c r="Z162" s="9" t="s">
        <v>82</v>
      </c>
      <c r="AA162" s="8">
        <v>21513.800000000003</v>
      </c>
      <c r="AB162" s="8">
        <v>0</v>
      </c>
      <c r="AC162" s="8">
        <v>21513.800000000003</v>
      </c>
      <c r="AD162" s="8">
        <v>0</v>
      </c>
      <c r="AE162" s="8">
        <v>0</v>
      </c>
      <c r="AF162" s="8" t="s">
        <v>298</v>
      </c>
      <c r="AG162" s="1" t="s">
        <v>123</v>
      </c>
      <c r="AH162" s="1" t="s">
        <v>74</v>
      </c>
      <c r="AI162" s="1">
        <v>2</v>
      </c>
      <c r="AJ162" s="3">
        <v>45748</v>
      </c>
      <c r="AK162" s="3">
        <v>0</v>
      </c>
      <c r="AL162" s="3">
        <v>45739</v>
      </c>
      <c r="AM162" s="3">
        <v>45746</v>
      </c>
      <c r="AN162" s="3">
        <v>45747</v>
      </c>
      <c r="AO162" s="3">
        <v>45747</v>
      </c>
      <c r="AP162" s="3">
        <v>45743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1644.610488888889</v>
      </c>
    </row>
    <row r="163" spans="1:56" ht="28.5" customHeight="1" x14ac:dyDescent="0.45">
      <c r="A163" s="3">
        <v>45731</v>
      </c>
      <c r="B163" s="14" t="s">
        <v>657</v>
      </c>
      <c r="C163" s="9" t="s">
        <v>86</v>
      </c>
      <c r="D163" s="13" t="s">
        <v>615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45749</v>
      </c>
      <c r="U163" s="11">
        <v>15000</v>
      </c>
      <c r="V163" s="10">
        <v>0</v>
      </c>
      <c r="W163" s="10">
        <v>15000</v>
      </c>
      <c r="X163" s="10">
        <v>0</v>
      </c>
      <c r="Y163" s="10">
        <v>15750</v>
      </c>
      <c r="Z163" s="9" t="s">
        <v>82</v>
      </c>
      <c r="AA163" s="8">
        <v>16135.350000000002</v>
      </c>
      <c r="AB163" s="8">
        <v>0</v>
      </c>
      <c r="AC163" s="8">
        <v>16135.350000000002</v>
      </c>
      <c r="AD163" s="8">
        <v>0</v>
      </c>
      <c r="AE163" s="8">
        <v>0</v>
      </c>
      <c r="AF163" s="8" t="s">
        <v>243</v>
      </c>
      <c r="AG163" s="1" t="s">
        <v>123</v>
      </c>
      <c r="AH163" s="1" t="s">
        <v>74</v>
      </c>
      <c r="AI163" s="1">
        <v>2</v>
      </c>
      <c r="AJ163" s="3">
        <v>45749</v>
      </c>
      <c r="AK163" s="3">
        <v>0</v>
      </c>
      <c r="AL163" s="3">
        <v>45740</v>
      </c>
      <c r="AM163" s="3">
        <v>45747</v>
      </c>
      <c r="AN163" s="3">
        <v>45748</v>
      </c>
      <c r="AO163" s="3">
        <v>45748</v>
      </c>
      <c r="AP163" s="3">
        <v>45744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1233.4578666666669</v>
      </c>
    </row>
    <row r="164" spans="1:56" ht="28.5" customHeight="1" x14ac:dyDescent="0.45">
      <c r="A164" s="3">
        <v>45731</v>
      </c>
      <c r="B164" s="14" t="s">
        <v>658</v>
      </c>
      <c r="C164" s="9" t="s">
        <v>86</v>
      </c>
      <c r="D164" s="13" t="s">
        <v>619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45749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45749</v>
      </c>
      <c r="AK164" s="3">
        <v>0</v>
      </c>
      <c r="AL164" s="3">
        <v>45740</v>
      </c>
      <c r="AM164" s="3">
        <v>45747</v>
      </c>
      <c r="AN164" s="3">
        <v>45748</v>
      </c>
      <c r="AO164" s="3">
        <v>45748</v>
      </c>
      <c r="AP164" s="3">
        <v>45744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45731</v>
      </c>
      <c r="B165" s="14" t="s">
        <v>658</v>
      </c>
      <c r="C165" s="9" t="s">
        <v>86</v>
      </c>
      <c r="D165" s="13" t="s">
        <v>620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45749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45749</v>
      </c>
      <c r="AK165" s="3">
        <v>0</v>
      </c>
      <c r="AL165" s="3">
        <v>45740</v>
      </c>
      <c r="AM165" s="3">
        <v>45747</v>
      </c>
      <c r="AN165" s="3">
        <v>45748</v>
      </c>
      <c r="AO165" s="3">
        <v>45748</v>
      </c>
      <c r="AP165" s="3">
        <v>45744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45731</v>
      </c>
      <c r="B166" s="14" t="s">
        <v>659</v>
      </c>
      <c r="C166" s="9" t="s">
        <v>86</v>
      </c>
      <c r="D166" s="13" t="s">
        <v>621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45749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243</v>
      </c>
      <c r="AG166" s="1" t="s">
        <v>123</v>
      </c>
      <c r="AH166" s="1" t="s">
        <v>74</v>
      </c>
      <c r="AI166" s="1">
        <v>2</v>
      </c>
      <c r="AJ166" s="3">
        <v>45749</v>
      </c>
      <c r="AK166" s="3">
        <v>0</v>
      </c>
      <c r="AL166" s="3">
        <v>45740</v>
      </c>
      <c r="AM166" s="3">
        <v>45747</v>
      </c>
      <c r="AN166" s="3">
        <v>45748</v>
      </c>
      <c r="AO166" s="3">
        <v>45748</v>
      </c>
      <c r="AP166" s="3">
        <v>45744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822.3052444444445</v>
      </c>
    </row>
    <row r="167" spans="1:56" ht="28.5" customHeight="1" x14ac:dyDescent="0.45">
      <c r="A167" s="3">
        <v>45724</v>
      </c>
      <c r="B167" s="14" t="s">
        <v>593</v>
      </c>
      <c r="C167" s="9" t="s">
        <v>86</v>
      </c>
      <c r="D167" s="13" t="s">
        <v>527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329</v>
      </c>
      <c r="T167" s="12">
        <v>45750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82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 t="s">
        <v>298</v>
      </c>
      <c r="AG167" s="1" t="s">
        <v>123</v>
      </c>
      <c r="AH167" s="1" t="s">
        <v>74</v>
      </c>
      <c r="AI167" s="1">
        <v>2</v>
      </c>
      <c r="AJ167" s="3">
        <v>45750</v>
      </c>
      <c r="AK167" s="3">
        <v>0</v>
      </c>
      <c r="AL167" s="3">
        <v>45741</v>
      </c>
      <c r="AM167" s="3">
        <v>45748</v>
      </c>
      <c r="AN167" s="3">
        <v>45749</v>
      </c>
      <c r="AO167" s="3">
        <v>45749</v>
      </c>
      <c r="AP167" s="3">
        <v>45745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822.3052444444445</v>
      </c>
    </row>
    <row r="168" spans="1:56" ht="28.5" customHeight="1" x14ac:dyDescent="0.45">
      <c r="A168" s="3">
        <v>45722</v>
      </c>
      <c r="B168" s="14" t="s">
        <v>531</v>
      </c>
      <c r="C168" s="9" t="s">
        <v>86</v>
      </c>
      <c r="D168" s="13" t="s">
        <v>321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45750</v>
      </c>
      <c r="U168" s="11">
        <v>40000</v>
      </c>
      <c r="V168" s="10">
        <v>0</v>
      </c>
      <c r="W168" s="10">
        <v>40000</v>
      </c>
      <c r="X168" s="10">
        <v>0</v>
      </c>
      <c r="Y168" s="10">
        <v>42000</v>
      </c>
      <c r="Z168" s="9" t="s">
        <v>82</v>
      </c>
      <c r="AA168" s="8">
        <v>43027.600000000006</v>
      </c>
      <c r="AB168" s="8">
        <v>0</v>
      </c>
      <c r="AC168" s="8">
        <v>43027.600000000006</v>
      </c>
      <c r="AD168" s="8">
        <v>0</v>
      </c>
      <c r="AE168" s="8">
        <v>0</v>
      </c>
      <c r="AF168" s="8" t="s">
        <v>436</v>
      </c>
      <c r="AG168" s="1" t="s">
        <v>123</v>
      </c>
      <c r="AH168" s="1" t="s">
        <v>74</v>
      </c>
      <c r="AI168" s="1">
        <v>2</v>
      </c>
      <c r="AJ168" s="3">
        <v>45750</v>
      </c>
      <c r="AK168" s="3">
        <v>0</v>
      </c>
      <c r="AL168" s="3">
        <v>45741</v>
      </c>
      <c r="AM168" s="3">
        <v>45748</v>
      </c>
      <c r="AN168" s="3">
        <v>45749</v>
      </c>
      <c r="AO168" s="3">
        <v>45749</v>
      </c>
      <c r="AP168" s="3">
        <v>45745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3289.220977777778</v>
      </c>
    </row>
    <row r="169" spans="1:56" ht="28.5" customHeight="1" x14ac:dyDescent="0.45">
      <c r="A169" s="3">
        <v>45731</v>
      </c>
      <c r="B169" s="14" t="s">
        <v>660</v>
      </c>
      <c r="C169" s="9" t="s">
        <v>86</v>
      </c>
      <c r="D169" s="13" t="s">
        <v>617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232</v>
      </c>
      <c r="T169" s="12">
        <v>45751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82</v>
      </c>
      <c r="AA169" s="8">
        <v>10756.900000000001</v>
      </c>
      <c r="AB169" s="8">
        <v>0</v>
      </c>
      <c r="AC169" s="8">
        <v>10756.900000000001</v>
      </c>
      <c r="AD169" s="8">
        <v>0</v>
      </c>
      <c r="AE169" s="8">
        <v>0</v>
      </c>
      <c r="AF169" s="8" t="s">
        <v>243</v>
      </c>
      <c r="AG169" s="1" t="s">
        <v>123</v>
      </c>
      <c r="AH169" s="1" t="s">
        <v>74</v>
      </c>
      <c r="AI169" s="1">
        <v>2</v>
      </c>
      <c r="AJ169" s="3">
        <v>45751</v>
      </c>
      <c r="AK169" s="3">
        <v>0</v>
      </c>
      <c r="AL169" s="3">
        <v>45742</v>
      </c>
      <c r="AM169" s="3">
        <v>45749</v>
      </c>
      <c r="AN169" s="3">
        <v>45750</v>
      </c>
      <c r="AO169" s="3">
        <v>45750</v>
      </c>
      <c r="AP169" s="3">
        <v>45746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822.3052444444445</v>
      </c>
    </row>
    <row r="170" spans="1:56" ht="28.5" customHeight="1" x14ac:dyDescent="0.45">
      <c r="A170" s="3">
        <v>45731</v>
      </c>
      <c r="B170" s="14" t="s">
        <v>661</v>
      </c>
      <c r="C170" s="9" t="s">
        <v>86</v>
      </c>
      <c r="D170" s="13" t="s">
        <v>623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45751</v>
      </c>
      <c r="U170" s="11">
        <v>15000</v>
      </c>
      <c r="V170" s="10">
        <v>0</v>
      </c>
      <c r="W170" s="10">
        <v>15000</v>
      </c>
      <c r="X170" s="10">
        <v>0</v>
      </c>
      <c r="Y170" s="10">
        <v>15750</v>
      </c>
      <c r="Z170" s="9" t="s">
        <v>82</v>
      </c>
      <c r="AA170" s="8">
        <v>16135.350000000002</v>
      </c>
      <c r="AB170" s="8">
        <v>0</v>
      </c>
      <c r="AC170" s="8">
        <v>16135.350000000002</v>
      </c>
      <c r="AD170" s="8">
        <v>0</v>
      </c>
      <c r="AE170" s="8">
        <v>0</v>
      </c>
      <c r="AF170" s="8" t="s">
        <v>243</v>
      </c>
      <c r="AG170" s="1" t="s">
        <v>123</v>
      </c>
      <c r="AH170" s="1" t="s">
        <v>74</v>
      </c>
      <c r="AI170" s="1">
        <v>2</v>
      </c>
      <c r="AJ170" s="3">
        <v>45751</v>
      </c>
      <c r="AK170" s="3">
        <v>0</v>
      </c>
      <c r="AL170" s="3">
        <v>45742</v>
      </c>
      <c r="AM170" s="3">
        <v>45749</v>
      </c>
      <c r="AN170" s="3">
        <v>45750</v>
      </c>
      <c r="AO170" s="3">
        <v>45750</v>
      </c>
      <c r="AP170" s="3">
        <v>45746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1233.4578666666669</v>
      </c>
    </row>
    <row r="171" spans="1:56" ht="28.5" customHeight="1" x14ac:dyDescent="0.45">
      <c r="A171" s="3">
        <v>45731</v>
      </c>
      <c r="B171" s="14" t="s">
        <v>662</v>
      </c>
      <c r="C171" s="9" t="s">
        <v>86</v>
      </c>
      <c r="D171" s="13" t="s">
        <v>625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45751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82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 t="s">
        <v>243</v>
      </c>
      <c r="AG171" s="1" t="s">
        <v>123</v>
      </c>
      <c r="AH171" s="1" t="s">
        <v>74</v>
      </c>
      <c r="AI171" s="1">
        <v>2</v>
      </c>
      <c r="AJ171" s="3">
        <v>45751</v>
      </c>
      <c r="AK171" s="3">
        <v>0</v>
      </c>
      <c r="AL171" s="3">
        <v>45742</v>
      </c>
      <c r="AM171" s="3">
        <v>45749</v>
      </c>
      <c r="AN171" s="3">
        <v>45750</v>
      </c>
      <c r="AO171" s="3">
        <v>45750</v>
      </c>
      <c r="AP171" s="3">
        <v>45746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822.3052444444445</v>
      </c>
    </row>
    <row r="172" spans="1:56" ht="28.5" customHeight="1" x14ac:dyDescent="0.45">
      <c r="A172" s="3">
        <v>45724</v>
      </c>
      <c r="B172" s="14" t="s">
        <v>594</v>
      </c>
      <c r="C172" s="9" t="s">
        <v>86</v>
      </c>
      <c r="D172" s="13" t="s">
        <v>463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45751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436</v>
      </c>
      <c r="AG172" s="1" t="s">
        <v>126</v>
      </c>
      <c r="AH172" s="1" t="s">
        <v>74</v>
      </c>
      <c r="AI172" s="1">
        <v>2</v>
      </c>
      <c r="AJ172" s="3">
        <v>45751</v>
      </c>
      <c r="AK172" s="3">
        <v>0</v>
      </c>
      <c r="AL172" s="3">
        <v>45742</v>
      </c>
      <c r="AM172" s="3">
        <v>45749</v>
      </c>
      <c r="AN172" s="3">
        <v>45750</v>
      </c>
      <c r="AO172" s="3">
        <v>45750</v>
      </c>
      <c r="AP172" s="3">
        <v>45746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45724</v>
      </c>
      <c r="B173" s="14" t="s">
        <v>594</v>
      </c>
      <c r="C173" s="9" t="s">
        <v>86</v>
      </c>
      <c r="D173" s="13" t="s">
        <v>532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45751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82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 t="s">
        <v>436</v>
      </c>
      <c r="AG173" s="1" t="s">
        <v>123</v>
      </c>
      <c r="AH173" s="1" t="s">
        <v>74</v>
      </c>
      <c r="AI173" s="1">
        <v>2</v>
      </c>
      <c r="AJ173" s="3">
        <v>45751</v>
      </c>
      <c r="AK173" s="3">
        <v>0</v>
      </c>
      <c r="AL173" s="3">
        <v>45742</v>
      </c>
      <c r="AM173" s="3">
        <v>45749</v>
      </c>
      <c r="AN173" s="3">
        <v>45750</v>
      </c>
      <c r="AO173" s="3">
        <v>45750</v>
      </c>
      <c r="AP173" s="3">
        <v>45746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411.15262222222225</v>
      </c>
    </row>
    <row r="174" spans="1:56" ht="28.5" customHeight="1" x14ac:dyDescent="0.45">
      <c r="A174" s="3">
        <v>45721</v>
      </c>
      <c r="B174" s="14" t="s">
        <v>520</v>
      </c>
      <c r="C174" s="9" t="s">
        <v>152</v>
      </c>
      <c r="D174" s="13" t="s">
        <v>293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112</v>
      </c>
      <c r="T174" s="12">
        <v>45752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82</v>
      </c>
      <c r="AA174" s="8">
        <v>10477.5</v>
      </c>
      <c r="AB174" s="8">
        <v>0</v>
      </c>
      <c r="AC174" s="8">
        <v>10477.5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74</v>
      </c>
      <c r="AI174" s="1">
        <v>2</v>
      </c>
      <c r="AJ174" s="3">
        <v>45752</v>
      </c>
      <c r="AK174" s="3">
        <v>0</v>
      </c>
      <c r="AL174" s="3">
        <v>45743</v>
      </c>
      <c r="AM174" s="3">
        <v>45750</v>
      </c>
      <c r="AN174" s="3">
        <v>45751</v>
      </c>
      <c r="AO174" s="3">
        <v>45751</v>
      </c>
      <c r="AP174" s="3">
        <v>45747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800.9466666666666</v>
      </c>
    </row>
    <row r="175" spans="1:56" ht="28.5" customHeight="1" x14ac:dyDescent="0.45">
      <c r="A175" s="3">
        <v>45721</v>
      </c>
      <c r="B175" s="14" t="s">
        <v>521</v>
      </c>
      <c r="C175" s="9" t="s">
        <v>152</v>
      </c>
      <c r="D175" s="13" t="s">
        <v>289</v>
      </c>
      <c r="E175" s="9">
        <v>20</v>
      </c>
      <c r="F175" s="9">
        <v>36</v>
      </c>
      <c r="G175" s="9" t="s">
        <v>60</v>
      </c>
      <c r="H175" s="9">
        <v>0</v>
      </c>
      <c r="I175" s="9">
        <v>78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112</v>
      </c>
      <c r="T175" s="12">
        <v>45752</v>
      </c>
      <c r="U175" s="11">
        <v>20000</v>
      </c>
      <c r="V175" s="10">
        <v>0</v>
      </c>
      <c r="W175" s="10">
        <v>20000</v>
      </c>
      <c r="X175" s="10">
        <v>10900</v>
      </c>
      <c r="Y175" s="10">
        <v>9555</v>
      </c>
      <c r="Z175" s="9" t="s">
        <v>82</v>
      </c>
      <c r="AA175" s="8">
        <v>10011.251250000001</v>
      </c>
      <c r="AB175" s="8">
        <v>0</v>
      </c>
      <c r="AC175" s="8">
        <v>10011.251250000001</v>
      </c>
      <c r="AD175" s="8">
        <v>0</v>
      </c>
      <c r="AE175" s="8">
        <v>0</v>
      </c>
      <c r="AF175" s="8">
        <v>0</v>
      </c>
      <c r="AG175" s="1" t="s">
        <v>123</v>
      </c>
      <c r="AH175" s="1" t="s">
        <v>74</v>
      </c>
      <c r="AI175" s="1">
        <v>2</v>
      </c>
      <c r="AJ175" s="3">
        <v>45752</v>
      </c>
      <c r="AK175" s="3">
        <v>0</v>
      </c>
      <c r="AL175" s="3">
        <v>45743</v>
      </c>
      <c r="AM175" s="3">
        <v>45750</v>
      </c>
      <c r="AN175" s="3">
        <v>45751</v>
      </c>
      <c r="AO175" s="3">
        <v>45751</v>
      </c>
      <c r="AP175" s="3">
        <v>45747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765.3045400000002</v>
      </c>
    </row>
    <row r="176" spans="1:56" ht="28.5" customHeight="1" x14ac:dyDescent="0.45">
      <c r="A176" s="3">
        <v>45722</v>
      </c>
      <c r="B176" s="14" t="s">
        <v>533</v>
      </c>
      <c r="C176" s="9" t="s">
        <v>86</v>
      </c>
      <c r="D176" s="13" t="s">
        <v>512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45754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82</v>
      </c>
      <c r="AA176" s="8">
        <v>21513.800000000003</v>
      </c>
      <c r="AB176" s="8">
        <v>0</v>
      </c>
      <c r="AC176" s="8">
        <v>21513.800000000003</v>
      </c>
      <c r="AD176" s="8">
        <v>0</v>
      </c>
      <c r="AE176" s="8">
        <v>0</v>
      </c>
      <c r="AF176" s="8" t="s">
        <v>436</v>
      </c>
      <c r="AG176" s="1" t="s">
        <v>123</v>
      </c>
      <c r="AH176" s="1" t="s">
        <v>74</v>
      </c>
      <c r="AI176" s="1">
        <v>2</v>
      </c>
      <c r="AJ176" s="3">
        <v>45754</v>
      </c>
      <c r="AK176" s="3">
        <v>0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1644.610488888889</v>
      </c>
    </row>
    <row r="177" spans="1:56" ht="28.5" customHeight="1" x14ac:dyDescent="0.45">
      <c r="A177" s="3">
        <v>45724</v>
      </c>
      <c r="B177" s="14" t="s">
        <v>595</v>
      </c>
      <c r="C177" s="9" t="s">
        <v>86</v>
      </c>
      <c r="D177" s="13" t="s">
        <v>328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329</v>
      </c>
      <c r="T177" s="12">
        <v>45755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298</v>
      </c>
      <c r="AG177" s="1" t="s">
        <v>123</v>
      </c>
      <c r="AH177" s="1" t="s">
        <v>74</v>
      </c>
      <c r="AI177" s="1">
        <v>2</v>
      </c>
      <c r="AJ177" s="3">
        <v>45755</v>
      </c>
      <c r="AK177" s="3">
        <v>0</v>
      </c>
      <c r="AL177" s="3">
        <v>45746</v>
      </c>
      <c r="AM177" s="3">
        <v>45753</v>
      </c>
      <c r="AN177" s="3">
        <v>45754</v>
      </c>
      <c r="AO177" s="3">
        <v>45754</v>
      </c>
      <c r="AP177" s="3">
        <v>45750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1644.610488888889</v>
      </c>
    </row>
    <row r="178" spans="1:56" ht="28.5" customHeight="1" x14ac:dyDescent="0.45">
      <c r="A178" s="3">
        <v>45724</v>
      </c>
      <c r="B178" s="14" t="s">
        <v>595</v>
      </c>
      <c r="C178" s="9" t="s">
        <v>86</v>
      </c>
      <c r="D178" s="13" t="s">
        <v>406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329</v>
      </c>
      <c r="T178" s="12">
        <v>45756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298</v>
      </c>
      <c r="AG178" s="1" t="s">
        <v>123</v>
      </c>
      <c r="AH178" s="1" t="s">
        <v>74</v>
      </c>
      <c r="AI178" s="1">
        <v>2</v>
      </c>
      <c r="AJ178" s="3">
        <v>45756</v>
      </c>
      <c r="AK178" s="3">
        <v>0</v>
      </c>
      <c r="AL178" s="3">
        <v>45747</v>
      </c>
      <c r="AM178" s="3">
        <v>45754</v>
      </c>
      <c r="AN178" s="3">
        <v>45755</v>
      </c>
      <c r="AO178" s="3">
        <v>45755</v>
      </c>
      <c r="AP178" s="3">
        <v>45751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822.3052444444445</v>
      </c>
    </row>
    <row r="179" spans="1:56" ht="28.5" customHeight="1" x14ac:dyDescent="0.45">
      <c r="A179" s="3">
        <v>45731</v>
      </c>
      <c r="B179" s="14" t="s">
        <v>661</v>
      </c>
      <c r="C179" s="9" t="s">
        <v>86</v>
      </c>
      <c r="D179" s="13" t="s">
        <v>622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82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 t="s">
        <v>243</v>
      </c>
      <c r="AG179" s="1" t="s">
        <v>123</v>
      </c>
      <c r="AH179" s="1" t="s">
        <v>74</v>
      </c>
      <c r="AI179" s="1">
        <v>2</v>
      </c>
      <c r="AJ179" s="3">
        <v>45757</v>
      </c>
      <c r="AK179" s="3">
        <v>0</v>
      </c>
      <c r="AL179" s="3">
        <v>45748</v>
      </c>
      <c r="AM179" s="3">
        <v>45755</v>
      </c>
      <c r="AN179" s="3">
        <v>45756</v>
      </c>
      <c r="AO179" s="3">
        <v>45756</v>
      </c>
      <c r="AP179" s="3">
        <v>45752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411.15262222222225</v>
      </c>
    </row>
    <row r="180" spans="1:56" ht="28.5" customHeight="1" x14ac:dyDescent="0.45">
      <c r="A180" s="3">
        <v>45724</v>
      </c>
      <c r="B180" s="14" t="s">
        <v>596</v>
      </c>
      <c r="C180" s="9" t="s">
        <v>86</v>
      </c>
      <c r="D180" s="13" t="s">
        <v>527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45757</v>
      </c>
      <c r="U180" s="11">
        <v>30000</v>
      </c>
      <c r="V180" s="10">
        <v>0</v>
      </c>
      <c r="W180" s="10">
        <v>30000</v>
      </c>
      <c r="X180" s="10">
        <v>0</v>
      </c>
      <c r="Y180" s="10">
        <v>31500</v>
      </c>
      <c r="Z180" s="9" t="s">
        <v>82</v>
      </c>
      <c r="AA180" s="8">
        <v>32270.700000000004</v>
      </c>
      <c r="AB180" s="8">
        <v>0</v>
      </c>
      <c r="AC180" s="8">
        <v>32270.700000000004</v>
      </c>
      <c r="AD180" s="8">
        <v>0</v>
      </c>
      <c r="AE180" s="8">
        <v>0</v>
      </c>
      <c r="AF180" s="8" t="s">
        <v>436</v>
      </c>
      <c r="AG180" s="1" t="s">
        <v>123</v>
      </c>
      <c r="AH180" s="1" t="s">
        <v>74</v>
      </c>
      <c r="AI180" s="1">
        <v>2</v>
      </c>
      <c r="AJ180" s="3">
        <v>45757</v>
      </c>
      <c r="AK180" s="3">
        <v>0</v>
      </c>
      <c r="AL180" s="3">
        <v>45748</v>
      </c>
      <c r="AM180" s="3">
        <v>45755</v>
      </c>
      <c r="AN180" s="3">
        <v>45756</v>
      </c>
      <c r="AO180" s="3">
        <v>45756</v>
      </c>
      <c r="AP180" s="3">
        <v>45752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2466.9157333333337</v>
      </c>
    </row>
    <row r="181" spans="1:56" ht="28.5" customHeight="1" x14ac:dyDescent="0.45">
      <c r="A181" s="3">
        <v>45722</v>
      </c>
      <c r="B181" s="14" t="s">
        <v>534</v>
      </c>
      <c r="C181" s="9" t="s">
        <v>86</v>
      </c>
      <c r="D181" s="13" t="s">
        <v>321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45757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82</v>
      </c>
      <c r="AA181" s="8">
        <v>32270.700000000004</v>
      </c>
      <c r="AB181" s="8">
        <v>0</v>
      </c>
      <c r="AC181" s="8">
        <v>32270.700000000004</v>
      </c>
      <c r="AD181" s="8">
        <v>0</v>
      </c>
      <c r="AE181" s="8">
        <v>0</v>
      </c>
      <c r="AF181" s="8" t="s">
        <v>436</v>
      </c>
      <c r="AG181" s="1" t="s">
        <v>123</v>
      </c>
      <c r="AH181" s="1" t="s">
        <v>74</v>
      </c>
      <c r="AI181" s="1">
        <v>2</v>
      </c>
      <c r="AJ181" s="3">
        <v>45757</v>
      </c>
      <c r="AK181" s="3">
        <v>0</v>
      </c>
      <c r="AL181" s="3">
        <v>45748</v>
      </c>
      <c r="AM181" s="3">
        <v>45755</v>
      </c>
      <c r="AN181" s="3">
        <v>45756</v>
      </c>
      <c r="AO181" s="3">
        <v>45756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2466.9157333333337</v>
      </c>
    </row>
    <row r="182" spans="1:56" ht="28.5" customHeight="1" x14ac:dyDescent="0.45">
      <c r="A182" s="3">
        <v>45723</v>
      </c>
      <c r="B182" s="14" t="s">
        <v>553</v>
      </c>
      <c r="C182" s="9" t="s">
        <v>86</v>
      </c>
      <c r="D182" s="13" t="s">
        <v>435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45757</v>
      </c>
      <c r="U182" s="11">
        <v>40000</v>
      </c>
      <c r="V182" s="10">
        <v>0</v>
      </c>
      <c r="W182" s="10">
        <v>40000</v>
      </c>
      <c r="X182" s="10">
        <v>0</v>
      </c>
      <c r="Y182" s="10">
        <v>42000</v>
      </c>
      <c r="Z182" s="9" t="s">
        <v>82</v>
      </c>
      <c r="AA182" s="8">
        <v>43027.600000000006</v>
      </c>
      <c r="AB182" s="8">
        <v>0</v>
      </c>
      <c r="AC182" s="8">
        <v>43027.600000000006</v>
      </c>
      <c r="AD182" s="8">
        <v>0</v>
      </c>
      <c r="AE182" s="8">
        <v>0</v>
      </c>
      <c r="AF182" s="8" t="s">
        <v>436</v>
      </c>
      <c r="AG182" s="1" t="s">
        <v>123</v>
      </c>
      <c r="AH182" s="1" t="s">
        <v>74</v>
      </c>
      <c r="AI182" s="1">
        <v>2</v>
      </c>
      <c r="AJ182" s="3">
        <v>45757</v>
      </c>
      <c r="AK182" s="3">
        <v>0</v>
      </c>
      <c r="AL182" s="3">
        <v>45748</v>
      </c>
      <c r="AM182" s="3">
        <v>45755</v>
      </c>
      <c r="AN182" s="3">
        <v>45756</v>
      </c>
      <c r="AO182" s="3">
        <v>45756</v>
      </c>
      <c r="AP182" s="3">
        <v>45752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3289.220977777778</v>
      </c>
    </row>
    <row r="183" spans="1:56" ht="28.5" customHeight="1" x14ac:dyDescent="0.45">
      <c r="A183" s="3">
        <v>45724</v>
      </c>
      <c r="B183" s="14" t="s">
        <v>597</v>
      </c>
      <c r="C183" s="9" t="s">
        <v>86</v>
      </c>
      <c r="D183" s="13" t="s">
        <v>328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329</v>
      </c>
      <c r="T183" s="12">
        <v>45765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82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0</v>
      </c>
      <c r="AF183" s="8" t="s">
        <v>298</v>
      </c>
      <c r="AG183" s="1" t="s">
        <v>123</v>
      </c>
      <c r="AH183" s="1" t="s">
        <v>74</v>
      </c>
      <c r="AI183" s="1">
        <v>2</v>
      </c>
      <c r="AJ183" s="3">
        <v>45765</v>
      </c>
      <c r="AK183" s="3">
        <v>0</v>
      </c>
      <c r="AL183" s="3">
        <v>45756</v>
      </c>
      <c r="AM183" s="3">
        <v>45763</v>
      </c>
      <c r="AN183" s="3">
        <v>45764</v>
      </c>
      <c r="AO183" s="3">
        <v>45764</v>
      </c>
      <c r="AP183" s="3">
        <v>45760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1644.610488888889</v>
      </c>
    </row>
    <row r="184" spans="1:56" ht="28.5" customHeight="1" x14ac:dyDescent="0.45">
      <c r="A184" s="3">
        <v>45728</v>
      </c>
      <c r="B184" s="14" t="s">
        <v>598</v>
      </c>
      <c r="C184" s="9" t="s">
        <v>86</v>
      </c>
      <c r="D184" s="13" t="s">
        <v>599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45770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82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 t="s">
        <v>243</v>
      </c>
      <c r="AG184" s="1" t="s">
        <v>123</v>
      </c>
      <c r="AH184" s="1" t="s">
        <v>74</v>
      </c>
      <c r="AI184" s="1">
        <v>2</v>
      </c>
      <c r="AJ184" s="3">
        <v>45770</v>
      </c>
      <c r="AK184" s="3">
        <v>0</v>
      </c>
      <c r="AL184" s="3">
        <v>45761</v>
      </c>
      <c r="AM184" s="3">
        <v>45768</v>
      </c>
      <c r="AN184" s="3">
        <v>45769</v>
      </c>
      <c r="AO184" s="3">
        <v>45769</v>
      </c>
      <c r="AP184" s="3">
        <v>45765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822.3052444444445</v>
      </c>
    </row>
    <row r="185" spans="1:56" ht="28.5" customHeight="1" x14ac:dyDescent="0.45">
      <c r="A185" s="3">
        <v>45731</v>
      </c>
      <c r="B185" s="14" t="s">
        <v>659</v>
      </c>
      <c r="C185" s="9" t="s">
        <v>86</v>
      </c>
      <c r="D185" s="13" t="s">
        <v>620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45771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243</v>
      </c>
      <c r="AG185" s="1" t="s">
        <v>123</v>
      </c>
      <c r="AH185" s="1" t="s">
        <v>74</v>
      </c>
      <c r="AI185" s="1">
        <v>2</v>
      </c>
      <c r="AJ185" s="3">
        <v>45771</v>
      </c>
      <c r="AK185" s="3">
        <v>0</v>
      </c>
      <c r="AL185" s="3">
        <v>45762</v>
      </c>
      <c r="AM185" s="3">
        <v>45769</v>
      </c>
      <c r="AN185" s="3">
        <v>45770</v>
      </c>
      <c r="AO185" s="3">
        <v>45770</v>
      </c>
      <c r="AP185" s="3">
        <v>45766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822.3052444444445</v>
      </c>
    </row>
    <row r="186" spans="1:56" ht="28.5" customHeight="1" x14ac:dyDescent="0.45">
      <c r="A186" s="3">
        <v>45724</v>
      </c>
      <c r="B186" s="14" t="s">
        <v>602</v>
      </c>
      <c r="C186" s="9" t="s">
        <v>86</v>
      </c>
      <c r="D186" s="13" t="s">
        <v>328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329</v>
      </c>
      <c r="T186" s="12">
        <v>45771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82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 t="s">
        <v>298</v>
      </c>
      <c r="AG186" s="1" t="s">
        <v>123</v>
      </c>
      <c r="AH186" s="1" t="s">
        <v>74</v>
      </c>
      <c r="AI186" s="1">
        <v>2</v>
      </c>
      <c r="AJ186" s="3">
        <v>45771</v>
      </c>
      <c r="AK186" s="3">
        <v>0</v>
      </c>
      <c r="AL186" s="3">
        <v>45762</v>
      </c>
      <c r="AM186" s="3">
        <v>45769</v>
      </c>
      <c r="AN186" s="3">
        <v>45770</v>
      </c>
      <c r="AO186" s="3">
        <v>45770</v>
      </c>
      <c r="AP186" s="3">
        <v>45766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822.3052444444445</v>
      </c>
    </row>
    <row r="187" spans="1:56" ht="28.5" customHeight="1" x14ac:dyDescent="0.45">
      <c r="A187" s="3">
        <v>45724</v>
      </c>
      <c r="B187" s="14" t="s">
        <v>602</v>
      </c>
      <c r="C187" s="9" t="s">
        <v>86</v>
      </c>
      <c r="D187" s="13" t="s">
        <v>527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329</v>
      </c>
      <c r="T187" s="12">
        <v>45771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298</v>
      </c>
      <c r="AG187" s="1" t="s">
        <v>123</v>
      </c>
      <c r="AH187" s="1" t="s">
        <v>74</v>
      </c>
      <c r="AI187" s="1">
        <v>2</v>
      </c>
      <c r="AJ187" s="3">
        <v>45771</v>
      </c>
      <c r="AK187" s="3">
        <v>0</v>
      </c>
      <c r="AL187" s="3">
        <v>45762</v>
      </c>
      <c r="AM187" s="3">
        <v>45769</v>
      </c>
      <c r="AN187" s="3">
        <v>45770</v>
      </c>
      <c r="AO187" s="3">
        <v>45770</v>
      </c>
      <c r="AP187" s="3">
        <v>45766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45731</v>
      </c>
      <c r="B188" s="14" t="s">
        <v>657</v>
      </c>
      <c r="C188" s="9" t="s">
        <v>86</v>
      </c>
      <c r="D188" s="13" t="s">
        <v>613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45772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243</v>
      </c>
      <c r="AG188" s="1" t="s">
        <v>123</v>
      </c>
      <c r="AH188" s="1" t="s">
        <v>74</v>
      </c>
      <c r="AI188" s="1">
        <v>2</v>
      </c>
      <c r="AJ188" s="3">
        <v>45772</v>
      </c>
      <c r="AK188" s="3">
        <v>0</v>
      </c>
      <c r="AL188" s="3">
        <v>45763</v>
      </c>
      <c r="AM188" s="3">
        <v>45770</v>
      </c>
      <c r="AN188" s="3">
        <v>45771</v>
      </c>
      <c r="AO188" s="3">
        <v>45771</v>
      </c>
      <c r="AP188" s="3">
        <v>45767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822.3052444444445</v>
      </c>
    </row>
    <row r="189" spans="1:56" ht="28.5" customHeight="1" x14ac:dyDescent="0.45">
      <c r="A189" s="3">
        <v>45736</v>
      </c>
      <c r="B189" s="14" t="s">
        <v>138</v>
      </c>
      <c r="C189" s="9" t="s">
        <v>86</v>
      </c>
      <c r="D189" s="13" t="s">
        <v>311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45759</v>
      </c>
      <c r="U189" s="11">
        <v>15000</v>
      </c>
      <c r="V189" s="10">
        <v>0</v>
      </c>
      <c r="W189" s="10">
        <v>15000</v>
      </c>
      <c r="X189" s="10">
        <v>0</v>
      </c>
      <c r="Y189" s="10">
        <v>15750</v>
      </c>
      <c r="Z189" s="9" t="s">
        <v>82</v>
      </c>
      <c r="AA189" s="8">
        <v>16135.350000000002</v>
      </c>
      <c r="AB189" s="8">
        <v>0</v>
      </c>
      <c r="AC189" s="8">
        <v>16135.350000000002</v>
      </c>
      <c r="AD189" s="8">
        <v>0</v>
      </c>
      <c r="AE189" s="8">
        <v>0</v>
      </c>
      <c r="AF189" s="8" t="s">
        <v>312</v>
      </c>
      <c r="AG189" s="1" t="s">
        <v>123</v>
      </c>
      <c r="AH189" s="1" t="s">
        <v>74</v>
      </c>
      <c r="AI189" s="1">
        <v>2</v>
      </c>
      <c r="AJ189" s="3">
        <v>45759</v>
      </c>
      <c r="AK189" s="3">
        <v>0</v>
      </c>
      <c r="AL189" s="3">
        <v>45750</v>
      </c>
      <c r="AM189" s="3">
        <v>45757</v>
      </c>
      <c r="AN189" s="3">
        <v>45758</v>
      </c>
      <c r="AO189" s="3">
        <v>45758</v>
      </c>
      <c r="AP189" s="3">
        <v>45754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1233.4578666666669</v>
      </c>
    </row>
    <row r="190" spans="1:56" ht="28.5" customHeight="1" x14ac:dyDescent="0.45">
      <c r="A190" s="3">
        <v>45736</v>
      </c>
      <c r="B190" s="14" t="s">
        <v>138</v>
      </c>
      <c r="C190" s="9" t="s">
        <v>86</v>
      </c>
      <c r="D190" s="13" t="s">
        <v>314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45764</v>
      </c>
      <c r="U190" s="11">
        <v>14000</v>
      </c>
      <c r="V190" s="10">
        <v>0</v>
      </c>
      <c r="W190" s="10">
        <v>14000</v>
      </c>
      <c r="X190" s="10">
        <v>0</v>
      </c>
      <c r="Y190" s="10">
        <v>14700</v>
      </c>
      <c r="Z190" s="9" t="s">
        <v>82</v>
      </c>
      <c r="AA190" s="8">
        <v>15059.660000000002</v>
      </c>
      <c r="AB190" s="8">
        <v>0</v>
      </c>
      <c r="AC190" s="8">
        <v>15059.660000000002</v>
      </c>
      <c r="AD190" s="8">
        <v>0</v>
      </c>
      <c r="AE190" s="8">
        <v>0</v>
      </c>
      <c r="AF190" s="8" t="s">
        <v>312</v>
      </c>
      <c r="AG190" s="1" t="s">
        <v>61</v>
      </c>
      <c r="AH190" s="1" t="s">
        <v>74</v>
      </c>
      <c r="AI190" s="1">
        <v>2</v>
      </c>
      <c r="AJ190" s="3">
        <v>45764</v>
      </c>
      <c r="AK190" s="3">
        <v>0</v>
      </c>
      <c r="AL190" s="3">
        <v>45755</v>
      </c>
      <c r="AM190" s="3">
        <v>45762</v>
      </c>
      <c r="AN190" s="3">
        <v>45763</v>
      </c>
      <c r="AO190" s="3">
        <v>45763</v>
      </c>
      <c r="AP190" s="3">
        <v>45759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1151.2273422222224</v>
      </c>
    </row>
    <row r="191" spans="1:56" ht="28.5" customHeight="1" x14ac:dyDescent="0.45">
      <c r="A191" s="3">
        <v>45736</v>
      </c>
      <c r="B191" s="14" t="s">
        <v>138</v>
      </c>
      <c r="C191" s="9" t="s">
        <v>86</v>
      </c>
      <c r="D191" s="13" t="s">
        <v>647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82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 t="s">
        <v>312</v>
      </c>
      <c r="AG191" s="1" t="s">
        <v>61</v>
      </c>
      <c r="AH191" s="1" t="s">
        <v>74</v>
      </c>
      <c r="AI191" s="1">
        <v>2</v>
      </c>
      <c r="AJ191" s="3">
        <v>45757</v>
      </c>
      <c r="AK191" s="3">
        <v>0</v>
      </c>
      <c r="AL191" s="3">
        <v>45748</v>
      </c>
      <c r="AM191" s="3">
        <v>45755</v>
      </c>
      <c r="AN191" s="3">
        <v>45756</v>
      </c>
      <c r="AO191" s="3">
        <v>45756</v>
      </c>
      <c r="AP191" s="3">
        <v>45752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411.15262222222225</v>
      </c>
    </row>
    <row r="192" spans="1:56" ht="28.5" customHeight="1" x14ac:dyDescent="0.45">
      <c r="A192" s="3">
        <v>45736</v>
      </c>
      <c r="B192" s="14" t="s">
        <v>138</v>
      </c>
      <c r="C192" s="9" t="s">
        <v>86</v>
      </c>
      <c r="D192" s="13" t="s">
        <v>404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45766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432</v>
      </c>
      <c r="AG192" s="1" t="s">
        <v>123</v>
      </c>
      <c r="AH192" s="1" t="s">
        <v>74</v>
      </c>
      <c r="AI192" s="1">
        <v>2</v>
      </c>
      <c r="AJ192" s="3">
        <v>45766</v>
      </c>
      <c r="AK192" s="3">
        <v>0</v>
      </c>
      <c r="AL192" s="3">
        <v>45757</v>
      </c>
      <c r="AM192" s="3">
        <v>45764</v>
      </c>
      <c r="AN192" s="3">
        <v>45765</v>
      </c>
      <c r="AO192" s="3">
        <v>45765</v>
      </c>
      <c r="AP192" s="3">
        <v>45761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 t="s">
        <v>146</v>
      </c>
      <c r="B193" s="14" t="s">
        <v>146</v>
      </c>
      <c r="C193" s="9" t="s">
        <v>86</v>
      </c>
      <c r="D193" s="13" t="s">
        <v>61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45777</v>
      </c>
      <c r="U193" s="11">
        <v>46000</v>
      </c>
      <c r="V193" s="10">
        <v>0</v>
      </c>
      <c r="W193" s="10">
        <v>46000</v>
      </c>
      <c r="X193" s="10">
        <v>0</v>
      </c>
      <c r="Y193" s="10">
        <v>48300</v>
      </c>
      <c r="Z193" s="9" t="s">
        <v>82</v>
      </c>
      <c r="AA193" s="8">
        <v>49481.740000000005</v>
      </c>
      <c r="AB193" s="8">
        <v>0</v>
      </c>
      <c r="AC193" s="8">
        <v>49481.740000000005</v>
      </c>
      <c r="AD193" s="8">
        <v>0</v>
      </c>
      <c r="AE193" s="8">
        <v>0</v>
      </c>
      <c r="AF193" s="8">
        <v>0</v>
      </c>
      <c r="AG193" s="1" t="s">
        <v>123</v>
      </c>
      <c r="AH193" s="1" t="s">
        <v>74</v>
      </c>
      <c r="AI193" s="1">
        <v>2</v>
      </c>
      <c r="AJ193" s="3">
        <v>45777</v>
      </c>
      <c r="AK193" s="3">
        <v>0</v>
      </c>
      <c r="AL193" s="3">
        <v>45768</v>
      </c>
      <c r="AM193" s="3">
        <v>45775</v>
      </c>
      <c r="AN193" s="3">
        <v>45776</v>
      </c>
      <c r="AO193" s="3">
        <v>45776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3782.604124444445</v>
      </c>
    </row>
    <row r="194" spans="1:56" ht="28.5" customHeight="1" x14ac:dyDescent="0.45">
      <c r="A194" s="3" t="s">
        <v>146</v>
      </c>
      <c r="B194" s="14" t="s">
        <v>146</v>
      </c>
      <c r="C194" s="9" t="s">
        <v>152</v>
      </c>
      <c r="D194" s="13" t="s">
        <v>61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45777</v>
      </c>
      <c r="U194" s="11">
        <v>160000</v>
      </c>
      <c r="V194" s="10">
        <v>0</v>
      </c>
      <c r="W194" s="10">
        <v>160000</v>
      </c>
      <c r="X194" s="10">
        <v>0</v>
      </c>
      <c r="Y194" s="10">
        <v>168000</v>
      </c>
      <c r="Z194" s="9" t="s">
        <v>82</v>
      </c>
      <c r="AA194" s="8">
        <v>167640</v>
      </c>
      <c r="AB194" s="8">
        <v>0</v>
      </c>
      <c r="AC194" s="8">
        <v>167640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45777</v>
      </c>
      <c r="AK194" s="3">
        <v>0</v>
      </c>
      <c r="AL194" s="3">
        <v>45768</v>
      </c>
      <c r="AM194" s="3">
        <v>45775</v>
      </c>
      <c r="AN194" s="3">
        <v>45776</v>
      </c>
      <c r="AO194" s="3">
        <v>45776</v>
      </c>
      <c r="AP194" s="3">
        <v>45772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12815.146666666666</v>
      </c>
    </row>
    <row r="195" spans="1:56" ht="28.5" customHeight="1" x14ac:dyDescent="0.45">
      <c r="A195" s="3">
        <v>45731</v>
      </c>
      <c r="B195" s="14" t="s">
        <v>663</v>
      </c>
      <c r="C195" s="9" t="s">
        <v>86</v>
      </c>
      <c r="D195" s="13" t="s">
        <v>612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45779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243</v>
      </c>
      <c r="AG195" s="1" t="s">
        <v>123</v>
      </c>
      <c r="AH195" s="1" t="s">
        <v>74</v>
      </c>
      <c r="AI195" s="1">
        <v>2</v>
      </c>
      <c r="AJ195" s="3">
        <v>45779</v>
      </c>
      <c r="AK195" s="3">
        <v>0</v>
      </c>
      <c r="AL195" s="3">
        <v>45770</v>
      </c>
      <c r="AM195" s="3">
        <v>45777</v>
      </c>
      <c r="AN195" s="3">
        <v>45778</v>
      </c>
      <c r="AO195" s="3">
        <v>45778</v>
      </c>
      <c r="AP195" s="3">
        <v>45774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822.3052444444445</v>
      </c>
    </row>
    <row r="196" spans="1:56" ht="28.5" customHeight="1" x14ac:dyDescent="0.45">
      <c r="A196" s="3">
        <v>45731</v>
      </c>
      <c r="B196" s="14" t="s">
        <v>664</v>
      </c>
      <c r="C196" s="9" t="s">
        <v>86</v>
      </c>
      <c r="D196" s="13" t="s">
        <v>617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45779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243</v>
      </c>
      <c r="AG196" s="1" t="s">
        <v>123</v>
      </c>
      <c r="AH196" s="1" t="s">
        <v>74</v>
      </c>
      <c r="AI196" s="1">
        <v>2</v>
      </c>
      <c r="AJ196" s="3">
        <v>45779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45731</v>
      </c>
      <c r="B197" s="14" t="s">
        <v>665</v>
      </c>
      <c r="C197" s="9" t="s">
        <v>86</v>
      </c>
      <c r="D197" s="13" t="s">
        <v>623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45779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82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 t="s">
        <v>243</v>
      </c>
      <c r="AG197" s="1" t="s">
        <v>123</v>
      </c>
      <c r="AH197" s="1" t="s">
        <v>74</v>
      </c>
      <c r="AI197" s="1">
        <v>2</v>
      </c>
      <c r="AJ197" s="3">
        <v>45779</v>
      </c>
      <c r="AK197" s="3">
        <v>0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822.3052444444445</v>
      </c>
    </row>
    <row r="198" spans="1:56" ht="28.5" customHeight="1" x14ac:dyDescent="0.45">
      <c r="A198" s="3">
        <v>45731</v>
      </c>
      <c r="B198" s="14" t="s">
        <v>664</v>
      </c>
      <c r="C198" s="9" t="s">
        <v>86</v>
      </c>
      <c r="D198" s="13" t="s">
        <v>618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243</v>
      </c>
      <c r="AG198" s="1" t="s">
        <v>123</v>
      </c>
      <c r="AH198" s="1" t="s">
        <v>74</v>
      </c>
      <c r="AI198" s="1">
        <v>2</v>
      </c>
      <c r="AJ198" s="3">
        <v>45780</v>
      </c>
      <c r="AK198" s="3">
        <v>0</v>
      </c>
      <c r="AL198" s="3">
        <v>45771</v>
      </c>
      <c r="AM198" s="3">
        <v>45778</v>
      </c>
      <c r="AN198" s="3">
        <v>45779</v>
      </c>
      <c r="AO198" s="3">
        <v>45779</v>
      </c>
      <c r="AP198" s="3">
        <v>45775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411.15262222222225</v>
      </c>
    </row>
    <row r="199" spans="1:56" ht="28.5" customHeight="1" x14ac:dyDescent="0.45">
      <c r="A199" s="3">
        <v>45731</v>
      </c>
      <c r="B199" s="14" t="s">
        <v>665</v>
      </c>
      <c r="C199" s="9" t="s">
        <v>86</v>
      </c>
      <c r="D199" s="13" t="s">
        <v>624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45785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243</v>
      </c>
      <c r="AG199" s="1" t="s">
        <v>123</v>
      </c>
      <c r="AH199" s="1" t="s">
        <v>74</v>
      </c>
      <c r="AI199" s="1">
        <v>2</v>
      </c>
      <c r="AJ199" s="3">
        <v>45785</v>
      </c>
      <c r="AK199" s="3">
        <v>0</v>
      </c>
      <c r="AL199" s="3">
        <v>45776</v>
      </c>
      <c r="AM199" s="3">
        <v>45783</v>
      </c>
      <c r="AN199" s="3">
        <v>45784</v>
      </c>
      <c r="AO199" s="3">
        <v>45784</v>
      </c>
      <c r="AP199" s="3">
        <v>45780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411.15262222222225</v>
      </c>
    </row>
    <row r="200" spans="1:56" ht="28.5" customHeight="1" x14ac:dyDescent="0.45">
      <c r="A200" s="3">
        <v>45731</v>
      </c>
      <c r="B200" s="14" t="s">
        <v>660</v>
      </c>
      <c r="C200" s="9" t="s">
        <v>86</v>
      </c>
      <c r="D200" s="13" t="s">
        <v>616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45790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82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 t="s">
        <v>243</v>
      </c>
      <c r="AG200" s="1" t="s">
        <v>123</v>
      </c>
      <c r="AH200" s="1" t="s">
        <v>74</v>
      </c>
      <c r="AI200" s="1">
        <v>2</v>
      </c>
      <c r="AJ200" s="3">
        <v>45790</v>
      </c>
      <c r="AK200" s="3">
        <v>0</v>
      </c>
      <c r="AL200" s="3">
        <v>45781</v>
      </c>
      <c r="AM200" s="3">
        <v>45788</v>
      </c>
      <c r="AN200" s="3">
        <v>45789</v>
      </c>
      <c r="AO200" s="3">
        <v>45789</v>
      </c>
      <c r="AP200" s="3">
        <v>45785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411.15262222222225</v>
      </c>
    </row>
    <row r="201" spans="1:56" ht="28.5" customHeight="1" x14ac:dyDescent="0.45">
      <c r="A201" s="3">
        <v>45731</v>
      </c>
      <c r="B201" s="14" t="s">
        <v>663</v>
      </c>
      <c r="C201" s="9" t="s">
        <v>86</v>
      </c>
      <c r="D201" s="13" t="s">
        <v>614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232</v>
      </c>
      <c r="T201" s="12">
        <v>45792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82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 t="s">
        <v>243</v>
      </c>
      <c r="AG201" s="1" t="s">
        <v>122</v>
      </c>
      <c r="AH201" s="1" t="s">
        <v>74</v>
      </c>
      <c r="AI201" s="1">
        <v>2</v>
      </c>
      <c r="AJ201" s="3">
        <v>45792</v>
      </c>
      <c r="AK201" s="3">
        <v>0</v>
      </c>
      <c r="AL201" s="3">
        <v>45783</v>
      </c>
      <c r="AM201" s="3">
        <v>45790</v>
      </c>
      <c r="AN201" s="3">
        <v>45791</v>
      </c>
      <c r="AO201" s="3">
        <v>45791</v>
      </c>
      <c r="AP201" s="3">
        <v>45787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411.15262222222225</v>
      </c>
    </row>
    <row r="202" spans="1:56" ht="28.5" customHeight="1" x14ac:dyDescent="0.45">
      <c r="A202" s="3">
        <v>45728</v>
      </c>
      <c r="B202" s="14" t="s">
        <v>600</v>
      </c>
      <c r="C202" s="9" t="s">
        <v>86</v>
      </c>
      <c r="D202" s="13" t="s">
        <v>601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45793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 t="s">
        <v>243</v>
      </c>
      <c r="AG202" s="1" t="s">
        <v>122</v>
      </c>
      <c r="AH202" s="1" t="s">
        <v>74</v>
      </c>
      <c r="AI202" s="1">
        <v>2</v>
      </c>
      <c r="AJ202" s="3">
        <v>45793</v>
      </c>
      <c r="AK202" s="3">
        <v>0</v>
      </c>
      <c r="AL202" s="3">
        <v>45784</v>
      </c>
      <c r="AM202" s="3">
        <v>45791</v>
      </c>
      <c r="AN202" s="3">
        <v>45792</v>
      </c>
      <c r="AO202" s="3">
        <v>45792</v>
      </c>
      <c r="AP202" s="3">
        <v>45788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411.15262222222225</v>
      </c>
    </row>
    <row r="203" spans="1:56" ht="28.5" customHeight="1" x14ac:dyDescent="0.45">
      <c r="A203" s="3">
        <v>45728</v>
      </c>
      <c r="B203" s="14" t="s">
        <v>600</v>
      </c>
      <c r="C203" s="9" t="s">
        <v>86</v>
      </c>
      <c r="D203" s="13" t="s">
        <v>250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45793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243</v>
      </c>
      <c r="AG203" s="1" t="s">
        <v>122</v>
      </c>
      <c r="AH203" s="1" t="s">
        <v>74</v>
      </c>
      <c r="AI203" s="1">
        <v>2</v>
      </c>
      <c r="AJ203" s="3">
        <v>45793</v>
      </c>
      <c r="AK203" s="3">
        <v>0</v>
      </c>
      <c r="AL203" s="3">
        <v>45784</v>
      </c>
      <c r="AM203" s="3">
        <v>45791</v>
      </c>
      <c r="AN203" s="3">
        <v>45792</v>
      </c>
      <c r="AO203" s="3">
        <v>45792</v>
      </c>
      <c r="AP203" s="3">
        <v>45788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411.15262222222225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37</v>
      </c>
      <c r="G204" s="9">
        <v>0</v>
      </c>
      <c r="H204" s="9">
        <v>0</v>
      </c>
      <c r="I204" s="9">
        <v>80</v>
      </c>
      <c r="J204" s="9" t="s">
        <v>57</v>
      </c>
      <c r="K204" s="9">
        <v>3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82</v>
      </c>
      <c r="AA204" s="8">
        <v>1173430.0851899995</v>
      </c>
      <c r="AB204" s="8">
        <v>47331.435689999998</v>
      </c>
      <c r="AC204" s="8">
        <v>1126098.6494999998</v>
      </c>
      <c r="AD204" s="8">
        <v>0</v>
      </c>
      <c r="AE204" s="8">
        <v>0</v>
      </c>
      <c r="AF204" s="8" t="s">
        <v>58</v>
      </c>
      <c r="AG204" s="1" t="s">
        <v>122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0</v>
      </c>
    </row>
    <row r="205" spans="1:56" ht="28.5" customHeight="1" x14ac:dyDescent="0.45">
      <c r="A205" s="3">
        <v>45736</v>
      </c>
      <c r="B205" s="14" t="s">
        <v>667</v>
      </c>
      <c r="C205" s="9" t="s">
        <v>668</v>
      </c>
      <c r="D205" s="13" t="s">
        <v>59</v>
      </c>
      <c r="E205" s="9">
        <v>21</v>
      </c>
      <c r="F205" s="9">
        <v>40</v>
      </c>
      <c r="G205" s="9" t="s">
        <v>60</v>
      </c>
      <c r="H205" s="9">
        <v>0</v>
      </c>
      <c r="I205" s="9">
        <v>73</v>
      </c>
      <c r="J205" s="9" t="s">
        <v>57</v>
      </c>
      <c r="K205" s="9">
        <v>5</v>
      </c>
      <c r="L205" s="9" t="s">
        <v>93</v>
      </c>
      <c r="M205" s="10">
        <v>22</v>
      </c>
      <c r="N205" s="9">
        <v>42</v>
      </c>
      <c r="O205" s="9">
        <v>40</v>
      </c>
      <c r="P205" s="10">
        <v>45.591857203199993</v>
      </c>
      <c r="Q205" s="10">
        <v>0</v>
      </c>
      <c r="R205" s="10">
        <v>45.591857203199993</v>
      </c>
      <c r="S205" s="9" t="s">
        <v>71</v>
      </c>
      <c r="T205" s="12">
        <v>45738</v>
      </c>
      <c r="U205" s="11">
        <v>2000</v>
      </c>
      <c r="V205" s="10">
        <v>0</v>
      </c>
      <c r="W205" s="10">
        <v>2000</v>
      </c>
      <c r="X205" s="10">
        <v>0</v>
      </c>
      <c r="Y205" s="10">
        <v>0</v>
      </c>
      <c r="Z205" s="9" t="s">
        <v>140</v>
      </c>
      <c r="AA205" s="8">
        <v>2319.0200000000004</v>
      </c>
      <c r="AB205" s="8">
        <v>0</v>
      </c>
      <c r="AC205" s="8">
        <v>2319.0200000000004</v>
      </c>
      <c r="AD205" s="8">
        <v>0</v>
      </c>
      <c r="AE205" s="8">
        <v>0</v>
      </c>
      <c r="AF205" s="8">
        <v>0</v>
      </c>
      <c r="AG205" s="1" t="s">
        <v>125</v>
      </c>
      <c r="AH205" s="1" t="s">
        <v>77</v>
      </c>
      <c r="AI205" s="1">
        <v>3</v>
      </c>
      <c r="AJ205" s="3">
        <v>45738</v>
      </c>
      <c r="AK205" s="3">
        <v>0</v>
      </c>
      <c r="AL205" s="3">
        <v>0</v>
      </c>
      <c r="AM205" s="3">
        <v>0</v>
      </c>
      <c r="AN205" s="3">
        <v>0</v>
      </c>
      <c r="AO205" s="3">
        <v>45735</v>
      </c>
      <c r="AP205" s="3">
        <v>45733</v>
      </c>
      <c r="AQ205" s="3">
        <v>45736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158.27311499999999</v>
      </c>
    </row>
    <row r="206" spans="1:56" ht="28.5" customHeight="1" x14ac:dyDescent="0.45">
      <c r="A206" s="3" t="s">
        <v>146</v>
      </c>
      <c r="B206" s="14" t="s">
        <v>146</v>
      </c>
      <c r="C206" s="9" t="s">
        <v>273</v>
      </c>
      <c r="D206" s="13" t="s">
        <v>275</v>
      </c>
      <c r="E206" s="9">
        <v>21</v>
      </c>
      <c r="F206" s="9">
        <v>34</v>
      </c>
      <c r="G206" s="9" t="s">
        <v>60</v>
      </c>
      <c r="H206" s="9">
        <v>0</v>
      </c>
      <c r="I206" s="9">
        <v>60</v>
      </c>
      <c r="J206" s="9" t="s">
        <v>57</v>
      </c>
      <c r="K206" s="9">
        <v>5</v>
      </c>
      <c r="L206" s="9" t="s">
        <v>93</v>
      </c>
      <c r="M206" s="10">
        <v>22</v>
      </c>
      <c r="N206" s="9">
        <v>36</v>
      </c>
      <c r="O206" s="9">
        <v>40</v>
      </c>
      <c r="P206" s="10">
        <v>195.39367372799995</v>
      </c>
      <c r="Q206" s="10">
        <v>0</v>
      </c>
      <c r="R206" s="10">
        <v>195.39367372799995</v>
      </c>
      <c r="S206" s="9" t="s">
        <v>67</v>
      </c>
      <c r="T206" s="12">
        <v>45777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140</v>
      </c>
      <c r="AA206" s="8">
        <v>9918.7000000000007</v>
      </c>
      <c r="AB206" s="8">
        <v>0</v>
      </c>
      <c r="AC206" s="8">
        <v>9918.7000000000007</v>
      </c>
      <c r="AD206" s="8">
        <v>0</v>
      </c>
      <c r="AE206" s="8">
        <v>0</v>
      </c>
      <c r="AF206" s="8">
        <v>0</v>
      </c>
      <c r="AG206" s="1" t="s">
        <v>122</v>
      </c>
      <c r="AH206" s="1" t="s">
        <v>72</v>
      </c>
      <c r="AI206" s="1">
        <v>3</v>
      </c>
      <c r="AJ206" s="3">
        <v>45777</v>
      </c>
      <c r="AK206" s="3">
        <v>0</v>
      </c>
      <c r="AL206" s="3">
        <v>45767</v>
      </c>
      <c r="AM206" s="3">
        <v>45774</v>
      </c>
      <c r="AN206" s="3">
        <v>45775</v>
      </c>
      <c r="AO206" s="3">
        <v>45775</v>
      </c>
      <c r="AP206" s="3">
        <v>45772</v>
      </c>
      <c r="AQ206" s="3">
        <v>45776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676.95127500000001</v>
      </c>
    </row>
    <row r="207" spans="1:56" ht="28.5" customHeight="1" x14ac:dyDescent="0.45">
      <c r="A207" s="3" t="s">
        <v>146</v>
      </c>
      <c r="B207" s="14" t="s">
        <v>146</v>
      </c>
      <c r="C207" s="9" t="s">
        <v>195</v>
      </c>
      <c r="D207" s="13" t="s">
        <v>59</v>
      </c>
      <c r="E207" s="9">
        <v>21</v>
      </c>
      <c r="F207" s="9">
        <v>38</v>
      </c>
      <c r="G207" s="9" t="s">
        <v>60</v>
      </c>
      <c r="H207" s="9">
        <v>0</v>
      </c>
      <c r="I207" s="9">
        <v>69</v>
      </c>
      <c r="J207" s="9" t="s">
        <v>57</v>
      </c>
      <c r="K207" s="9">
        <v>5</v>
      </c>
      <c r="L207" s="9" t="s">
        <v>93</v>
      </c>
      <c r="M207" s="10">
        <v>22</v>
      </c>
      <c r="N207" s="9">
        <v>41</v>
      </c>
      <c r="O207" s="9">
        <v>40</v>
      </c>
      <c r="P207" s="10">
        <v>445.06336793599996</v>
      </c>
      <c r="Q207" s="10">
        <v>0</v>
      </c>
      <c r="R207" s="10">
        <v>445.06336793599996</v>
      </c>
      <c r="S207" s="9" t="s">
        <v>71</v>
      </c>
      <c r="T207" s="12">
        <v>45777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140</v>
      </c>
      <c r="AA207" s="8">
        <v>22072.6</v>
      </c>
      <c r="AB207" s="8">
        <v>0</v>
      </c>
      <c r="AC207" s="8">
        <v>22072.6</v>
      </c>
      <c r="AD207" s="8">
        <v>0</v>
      </c>
      <c r="AE207" s="8">
        <v>0</v>
      </c>
      <c r="AF207" s="8">
        <v>0</v>
      </c>
      <c r="AG207" s="1" t="s">
        <v>122</v>
      </c>
      <c r="AH207" s="1" t="s">
        <v>77</v>
      </c>
      <c r="AI207" s="1">
        <v>3</v>
      </c>
      <c r="AJ207" s="3">
        <v>45777</v>
      </c>
      <c r="AK207" s="3">
        <v>0</v>
      </c>
      <c r="AL207" s="3">
        <v>0</v>
      </c>
      <c r="AM207" s="3">
        <v>0</v>
      </c>
      <c r="AN207" s="3">
        <v>0</v>
      </c>
      <c r="AO207" s="3">
        <v>45774</v>
      </c>
      <c r="AP207" s="3">
        <v>45772</v>
      </c>
      <c r="AQ207" s="3">
        <v>45775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1506.4549499999996</v>
      </c>
    </row>
    <row r="208" spans="1:56" ht="28.5" customHeight="1" x14ac:dyDescent="0.45">
      <c r="A208" s="3" t="s">
        <v>146</v>
      </c>
      <c r="B208" s="14" t="s">
        <v>146</v>
      </c>
      <c r="C208" s="9" t="s">
        <v>195</v>
      </c>
      <c r="D208" s="13" t="s">
        <v>59</v>
      </c>
      <c r="E208" s="9">
        <v>21</v>
      </c>
      <c r="F208" s="9">
        <v>38</v>
      </c>
      <c r="G208" s="9" t="s">
        <v>60</v>
      </c>
      <c r="H208" s="9">
        <v>0</v>
      </c>
      <c r="I208" s="9">
        <v>69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45777</v>
      </c>
      <c r="U208" s="11">
        <v>20000</v>
      </c>
      <c r="V208" s="10">
        <v>0</v>
      </c>
      <c r="W208" s="10">
        <v>20000</v>
      </c>
      <c r="X208" s="10">
        <v>0</v>
      </c>
      <c r="Y208" s="10">
        <v>0</v>
      </c>
      <c r="Z208" s="9" t="s">
        <v>140</v>
      </c>
      <c r="AA208" s="8">
        <v>22072.6</v>
      </c>
      <c r="AB208" s="8">
        <v>0</v>
      </c>
      <c r="AC208" s="8">
        <v>22072.6</v>
      </c>
      <c r="AD208" s="8">
        <v>0</v>
      </c>
      <c r="AE208" s="8">
        <v>0</v>
      </c>
      <c r="AF208" s="8">
        <v>0</v>
      </c>
      <c r="AG208" s="1" t="s">
        <v>122</v>
      </c>
      <c r="AH208" s="1" t="s">
        <v>77</v>
      </c>
      <c r="AI208" s="1">
        <v>2</v>
      </c>
      <c r="AJ208" s="3">
        <v>45777</v>
      </c>
      <c r="AK208" s="3">
        <v>0</v>
      </c>
      <c r="AL208" s="3">
        <v>0</v>
      </c>
      <c r="AM208" s="3">
        <v>0</v>
      </c>
      <c r="AN208" s="3">
        <v>0</v>
      </c>
      <c r="AO208" s="3">
        <v>45775</v>
      </c>
      <c r="AP208" s="3">
        <v>45772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1506.4549499999996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21</v>
      </c>
      <c r="F209" s="9">
        <v>37</v>
      </c>
      <c r="G209" s="9" t="s">
        <v>60</v>
      </c>
      <c r="H209" s="9">
        <v>0</v>
      </c>
      <c r="I209" s="9">
        <v>67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140</v>
      </c>
      <c r="AA209" s="8">
        <v>56382.92</v>
      </c>
      <c r="AB209" s="8">
        <v>0</v>
      </c>
      <c r="AC209" s="8">
        <v>56382.92</v>
      </c>
      <c r="AD209" s="8">
        <v>0</v>
      </c>
      <c r="AE209" s="8">
        <v>0</v>
      </c>
      <c r="AF209" s="8" t="s">
        <v>58</v>
      </c>
      <c r="AG209" s="1" t="s">
        <v>122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0</v>
      </c>
    </row>
    <row r="210" spans="1:56" ht="28.5" customHeight="1" x14ac:dyDescent="0.45">
      <c r="A210" s="3">
        <v>45727</v>
      </c>
      <c r="B210" s="14" t="s">
        <v>603</v>
      </c>
      <c r="C210" s="9" t="s">
        <v>115</v>
      </c>
      <c r="D210" s="13" t="s">
        <v>555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45743</v>
      </c>
      <c r="U210" s="11">
        <v>5000</v>
      </c>
      <c r="V210" s="10">
        <v>4983</v>
      </c>
      <c r="W210" s="10">
        <v>17</v>
      </c>
      <c r="X210" s="10">
        <v>21150</v>
      </c>
      <c r="Y210" s="10">
        <v>0</v>
      </c>
      <c r="Z210" s="9" t="s">
        <v>128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124</v>
      </c>
      <c r="AH210" s="1" t="s">
        <v>68</v>
      </c>
      <c r="AI210" s="1">
        <v>4</v>
      </c>
      <c r="AJ210" s="3">
        <v>45743</v>
      </c>
      <c r="AK210" s="3">
        <v>45739</v>
      </c>
      <c r="AL210" s="3">
        <v>45733</v>
      </c>
      <c r="AM210" s="3">
        <v>45740</v>
      </c>
      <c r="AN210" s="3">
        <v>45741</v>
      </c>
      <c r="AO210" s="3">
        <v>45741</v>
      </c>
      <c r="AP210" s="3">
        <v>45738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>
        <v>45727</v>
      </c>
      <c r="B211" s="14" t="s">
        <v>603</v>
      </c>
      <c r="C211" s="9" t="s">
        <v>115</v>
      </c>
      <c r="D211" s="13" t="s">
        <v>262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45743</v>
      </c>
      <c r="U211" s="11">
        <v>30000</v>
      </c>
      <c r="V211" s="10">
        <v>25000</v>
      </c>
      <c r="W211" s="10">
        <v>5000</v>
      </c>
      <c r="X211" s="10">
        <v>30700</v>
      </c>
      <c r="Y211" s="10">
        <v>0</v>
      </c>
      <c r="Z211" s="9" t="s">
        <v>128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125</v>
      </c>
      <c r="AH211" s="1" t="s">
        <v>68</v>
      </c>
      <c r="AI211" s="1">
        <v>4</v>
      </c>
      <c r="AJ211" s="3">
        <v>45743</v>
      </c>
      <c r="AK211" s="3">
        <v>45739</v>
      </c>
      <c r="AL211" s="3">
        <v>45733</v>
      </c>
      <c r="AM211" s="3">
        <v>45740</v>
      </c>
      <c r="AN211" s="3">
        <v>45741</v>
      </c>
      <c r="AO211" s="3">
        <v>45741</v>
      </c>
      <c r="AP211" s="3">
        <v>45738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129</v>
      </c>
      <c r="BD211" s="56">
        <v>0</v>
      </c>
    </row>
    <row r="212" spans="1:56" ht="28.5" customHeight="1" x14ac:dyDescent="0.45">
      <c r="A212" s="3">
        <v>45727</v>
      </c>
      <c r="B212" s="14" t="s">
        <v>581</v>
      </c>
      <c r="C212" s="9" t="s">
        <v>115</v>
      </c>
      <c r="D212" s="13" t="s">
        <v>296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45743</v>
      </c>
      <c r="U212" s="11">
        <v>5000</v>
      </c>
      <c r="V212" s="10">
        <v>0</v>
      </c>
      <c r="W212" s="10">
        <v>5000</v>
      </c>
      <c r="X212" s="10">
        <v>5400</v>
      </c>
      <c r="Y212" s="10">
        <v>0</v>
      </c>
      <c r="Z212" s="9" t="s">
        <v>128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123</v>
      </c>
      <c r="AH212" s="1" t="s">
        <v>68</v>
      </c>
      <c r="AI212" s="1">
        <v>4</v>
      </c>
      <c r="AJ212" s="3">
        <v>45743</v>
      </c>
      <c r="AK212" s="3">
        <v>45739</v>
      </c>
      <c r="AL212" s="3">
        <v>45733</v>
      </c>
      <c r="AM212" s="3">
        <v>45740</v>
      </c>
      <c r="AN212" s="3">
        <v>45741</v>
      </c>
      <c r="AO212" s="3">
        <v>45741</v>
      </c>
      <c r="AP212" s="3">
        <v>45738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129</v>
      </c>
      <c r="BD212" s="56">
        <v>0</v>
      </c>
    </row>
    <row r="213" spans="1:56" ht="28.5" customHeight="1" x14ac:dyDescent="0.45">
      <c r="A213" s="3">
        <v>45727</v>
      </c>
      <c r="B213" s="14" t="s">
        <v>581</v>
      </c>
      <c r="C213" s="9" t="s">
        <v>115</v>
      </c>
      <c r="D213" s="13" t="s">
        <v>556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45743</v>
      </c>
      <c r="U213" s="11">
        <v>15000</v>
      </c>
      <c r="V213" s="10">
        <v>0</v>
      </c>
      <c r="W213" s="10">
        <v>15000</v>
      </c>
      <c r="X213" s="10">
        <v>16000</v>
      </c>
      <c r="Y213" s="10">
        <v>0</v>
      </c>
      <c r="Z213" s="9" t="s">
        <v>128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68</v>
      </c>
      <c r="AI213" s="1">
        <v>4</v>
      </c>
      <c r="AJ213" s="3">
        <v>45743</v>
      </c>
      <c r="AK213" s="3">
        <v>45739</v>
      </c>
      <c r="AL213" s="3">
        <v>45733</v>
      </c>
      <c r="AM213" s="3">
        <v>45740</v>
      </c>
      <c r="AN213" s="3">
        <v>45741</v>
      </c>
      <c r="AO213" s="3">
        <v>45741</v>
      </c>
      <c r="AP213" s="3">
        <v>45738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129</v>
      </c>
      <c r="BD213" s="56">
        <v>0</v>
      </c>
    </row>
    <row r="214" spans="1:56" ht="28.5" customHeight="1" x14ac:dyDescent="0.45">
      <c r="A214" s="3">
        <v>45734</v>
      </c>
      <c r="B214" s="14" t="s">
        <v>648</v>
      </c>
      <c r="C214" s="9" t="s">
        <v>115</v>
      </c>
      <c r="D214" s="13" t="s">
        <v>59</v>
      </c>
      <c r="E214" s="9">
        <v>21</v>
      </c>
      <c r="F214" s="9">
        <v>37</v>
      </c>
      <c r="G214" s="9" t="s">
        <v>60</v>
      </c>
      <c r="H214" s="9" t="s">
        <v>76</v>
      </c>
      <c r="I214" s="9">
        <v>100</v>
      </c>
      <c r="J214" s="9" t="s">
        <v>57</v>
      </c>
      <c r="K214" s="9">
        <v>5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45743</v>
      </c>
      <c r="U214" s="11">
        <v>20000</v>
      </c>
      <c r="V214" s="10">
        <v>0</v>
      </c>
      <c r="W214" s="10">
        <v>20000</v>
      </c>
      <c r="X214" s="10">
        <v>0</v>
      </c>
      <c r="Y214" s="10">
        <v>0</v>
      </c>
      <c r="Z214" s="9" t="s">
        <v>128</v>
      </c>
      <c r="AA214" s="8">
        <v>21513.800000000003</v>
      </c>
      <c r="AB214" s="8">
        <v>21513.800000000003</v>
      </c>
      <c r="AC214" s="8">
        <v>0</v>
      </c>
      <c r="AD214" s="8">
        <v>21513.800000000003</v>
      </c>
      <c r="AE214" s="8">
        <v>0</v>
      </c>
      <c r="AF214" s="8">
        <v>0</v>
      </c>
      <c r="AG214" s="1" t="s">
        <v>122</v>
      </c>
      <c r="AH214" s="1" t="s">
        <v>163</v>
      </c>
      <c r="AI214" s="1">
        <v>2</v>
      </c>
      <c r="AJ214" s="3">
        <v>45743</v>
      </c>
      <c r="AK214" s="3">
        <v>45741</v>
      </c>
      <c r="AL214" s="3">
        <v>0</v>
      </c>
      <c r="AM214" s="3">
        <v>0</v>
      </c>
      <c r="AN214" s="3">
        <v>0</v>
      </c>
      <c r="AO214" s="3">
        <v>45742</v>
      </c>
      <c r="AP214" s="3">
        <v>45738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158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129</v>
      </c>
      <c r="BD214" s="56">
        <v>0</v>
      </c>
    </row>
    <row r="215" spans="1:56" ht="28.5" customHeight="1" x14ac:dyDescent="0.45">
      <c r="A215" s="3">
        <v>45736</v>
      </c>
      <c r="B215" s="14" t="s">
        <v>138</v>
      </c>
      <c r="C215" s="9" t="s">
        <v>80</v>
      </c>
      <c r="D215" s="13" t="s">
        <v>371</v>
      </c>
      <c r="E215" s="9">
        <v>21</v>
      </c>
      <c r="F215" s="9">
        <v>40</v>
      </c>
      <c r="G215" s="9" t="s">
        <v>60</v>
      </c>
      <c r="H215" s="9" t="s">
        <v>76</v>
      </c>
      <c r="I215" s="9">
        <v>108</v>
      </c>
      <c r="J215" s="9" t="s">
        <v>57</v>
      </c>
      <c r="K215" s="9">
        <v>5</v>
      </c>
      <c r="L215" s="9" t="s">
        <v>92</v>
      </c>
      <c r="M215" s="10">
        <v>22</v>
      </c>
      <c r="N215" s="9">
        <v>42</v>
      </c>
      <c r="O215" s="9">
        <v>40</v>
      </c>
      <c r="P215" s="10">
        <v>68.387785804799989</v>
      </c>
      <c r="Q215" s="10">
        <v>0</v>
      </c>
      <c r="R215" s="10">
        <v>68.387785804799989</v>
      </c>
      <c r="S215" s="9" t="s">
        <v>67</v>
      </c>
      <c r="T215" s="12">
        <v>45747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128</v>
      </c>
      <c r="AA215" s="8">
        <v>3478.5300000000007</v>
      </c>
      <c r="AB215" s="8">
        <v>3478.5300000000007</v>
      </c>
      <c r="AC215" s="8">
        <v>0</v>
      </c>
      <c r="AD215" s="8">
        <v>3478.5300000000007</v>
      </c>
      <c r="AE215" s="8">
        <v>0</v>
      </c>
      <c r="AF215" s="8">
        <v>0</v>
      </c>
      <c r="AG215" s="1" t="s">
        <v>61</v>
      </c>
      <c r="AH215" s="1" t="s">
        <v>68</v>
      </c>
      <c r="AI215" s="1">
        <v>4</v>
      </c>
      <c r="AJ215" s="3">
        <v>45747</v>
      </c>
      <c r="AK215" s="3">
        <v>45743</v>
      </c>
      <c r="AL215" s="3">
        <v>45737</v>
      </c>
      <c r="AM215" s="3">
        <v>45744</v>
      </c>
      <c r="AN215" s="3">
        <v>45745</v>
      </c>
      <c r="AO215" s="3">
        <v>45745</v>
      </c>
      <c r="AP215" s="3">
        <v>45742</v>
      </c>
      <c r="AQ215" s="3">
        <v>45746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129</v>
      </c>
      <c r="BD215" s="56">
        <v>0</v>
      </c>
    </row>
    <row r="216" spans="1:56" ht="28.5" customHeight="1" x14ac:dyDescent="0.45">
      <c r="A216" s="3">
        <v>45736</v>
      </c>
      <c r="B216" s="14" t="s">
        <v>138</v>
      </c>
      <c r="C216" s="9" t="s">
        <v>80</v>
      </c>
      <c r="D216" s="13" t="s">
        <v>672</v>
      </c>
      <c r="E216" s="9">
        <v>21</v>
      </c>
      <c r="F216" s="9">
        <v>38</v>
      </c>
      <c r="G216" s="9" t="s">
        <v>60</v>
      </c>
      <c r="H216" s="9" t="s">
        <v>76</v>
      </c>
      <c r="I216" s="9">
        <v>102</v>
      </c>
      <c r="J216" s="9" t="s">
        <v>57</v>
      </c>
      <c r="K216" s="9">
        <v>5</v>
      </c>
      <c r="L216" s="9" t="s">
        <v>92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>
        <v>45747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128</v>
      </c>
      <c r="AA216" s="8">
        <v>3310.89</v>
      </c>
      <c r="AB216" s="8">
        <v>3310.89</v>
      </c>
      <c r="AC216" s="8">
        <v>0</v>
      </c>
      <c r="AD216" s="8">
        <v>3310.89</v>
      </c>
      <c r="AE216" s="8">
        <v>0</v>
      </c>
      <c r="AF216" s="8">
        <v>0</v>
      </c>
      <c r="AG216" s="1" t="s">
        <v>61</v>
      </c>
      <c r="AH216" s="1" t="s">
        <v>68</v>
      </c>
      <c r="AI216" s="1">
        <v>4</v>
      </c>
      <c r="AJ216" s="3">
        <v>45747</v>
      </c>
      <c r="AK216" s="3">
        <v>45743</v>
      </c>
      <c r="AL216" s="3">
        <v>45737</v>
      </c>
      <c r="AM216" s="3">
        <v>45744</v>
      </c>
      <c r="AN216" s="3">
        <v>45745</v>
      </c>
      <c r="AO216" s="3">
        <v>45745</v>
      </c>
      <c r="AP216" s="3">
        <v>45742</v>
      </c>
      <c r="AQ216" s="3">
        <v>45746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129</v>
      </c>
      <c r="BD216" s="56">
        <v>0</v>
      </c>
    </row>
    <row r="217" spans="1:56" ht="28.5" customHeight="1" x14ac:dyDescent="0.45">
      <c r="A217" s="3">
        <v>45693</v>
      </c>
      <c r="B217" s="14" t="s">
        <v>401</v>
      </c>
      <c r="C217" s="9" t="s">
        <v>111</v>
      </c>
      <c r="D217" s="13" t="s">
        <v>192</v>
      </c>
      <c r="E217" s="9">
        <v>21</v>
      </c>
      <c r="F217" s="9">
        <v>40</v>
      </c>
      <c r="G217" s="9" t="s">
        <v>60</v>
      </c>
      <c r="H217" s="9" t="s">
        <v>66</v>
      </c>
      <c r="I217" s="9">
        <v>108</v>
      </c>
      <c r="J217" s="9" t="s">
        <v>57</v>
      </c>
      <c r="K217" s="9">
        <v>5</v>
      </c>
      <c r="L217" s="9" t="s">
        <v>91</v>
      </c>
      <c r="M217" s="10">
        <v>22</v>
      </c>
      <c r="N217" s="9">
        <v>42</v>
      </c>
      <c r="O217" s="9">
        <v>40</v>
      </c>
      <c r="P217" s="10">
        <v>0.43312264343039991</v>
      </c>
      <c r="Q217" s="10">
        <v>0</v>
      </c>
      <c r="R217" s="10">
        <v>0.43312264343039991</v>
      </c>
      <c r="S217" s="9" t="s">
        <v>67</v>
      </c>
      <c r="T217" s="12">
        <v>45754</v>
      </c>
      <c r="U217" s="11">
        <v>5000</v>
      </c>
      <c r="V217" s="10">
        <v>4981</v>
      </c>
      <c r="W217" s="10">
        <v>19</v>
      </c>
      <c r="X217" s="10">
        <v>5398</v>
      </c>
      <c r="Y217" s="10">
        <v>0</v>
      </c>
      <c r="Z217" s="9" t="s">
        <v>128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61</v>
      </c>
      <c r="AH217" s="1" t="s">
        <v>68</v>
      </c>
      <c r="AI217" s="1">
        <v>4</v>
      </c>
      <c r="AJ217" s="3">
        <v>45754</v>
      </c>
      <c r="AK217" s="3">
        <v>45750</v>
      </c>
      <c r="AL217" s="3">
        <v>45744</v>
      </c>
      <c r="AM217" s="3">
        <v>45751</v>
      </c>
      <c r="AN217" s="3">
        <v>45752</v>
      </c>
      <c r="AO217" s="3">
        <v>45752</v>
      </c>
      <c r="AP217" s="3">
        <v>45749</v>
      </c>
      <c r="AQ217" s="3">
        <v>45753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129</v>
      </c>
      <c r="BD217" s="56">
        <v>0</v>
      </c>
    </row>
    <row r="218" spans="1:56" ht="28.5" customHeight="1" x14ac:dyDescent="0.45">
      <c r="A218" s="3" t="s">
        <v>146</v>
      </c>
      <c r="B218" s="14" t="s">
        <v>146</v>
      </c>
      <c r="C218" s="9" t="s">
        <v>115</v>
      </c>
      <c r="D218" s="13" t="s">
        <v>61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45777</v>
      </c>
      <c r="U218" s="11">
        <v>40000</v>
      </c>
      <c r="V218" s="10">
        <v>0</v>
      </c>
      <c r="W218" s="10">
        <v>40000</v>
      </c>
      <c r="X218" s="10">
        <v>0</v>
      </c>
      <c r="Y218" s="10">
        <v>42000</v>
      </c>
      <c r="Z218" s="9" t="s">
        <v>128</v>
      </c>
      <c r="AA218" s="8">
        <v>43027.600000000006</v>
      </c>
      <c r="AB218" s="8">
        <v>43027.600000000006</v>
      </c>
      <c r="AC218" s="8">
        <v>0</v>
      </c>
      <c r="AD218" s="8">
        <v>43027.600000000006</v>
      </c>
      <c r="AE218" s="8">
        <v>0</v>
      </c>
      <c r="AF218" s="8">
        <v>0</v>
      </c>
      <c r="AG218" s="1" t="s">
        <v>123</v>
      </c>
      <c r="AH218" s="1" t="s">
        <v>68</v>
      </c>
      <c r="AI218" s="1">
        <v>4</v>
      </c>
      <c r="AJ218" s="3">
        <v>45777</v>
      </c>
      <c r="AK218" s="3">
        <v>45773</v>
      </c>
      <c r="AL218" s="3">
        <v>45767</v>
      </c>
      <c r="AM218" s="3">
        <v>45774</v>
      </c>
      <c r="AN218" s="3">
        <v>45775</v>
      </c>
      <c r="AO218" s="3">
        <v>45775</v>
      </c>
      <c r="AP218" s="3">
        <v>45772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129</v>
      </c>
      <c r="BD218" s="56">
        <v>0</v>
      </c>
    </row>
    <row r="219" spans="1:56" ht="28.5" customHeight="1" x14ac:dyDescent="0.45">
      <c r="A219" s="3" t="s">
        <v>146</v>
      </c>
      <c r="B219" s="14" t="s">
        <v>146</v>
      </c>
      <c r="C219" s="9" t="s">
        <v>207</v>
      </c>
      <c r="D219" s="13" t="s">
        <v>61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92</v>
      </c>
      <c r="M219" s="10">
        <v>22</v>
      </c>
      <c r="N219" s="9">
        <v>40</v>
      </c>
      <c r="O219" s="9">
        <v>40</v>
      </c>
      <c r="P219" s="10">
        <v>651.31224575999988</v>
      </c>
      <c r="Q219" s="10">
        <v>0</v>
      </c>
      <c r="R219" s="10">
        <v>651.31224575999988</v>
      </c>
      <c r="S219" s="9" t="s">
        <v>114</v>
      </c>
      <c r="T219" s="12">
        <v>45777</v>
      </c>
      <c r="U219" s="11">
        <v>30000</v>
      </c>
      <c r="V219" s="10">
        <v>0</v>
      </c>
      <c r="W219" s="10">
        <v>30000</v>
      </c>
      <c r="X219" s="10">
        <v>0</v>
      </c>
      <c r="Y219" s="10">
        <v>31500</v>
      </c>
      <c r="Z219" s="9" t="s">
        <v>128</v>
      </c>
      <c r="AA219" s="8">
        <v>32270.700000000004</v>
      </c>
      <c r="AB219" s="8">
        <v>32270.700000000004</v>
      </c>
      <c r="AC219" s="8">
        <v>0</v>
      </c>
      <c r="AD219" s="8">
        <v>32270.700000000004</v>
      </c>
      <c r="AE219" s="8">
        <v>0</v>
      </c>
      <c r="AF219" s="8">
        <v>0</v>
      </c>
      <c r="AG219" s="1" t="s">
        <v>61</v>
      </c>
      <c r="AH219" s="1" t="s">
        <v>68</v>
      </c>
      <c r="AI219" s="1">
        <v>4</v>
      </c>
      <c r="AJ219" s="3">
        <v>45777</v>
      </c>
      <c r="AK219" s="3">
        <v>45773</v>
      </c>
      <c r="AL219" s="3">
        <v>45767</v>
      </c>
      <c r="AM219" s="3">
        <v>45774</v>
      </c>
      <c r="AN219" s="3">
        <v>45775</v>
      </c>
      <c r="AO219" s="3">
        <v>45775</v>
      </c>
      <c r="AP219" s="3">
        <v>45772</v>
      </c>
      <c r="AQ219" s="3">
        <v>45776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129</v>
      </c>
      <c r="BD219" s="56">
        <v>0</v>
      </c>
    </row>
    <row r="220" spans="1:56" ht="28.5" customHeight="1" x14ac:dyDescent="0.45">
      <c r="A220" s="3" t="s">
        <v>146</v>
      </c>
      <c r="B220" s="14" t="s">
        <v>146</v>
      </c>
      <c r="C220" s="9" t="s">
        <v>350</v>
      </c>
      <c r="D220" s="13" t="s">
        <v>61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92</v>
      </c>
      <c r="M220" s="10">
        <v>22</v>
      </c>
      <c r="N220" s="9">
        <v>40</v>
      </c>
      <c r="O220" s="9">
        <v>40</v>
      </c>
      <c r="P220" s="10">
        <v>217.10408191999997</v>
      </c>
      <c r="Q220" s="10">
        <v>0</v>
      </c>
      <c r="R220" s="10">
        <v>217.10408191999997</v>
      </c>
      <c r="S220" s="9" t="s">
        <v>114</v>
      </c>
      <c r="T220" s="12">
        <v>45777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128</v>
      </c>
      <c r="AA220" s="8">
        <v>10756.900000000001</v>
      </c>
      <c r="AB220" s="8">
        <v>10756.900000000001</v>
      </c>
      <c r="AC220" s="8">
        <v>0</v>
      </c>
      <c r="AD220" s="8">
        <v>10756.900000000001</v>
      </c>
      <c r="AE220" s="8">
        <v>0</v>
      </c>
      <c r="AF220" s="8">
        <v>0</v>
      </c>
      <c r="AG220" s="1" t="s">
        <v>123</v>
      </c>
      <c r="AH220" s="1" t="s">
        <v>68</v>
      </c>
      <c r="AI220" s="1">
        <v>4</v>
      </c>
      <c r="AJ220" s="3">
        <v>45777</v>
      </c>
      <c r="AK220" s="3">
        <v>45773</v>
      </c>
      <c r="AL220" s="3">
        <v>45767</v>
      </c>
      <c r="AM220" s="3">
        <v>45774</v>
      </c>
      <c r="AN220" s="3">
        <v>45775</v>
      </c>
      <c r="AO220" s="3">
        <v>45775</v>
      </c>
      <c r="AP220" s="3">
        <v>45772</v>
      </c>
      <c r="AQ220" s="3">
        <v>45776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129</v>
      </c>
      <c r="BD220" s="56">
        <v>0</v>
      </c>
    </row>
    <row r="221" spans="1:56" ht="28.5" customHeight="1" x14ac:dyDescent="0.45">
      <c r="A221" s="3" t="s">
        <v>146</v>
      </c>
      <c r="B221" s="14" t="s">
        <v>146</v>
      </c>
      <c r="C221" s="9" t="s">
        <v>113</v>
      </c>
      <c r="D221" s="13" t="s">
        <v>159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114</v>
      </c>
      <c r="T221" s="12">
        <v>45777</v>
      </c>
      <c r="U221" s="11">
        <v>20000</v>
      </c>
      <c r="V221" s="10">
        <v>0</v>
      </c>
      <c r="W221" s="10">
        <v>20000</v>
      </c>
      <c r="X221" s="10">
        <v>0</v>
      </c>
      <c r="Y221" s="10">
        <v>21000</v>
      </c>
      <c r="Z221" s="9" t="s">
        <v>128</v>
      </c>
      <c r="AA221" s="8">
        <v>21513.800000000003</v>
      </c>
      <c r="AB221" s="8">
        <v>0</v>
      </c>
      <c r="AC221" s="8">
        <v>21513.800000000003</v>
      </c>
      <c r="AD221" s="8">
        <v>0</v>
      </c>
      <c r="AE221" s="8">
        <v>21513.800000000003</v>
      </c>
      <c r="AF221" s="8">
        <v>0</v>
      </c>
      <c r="AG221" s="1" t="s">
        <v>123</v>
      </c>
      <c r="AH221" s="1" t="s">
        <v>68</v>
      </c>
      <c r="AI221" s="1">
        <v>4</v>
      </c>
      <c r="AJ221" s="3">
        <v>45777</v>
      </c>
      <c r="AK221" s="3">
        <v>45773</v>
      </c>
      <c r="AL221" s="3">
        <v>45767</v>
      </c>
      <c r="AM221" s="3">
        <v>45774</v>
      </c>
      <c r="AN221" s="3">
        <v>45775</v>
      </c>
      <c r="AO221" s="3">
        <v>45775</v>
      </c>
      <c r="AP221" s="3">
        <v>45772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129</v>
      </c>
      <c r="BD221" s="56">
        <v>1547.1290706666666</v>
      </c>
    </row>
    <row r="222" spans="1:56" ht="28.5" customHeight="1" x14ac:dyDescent="0.45">
      <c r="A222" s="3" t="s">
        <v>146</v>
      </c>
      <c r="B222" s="14" t="s">
        <v>146</v>
      </c>
      <c r="C222" s="9" t="s">
        <v>111</v>
      </c>
      <c r="D222" s="13" t="s">
        <v>61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91</v>
      </c>
      <c r="M222" s="10">
        <v>22</v>
      </c>
      <c r="N222" s="9">
        <v>42</v>
      </c>
      <c r="O222" s="9">
        <v>40</v>
      </c>
      <c r="P222" s="10">
        <v>227.95928601599996</v>
      </c>
      <c r="Q222" s="10">
        <v>0</v>
      </c>
      <c r="R222" s="10">
        <v>227.95928601599996</v>
      </c>
      <c r="S222" s="9" t="s">
        <v>67</v>
      </c>
      <c r="T222" s="12">
        <v>45777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128</v>
      </c>
      <c r="AA222" s="8">
        <v>11595.1</v>
      </c>
      <c r="AB222" s="8">
        <v>11595.1</v>
      </c>
      <c r="AC222" s="8">
        <v>0</v>
      </c>
      <c r="AD222" s="8">
        <v>11595.1</v>
      </c>
      <c r="AE222" s="8">
        <v>0</v>
      </c>
      <c r="AF222" s="8">
        <v>0</v>
      </c>
      <c r="AG222" s="1" t="s">
        <v>123</v>
      </c>
      <c r="AH222" s="1" t="s">
        <v>68</v>
      </c>
      <c r="AI222" s="1">
        <v>4</v>
      </c>
      <c r="AJ222" s="3">
        <v>45777</v>
      </c>
      <c r="AK222" s="3">
        <v>45773</v>
      </c>
      <c r="AL222" s="3">
        <v>45767</v>
      </c>
      <c r="AM222" s="3">
        <v>45774</v>
      </c>
      <c r="AN222" s="3">
        <v>45775</v>
      </c>
      <c r="AO222" s="3">
        <v>45775</v>
      </c>
      <c r="AP222" s="3">
        <v>45772</v>
      </c>
      <c r="AQ222" s="3">
        <v>45776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129</v>
      </c>
      <c r="BD222" s="56">
        <v>0</v>
      </c>
    </row>
    <row r="223" spans="1:56" ht="28.5" customHeight="1" x14ac:dyDescent="0.45">
      <c r="A223" s="3">
        <v>45631</v>
      </c>
      <c r="B223" s="14" t="s">
        <v>270</v>
      </c>
      <c r="C223" s="9" t="s">
        <v>113</v>
      </c>
      <c r="D223" s="13" t="s">
        <v>159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 t="s">
        <v>63</v>
      </c>
      <c r="U223" s="11">
        <v>16000</v>
      </c>
      <c r="V223" s="10">
        <v>0</v>
      </c>
      <c r="W223" s="10">
        <v>16000</v>
      </c>
      <c r="X223" s="10">
        <v>0</v>
      </c>
      <c r="Y223" s="10">
        <v>16800</v>
      </c>
      <c r="Z223" s="9" t="s">
        <v>128</v>
      </c>
      <c r="AA223" s="8">
        <v>17211.04</v>
      </c>
      <c r="AB223" s="8">
        <v>17211.04</v>
      </c>
      <c r="AC223" s="8">
        <v>0</v>
      </c>
      <c r="AD223" s="8">
        <v>17211.04</v>
      </c>
      <c r="AE223" s="8">
        <v>0</v>
      </c>
      <c r="AF223" s="8">
        <v>0</v>
      </c>
      <c r="AG223" s="1" t="s">
        <v>123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331</v>
      </c>
      <c r="AZ223" s="2">
        <v>0</v>
      </c>
      <c r="BA223" s="2">
        <v>0</v>
      </c>
      <c r="BB223" s="2">
        <v>0</v>
      </c>
      <c r="BC223" s="1" t="s">
        <v>129</v>
      </c>
      <c r="BD223" s="56">
        <v>0</v>
      </c>
    </row>
    <row r="224" spans="1:56" ht="28.5" customHeight="1" x14ac:dyDescent="0.45">
      <c r="A224" s="3">
        <v>45628</v>
      </c>
      <c r="B224" s="14" t="s">
        <v>263</v>
      </c>
      <c r="C224" s="9" t="s">
        <v>113</v>
      </c>
      <c r="D224" s="13" t="s">
        <v>159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 t="s">
        <v>63</v>
      </c>
      <c r="U224" s="11">
        <v>16000</v>
      </c>
      <c r="V224" s="10">
        <v>1759</v>
      </c>
      <c r="W224" s="10">
        <v>14241</v>
      </c>
      <c r="X224" s="10">
        <v>0</v>
      </c>
      <c r="Y224" s="10">
        <v>14953.050000000001</v>
      </c>
      <c r="Z224" s="9" t="s">
        <v>128</v>
      </c>
      <c r="AA224" s="8">
        <v>15318.901290000002</v>
      </c>
      <c r="AB224" s="8">
        <v>15318.901290000002</v>
      </c>
      <c r="AC224" s="8">
        <v>0</v>
      </c>
      <c r="AD224" s="8">
        <v>15318.901290000002</v>
      </c>
      <c r="AE224" s="8">
        <v>0</v>
      </c>
      <c r="AF224" s="8">
        <v>0</v>
      </c>
      <c r="AG224" s="1" t="s">
        <v>123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330</v>
      </c>
      <c r="AZ224" s="2">
        <v>0</v>
      </c>
      <c r="BA224" s="2">
        <v>0</v>
      </c>
      <c r="BB224" s="2">
        <v>0</v>
      </c>
      <c r="BC224" s="1" t="s">
        <v>129</v>
      </c>
      <c r="BD224" s="56">
        <v>0</v>
      </c>
    </row>
    <row r="225" spans="1:56" ht="28.5" customHeight="1" x14ac:dyDescent="0.45">
      <c r="A225" s="3">
        <v>45631</v>
      </c>
      <c r="B225" s="14" t="s">
        <v>271</v>
      </c>
      <c r="C225" s="9" t="s">
        <v>113</v>
      </c>
      <c r="D225" s="13" t="s">
        <v>159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114</v>
      </c>
      <c r="T225" s="12" t="s">
        <v>63</v>
      </c>
      <c r="U225" s="11">
        <v>16000</v>
      </c>
      <c r="V225" s="10">
        <v>0</v>
      </c>
      <c r="W225" s="10">
        <v>16000</v>
      </c>
      <c r="X225" s="10">
        <v>0</v>
      </c>
      <c r="Y225" s="10">
        <v>16800</v>
      </c>
      <c r="Z225" s="9" t="s">
        <v>128</v>
      </c>
      <c r="AA225" s="8">
        <v>17211.04</v>
      </c>
      <c r="AB225" s="8">
        <v>17211.04</v>
      </c>
      <c r="AC225" s="8">
        <v>0</v>
      </c>
      <c r="AD225" s="8">
        <v>17211.04</v>
      </c>
      <c r="AE225" s="8">
        <v>0</v>
      </c>
      <c r="AF225" s="8">
        <v>0</v>
      </c>
      <c r="AG225" s="1" t="s">
        <v>123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 t="s">
        <v>332</v>
      </c>
      <c r="AZ225" s="2">
        <v>0</v>
      </c>
      <c r="BA225" s="2">
        <v>0</v>
      </c>
      <c r="BB225" s="2">
        <v>0</v>
      </c>
      <c r="BC225" s="1" t="s">
        <v>129</v>
      </c>
      <c r="BD225" s="56">
        <v>0</v>
      </c>
    </row>
    <row r="226" spans="1:56" ht="28.5" customHeight="1" x14ac:dyDescent="0.45">
      <c r="A226" s="3">
        <v>45693</v>
      </c>
      <c r="B226" s="14" t="s">
        <v>400</v>
      </c>
      <c r="C226" s="9" t="s">
        <v>111</v>
      </c>
      <c r="D226" s="13" t="s">
        <v>397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40</v>
      </c>
      <c r="O226" s="9">
        <v>40</v>
      </c>
      <c r="P226" s="10">
        <v>65.13122457599998</v>
      </c>
      <c r="Q226" s="10">
        <v>0</v>
      </c>
      <c r="R226" s="10">
        <v>65.13122457599998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128</v>
      </c>
      <c r="AA226" s="8">
        <v>3310.89</v>
      </c>
      <c r="AB226" s="8">
        <v>3310.89</v>
      </c>
      <c r="AC226" s="8">
        <v>0</v>
      </c>
      <c r="AD226" s="8">
        <v>3310.89</v>
      </c>
      <c r="AE226" s="8">
        <v>0</v>
      </c>
      <c r="AF226" s="8">
        <v>0</v>
      </c>
      <c r="AG226" s="1" t="s">
        <v>123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129</v>
      </c>
      <c r="BD226" s="56">
        <v>0</v>
      </c>
    </row>
    <row r="227" spans="1:56" ht="28.5" customHeight="1" x14ac:dyDescent="0.45">
      <c r="A227" s="3">
        <v>45693</v>
      </c>
      <c r="B227" s="14" t="s">
        <v>401</v>
      </c>
      <c r="C227" s="9" t="s">
        <v>111</v>
      </c>
      <c r="D227" s="13" t="s">
        <v>192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91</v>
      </c>
      <c r="M227" s="10">
        <v>22</v>
      </c>
      <c r="N227" s="9">
        <v>42</v>
      </c>
      <c r="O227" s="9">
        <v>40</v>
      </c>
      <c r="P227" s="10">
        <v>113.97964300799998</v>
      </c>
      <c r="Q227" s="10">
        <v>0</v>
      </c>
      <c r="R227" s="10">
        <v>113.97964300799998</v>
      </c>
      <c r="S227" s="9" t="s">
        <v>67</v>
      </c>
      <c r="T227" s="12" t="s">
        <v>63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128</v>
      </c>
      <c r="AA227" s="8">
        <v>5797.55</v>
      </c>
      <c r="AB227" s="8">
        <v>5797.55</v>
      </c>
      <c r="AC227" s="8">
        <v>0</v>
      </c>
      <c r="AD227" s="8">
        <v>5797.55</v>
      </c>
      <c r="AE227" s="8">
        <v>0</v>
      </c>
      <c r="AF227" s="8">
        <v>0</v>
      </c>
      <c r="AG227" s="1" t="s">
        <v>123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129</v>
      </c>
      <c r="BD227" s="56">
        <v>0</v>
      </c>
    </row>
    <row r="228" spans="1:56" ht="28.5" customHeight="1" x14ac:dyDescent="0.45">
      <c r="A228" s="3">
        <v>45667</v>
      </c>
      <c r="B228" s="14" t="s">
        <v>342</v>
      </c>
      <c r="C228" s="9" t="s">
        <v>111</v>
      </c>
      <c r="D228" s="13" t="s">
        <v>336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91</v>
      </c>
      <c r="M228" s="10">
        <v>22</v>
      </c>
      <c r="N228" s="9">
        <v>40</v>
      </c>
      <c r="O228" s="9">
        <v>40</v>
      </c>
      <c r="P228" s="10">
        <v>86.841632767999982</v>
      </c>
      <c r="Q228" s="10">
        <v>0</v>
      </c>
      <c r="R228" s="10">
        <v>86.841632767999982</v>
      </c>
      <c r="S228" s="9" t="s">
        <v>67</v>
      </c>
      <c r="T228" s="12" t="s">
        <v>63</v>
      </c>
      <c r="U228" s="11">
        <v>4000</v>
      </c>
      <c r="V228" s="10">
        <v>0</v>
      </c>
      <c r="W228" s="10">
        <v>4000</v>
      </c>
      <c r="X228" s="10">
        <v>0</v>
      </c>
      <c r="Y228" s="10">
        <v>4200</v>
      </c>
      <c r="Z228" s="9" t="s">
        <v>128</v>
      </c>
      <c r="AA228" s="8">
        <v>4414.5199999999995</v>
      </c>
      <c r="AB228" s="8">
        <v>4414.5199999999995</v>
      </c>
      <c r="AC228" s="8">
        <v>0</v>
      </c>
      <c r="AD228" s="8">
        <v>4414.5199999999995</v>
      </c>
      <c r="AE228" s="8">
        <v>0</v>
      </c>
      <c r="AF228" s="8">
        <v>0</v>
      </c>
      <c r="AG228" s="1" t="s">
        <v>123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129</v>
      </c>
      <c r="BD228" s="56">
        <v>0</v>
      </c>
    </row>
    <row r="229" spans="1:56" ht="28.5" customHeight="1" x14ac:dyDescent="0.45">
      <c r="A229" s="3" t="s">
        <v>146</v>
      </c>
      <c r="B229" s="14" t="s">
        <v>146</v>
      </c>
      <c r="C229" s="9" t="s">
        <v>113</v>
      </c>
      <c r="D229" s="13" t="s">
        <v>159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128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122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129</v>
      </c>
      <c r="BD229" s="56">
        <v>0</v>
      </c>
    </row>
    <row r="230" spans="1:56" ht="28.5" customHeight="1" x14ac:dyDescent="0.45">
      <c r="A230" s="3">
        <v>45548</v>
      </c>
      <c r="B230" s="14" t="s">
        <v>216</v>
      </c>
      <c r="C230" s="9" t="s">
        <v>111</v>
      </c>
      <c r="D230" s="13" t="s">
        <v>210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91</v>
      </c>
      <c r="M230" s="10">
        <v>22</v>
      </c>
      <c r="N230" s="9">
        <v>40</v>
      </c>
      <c r="O230" s="9">
        <v>40</v>
      </c>
      <c r="P230" s="10">
        <v>217.10408191999997</v>
      </c>
      <c r="Q230" s="10">
        <v>0</v>
      </c>
      <c r="R230" s="10">
        <v>217.10408191999997</v>
      </c>
      <c r="S230" s="9" t="s">
        <v>67</v>
      </c>
      <c r="T230" s="12" t="s">
        <v>63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128</v>
      </c>
      <c r="AA230" s="8">
        <v>11036.3</v>
      </c>
      <c r="AB230" s="8">
        <v>11036.3</v>
      </c>
      <c r="AC230" s="8">
        <v>0</v>
      </c>
      <c r="AD230" s="8">
        <v>11036.3</v>
      </c>
      <c r="AE230" s="8">
        <v>0</v>
      </c>
      <c r="AF230" s="8">
        <v>0</v>
      </c>
      <c r="AG230" s="1" t="s">
        <v>126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129</v>
      </c>
      <c r="BD230" s="56">
        <v>0</v>
      </c>
    </row>
    <row r="231" spans="1:56" ht="28.5" customHeight="1" x14ac:dyDescent="0.45">
      <c r="A231" s="3">
        <v>45066</v>
      </c>
      <c r="B231" s="14" t="s">
        <v>136</v>
      </c>
      <c r="C231" s="9" t="s">
        <v>80</v>
      </c>
      <c r="D231" s="13" t="s">
        <v>135</v>
      </c>
      <c r="E231" s="9">
        <v>21</v>
      </c>
      <c r="F231" s="9">
        <v>38</v>
      </c>
      <c r="G231" s="9" t="s">
        <v>60</v>
      </c>
      <c r="H231" s="9" t="s">
        <v>76</v>
      </c>
      <c r="I231" s="9">
        <v>102</v>
      </c>
      <c r="J231" s="9" t="s">
        <v>57</v>
      </c>
      <c r="K231" s="9">
        <v>5</v>
      </c>
      <c r="L231" s="9" t="s">
        <v>92</v>
      </c>
      <c r="M231" s="10">
        <v>22</v>
      </c>
      <c r="N231" s="9">
        <v>40</v>
      </c>
      <c r="O231" s="9">
        <v>40</v>
      </c>
      <c r="P231" s="10">
        <v>108.55204095999999</v>
      </c>
      <c r="Q231" s="10">
        <v>0</v>
      </c>
      <c r="R231" s="10">
        <v>108.55204095999999</v>
      </c>
      <c r="S231" s="9" t="s">
        <v>67</v>
      </c>
      <c r="T231" s="12" t="s">
        <v>63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128</v>
      </c>
      <c r="AA231" s="8">
        <v>5518.15</v>
      </c>
      <c r="AB231" s="8">
        <v>5518.15</v>
      </c>
      <c r="AC231" s="8">
        <v>0</v>
      </c>
      <c r="AD231" s="8">
        <v>5518.15</v>
      </c>
      <c r="AE231" s="8">
        <v>0</v>
      </c>
      <c r="AF231" s="8">
        <v>0</v>
      </c>
      <c r="AG231" s="1" t="s">
        <v>123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129</v>
      </c>
      <c r="BD231" s="56">
        <v>0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21</v>
      </c>
      <c r="F232" s="9">
        <v>37</v>
      </c>
      <c r="G232" s="9">
        <v>0</v>
      </c>
      <c r="H232" s="9">
        <v>0</v>
      </c>
      <c r="I232" s="9">
        <v>74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 t="s">
        <v>83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128</v>
      </c>
      <c r="AA232" s="8">
        <v>238042.61129000003</v>
      </c>
      <c r="AB232" s="8">
        <v>216528.81129000001</v>
      </c>
      <c r="AC232" s="8">
        <v>21513.800000000003</v>
      </c>
      <c r="AD232" s="8">
        <v>216528.81129000001</v>
      </c>
      <c r="AE232" s="8">
        <v>21513.800000000003</v>
      </c>
      <c r="AF232" s="8" t="s">
        <v>58</v>
      </c>
      <c r="AG232" s="1" t="s">
        <v>122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130</v>
      </c>
      <c r="BD232" s="56">
        <v>0</v>
      </c>
    </row>
    <row r="233" spans="1:56" ht="28.5" customHeight="1" x14ac:dyDescent="0.45">
      <c r="A233" s="3">
        <v>45720</v>
      </c>
      <c r="B233" s="14" t="s">
        <v>507</v>
      </c>
      <c r="C233" s="9" t="s">
        <v>493</v>
      </c>
      <c r="D233" s="13" t="s">
        <v>494</v>
      </c>
      <c r="E233" s="9">
        <v>22</v>
      </c>
      <c r="F233" s="9">
        <v>34</v>
      </c>
      <c r="G233" s="9" t="s">
        <v>60</v>
      </c>
      <c r="H233" s="9" t="s">
        <v>66</v>
      </c>
      <c r="I233" s="9">
        <v>115</v>
      </c>
      <c r="J233" s="9" t="s">
        <v>78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372</v>
      </c>
      <c r="T233" s="12">
        <v>45746</v>
      </c>
      <c r="U233" s="11">
        <v>300000</v>
      </c>
      <c r="V233" s="10">
        <v>125000</v>
      </c>
      <c r="W233" s="10">
        <v>175000</v>
      </c>
      <c r="X233" s="10">
        <v>151415</v>
      </c>
      <c r="Y233" s="10">
        <v>156014.25</v>
      </c>
      <c r="Z233" s="9" t="s">
        <v>413</v>
      </c>
      <c r="AA233" s="8">
        <v>154745.85414750001</v>
      </c>
      <c r="AB233" s="8">
        <v>82648</v>
      </c>
      <c r="AC233" s="8">
        <v>72097.854147500009</v>
      </c>
      <c r="AD233" s="8">
        <v>35000</v>
      </c>
      <c r="AE233" s="8">
        <v>119745.85414750001</v>
      </c>
      <c r="AF233" s="8">
        <v>0</v>
      </c>
      <c r="AG233" s="1" t="s">
        <v>123</v>
      </c>
      <c r="AH233" s="1" t="s">
        <v>68</v>
      </c>
      <c r="AI233" s="1">
        <v>4</v>
      </c>
      <c r="AJ233" s="3">
        <v>45746</v>
      </c>
      <c r="AK233" s="3">
        <v>45742</v>
      </c>
      <c r="AL233" s="3">
        <v>45736</v>
      </c>
      <c r="AM233" s="3">
        <v>45743</v>
      </c>
      <c r="AN233" s="3">
        <v>45744</v>
      </c>
      <c r="AO233" s="3">
        <v>45744</v>
      </c>
      <c r="AP233" s="3">
        <v>45741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416</v>
      </c>
      <c r="BD233" s="56">
        <v>7703.4153894798856</v>
      </c>
    </row>
    <row r="234" spans="1:56" ht="28.5" customHeight="1" x14ac:dyDescent="0.45">
      <c r="A234" s="3">
        <v>45720</v>
      </c>
      <c r="B234" s="14" t="s">
        <v>507</v>
      </c>
      <c r="C234" s="9" t="s">
        <v>493</v>
      </c>
      <c r="D234" s="13" t="s">
        <v>494</v>
      </c>
      <c r="E234" s="9">
        <v>22</v>
      </c>
      <c r="F234" s="9">
        <v>34</v>
      </c>
      <c r="G234" s="9" t="s">
        <v>60</v>
      </c>
      <c r="H234" s="9" t="s">
        <v>66</v>
      </c>
      <c r="I234" s="9">
        <v>115</v>
      </c>
      <c r="J234" s="9" t="s">
        <v>78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372</v>
      </c>
      <c r="T234" s="12">
        <v>45800</v>
      </c>
      <c r="U234" s="11">
        <v>3700000</v>
      </c>
      <c r="V234" s="10">
        <v>0</v>
      </c>
      <c r="W234" s="10">
        <v>3700000</v>
      </c>
      <c r="X234" s="10">
        <v>0</v>
      </c>
      <c r="Y234" s="10">
        <v>3885000</v>
      </c>
      <c r="Z234" s="9" t="s">
        <v>413</v>
      </c>
      <c r="AA234" s="8">
        <v>3669919.0000000005</v>
      </c>
      <c r="AB234" s="8">
        <v>0</v>
      </c>
      <c r="AC234" s="8">
        <v>3669919.0000000005</v>
      </c>
      <c r="AD234" s="8">
        <v>0</v>
      </c>
      <c r="AE234" s="8">
        <v>3669919.0000000005</v>
      </c>
      <c r="AF234" s="8">
        <v>0</v>
      </c>
      <c r="AG234" s="1" t="s">
        <v>123</v>
      </c>
      <c r="AH234" s="1" t="s">
        <v>68</v>
      </c>
      <c r="AI234" s="1">
        <v>4</v>
      </c>
      <c r="AJ234" s="3">
        <v>45800</v>
      </c>
      <c r="AK234" s="3">
        <v>45796</v>
      </c>
      <c r="AL234" s="3">
        <v>45790</v>
      </c>
      <c r="AM234" s="3">
        <v>45797</v>
      </c>
      <c r="AN234" s="3">
        <v>45798</v>
      </c>
      <c r="AO234" s="3">
        <v>45798</v>
      </c>
      <c r="AP234" s="3">
        <v>45795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416</v>
      </c>
      <c r="BD234" s="56">
        <v>392118.61208666681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21.6</v>
      </c>
      <c r="F235" s="9">
        <v>34</v>
      </c>
      <c r="G235" s="9">
        <v>0</v>
      </c>
      <c r="H235" s="9">
        <v>0</v>
      </c>
      <c r="I235" s="9">
        <v>97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413</v>
      </c>
      <c r="AA235" s="8">
        <v>3824664.8541475004</v>
      </c>
      <c r="AB235" s="8">
        <v>82648</v>
      </c>
      <c r="AC235" s="8">
        <v>3742016.8541475004</v>
      </c>
      <c r="AD235" s="8">
        <v>35000</v>
      </c>
      <c r="AE235" s="8">
        <v>3789664.8541475004</v>
      </c>
      <c r="AF235" s="8" t="s">
        <v>58</v>
      </c>
      <c r="AG235" s="1" t="s">
        <v>61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416</v>
      </c>
      <c r="BD235" s="56">
        <v>0</v>
      </c>
    </row>
    <row r="236" spans="1:56" ht="28.5" customHeight="1" x14ac:dyDescent="0.45">
      <c r="A236" s="3">
        <v>45706</v>
      </c>
      <c r="B236" s="14" t="s">
        <v>523</v>
      </c>
      <c r="C236" s="9" t="s">
        <v>280</v>
      </c>
      <c r="D236" s="13" t="s">
        <v>281</v>
      </c>
      <c r="E236" s="9">
        <v>23</v>
      </c>
      <c r="F236" s="9">
        <v>38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45747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84</v>
      </c>
      <c r="AA236" s="8">
        <v>5518.15</v>
      </c>
      <c r="AB236" s="8">
        <v>5518.15</v>
      </c>
      <c r="AC236" s="8">
        <v>0</v>
      </c>
      <c r="AD236" s="8">
        <v>5518.15</v>
      </c>
      <c r="AE236" s="8">
        <v>0</v>
      </c>
      <c r="AF236" s="8" t="s">
        <v>234</v>
      </c>
      <c r="AG236" s="1" t="s">
        <v>61</v>
      </c>
      <c r="AH236" s="1" t="s">
        <v>68</v>
      </c>
      <c r="AI236" s="1">
        <v>4</v>
      </c>
      <c r="AJ236" s="3">
        <v>45747</v>
      </c>
      <c r="AK236" s="3">
        <v>45743</v>
      </c>
      <c r="AL236" s="3">
        <v>45737</v>
      </c>
      <c r="AM236" s="3">
        <v>45744</v>
      </c>
      <c r="AN236" s="3">
        <v>45745</v>
      </c>
      <c r="AO236" s="3">
        <v>45745</v>
      </c>
      <c r="AP236" s="3">
        <v>45742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 t="s">
        <v>438</v>
      </c>
      <c r="AZ236" s="2">
        <v>0</v>
      </c>
      <c r="BA236" s="2">
        <v>0</v>
      </c>
      <c r="BB236" s="2">
        <v>0</v>
      </c>
      <c r="BC236" s="1" t="s">
        <v>105</v>
      </c>
      <c r="BD236" s="56">
        <v>0</v>
      </c>
    </row>
    <row r="237" spans="1:56" ht="28.5" customHeight="1" x14ac:dyDescent="0.45">
      <c r="A237" s="3">
        <v>45723</v>
      </c>
      <c r="B237" s="14" t="s">
        <v>536</v>
      </c>
      <c r="C237" s="9" t="s">
        <v>280</v>
      </c>
      <c r="D237" s="13" t="s">
        <v>272</v>
      </c>
      <c r="E237" s="9">
        <v>23</v>
      </c>
      <c r="F237" s="9">
        <v>38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45747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84</v>
      </c>
      <c r="AA237" s="8">
        <v>5518.15</v>
      </c>
      <c r="AB237" s="8">
        <v>5518.15</v>
      </c>
      <c r="AC237" s="8">
        <v>0</v>
      </c>
      <c r="AD237" s="8">
        <v>0</v>
      </c>
      <c r="AE237" s="8">
        <v>5518.15</v>
      </c>
      <c r="AF237" s="8" t="s">
        <v>234</v>
      </c>
      <c r="AG237" s="1" t="s">
        <v>61</v>
      </c>
      <c r="AH237" s="1" t="s">
        <v>68</v>
      </c>
      <c r="AI237" s="1">
        <v>4</v>
      </c>
      <c r="AJ237" s="3">
        <v>45747</v>
      </c>
      <c r="AK237" s="3">
        <v>45743</v>
      </c>
      <c r="AL237" s="3">
        <v>45737</v>
      </c>
      <c r="AM237" s="3">
        <v>45744</v>
      </c>
      <c r="AN237" s="3">
        <v>45745</v>
      </c>
      <c r="AO237" s="3">
        <v>45745</v>
      </c>
      <c r="AP237" s="3">
        <v>45742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0</v>
      </c>
    </row>
    <row r="238" spans="1:56" ht="28.5" customHeight="1" x14ac:dyDescent="0.45">
      <c r="A238" s="3" t="s">
        <v>146</v>
      </c>
      <c r="B238" s="14" t="s">
        <v>146</v>
      </c>
      <c r="C238" s="9" t="s">
        <v>320</v>
      </c>
      <c r="D238" s="13" t="s">
        <v>61</v>
      </c>
      <c r="E238" s="9">
        <v>23</v>
      </c>
      <c r="F238" s="9">
        <v>34</v>
      </c>
      <c r="G238" s="9" t="s">
        <v>60</v>
      </c>
      <c r="H238" s="9">
        <v>0</v>
      </c>
      <c r="I238" s="9">
        <v>68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45777</v>
      </c>
      <c r="U238" s="11">
        <v>70000</v>
      </c>
      <c r="V238" s="10">
        <v>0</v>
      </c>
      <c r="W238" s="10">
        <v>70000</v>
      </c>
      <c r="X238" s="10">
        <v>0</v>
      </c>
      <c r="Y238" s="10">
        <v>73500</v>
      </c>
      <c r="Z238" s="9" t="s">
        <v>84</v>
      </c>
      <c r="AA238" s="8">
        <v>69430.899999999994</v>
      </c>
      <c r="AB238" s="8">
        <v>3030</v>
      </c>
      <c r="AC238" s="8">
        <v>66400.899999999994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4963.4672749999982</v>
      </c>
    </row>
    <row r="239" spans="1:56" ht="28.5" customHeight="1" x14ac:dyDescent="0.45">
      <c r="A239" s="3" t="s">
        <v>146</v>
      </c>
      <c r="B239" s="14" t="s">
        <v>146</v>
      </c>
      <c r="C239" s="9" t="s">
        <v>344</v>
      </c>
      <c r="D239" s="13" t="s">
        <v>61</v>
      </c>
      <c r="E239" s="9">
        <v>23</v>
      </c>
      <c r="F239" s="9">
        <v>34</v>
      </c>
      <c r="G239" s="9" t="s">
        <v>60</v>
      </c>
      <c r="H239" s="9" t="s">
        <v>66</v>
      </c>
      <c r="I239" s="9">
        <v>92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133</v>
      </c>
      <c r="T239" s="12">
        <v>45777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84</v>
      </c>
      <c r="AA239" s="8">
        <v>9918.7000000000007</v>
      </c>
      <c r="AB239" s="8">
        <v>0</v>
      </c>
      <c r="AC239" s="8">
        <v>9918.7000000000007</v>
      </c>
      <c r="AD239" s="8">
        <v>0</v>
      </c>
      <c r="AE239" s="8">
        <v>9918.7000000000007</v>
      </c>
      <c r="AF239" s="8">
        <v>0</v>
      </c>
      <c r="AG239" s="1" t="s">
        <v>122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741.42282499999999</v>
      </c>
    </row>
    <row r="240" spans="1:56" ht="28.5" customHeight="1" x14ac:dyDescent="0.45">
      <c r="A240" s="3" t="s">
        <v>146</v>
      </c>
      <c r="B240" s="14" t="s">
        <v>146</v>
      </c>
      <c r="C240" s="9" t="s">
        <v>194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93</v>
      </c>
      <c r="M240" s="10">
        <v>24</v>
      </c>
      <c r="N240" s="9">
        <v>37</v>
      </c>
      <c r="O240" s="9">
        <v>50</v>
      </c>
      <c r="P240" s="10">
        <v>273.84719423999996</v>
      </c>
      <c r="Q240" s="10">
        <v>0</v>
      </c>
      <c r="R240" s="10">
        <v>273.84719423999996</v>
      </c>
      <c r="S240" s="9" t="s">
        <v>133</v>
      </c>
      <c r="T240" s="12">
        <v>45777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84</v>
      </c>
      <c r="AA240" s="8">
        <v>9918.7000000000007</v>
      </c>
      <c r="AB240" s="8">
        <v>0</v>
      </c>
      <c r="AC240" s="8">
        <v>9918.7000000000007</v>
      </c>
      <c r="AD240" s="8">
        <v>0</v>
      </c>
      <c r="AE240" s="8">
        <v>0</v>
      </c>
      <c r="AF240" s="8">
        <v>0</v>
      </c>
      <c r="AG240" s="1" t="s">
        <v>123</v>
      </c>
      <c r="AH240" s="1" t="s">
        <v>72</v>
      </c>
      <c r="AI240" s="1">
        <v>3</v>
      </c>
      <c r="AJ240" s="3">
        <v>45777</v>
      </c>
      <c r="AK240" s="3">
        <v>0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45776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741.42282499999999</v>
      </c>
    </row>
    <row r="241" spans="1:56" ht="28.5" customHeight="1" x14ac:dyDescent="0.45">
      <c r="A241" s="3" t="s">
        <v>146</v>
      </c>
      <c r="B241" s="14" t="s">
        <v>146</v>
      </c>
      <c r="C241" s="9" t="s">
        <v>280</v>
      </c>
      <c r="D241" s="13" t="s">
        <v>61</v>
      </c>
      <c r="E241" s="9">
        <v>23</v>
      </c>
      <c r="F241" s="9">
        <v>34</v>
      </c>
      <c r="G241" s="9" t="s">
        <v>60</v>
      </c>
      <c r="H241" s="9" t="s">
        <v>66</v>
      </c>
      <c r="I241" s="9">
        <v>92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84</v>
      </c>
      <c r="AA241" s="8">
        <v>9918.7000000000007</v>
      </c>
      <c r="AB241" s="8">
        <v>0</v>
      </c>
      <c r="AC241" s="8">
        <v>9918.7000000000007</v>
      </c>
      <c r="AD241" s="8">
        <v>0</v>
      </c>
      <c r="AE241" s="8">
        <v>9918.7000000000007</v>
      </c>
      <c r="AF241" s="8">
        <v>0</v>
      </c>
      <c r="AG241" s="1" t="s">
        <v>122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741.42282499999999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84</v>
      </c>
      <c r="AA242" s="8">
        <v>110223.29999999999</v>
      </c>
      <c r="AB242" s="8">
        <v>14066.3</v>
      </c>
      <c r="AC242" s="8">
        <v>96156.999999999985</v>
      </c>
      <c r="AD242" s="8">
        <v>5518.15</v>
      </c>
      <c r="AE242" s="8">
        <v>25355.550000000003</v>
      </c>
      <c r="AF242" s="8" t="s">
        <v>58</v>
      </c>
      <c r="AG242" s="1" t="s">
        <v>123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8.5" customHeight="1" x14ac:dyDescent="0.45">
      <c r="A243" s="3">
        <v>45733</v>
      </c>
      <c r="B243" s="14" t="s">
        <v>632</v>
      </c>
      <c r="C243" s="9" t="s">
        <v>633</v>
      </c>
      <c r="D243" s="13" t="s">
        <v>634</v>
      </c>
      <c r="E243" s="9">
        <v>23</v>
      </c>
      <c r="F243" s="9">
        <v>34</v>
      </c>
      <c r="G243" s="9" t="s">
        <v>199</v>
      </c>
      <c r="H243" s="9">
        <v>0</v>
      </c>
      <c r="I243" s="9">
        <v>68</v>
      </c>
      <c r="J243" s="9" t="s">
        <v>57</v>
      </c>
      <c r="K243" s="9">
        <v>5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45750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201</v>
      </c>
      <c r="AA243" s="8">
        <v>4959.3500000000004</v>
      </c>
      <c r="AB243" s="8">
        <v>0</v>
      </c>
      <c r="AC243" s="8">
        <v>4959.3500000000004</v>
      </c>
      <c r="AD243" s="8">
        <v>0</v>
      </c>
      <c r="AE243" s="8">
        <v>0</v>
      </c>
      <c r="AF243" s="8">
        <v>0</v>
      </c>
      <c r="AG243" s="1" t="s">
        <v>123</v>
      </c>
      <c r="AH243" s="1" t="s">
        <v>74</v>
      </c>
      <c r="AI243" s="1">
        <v>2</v>
      </c>
      <c r="AJ243" s="3">
        <v>45750</v>
      </c>
      <c r="AK243" s="3">
        <v>0</v>
      </c>
      <c r="AL243" s="3">
        <v>45741</v>
      </c>
      <c r="AM243" s="3">
        <v>45748</v>
      </c>
      <c r="AN243" s="3">
        <v>45749</v>
      </c>
      <c r="AO243" s="3">
        <v>45749</v>
      </c>
      <c r="AP243" s="3">
        <v>45745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200</v>
      </c>
      <c r="BD243" s="56">
        <v>400.2085242222222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199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201</v>
      </c>
      <c r="AA244" s="8">
        <v>4959.3500000000004</v>
      </c>
      <c r="AB244" s="8">
        <v>0</v>
      </c>
      <c r="AC244" s="8">
        <v>4959.3500000000004</v>
      </c>
      <c r="AD244" s="8">
        <v>0</v>
      </c>
      <c r="AE244" s="8">
        <v>0</v>
      </c>
      <c r="AF244" s="8">
        <v>0</v>
      </c>
      <c r="AG244" s="1" t="s">
        <v>122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200</v>
      </c>
      <c r="BD244" s="56">
        <v>0</v>
      </c>
    </row>
    <row r="245" spans="1:56" ht="28.5" customHeight="1" x14ac:dyDescent="0.45">
      <c r="A245" s="3">
        <v>45729</v>
      </c>
      <c r="B245" s="14" t="s">
        <v>628</v>
      </c>
      <c r="C245" s="9" t="s">
        <v>264</v>
      </c>
      <c r="D245" s="13" t="s">
        <v>193</v>
      </c>
      <c r="E245" s="9">
        <v>23</v>
      </c>
      <c r="F245" s="9">
        <v>34</v>
      </c>
      <c r="G245" s="9" t="s">
        <v>574</v>
      </c>
      <c r="H245" s="9">
        <v>0</v>
      </c>
      <c r="I245" s="9">
        <v>68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45747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575</v>
      </c>
      <c r="AA245" s="8">
        <v>4959.3500000000004</v>
      </c>
      <c r="AB245" s="8">
        <v>4959.3500000000004</v>
      </c>
      <c r="AC245" s="8">
        <v>0</v>
      </c>
      <c r="AD245" s="8">
        <v>0</v>
      </c>
      <c r="AE245" s="8">
        <v>0</v>
      </c>
      <c r="AF245" s="8">
        <v>0</v>
      </c>
      <c r="AG245" s="1" t="s">
        <v>122</v>
      </c>
      <c r="AH245" s="1" t="s">
        <v>74</v>
      </c>
      <c r="AI245" s="1">
        <v>2</v>
      </c>
      <c r="AJ245" s="3">
        <v>45747</v>
      </c>
      <c r="AK245" s="3">
        <v>0</v>
      </c>
      <c r="AL245" s="3">
        <v>45738</v>
      </c>
      <c r="AM245" s="3">
        <v>45745</v>
      </c>
      <c r="AN245" s="3">
        <v>45746</v>
      </c>
      <c r="AO245" s="3">
        <v>45746</v>
      </c>
      <c r="AP245" s="3">
        <v>45742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200</v>
      </c>
      <c r="BD245" s="56">
        <v>0</v>
      </c>
    </row>
    <row r="246" spans="1:56" ht="28.5" customHeight="1" x14ac:dyDescent="0.45">
      <c r="A246" s="3">
        <v>45729</v>
      </c>
      <c r="B246" s="14" t="s">
        <v>628</v>
      </c>
      <c r="C246" s="9" t="s">
        <v>264</v>
      </c>
      <c r="D246" s="13" t="s">
        <v>576</v>
      </c>
      <c r="E246" s="9">
        <v>23</v>
      </c>
      <c r="F246" s="9">
        <v>34</v>
      </c>
      <c r="G246" s="9" t="s">
        <v>574</v>
      </c>
      <c r="H246" s="9">
        <v>0</v>
      </c>
      <c r="I246" s="9">
        <v>68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45747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575</v>
      </c>
      <c r="AA246" s="8">
        <v>4959.3500000000004</v>
      </c>
      <c r="AB246" s="8">
        <v>2451</v>
      </c>
      <c r="AC246" s="8">
        <v>2508.3500000000004</v>
      </c>
      <c r="AD246" s="8">
        <v>0</v>
      </c>
      <c r="AE246" s="8">
        <v>0</v>
      </c>
      <c r="AF246" s="8">
        <v>0</v>
      </c>
      <c r="AG246" s="1" t="s">
        <v>123</v>
      </c>
      <c r="AH246" s="1" t="s">
        <v>74</v>
      </c>
      <c r="AI246" s="1">
        <v>2</v>
      </c>
      <c r="AJ246" s="3">
        <v>45747</v>
      </c>
      <c r="AK246" s="3">
        <v>0</v>
      </c>
      <c r="AL246" s="3">
        <v>45738</v>
      </c>
      <c r="AM246" s="3">
        <v>45745</v>
      </c>
      <c r="AN246" s="3">
        <v>45746</v>
      </c>
      <c r="AO246" s="3">
        <v>45746</v>
      </c>
      <c r="AP246" s="3">
        <v>45742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200</v>
      </c>
      <c r="BD246" s="56">
        <v>202.41827088888891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34</v>
      </c>
      <c r="G247" s="9" t="s">
        <v>574</v>
      </c>
      <c r="H247" s="9">
        <v>0</v>
      </c>
      <c r="I247" s="9">
        <v>68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575</v>
      </c>
      <c r="AA247" s="8">
        <v>9918.7000000000007</v>
      </c>
      <c r="AB247" s="8">
        <v>7410.35</v>
      </c>
      <c r="AC247" s="8">
        <v>2508.3500000000004</v>
      </c>
      <c r="AD247" s="8">
        <v>0</v>
      </c>
      <c r="AE247" s="8">
        <v>0</v>
      </c>
      <c r="AF247" s="8" t="s">
        <v>58</v>
      </c>
      <c r="AG247" s="1" t="s">
        <v>125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200</v>
      </c>
      <c r="BD247" s="56">
        <v>0</v>
      </c>
    </row>
    <row r="248" spans="1:56" ht="28.5" customHeight="1" x14ac:dyDescent="0.45">
      <c r="A248" s="3">
        <v>45729</v>
      </c>
      <c r="B248" s="14" t="s">
        <v>578</v>
      </c>
      <c r="C248" s="9" t="s">
        <v>579</v>
      </c>
      <c r="D248" s="13" t="s">
        <v>580</v>
      </c>
      <c r="E248" s="9">
        <v>23</v>
      </c>
      <c r="F248" s="9">
        <v>34</v>
      </c>
      <c r="G248" s="9" t="s">
        <v>60</v>
      </c>
      <c r="H248" s="9" t="s">
        <v>66</v>
      </c>
      <c r="I248" s="9">
        <v>105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37</v>
      </c>
      <c r="O248" s="9">
        <v>70</v>
      </c>
      <c r="P248" s="10">
        <v>191.69303596799998</v>
      </c>
      <c r="Q248" s="10">
        <v>35</v>
      </c>
      <c r="R248" s="10">
        <v>156.69303596799998</v>
      </c>
      <c r="S248" s="9" t="s">
        <v>71</v>
      </c>
      <c r="T248" s="12">
        <v>45743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309</v>
      </c>
      <c r="AA248" s="8">
        <v>4959.3500000000004</v>
      </c>
      <c r="AB248" s="8">
        <v>4959.3500000000004</v>
      </c>
      <c r="AC248" s="8">
        <v>0</v>
      </c>
      <c r="AD248" s="8">
        <v>4959.3500000000004</v>
      </c>
      <c r="AE248" s="8">
        <v>0</v>
      </c>
      <c r="AF248" s="8" t="s">
        <v>351</v>
      </c>
      <c r="AG248" s="1" t="s">
        <v>122</v>
      </c>
      <c r="AH248" s="1" t="s">
        <v>68</v>
      </c>
      <c r="AI248" s="1">
        <v>4</v>
      </c>
      <c r="AJ248" s="3">
        <v>45743</v>
      </c>
      <c r="AK248" s="3">
        <v>45739</v>
      </c>
      <c r="AL248" s="3">
        <v>45733</v>
      </c>
      <c r="AM248" s="3">
        <v>45740</v>
      </c>
      <c r="AN248" s="3">
        <v>45741</v>
      </c>
      <c r="AO248" s="3">
        <v>45741</v>
      </c>
      <c r="AP248" s="3">
        <v>45738</v>
      </c>
      <c r="AQ248" s="3">
        <v>45742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108</v>
      </c>
      <c r="BD248" s="56">
        <v>0</v>
      </c>
    </row>
    <row r="249" spans="1:56" ht="28.5" customHeight="1" x14ac:dyDescent="0.45">
      <c r="A249" s="3">
        <v>45727</v>
      </c>
      <c r="B249" s="14" t="s">
        <v>581</v>
      </c>
      <c r="C249" s="9" t="s">
        <v>115</v>
      </c>
      <c r="D249" s="13" t="s">
        <v>59</v>
      </c>
      <c r="E249" s="9">
        <v>23</v>
      </c>
      <c r="F249" s="9">
        <v>40</v>
      </c>
      <c r="G249" s="9" t="s">
        <v>60</v>
      </c>
      <c r="H249" s="9" t="s">
        <v>66</v>
      </c>
      <c r="I249" s="9">
        <v>125</v>
      </c>
      <c r="J249" s="9" t="s">
        <v>57</v>
      </c>
      <c r="K249" s="9">
        <v>5</v>
      </c>
      <c r="L249" s="9" t="s">
        <v>252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45743</v>
      </c>
      <c r="U249" s="11">
        <v>10938</v>
      </c>
      <c r="V249" s="10">
        <v>0</v>
      </c>
      <c r="W249" s="10">
        <v>10938</v>
      </c>
      <c r="X249" s="10">
        <v>0</v>
      </c>
      <c r="Y249" s="10">
        <v>0</v>
      </c>
      <c r="Z249" s="9" t="s">
        <v>309</v>
      </c>
      <c r="AA249" s="8">
        <v>12682.720380000002</v>
      </c>
      <c r="AB249" s="8">
        <v>6917</v>
      </c>
      <c r="AC249" s="8">
        <v>5765.7203800000025</v>
      </c>
      <c r="AD249" s="8">
        <v>4692</v>
      </c>
      <c r="AE249" s="8">
        <v>7990.7203800000025</v>
      </c>
      <c r="AF249" s="8" t="s">
        <v>315</v>
      </c>
      <c r="AG249" s="1" t="s">
        <v>122</v>
      </c>
      <c r="AH249" s="1" t="s">
        <v>163</v>
      </c>
      <c r="AI249" s="1">
        <v>2</v>
      </c>
      <c r="AJ249" s="3">
        <v>45743</v>
      </c>
      <c r="AK249" s="3">
        <v>45741</v>
      </c>
      <c r="AL249" s="3">
        <v>0</v>
      </c>
      <c r="AM249" s="3">
        <v>0</v>
      </c>
      <c r="AN249" s="3">
        <v>0</v>
      </c>
      <c r="AO249" s="3">
        <v>45742</v>
      </c>
      <c r="AP249" s="3">
        <v>45738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158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108</v>
      </c>
      <c r="BD249" s="56">
        <v>508.34434683666689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85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309</v>
      </c>
      <c r="AA250" s="8">
        <v>17642.070380000005</v>
      </c>
      <c r="AB250" s="8">
        <v>11876.35</v>
      </c>
      <c r="AC250" s="8">
        <v>5765.7203800000025</v>
      </c>
      <c r="AD250" s="8">
        <v>9651.35</v>
      </c>
      <c r="AE250" s="8">
        <v>7990.7203800000025</v>
      </c>
      <c r="AF250" s="8" t="s">
        <v>58</v>
      </c>
      <c r="AG250" s="1" t="s">
        <v>122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310</v>
      </c>
      <c r="BD250" s="56">
        <v>0</v>
      </c>
    </row>
    <row r="251" spans="1:56" ht="28.5" customHeight="1" x14ac:dyDescent="0.45">
      <c r="A251" s="3">
        <v>45601</v>
      </c>
      <c r="B251" s="14" t="s">
        <v>240</v>
      </c>
      <c r="C251" s="9" t="s">
        <v>94</v>
      </c>
      <c r="D251" s="13" t="s">
        <v>157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3256.5612287999998</v>
      </c>
      <c r="Q251" s="10">
        <v>3256.5612287999998</v>
      </c>
      <c r="R251" s="10">
        <v>0</v>
      </c>
      <c r="S251" s="9" t="s">
        <v>100</v>
      </c>
      <c r="T251" s="12">
        <v>45797</v>
      </c>
      <c r="U251" s="11">
        <v>100000</v>
      </c>
      <c r="V251" s="10">
        <v>0</v>
      </c>
      <c r="W251" s="10">
        <v>100000</v>
      </c>
      <c r="X251" s="10">
        <v>0</v>
      </c>
      <c r="Y251" s="10">
        <v>105000</v>
      </c>
      <c r="Z251" s="9" t="s">
        <v>402</v>
      </c>
      <c r="AA251" s="8">
        <v>107569.00000000001</v>
      </c>
      <c r="AB251" s="8">
        <v>0</v>
      </c>
      <c r="AC251" s="8">
        <v>107569.00000000001</v>
      </c>
      <c r="AD251" s="8">
        <v>0</v>
      </c>
      <c r="AE251" s="8">
        <v>0</v>
      </c>
      <c r="AF251" s="8" t="s">
        <v>403</v>
      </c>
      <c r="AG251" s="1" t="s">
        <v>123</v>
      </c>
      <c r="AH251" s="1" t="s">
        <v>72</v>
      </c>
      <c r="AI251" s="1">
        <v>3</v>
      </c>
      <c r="AJ251" s="3">
        <v>45797</v>
      </c>
      <c r="AK251" s="3">
        <v>0</v>
      </c>
      <c r="AL251" s="3">
        <v>45787</v>
      </c>
      <c r="AM251" s="3">
        <v>45794</v>
      </c>
      <c r="AN251" s="3">
        <v>45795</v>
      </c>
      <c r="AO251" s="3">
        <v>45795</v>
      </c>
      <c r="AP251" s="3">
        <v>45792</v>
      </c>
      <c r="AQ251" s="3">
        <v>45796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 t="s">
        <v>482</v>
      </c>
      <c r="AZ251" s="2">
        <v>0</v>
      </c>
      <c r="BA251" s="2">
        <v>0</v>
      </c>
      <c r="BB251" s="2">
        <v>0</v>
      </c>
      <c r="BC251" s="1" t="s">
        <v>120</v>
      </c>
      <c r="BD251" s="56">
        <v>13779.977343611114</v>
      </c>
    </row>
    <row r="252" spans="1:56" ht="28.5" customHeight="1" x14ac:dyDescent="0.45">
      <c r="A252" s="3">
        <v>45601</v>
      </c>
      <c r="B252" s="14" t="s">
        <v>240</v>
      </c>
      <c r="C252" s="9" t="s">
        <v>94</v>
      </c>
      <c r="D252" s="13" t="s">
        <v>157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92</v>
      </c>
      <c r="M252" s="10">
        <v>24</v>
      </c>
      <c r="N252" s="9">
        <v>40</v>
      </c>
      <c r="O252" s="9">
        <v>55</v>
      </c>
      <c r="P252" s="10">
        <v>6513.1224575999995</v>
      </c>
      <c r="Q252" s="10">
        <v>264</v>
      </c>
      <c r="R252" s="10">
        <v>6249.1224575999995</v>
      </c>
      <c r="S252" s="9" t="s">
        <v>100</v>
      </c>
      <c r="T252" s="12">
        <v>45828</v>
      </c>
      <c r="U252" s="11">
        <v>200000</v>
      </c>
      <c r="V252" s="10">
        <v>0</v>
      </c>
      <c r="W252" s="10">
        <v>200000</v>
      </c>
      <c r="X252" s="10">
        <v>0</v>
      </c>
      <c r="Y252" s="10">
        <v>210000</v>
      </c>
      <c r="Z252" s="9" t="s">
        <v>402</v>
      </c>
      <c r="AA252" s="8">
        <v>215138.00000000003</v>
      </c>
      <c r="AB252" s="8">
        <v>0</v>
      </c>
      <c r="AC252" s="8">
        <v>215138.00000000003</v>
      </c>
      <c r="AD252" s="8">
        <v>0</v>
      </c>
      <c r="AE252" s="8">
        <v>0</v>
      </c>
      <c r="AF252" s="8" t="s">
        <v>403</v>
      </c>
      <c r="AG252" s="1" t="s">
        <v>123</v>
      </c>
      <c r="AH252" s="1" t="s">
        <v>72</v>
      </c>
      <c r="AI252" s="1">
        <v>3</v>
      </c>
      <c r="AJ252" s="3">
        <v>45828</v>
      </c>
      <c r="AK252" s="3">
        <v>0</v>
      </c>
      <c r="AL252" s="3">
        <v>45818</v>
      </c>
      <c r="AM252" s="3">
        <v>45825</v>
      </c>
      <c r="AN252" s="3">
        <v>45826</v>
      </c>
      <c r="AO252" s="3">
        <v>45826</v>
      </c>
      <c r="AP252" s="3">
        <v>45823</v>
      </c>
      <c r="AQ252" s="3">
        <v>45827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482</v>
      </c>
      <c r="AZ252" s="2">
        <v>0</v>
      </c>
      <c r="BA252" s="2">
        <v>0</v>
      </c>
      <c r="BB252" s="2">
        <v>0</v>
      </c>
      <c r="BC252" s="1" t="s">
        <v>120</v>
      </c>
      <c r="BD252" s="56">
        <v>27559.954687222227</v>
      </c>
    </row>
    <row r="253" spans="1:56" ht="28.5" customHeight="1" x14ac:dyDescent="0.45">
      <c r="A253" s="3">
        <v>45601</v>
      </c>
      <c r="B253" s="14" t="s">
        <v>240</v>
      </c>
      <c r="C253" s="9" t="s">
        <v>94</v>
      </c>
      <c r="D253" s="13" t="s">
        <v>157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6513.1224575999995</v>
      </c>
      <c r="Q253" s="10">
        <v>0</v>
      </c>
      <c r="R253" s="10">
        <v>6513.1224575999995</v>
      </c>
      <c r="S253" s="9" t="s">
        <v>100</v>
      </c>
      <c r="T253" s="12">
        <v>45858</v>
      </c>
      <c r="U253" s="11">
        <v>200000</v>
      </c>
      <c r="V253" s="10">
        <v>0</v>
      </c>
      <c r="W253" s="10">
        <v>200000</v>
      </c>
      <c r="X253" s="10">
        <v>0</v>
      </c>
      <c r="Y253" s="10">
        <v>210000</v>
      </c>
      <c r="Z253" s="9" t="s">
        <v>101</v>
      </c>
      <c r="AA253" s="8">
        <v>215138.00000000003</v>
      </c>
      <c r="AB253" s="8">
        <v>0</v>
      </c>
      <c r="AC253" s="8">
        <v>215138.00000000003</v>
      </c>
      <c r="AD253" s="8">
        <v>0</v>
      </c>
      <c r="AE253" s="8">
        <v>0</v>
      </c>
      <c r="AF253" s="8" t="s">
        <v>403</v>
      </c>
      <c r="AG253" s="1" t="s">
        <v>123</v>
      </c>
      <c r="AH253" s="1" t="s">
        <v>72</v>
      </c>
      <c r="AI253" s="1">
        <v>3</v>
      </c>
      <c r="AJ253" s="3">
        <v>45858</v>
      </c>
      <c r="AK253" s="3">
        <v>0</v>
      </c>
      <c r="AL253" s="3">
        <v>45848</v>
      </c>
      <c r="AM253" s="3">
        <v>45855</v>
      </c>
      <c r="AN253" s="3">
        <v>45856</v>
      </c>
      <c r="AO253" s="3">
        <v>45856</v>
      </c>
      <c r="AP253" s="3">
        <v>45853</v>
      </c>
      <c r="AQ253" s="3">
        <v>45857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120</v>
      </c>
      <c r="BD253" s="56">
        <v>27559.954687222227</v>
      </c>
    </row>
    <row r="254" spans="1:56" ht="28.5" customHeight="1" x14ac:dyDescent="0.45">
      <c r="A254" s="3">
        <v>45601</v>
      </c>
      <c r="B254" s="14" t="s">
        <v>240</v>
      </c>
      <c r="C254" s="9" t="s">
        <v>94</v>
      </c>
      <c r="D254" s="13" t="s">
        <v>110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4884.8418431999999</v>
      </c>
      <c r="Q254" s="10">
        <v>0</v>
      </c>
      <c r="R254" s="10">
        <v>4884.8418431999999</v>
      </c>
      <c r="S254" s="9" t="s">
        <v>100</v>
      </c>
      <c r="T254" s="12">
        <v>45858</v>
      </c>
      <c r="U254" s="11">
        <v>150000</v>
      </c>
      <c r="V254" s="10">
        <v>0</v>
      </c>
      <c r="W254" s="10">
        <v>150000</v>
      </c>
      <c r="X254" s="10">
        <v>0</v>
      </c>
      <c r="Y254" s="10">
        <v>157500</v>
      </c>
      <c r="Z254" s="9" t="s">
        <v>402</v>
      </c>
      <c r="AA254" s="8">
        <v>161353.5</v>
      </c>
      <c r="AB254" s="8">
        <v>0</v>
      </c>
      <c r="AC254" s="8">
        <v>161353.5</v>
      </c>
      <c r="AD254" s="8">
        <v>0</v>
      </c>
      <c r="AE254" s="8">
        <v>0</v>
      </c>
      <c r="AF254" s="8">
        <v>0</v>
      </c>
      <c r="AG254" s="1" t="s">
        <v>122</v>
      </c>
      <c r="AH254" s="1" t="s">
        <v>72</v>
      </c>
      <c r="AI254" s="1">
        <v>3</v>
      </c>
      <c r="AJ254" s="3">
        <v>45858</v>
      </c>
      <c r="AK254" s="3">
        <v>0</v>
      </c>
      <c r="AL254" s="3">
        <v>45848</v>
      </c>
      <c r="AM254" s="3">
        <v>45855</v>
      </c>
      <c r="AN254" s="3">
        <v>45856</v>
      </c>
      <c r="AO254" s="3">
        <v>45856</v>
      </c>
      <c r="AP254" s="3">
        <v>45853</v>
      </c>
      <c r="AQ254" s="3">
        <v>45857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120</v>
      </c>
      <c r="BD254" s="56">
        <v>20669.966015416667</v>
      </c>
    </row>
    <row r="255" spans="1:56" ht="28.5" customHeight="1" x14ac:dyDescent="0.45">
      <c r="A255" s="3">
        <v>45601</v>
      </c>
      <c r="B255" s="14" t="s">
        <v>240</v>
      </c>
      <c r="C255" s="9" t="s">
        <v>94</v>
      </c>
      <c r="D255" s="13" t="s">
        <v>157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6513.1224575999995</v>
      </c>
      <c r="Q255" s="10">
        <v>0</v>
      </c>
      <c r="R255" s="10">
        <v>6513.1224575999995</v>
      </c>
      <c r="S255" s="9" t="s">
        <v>100</v>
      </c>
      <c r="T255" s="12">
        <v>45889</v>
      </c>
      <c r="U255" s="11">
        <v>200000</v>
      </c>
      <c r="V255" s="10">
        <v>0</v>
      </c>
      <c r="W255" s="10">
        <v>200000</v>
      </c>
      <c r="X255" s="10">
        <v>0</v>
      </c>
      <c r="Y255" s="10">
        <v>210000</v>
      </c>
      <c r="Z255" s="9" t="s">
        <v>101</v>
      </c>
      <c r="AA255" s="8">
        <v>215138.00000000003</v>
      </c>
      <c r="AB255" s="8">
        <v>0</v>
      </c>
      <c r="AC255" s="8">
        <v>215138.00000000003</v>
      </c>
      <c r="AD255" s="8">
        <v>0</v>
      </c>
      <c r="AE255" s="8">
        <v>0</v>
      </c>
      <c r="AF255" s="8" t="s">
        <v>403</v>
      </c>
      <c r="AG255" s="1" t="s">
        <v>122</v>
      </c>
      <c r="AH255" s="1" t="s">
        <v>72</v>
      </c>
      <c r="AI255" s="1">
        <v>3</v>
      </c>
      <c r="AJ255" s="3">
        <v>45889</v>
      </c>
      <c r="AK255" s="3">
        <v>0</v>
      </c>
      <c r="AL255" s="3">
        <v>45879</v>
      </c>
      <c r="AM255" s="3">
        <v>45886</v>
      </c>
      <c r="AN255" s="3">
        <v>45887</v>
      </c>
      <c r="AO255" s="3">
        <v>45887</v>
      </c>
      <c r="AP255" s="3">
        <v>45884</v>
      </c>
      <c r="AQ255" s="3">
        <v>45888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120</v>
      </c>
      <c r="BD255" s="56">
        <v>27559.954687222227</v>
      </c>
    </row>
    <row r="256" spans="1:56" ht="28.5" customHeight="1" x14ac:dyDescent="0.45">
      <c r="A256" s="3">
        <v>45601</v>
      </c>
      <c r="B256" s="14" t="s">
        <v>240</v>
      </c>
      <c r="C256" s="9" t="s">
        <v>94</v>
      </c>
      <c r="D256" s="13" t="s">
        <v>157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3461.0081427440637</v>
      </c>
      <c r="Q256" s="10">
        <v>0</v>
      </c>
      <c r="R256" s="10">
        <v>3461.0081427440637</v>
      </c>
      <c r="S256" s="9" t="s">
        <v>100</v>
      </c>
      <c r="T256" s="12" t="s">
        <v>63</v>
      </c>
      <c r="U256" s="11">
        <v>106278</v>
      </c>
      <c r="V256" s="10">
        <v>0</v>
      </c>
      <c r="W256" s="10">
        <v>106278</v>
      </c>
      <c r="X256" s="10">
        <v>0</v>
      </c>
      <c r="Y256" s="10">
        <v>111591.90000000001</v>
      </c>
      <c r="Z256" s="9" t="s">
        <v>101</v>
      </c>
      <c r="AA256" s="8">
        <v>114322.18182000001</v>
      </c>
      <c r="AB256" s="8">
        <v>0</v>
      </c>
      <c r="AC256" s="8">
        <v>114322.18182000001</v>
      </c>
      <c r="AD256" s="8">
        <v>0</v>
      </c>
      <c r="AE256" s="8">
        <v>0</v>
      </c>
      <c r="AF256" s="8" t="s">
        <v>403</v>
      </c>
      <c r="AG256" s="1" t="s">
        <v>122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120</v>
      </c>
      <c r="BD256" s="56">
        <v>14645.084321243019</v>
      </c>
    </row>
    <row r="257" spans="1:56" ht="28.5" customHeight="1" x14ac:dyDescent="0.45">
      <c r="A257" s="3">
        <v>45601</v>
      </c>
      <c r="B257" s="14" t="s">
        <v>240</v>
      </c>
      <c r="C257" s="9" t="s">
        <v>94</v>
      </c>
      <c r="D257" s="13" t="s">
        <v>157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0</v>
      </c>
      <c r="Q257" s="10">
        <v>0</v>
      </c>
      <c r="R257" s="10">
        <v>0</v>
      </c>
      <c r="S257" s="9" t="s">
        <v>100</v>
      </c>
      <c r="T257" s="12" t="s">
        <v>142</v>
      </c>
      <c r="U257" s="11">
        <v>10000</v>
      </c>
      <c r="V257" s="10">
        <v>12607</v>
      </c>
      <c r="W257" s="10">
        <v>0</v>
      </c>
      <c r="X257" s="10">
        <v>56730</v>
      </c>
      <c r="Y257" s="10">
        <v>0</v>
      </c>
      <c r="Z257" s="9" t="s">
        <v>402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122</v>
      </c>
      <c r="AH257" s="1" t="s">
        <v>72</v>
      </c>
      <c r="AI257" s="1">
        <v>3</v>
      </c>
      <c r="AJ257" s="3" t="s">
        <v>142</v>
      </c>
      <c r="AK257" s="3">
        <v>0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 t="s">
        <v>414</v>
      </c>
      <c r="AZ257" s="2">
        <v>0</v>
      </c>
      <c r="BA257" s="2">
        <v>0</v>
      </c>
      <c r="BB257" s="2">
        <v>0</v>
      </c>
      <c r="BC257" s="1" t="s">
        <v>120</v>
      </c>
      <c r="BD257" s="56">
        <v>0</v>
      </c>
    </row>
    <row r="258" spans="1:56" ht="28.5" customHeight="1" x14ac:dyDescent="0.45">
      <c r="A258" s="3">
        <v>45601</v>
      </c>
      <c r="B258" s="14" t="s">
        <v>240</v>
      </c>
      <c r="C258" s="9" t="s">
        <v>94</v>
      </c>
      <c r="D258" s="13" t="s">
        <v>110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0</v>
      </c>
      <c r="Q258" s="10">
        <v>0</v>
      </c>
      <c r="R258" s="10">
        <v>0</v>
      </c>
      <c r="S258" s="9" t="s">
        <v>100</v>
      </c>
      <c r="T258" s="12" t="s">
        <v>142</v>
      </c>
      <c r="U258" s="11">
        <v>7920</v>
      </c>
      <c r="V258" s="10">
        <v>7920</v>
      </c>
      <c r="W258" s="10">
        <v>0</v>
      </c>
      <c r="X258" s="10">
        <v>12600</v>
      </c>
      <c r="Y258" s="10">
        <v>0</v>
      </c>
      <c r="Z258" s="9" t="s">
        <v>402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122</v>
      </c>
      <c r="AH258" s="1" t="s">
        <v>72</v>
      </c>
      <c r="AI258" s="1">
        <v>3</v>
      </c>
      <c r="AJ258" s="3" t="s">
        <v>142</v>
      </c>
      <c r="AK258" s="3">
        <v>0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120</v>
      </c>
      <c r="BD258" s="56">
        <v>0</v>
      </c>
    </row>
    <row r="259" spans="1:56" ht="28.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37</v>
      </c>
      <c r="G259" s="9">
        <v>0</v>
      </c>
      <c r="H259" s="9">
        <v>0</v>
      </c>
      <c r="I259" s="9">
        <v>128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101</v>
      </c>
      <c r="AA259" s="8">
        <v>1028658.6818200002</v>
      </c>
      <c r="AB259" s="8">
        <v>0</v>
      </c>
      <c r="AC259" s="8">
        <v>1028658.6818200002</v>
      </c>
      <c r="AD259" s="8">
        <v>0</v>
      </c>
      <c r="AE259" s="8">
        <v>0</v>
      </c>
      <c r="AF259" s="8" t="s">
        <v>58</v>
      </c>
      <c r="AG259" s="1" t="s">
        <v>122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121</v>
      </c>
      <c r="BD259" s="56">
        <v>0</v>
      </c>
    </row>
    <row r="260" spans="1:56" ht="28.5" customHeight="1" x14ac:dyDescent="0.45">
      <c r="A260" s="3" t="s">
        <v>146</v>
      </c>
      <c r="B260" s="14" t="s">
        <v>146</v>
      </c>
      <c r="C260" s="9" t="s">
        <v>150</v>
      </c>
      <c r="D260" s="13" t="s">
        <v>59</v>
      </c>
      <c r="E260" s="9">
        <v>26</v>
      </c>
      <c r="F260" s="9">
        <v>39</v>
      </c>
      <c r="G260" s="9" t="s">
        <v>60</v>
      </c>
      <c r="H260" s="9">
        <v>0</v>
      </c>
      <c r="I260" s="9">
        <v>93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133</v>
      </c>
      <c r="T260" s="12">
        <v>45777</v>
      </c>
      <c r="U260" s="11">
        <v>10000</v>
      </c>
      <c r="V260" s="10">
        <v>0</v>
      </c>
      <c r="W260" s="10">
        <v>10000</v>
      </c>
      <c r="X260" s="10">
        <v>0</v>
      </c>
      <c r="Y260" s="10">
        <v>0</v>
      </c>
      <c r="Z260" s="9" t="s">
        <v>85</v>
      </c>
      <c r="AA260" s="8">
        <v>11315.7</v>
      </c>
      <c r="AB260" s="8">
        <v>0</v>
      </c>
      <c r="AC260" s="8">
        <v>11315.7</v>
      </c>
      <c r="AD260" s="8">
        <v>0</v>
      </c>
      <c r="AE260" s="8">
        <v>0</v>
      </c>
      <c r="AF260" s="8">
        <v>0</v>
      </c>
      <c r="AG260" s="1" t="s">
        <v>122</v>
      </c>
      <c r="AH260" s="1" t="s">
        <v>77</v>
      </c>
      <c r="AI260" s="1">
        <v>1</v>
      </c>
      <c r="AJ260" s="3">
        <v>45777</v>
      </c>
      <c r="AK260" s="3">
        <v>0</v>
      </c>
      <c r="AL260" s="3">
        <v>0</v>
      </c>
      <c r="AM260" s="3">
        <v>0</v>
      </c>
      <c r="AN260" s="3">
        <v>0</v>
      </c>
      <c r="AO260" s="3">
        <v>45776</v>
      </c>
      <c r="AP260" s="3">
        <v>45772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105</v>
      </c>
      <c r="BD260" s="56">
        <v>913.67990999999995</v>
      </c>
    </row>
    <row r="261" spans="1:56" ht="28.5" customHeight="1" x14ac:dyDescent="0.45">
      <c r="A261" s="3" t="s">
        <v>146</v>
      </c>
      <c r="B261" s="14" t="s">
        <v>146</v>
      </c>
      <c r="C261" s="9" t="s">
        <v>153</v>
      </c>
      <c r="D261" s="13" t="s">
        <v>59</v>
      </c>
      <c r="E261" s="9">
        <v>26</v>
      </c>
      <c r="F261" s="9">
        <v>42</v>
      </c>
      <c r="G261" s="9" t="s">
        <v>60</v>
      </c>
      <c r="H261" s="9">
        <v>0</v>
      </c>
      <c r="I261" s="9">
        <v>100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 t="s">
        <v>63</v>
      </c>
      <c r="U261" s="11">
        <v>40000</v>
      </c>
      <c r="V261" s="10">
        <v>0</v>
      </c>
      <c r="W261" s="10">
        <v>40000</v>
      </c>
      <c r="X261" s="10">
        <v>0</v>
      </c>
      <c r="Y261" s="10">
        <v>0</v>
      </c>
      <c r="Z261" s="9" t="s">
        <v>85</v>
      </c>
      <c r="AA261" s="8">
        <v>48615.600000000006</v>
      </c>
      <c r="AB261" s="8">
        <v>0</v>
      </c>
      <c r="AC261" s="8">
        <v>48615.600000000006</v>
      </c>
      <c r="AD261" s="8">
        <v>0</v>
      </c>
      <c r="AE261" s="8">
        <v>0</v>
      </c>
      <c r="AF261" s="8">
        <v>0</v>
      </c>
      <c r="AG261" s="1" t="s">
        <v>123</v>
      </c>
      <c r="AH261" s="1" t="s">
        <v>77</v>
      </c>
      <c r="AI261" s="1">
        <v>1</v>
      </c>
      <c r="AJ261" s="3" t="s">
        <v>63</v>
      </c>
      <c r="AK261" s="3">
        <v>0</v>
      </c>
      <c r="AL261" s="3">
        <v>0</v>
      </c>
      <c r="AM261" s="3">
        <v>0</v>
      </c>
      <c r="AN261" s="3">
        <v>0</v>
      </c>
      <c r="AO261" s="3" t="e">
        <v>#VALUE!</v>
      </c>
      <c r="AP261" s="3" t="e">
        <v>#VALUE!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105</v>
      </c>
      <c r="BD261" s="56">
        <v>3925.4396133333335</v>
      </c>
    </row>
    <row r="262" spans="1:56" ht="28.5" customHeight="1" x14ac:dyDescent="0.45">
      <c r="A262" s="3" t="s">
        <v>146</v>
      </c>
      <c r="B262" s="14" t="s">
        <v>146</v>
      </c>
      <c r="C262" s="9" t="s">
        <v>206</v>
      </c>
      <c r="D262" s="13" t="s">
        <v>61</v>
      </c>
      <c r="E262" s="9">
        <v>26</v>
      </c>
      <c r="F262" s="9">
        <v>41</v>
      </c>
      <c r="G262" s="9" t="s">
        <v>60</v>
      </c>
      <c r="H262" s="9">
        <v>0</v>
      </c>
      <c r="I262" s="9">
        <v>97</v>
      </c>
      <c r="J262" s="9" t="s">
        <v>57</v>
      </c>
      <c r="K262" s="9">
        <v>5</v>
      </c>
      <c r="L262" s="9" t="s">
        <v>92</v>
      </c>
      <c r="M262" s="10">
        <v>27</v>
      </c>
      <c r="N262" s="9">
        <v>43</v>
      </c>
      <c r="O262" s="9">
        <v>40</v>
      </c>
      <c r="P262" s="10">
        <v>286.42936262399996</v>
      </c>
      <c r="Q262" s="10">
        <v>0</v>
      </c>
      <c r="R262" s="10">
        <v>286.42936262399996</v>
      </c>
      <c r="S262" s="9" t="s">
        <v>218</v>
      </c>
      <c r="T262" s="12" t="s">
        <v>63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85</v>
      </c>
      <c r="AA262" s="8">
        <v>11874.499999999998</v>
      </c>
      <c r="AB262" s="8">
        <v>0</v>
      </c>
      <c r="AC262" s="8">
        <v>11874.499999999998</v>
      </c>
      <c r="AD262" s="8">
        <v>0</v>
      </c>
      <c r="AE262" s="8">
        <v>0</v>
      </c>
      <c r="AF262" s="8">
        <v>0</v>
      </c>
      <c r="AG262" s="1" t="s">
        <v>123</v>
      </c>
      <c r="AH262" s="1" t="s">
        <v>72</v>
      </c>
      <c r="AI262" s="1">
        <v>3</v>
      </c>
      <c r="AJ262" s="3" t="s">
        <v>63</v>
      </c>
      <c r="AK262" s="3">
        <v>0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105</v>
      </c>
      <c r="BD262" s="56">
        <v>958.79990555555537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26</v>
      </c>
      <c r="F263" s="9">
        <v>43</v>
      </c>
      <c r="G263" s="9" t="s">
        <v>60</v>
      </c>
      <c r="H263" s="9">
        <v>0</v>
      </c>
      <c r="I263" s="9">
        <v>102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85</v>
      </c>
      <c r="AA263" s="8">
        <v>71805.8</v>
      </c>
      <c r="AB263" s="8">
        <v>0</v>
      </c>
      <c r="AC263" s="8">
        <v>71805.8</v>
      </c>
      <c r="AD263" s="8">
        <v>0</v>
      </c>
      <c r="AE263" s="8">
        <v>0</v>
      </c>
      <c r="AF263" s="8" t="s">
        <v>58</v>
      </c>
      <c r="AG263" s="1" t="s">
        <v>122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105</v>
      </c>
      <c r="BD263" s="56">
        <v>0</v>
      </c>
    </row>
    <row r="264" spans="1:56" ht="28.5" customHeight="1" x14ac:dyDescent="0.45">
      <c r="A264" s="3">
        <v>45733</v>
      </c>
      <c r="B264" s="14" t="s">
        <v>636</v>
      </c>
      <c r="C264" s="9" t="s">
        <v>227</v>
      </c>
      <c r="D264" s="13" t="s">
        <v>560</v>
      </c>
      <c r="E264" s="9">
        <v>26</v>
      </c>
      <c r="F264" s="9">
        <v>43</v>
      </c>
      <c r="G264" s="9" t="s">
        <v>60</v>
      </c>
      <c r="H264" s="9" t="s">
        <v>66</v>
      </c>
      <c r="I264" s="9">
        <v>140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213</v>
      </c>
      <c r="T264" s="12">
        <v>45744</v>
      </c>
      <c r="U264" s="11">
        <v>12500</v>
      </c>
      <c r="V264" s="10">
        <v>1150</v>
      </c>
      <c r="W264" s="10">
        <v>11350</v>
      </c>
      <c r="X264" s="10">
        <v>0</v>
      </c>
      <c r="Y264" s="10">
        <v>11917.5</v>
      </c>
      <c r="Z264" s="9" t="s">
        <v>165</v>
      </c>
      <c r="AA264" s="8">
        <v>14111.7955</v>
      </c>
      <c r="AB264" s="8">
        <v>6010</v>
      </c>
      <c r="AC264" s="8">
        <v>8101.7955000000002</v>
      </c>
      <c r="AD264" s="8">
        <v>0</v>
      </c>
      <c r="AE264" s="8">
        <v>14111.7955</v>
      </c>
      <c r="AF264" s="8">
        <v>0</v>
      </c>
      <c r="AG264" s="1" t="s">
        <v>122</v>
      </c>
      <c r="AH264" s="1" t="s">
        <v>68</v>
      </c>
      <c r="AI264" s="1">
        <v>4</v>
      </c>
      <c r="AJ264" s="3">
        <v>45744</v>
      </c>
      <c r="AK264" s="3">
        <v>45740</v>
      </c>
      <c r="AL264" s="3">
        <v>45734</v>
      </c>
      <c r="AM264" s="3">
        <v>45741</v>
      </c>
      <c r="AN264" s="3">
        <v>45742</v>
      </c>
      <c r="AO264" s="3">
        <v>45742</v>
      </c>
      <c r="AP264" s="3">
        <v>45739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106</v>
      </c>
      <c r="BD264" s="56">
        <v>727.90131569999994</v>
      </c>
    </row>
    <row r="265" spans="1:56" ht="28.5" customHeight="1" x14ac:dyDescent="0.45">
      <c r="A265" s="3">
        <v>45733</v>
      </c>
      <c r="B265" s="14" t="s">
        <v>636</v>
      </c>
      <c r="C265" s="9" t="s">
        <v>227</v>
      </c>
      <c r="D265" s="13" t="s">
        <v>560</v>
      </c>
      <c r="E265" s="9">
        <v>26</v>
      </c>
      <c r="F265" s="9">
        <v>43</v>
      </c>
      <c r="G265" s="9" t="s">
        <v>60</v>
      </c>
      <c r="H265" s="9" t="s">
        <v>66</v>
      </c>
      <c r="I265" s="9">
        <v>140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213</v>
      </c>
      <c r="T265" s="12">
        <v>45751</v>
      </c>
      <c r="U265" s="11">
        <v>12500</v>
      </c>
      <c r="V265" s="10">
        <v>0</v>
      </c>
      <c r="W265" s="10">
        <v>12500</v>
      </c>
      <c r="X265" s="10">
        <v>0</v>
      </c>
      <c r="Y265" s="10">
        <v>13125</v>
      </c>
      <c r="Z265" s="9" t="s">
        <v>165</v>
      </c>
      <c r="AA265" s="8">
        <v>15541.625</v>
      </c>
      <c r="AB265" s="8">
        <v>0</v>
      </c>
      <c r="AC265" s="8">
        <v>15541.625</v>
      </c>
      <c r="AD265" s="8">
        <v>0</v>
      </c>
      <c r="AE265" s="8">
        <v>15541.625</v>
      </c>
      <c r="AF265" s="8">
        <v>0</v>
      </c>
      <c r="AG265" s="1" t="s">
        <v>122</v>
      </c>
      <c r="AH265" s="1" t="s">
        <v>68</v>
      </c>
      <c r="AI265" s="1">
        <v>4</v>
      </c>
      <c r="AJ265" s="3">
        <v>45751</v>
      </c>
      <c r="AK265" s="3">
        <v>45747</v>
      </c>
      <c r="AL265" s="3">
        <v>45741</v>
      </c>
      <c r="AM265" s="3">
        <v>45748</v>
      </c>
      <c r="AN265" s="3">
        <v>45749</v>
      </c>
      <c r="AO265" s="3">
        <v>45749</v>
      </c>
      <c r="AP265" s="3">
        <v>45746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106</v>
      </c>
      <c r="BD265" s="56">
        <v>1396.3286638888887</v>
      </c>
    </row>
    <row r="266" spans="1:56" ht="28.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26</v>
      </c>
      <c r="F266" s="9">
        <v>43</v>
      </c>
      <c r="G266" s="9">
        <v>0</v>
      </c>
      <c r="H266" s="9">
        <v>0</v>
      </c>
      <c r="I266" s="9">
        <v>100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165</v>
      </c>
      <c r="AA266" s="8">
        <v>29653.4205</v>
      </c>
      <c r="AB266" s="8">
        <v>6010</v>
      </c>
      <c r="AC266" s="8">
        <v>23643.4205</v>
      </c>
      <c r="AD266" s="8">
        <v>0</v>
      </c>
      <c r="AE266" s="8">
        <v>29653.4205</v>
      </c>
      <c r="AF266" s="8" t="s">
        <v>58</v>
      </c>
      <c r="AG266" s="1" t="s">
        <v>125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0</v>
      </c>
    </row>
    <row r="267" spans="1:56" ht="28.5" customHeight="1" x14ac:dyDescent="0.45">
      <c r="A267" s="3" t="s">
        <v>146</v>
      </c>
      <c r="B267" s="14" t="s">
        <v>146</v>
      </c>
      <c r="C267" s="9" t="s">
        <v>113</v>
      </c>
      <c r="D267" s="13" t="s">
        <v>59</v>
      </c>
      <c r="E267" s="9">
        <v>26</v>
      </c>
      <c r="F267" s="9">
        <v>43</v>
      </c>
      <c r="G267" s="9" t="s">
        <v>60</v>
      </c>
      <c r="H267" s="9">
        <v>0</v>
      </c>
      <c r="I267" s="9">
        <v>116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114</v>
      </c>
      <c r="T267" s="12">
        <v>45777</v>
      </c>
      <c r="U267" s="11">
        <v>10000</v>
      </c>
      <c r="V267" s="10">
        <v>0</v>
      </c>
      <c r="W267" s="10">
        <v>10000</v>
      </c>
      <c r="X267" s="10">
        <v>0</v>
      </c>
      <c r="Y267" s="10">
        <v>0</v>
      </c>
      <c r="Z267" s="9" t="s">
        <v>255</v>
      </c>
      <c r="AA267" s="8">
        <v>12433.3</v>
      </c>
      <c r="AB267" s="8">
        <v>8278</v>
      </c>
      <c r="AC267" s="8">
        <v>4155.2999999999993</v>
      </c>
      <c r="AD267" s="8">
        <v>0</v>
      </c>
      <c r="AE267" s="8">
        <v>0</v>
      </c>
      <c r="AF267" s="8">
        <v>0</v>
      </c>
      <c r="AG267" s="1" t="s">
        <v>123</v>
      </c>
      <c r="AH267" s="1" t="s">
        <v>77</v>
      </c>
      <c r="AI267" s="1">
        <v>1</v>
      </c>
      <c r="AJ267" s="3">
        <v>45777</v>
      </c>
      <c r="AK267" s="3">
        <v>0</v>
      </c>
      <c r="AL267" s="3">
        <v>0</v>
      </c>
      <c r="AM267" s="3">
        <v>0</v>
      </c>
      <c r="AN267" s="3">
        <v>0</v>
      </c>
      <c r="AO267" s="3">
        <v>45776</v>
      </c>
      <c r="AP267" s="3">
        <v>45772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104</v>
      </c>
      <c r="BD267" s="56">
        <v>412.94448</v>
      </c>
    </row>
    <row r="268" spans="1:56" ht="28.5" customHeight="1" x14ac:dyDescent="0.45">
      <c r="A268" s="3" t="s">
        <v>146</v>
      </c>
      <c r="B268" s="14" t="s">
        <v>146</v>
      </c>
      <c r="C268" s="9" t="s">
        <v>113</v>
      </c>
      <c r="D268" s="13" t="s">
        <v>59</v>
      </c>
      <c r="E268" s="9">
        <v>26</v>
      </c>
      <c r="F268" s="9">
        <v>43</v>
      </c>
      <c r="G268" s="9" t="s">
        <v>60</v>
      </c>
      <c r="H268" s="9">
        <v>0</v>
      </c>
      <c r="I268" s="9">
        <v>116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114</v>
      </c>
      <c r="T268" s="12" t="s">
        <v>63</v>
      </c>
      <c r="U268" s="11">
        <v>20000</v>
      </c>
      <c r="V268" s="10">
        <v>0</v>
      </c>
      <c r="W268" s="10">
        <v>20000</v>
      </c>
      <c r="X268" s="10">
        <v>0</v>
      </c>
      <c r="Y268" s="10">
        <v>0</v>
      </c>
      <c r="Z268" s="9" t="s">
        <v>255</v>
      </c>
      <c r="AA268" s="8">
        <v>24866.6</v>
      </c>
      <c r="AB268" s="8">
        <v>0</v>
      </c>
      <c r="AC268" s="8">
        <v>24866.6</v>
      </c>
      <c r="AD268" s="8">
        <v>0</v>
      </c>
      <c r="AE268" s="8">
        <v>0</v>
      </c>
      <c r="AF268" s="8">
        <v>0</v>
      </c>
      <c r="AG268" s="1" t="s">
        <v>123</v>
      </c>
      <c r="AH268" s="1" t="s">
        <v>77</v>
      </c>
      <c r="AI268" s="1">
        <v>1</v>
      </c>
      <c r="AJ268" s="3" t="s">
        <v>63</v>
      </c>
      <c r="AK268" s="3">
        <v>0</v>
      </c>
      <c r="AL268" s="3">
        <v>0</v>
      </c>
      <c r="AM268" s="3">
        <v>0</v>
      </c>
      <c r="AN268" s="3">
        <v>0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2471.1874488888889</v>
      </c>
    </row>
    <row r="269" spans="1:56" ht="28.5" customHeight="1" x14ac:dyDescent="0.45">
      <c r="A269" s="3">
        <v>0</v>
      </c>
      <c r="B269" s="14">
        <v>0</v>
      </c>
      <c r="C269" s="9">
        <v>0</v>
      </c>
      <c r="D269" s="13">
        <v>0</v>
      </c>
      <c r="E269" s="9">
        <v>26</v>
      </c>
      <c r="F269" s="9">
        <v>43</v>
      </c>
      <c r="G269" s="9">
        <v>0</v>
      </c>
      <c r="H269" s="9">
        <v>0</v>
      </c>
      <c r="I269" s="9">
        <v>116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255</v>
      </c>
      <c r="AA269" s="8">
        <v>37299.899999999994</v>
      </c>
      <c r="AB269" s="8">
        <v>8278</v>
      </c>
      <c r="AC269" s="8">
        <v>29021.899999999998</v>
      </c>
      <c r="AD269" s="8">
        <v>0</v>
      </c>
      <c r="AE269" s="8">
        <v>0</v>
      </c>
      <c r="AF269" s="8" t="s">
        <v>58</v>
      </c>
      <c r="AG269" s="1" t="s">
        <v>125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256</v>
      </c>
      <c r="BD269" s="56">
        <v>0</v>
      </c>
    </row>
    <row r="270" spans="1:56" ht="28.5" customHeight="1" x14ac:dyDescent="0.45">
      <c r="A270" s="3">
        <v>45723</v>
      </c>
      <c r="B270" s="14" t="s">
        <v>539</v>
      </c>
      <c r="C270" s="9" t="s">
        <v>113</v>
      </c>
      <c r="D270" s="13" t="s">
        <v>159</v>
      </c>
      <c r="E270" s="9">
        <v>26</v>
      </c>
      <c r="F270" s="9">
        <v>43</v>
      </c>
      <c r="G270" s="9" t="s">
        <v>60</v>
      </c>
      <c r="H270" s="9" t="s">
        <v>66</v>
      </c>
      <c r="I270" s="9">
        <v>150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114</v>
      </c>
      <c r="T270" s="12">
        <v>45741</v>
      </c>
      <c r="U270" s="11">
        <v>30000</v>
      </c>
      <c r="V270" s="10">
        <v>0</v>
      </c>
      <c r="W270" s="10">
        <v>30000</v>
      </c>
      <c r="X270" s="10">
        <v>0</v>
      </c>
      <c r="Y270" s="10">
        <v>31500</v>
      </c>
      <c r="Z270" s="9" t="s">
        <v>89</v>
      </c>
      <c r="AA270" s="8">
        <v>37299.899999999994</v>
      </c>
      <c r="AB270" s="8">
        <v>32425</v>
      </c>
      <c r="AC270" s="8">
        <v>4874.8999999999942</v>
      </c>
      <c r="AD270" s="8">
        <v>0</v>
      </c>
      <c r="AE270" s="8">
        <v>37299.899999999994</v>
      </c>
      <c r="AF270" s="8" t="s">
        <v>315</v>
      </c>
      <c r="AG270" s="1" t="s">
        <v>125</v>
      </c>
      <c r="AH270" s="1" t="s">
        <v>68</v>
      </c>
      <c r="AI270" s="1">
        <v>4</v>
      </c>
      <c r="AJ270" s="3">
        <v>45741</v>
      </c>
      <c r="AK270" s="3">
        <v>45737</v>
      </c>
      <c r="AL270" s="3">
        <v>45731</v>
      </c>
      <c r="AM270" s="3">
        <v>45738</v>
      </c>
      <c r="AN270" s="3">
        <v>45739</v>
      </c>
      <c r="AO270" s="3">
        <v>45739</v>
      </c>
      <c r="AP270" s="3">
        <v>45736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107</v>
      </c>
      <c r="BD270" s="56">
        <v>502.76468666666608</v>
      </c>
    </row>
    <row r="271" spans="1:56" ht="28.5" customHeight="1" x14ac:dyDescent="0.45">
      <c r="A271" s="3">
        <v>45731</v>
      </c>
      <c r="B271" s="14" t="s">
        <v>630</v>
      </c>
      <c r="C271" s="9" t="s">
        <v>113</v>
      </c>
      <c r="D271" s="13" t="s">
        <v>300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114</v>
      </c>
      <c r="T271" s="12">
        <v>45744</v>
      </c>
      <c r="U271" s="11">
        <v>10000</v>
      </c>
      <c r="V271" s="10">
        <v>947</v>
      </c>
      <c r="W271" s="10">
        <v>9053</v>
      </c>
      <c r="X271" s="10">
        <v>0</v>
      </c>
      <c r="Y271" s="10">
        <v>9505.65</v>
      </c>
      <c r="Z271" s="9" t="s">
        <v>89</v>
      </c>
      <c r="AA271" s="8">
        <v>11255.866489999999</v>
      </c>
      <c r="AB271" s="8">
        <v>0</v>
      </c>
      <c r="AC271" s="8">
        <v>11255.866489999999</v>
      </c>
      <c r="AD271" s="8">
        <v>0</v>
      </c>
      <c r="AE271" s="8">
        <v>11255.866489999999</v>
      </c>
      <c r="AF271" s="8" t="s">
        <v>315</v>
      </c>
      <c r="AG271" s="1" t="s">
        <v>123</v>
      </c>
      <c r="AH271" s="1" t="s">
        <v>68</v>
      </c>
      <c r="AI271" s="1">
        <v>4</v>
      </c>
      <c r="AJ271" s="3">
        <v>45744</v>
      </c>
      <c r="AK271" s="3">
        <v>45740</v>
      </c>
      <c r="AL271" s="3">
        <v>45734</v>
      </c>
      <c r="AM271" s="3">
        <v>45741</v>
      </c>
      <c r="AN271" s="3">
        <v>45742</v>
      </c>
      <c r="AO271" s="3">
        <v>45742</v>
      </c>
      <c r="AP271" s="3">
        <v>45739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107</v>
      </c>
      <c r="BD271" s="56">
        <v>1160.8550306686666</v>
      </c>
    </row>
    <row r="272" spans="1:56" ht="28.5" customHeight="1" x14ac:dyDescent="0.45">
      <c r="A272" s="3">
        <v>45731</v>
      </c>
      <c r="B272" s="14" t="s">
        <v>651</v>
      </c>
      <c r="C272" s="9" t="s">
        <v>113</v>
      </c>
      <c r="D272" s="13" t="s">
        <v>59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150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114</v>
      </c>
      <c r="T272" s="12">
        <v>45744</v>
      </c>
      <c r="U272" s="11">
        <v>10000</v>
      </c>
      <c r="V272" s="10">
        <v>0</v>
      </c>
      <c r="W272" s="10">
        <v>10000</v>
      </c>
      <c r="X272" s="10">
        <v>0</v>
      </c>
      <c r="Y272" s="10">
        <v>0</v>
      </c>
      <c r="Z272" s="9" t="s">
        <v>89</v>
      </c>
      <c r="AA272" s="8">
        <v>12433.3</v>
      </c>
      <c r="AB272" s="8">
        <v>0</v>
      </c>
      <c r="AC272" s="8">
        <v>12433.3</v>
      </c>
      <c r="AD272" s="8">
        <v>0</v>
      </c>
      <c r="AE272" s="8">
        <v>12433.3</v>
      </c>
      <c r="AF272" s="8" t="s">
        <v>299</v>
      </c>
      <c r="AG272" s="1" t="s">
        <v>123</v>
      </c>
      <c r="AH272" s="1" t="s">
        <v>163</v>
      </c>
      <c r="AI272" s="1">
        <v>2</v>
      </c>
      <c r="AJ272" s="3">
        <v>45744</v>
      </c>
      <c r="AK272" s="3">
        <v>45742</v>
      </c>
      <c r="AL272" s="3">
        <v>0</v>
      </c>
      <c r="AM272" s="3">
        <v>0</v>
      </c>
      <c r="AN272" s="3">
        <v>0</v>
      </c>
      <c r="AO272" s="3">
        <v>45743</v>
      </c>
      <c r="AP272" s="3">
        <v>45739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483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1282.2876733333333</v>
      </c>
    </row>
    <row r="273" spans="1:56" ht="28.5" customHeight="1" x14ac:dyDescent="0.45">
      <c r="A273" s="3">
        <v>45731</v>
      </c>
      <c r="B273" s="14" t="s">
        <v>651</v>
      </c>
      <c r="C273" s="9" t="s">
        <v>113</v>
      </c>
      <c r="D273" s="13" t="s">
        <v>59</v>
      </c>
      <c r="E273" s="9">
        <v>26</v>
      </c>
      <c r="F273" s="9">
        <v>43</v>
      </c>
      <c r="G273" s="9" t="s">
        <v>60</v>
      </c>
      <c r="H273" s="9" t="s">
        <v>66</v>
      </c>
      <c r="I273" s="9">
        <v>150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114</v>
      </c>
      <c r="T273" s="12">
        <v>45747</v>
      </c>
      <c r="U273" s="11">
        <v>20000</v>
      </c>
      <c r="V273" s="10">
        <v>0</v>
      </c>
      <c r="W273" s="10">
        <v>20000</v>
      </c>
      <c r="X273" s="10">
        <v>0</v>
      </c>
      <c r="Y273" s="10">
        <v>0</v>
      </c>
      <c r="Z273" s="9" t="s">
        <v>89</v>
      </c>
      <c r="AA273" s="8">
        <v>24866.6</v>
      </c>
      <c r="AB273" s="8">
        <v>0</v>
      </c>
      <c r="AC273" s="8">
        <v>24866.6</v>
      </c>
      <c r="AD273" s="8">
        <v>0</v>
      </c>
      <c r="AE273" s="8">
        <v>24866.6</v>
      </c>
      <c r="AF273" s="8" t="s">
        <v>299</v>
      </c>
      <c r="AG273" s="1" t="s">
        <v>123</v>
      </c>
      <c r="AH273" s="1" t="s">
        <v>163</v>
      </c>
      <c r="AI273" s="1">
        <v>2</v>
      </c>
      <c r="AJ273" s="3">
        <v>45747</v>
      </c>
      <c r="AK273" s="3">
        <v>45745</v>
      </c>
      <c r="AL273" s="3">
        <v>0</v>
      </c>
      <c r="AM273" s="3">
        <v>0</v>
      </c>
      <c r="AN273" s="3">
        <v>0</v>
      </c>
      <c r="AO273" s="3">
        <v>45746</v>
      </c>
      <c r="AP273" s="3">
        <v>45742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483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2564.5753466666665</v>
      </c>
    </row>
    <row r="274" spans="1:56" ht="28.5" customHeight="1" x14ac:dyDescent="0.45">
      <c r="A274" s="3">
        <v>45723</v>
      </c>
      <c r="B274" s="14" t="s">
        <v>540</v>
      </c>
      <c r="C274" s="9" t="s">
        <v>113</v>
      </c>
      <c r="D274" s="13" t="s">
        <v>159</v>
      </c>
      <c r="E274" s="9">
        <v>26</v>
      </c>
      <c r="F274" s="9">
        <v>43</v>
      </c>
      <c r="G274" s="9" t="s">
        <v>60</v>
      </c>
      <c r="H274" s="9" t="s">
        <v>66</v>
      </c>
      <c r="I274" s="9">
        <v>150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114</v>
      </c>
      <c r="T274" s="12">
        <v>45754</v>
      </c>
      <c r="U274" s="11">
        <v>30000</v>
      </c>
      <c r="V274" s="10">
        <v>0</v>
      </c>
      <c r="W274" s="10">
        <v>30000</v>
      </c>
      <c r="X274" s="10">
        <v>0</v>
      </c>
      <c r="Y274" s="10">
        <v>31500</v>
      </c>
      <c r="Z274" s="9" t="s">
        <v>89</v>
      </c>
      <c r="AA274" s="8">
        <v>37299.899999999994</v>
      </c>
      <c r="AB274" s="8">
        <v>0</v>
      </c>
      <c r="AC274" s="8">
        <v>37299.899999999994</v>
      </c>
      <c r="AD274" s="8">
        <v>0</v>
      </c>
      <c r="AE274" s="8">
        <v>37299.899999999994</v>
      </c>
      <c r="AF274" s="8" t="s">
        <v>315</v>
      </c>
      <c r="AG274" s="1" t="s">
        <v>61</v>
      </c>
      <c r="AH274" s="1" t="s">
        <v>68</v>
      </c>
      <c r="AI274" s="1">
        <v>4</v>
      </c>
      <c r="AJ274" s="3">
        <v>45754</v>
      </c>
      <c r="AK274" s="3">
        <v>45750</v>
      </c>
      <c r="AL274" s="3">
        <v>45744</v>
      </c>
      <c r="AM274" s="3">
        <v>45751</v>
      </c>
      <c r="AN274" s="3">
        <v>45752</v>
      </c>
      <c r="AO274" s="3">
        <v>45752</v>
      </c>
      <c r="AP274" s="3">
        <v>45749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107</v>
      </c>
      <c r="BD274" s="56">
        <v>3846.8630200000002</v>
      </c>
    </row>
    <row r="275" spans="1:56" ht="28.5" customHeight="1" x14ac:dyDescent="0.45">
      <c r="A275" s="3">
        <v>45723</v>
      </c>
      <c r="B275" s="14" t="s">
        <v>541</v>
      </c>
      <c r="C275" s="9" t="s">
        <v>113</v>
      </c>
      <c r="D275" s="13" t="s">
        <v>159</v>
      </c>
      <c r="E275" s="9">
        <v>26</v>
      </c>
      <c r="F275" s="9">
        <v>43</v>
      </c>
      <c r="G275" s="9" t="s">
        <v>60</v>
      </c>
      <c r="H275" s="9" t="s">
        <v>66</v>
      </c>
      <c r="I275" s="9">
        <v>150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114</v>
      </c>
      <c r="T275" s="12">
        <v>45757</v>
      </c>
      <c r="U275" s="11">
        <v>30000</v>
      </c>
      <c r="V275" s="10">
        <v>0</v>
      </c>
      <c r="W275" s="10">
        <v>30000</v>
      </c>
      <c r="X275" s="10">
        <v>0</v>
      </c>
      <c r="Y275" s="10">
        <v>31500</v>
      </c>
      <c r="Z275" s="9" t="s">
        <v>89</v>
      </c>
      <c r="AA275" s="8">
        <v>37299.899999999994</v>
      </c>
      <c r="AB275" s="8">
        <v>0</v>
      </c>
      <c r="AC275" s="8">
        <v>37299.899999999994</v>
      </c>
      <c r="AD275" s="8">
        <v>0</v>
      </c>
      <c r="AE275" s="8">
        <v>37299.899999999994</v>
      </c>
      <c r="AF275" s="8" t="s">
        <v>315</v>
      </c>
      <c r="AG275" s="1" t="s">
        <v>122</v>
      </c>
      <c r="AH275" s="1" t="s">
        <v>68</v>
      </c>
      <c r="AI275" s="1">
        <v>4</v>
      </c>
      <c r="AJ275" s="3">
        <v>45757</v>
      </c>
      <c r="AK275" s="3">
        <v>45753</v>
      </c>
      <c r="AL275" s="3">
        <v>45747</v>
      </c>
      <c r="AM275" s="3">
        <v>45754</v>
      </c>
      <c r="AN275" s="3">
        <v>45755</v>
      </c>
      <c r="AO275" s="3">
        <v>45755</v>
      </c>
      <c r="AP275" s="3">
        <v>45752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107</v>
      </c>
      <c r="BD275" s="56">
        <v>3846.8630200000002</v>
      </c>
    </row>
    <row r="276" spans="1:56" ht="28.5" customHeight="1" x14ac:dyDescent="0.45">
      <c r="A276" s="3">
        <v>45723</v>
      </c>
      <c r="B276" s="14" t="s">
        <v>542</v>
      </c>
      <c r="C276" s="9" t="s">
        <v>113</v>
      </c>
      <c r="D276" s="13" t="s">
        <v>159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114</v>
      </c>
      <c r="T276" s="12">
        <v>45772</v>
      </c>
      <c r="U276" s="11">
        <v>30000</v>
      </c>
      <c r="V276" s="10">
        <v>0</v>
      </c>
      <c r="W276" s="10">
        <v>30000</v>
      </c>
      <c r="X276" s="10">
        <v>0</v>
      </c>
      <c r="Y276" s="10">
        <v>31500</v>
      </c>
      <c r="Z276" s="9" t="s">
        <v>89</v>
      </c>
      <c r="AA276" s="8">
        <v>37299.899999999994</v>
      </c>
      <c r="AB276" s="8">
        <v>0</v>
      </c>
      <c r="AC276" s="8">
        <v>37299.899999999994</v>
      </c>
      <c r="AD276" s="8">
        <v>0</v>
      </c>
      <c r="AE276" s="8">
        <v>37299.899999999994</v>
      </c>
      <c r="AF276" s="8" t="s">
        <v>315</v>
      </c>
      <c r="AG276" s="1" t="s">
        <v>122</v>
      </c>
      <c r="AH276" s="1" t="s">
        <v>68</v>
      </c>
      <c r="AI276" s="1">
        <v>4</v>
      </c>
      <c r="AJ276" s="3">
        <v>45772</v>
      </c>
      <c r="AK276" s="3">
        <v>45768</v>
      </c>
      <c r="AL276" s="3">
        <v>45762</v>
      </c>
      <c r="AM276" s="3">
        <v>45769</v>
      </c>
      <c r="AN276" s="3">
        <v>45770</v>
      </c>
      <c r="AO276" s="3">
        <v>45770</v>
      </c>
      <c r="AP276" s="3">
        <v>45767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107</v>
      </c>
      <c r="BD276" s="56">
        <v>3846.8630200000002</v>
      </c>
    </row>
    <row r="277" spans="1:56" ht="28.5" customHeight="1" x14ac:dyDescent="0.45">
      <c r="A277" s="3" t="s">
        <v>146</v>
      </c>
      <c r="B277" s="14" t="s">
        <v>146</v>
      </c>
      <c r="C277" s="9" t="s">
        <v>113</v>
      </c>
      <c r="D277" s="13" t="s">
        <v>61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114</v>
      </c>
      <c r="T277" s="12">
        <v>45777</v>
      </c>
      <c r="U277" s="11">
        <v>20000</v>
      </c>
      <c r="V277" s="10">
        <v>0</v>
      </c>
      <c r="W277" s="10">
        <v>20000</v>
      </c>
      <c r="X277" s="10">
        <v>0</v>
      </c>
      <c r="Y277" s="10">
        <v>21000</v>
      </c>
      <c r="Z277" s="9" t="s">
        <v>89</v>
      </c>
      <c r="AA277" s="8">
        <v>24866.6</v>
      </c>
      <c r="AB277" s="8">
        <v>0</v>
      </c>
      <c r="AC277" s="8">
        <v>24866.6</v>
      </c>
      <c r="AD277" s="8">
        <v>0</v>
      </c>
      <c r="AE277" s="8">
        <v>24866.6</v>
      </c>
      <c r="AF277" s="8" t="s">
        <v>315</v>
      </c>
      <c r="AG277" s="1" t="s">
        <v>123</v>
      </c>
      <c r="AH277" s="1" t="s">
        <v>68</v>
      </c>
      <c r="AI277" s="1">
        <v>4</v>
      </c>
      <c r="AJ277" s="3">
        <v>45777</v>
      </c>
      <c r="AK277" s="3">
        <v>45773</v>
      </c>
      <c r="AL277" s="3">
        <v>45767</v>
      </c>
      <c r="AM277" s="3">
        <v>45774</v>
      </c>
      <c r="AN277" s="3">
        <v>45775</v>
      </c>
      <c r="AO277" s="3">
        <v>45775</v>
      </c>
      <c r="AP277" s="3">
        <v>45772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107</v>
      </c>
      <c r="BD277" s="56">
        <v>2564.5753466666665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26</v>
      </c>
      <c r="F278" s="9">
        <v>43</v>
      </c>
      <c r="G278" s="9">
        <v>0</v>
      </c>
      <c r="H278" s="9">
        <v>0</v>
      </c>
      <c r="I278" s="9">
        <v>120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89</v>
      </c>
      <c r="AA278" s="8">
        <v>222621.96648999999</v>
      </c>
      <c r="AB278" s="8">
        <v>32425</v>
      </c>
      <c r="AC278" s="8">
        <v>190196.96648999999</v>
      </c>
      <c r="AD278" s="8">
        <v>0</v>
      </c>
      <c r="AE278" s="8">
        <v>222621.96648999999</v>
      </c>
      <c r="AF278" s="8" t="s">
        <v>58</v>
      </c>
      <c r="AG278" s="1" t="s">
        <v>125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109</v>
      </c>
      <c r="BD278" s="56">
        <v>0</v>
      </c>
    </row>
    <row r="279" spans="1:56" ht="28.5" customHeight="1" x14ac:dyDescent="0.45">
      <c r="A279" s="3">
        <v>45719</v>
      </c>
      <c r="B279" s="14" t="s">
        <v>508</v>
      </c>
      <c r="C279" s="9" t="s">
        <v>166</v>
      </c>
      <c r="D279" s="13" t="s">
        <v>167</v>
      </c>
      <c r="E279" s="9">
        <v>28</v>
      </c>
      <c r="F279" s="9">
        <v>41</v>
      </c>
      <c r="G279" s="9" t="s">
        <v>60</v>
      </c>
      <c r="H279" s="9">
        <v>0</v>
      </c>
      <c r="I279" s="9">
        <v>120</v>
      </c>
      <c r="J279" s="9" t="s">
        <v>78</v>
      </c>
      <c r="K279" s="9">
        <v>3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45745</v>
      </c>
      <c r="U279" s="11">
        <v>50000</v>
      </c>
      <c r="V279" s="10">
        <v>0</v>
      </c>
      <c r="W279" s="10">
        <v>50000</v>
      </c>
      <c r="X279" s="10">
        <v>0</v>
      </c>
      <c r="Y279" s="10">
        <v>52500</v>
      </c>
      <c r="Z279" s="9" t="s">
        <v>137</v>
      </c>
      <c r="AA279" s="8">
        <v>59372.5</v>
      </c>
      <c r="AB279" s="8">
        <v>59372.5</v>
      </c>
      <c r="AC279" s="8">
        <v>0</v>
      </c>
      <c r="AD279" s="8">
        <v>0</v>
      </c>
      <c r="AE279" s="8">
        <v>0</v>
      </c>
      <c r="AF279" s="8">
        <v>0</v>
      </c>
      <c r="AG279" s="1" t="s">
        <v>122</v>
      </c>
      <c r="AH279" s="1" t="s">
        <v>168</v>
      </c>
      <c r="AI279" s="1">
        <v>2</v>
      </c>
      <c r="AJ279" s="3">
        <v>45745</v>
      </c>
      <c r="AK279" s="3">
        <v>0</v>
      </c>
      <c r="AL279" s="3">
        <v>45736</v>
      </c>
      <c r="AM279" s="3">
        <v>45743</v>
      </c>
      <c r="AN279" s="3">
        <v>0</v>
      </c>
      <c r="AO279" s="3">
        <v>45744</v>
      </c>
      <c r="AP279" s="3">
        <v>45740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107</v>
      </c>
      <c r="BD279" s="56">
        <v>0</v>
      </c>
    </row>
    <row r="280" spans="1:56" ht="28.5" customHeight="1" x14ac:dyDescent="0.45">
      <c r="A280" s="3" t="s">
        <v>146</v>
      </c>
      <c r="B280" s="14" t="s">
        <v>146</v>
      </c>
      <c r="C280" s="9" t="s">
        <v>113</v>
      </c>
      <c r="D280" s="13" t="s">
        <v>59</v>
      </c>
      <c r="E280" s="9">
        <v>28</v>
      </c>
      <c r="F280" s="9">
        <v>47</v>
      </c>
      <c r="G280" s="9" t="s">
        <v>60</v>
      </c>
      <c r="H280" s="9" t="s">
        <v>66</v>
      </c>
      <c r="I280" s="9">
        <v>180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114</v>
      </c>
      <c r="T280" s="12">
        <v>45777</v>
      </c>
      <c r="U280" s="11">
        <v>20000</v>
      </c>
      <c r="V280" s="10">
        <v>0</v>
      </c>
      <c r="W280" s="10">
        <v>20000</v>
      </c>
      <c r="X280" s="10">
        <v>0</v>
      </c>
      <c r="Y280" s="10">
        <v>0</v>
      </c>
      <c r="Z280" s="9" t="s">
        <v>137</v>
      </c>
      <c r="AA280" s="8">
        <v>27101.800000000003</v>
      </c>
      <c r="AB280" s="8">
        <v>10611</v>
      </c>
      <c r="AC280" s="8">
        <v>16490.800000000003</v>
      </c>
      <c r="AD280" s="8">
        <v>0</v>
      </c>
      <c r="AE280" s="8">
        <v>27101.800000000003</v>
      </c>
      <c r="AF280" s="8">
        <v>0</v>
      </c>
      <c r="AG280" s="1" t="s">
        <v>122</v>
      </c>
      <c r="AH280" s="1" t="s">
        <v>77</v>
      </c>
      <c r="AI280" s="1">
        <v>1</v>
      </c>
      <c r="AJ280" s="3">
        <v>45777</v>
      </c>
      <c r="AK280" s="3">
        <v>0</v>
      </c>
      <c r="AL280" s="3">
        <v>0</v>
      </c>
      <c r="AM280" s="3">
        <v>0</v>
      </c>
      <c r="AN280" s="3">
        <v>0</v>
      </c>
      <c r="AO280" s="3">
        <v>45776</v>
      </c>
      <c r="AP280" s="3">
        <v>45772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107</v>
      </c>
      <c r="BD280" s="56">
        <v>1853.3826888888893</v>
      </c>
    </row>
    <row r="281" spans="1:56" ht="28.5" customHeight="1" x14ac:dyDescent="0.45">
      <c r="A281" s="3" t="s">
        <v>146</v>
      </c>
      <c r="B281" s="14" t="s">
        <v>146</v>
      </c>
      <c r="C281" s="9" t="s">
        <v>166</v>
      </c>
      <c r="D281" s="13" t="s">
        <v>167</v>
      </c>
      <c r="E281" s="9">
        <v>28</v>
      </c>
      <c r="F281" s="9">
        <v>41</v>
      </c>
      <c r="G281" s="9" t="s">
        <v>60</v>
      </c>
      <c r="H281" s="9">
        <v>0</v>
      </c>
      <c r="I281" s="9">
        <v>120</v>
      </c>
      <c r="J281" s="9" t="s">
        <v>78</v>
      </c>
      <c r="K281" s="9">
        <v>3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45777</v>
      </c>
      <c r="U281" s="11">
        <v>50000</v>
      </c>
      <c r="V281" s="10">
        <v>0</v>
      </c>
      <c r="W281" s="10">
        <v>50000</v>
      </c>
      <c r="X281" s="10">
        <v>0</v>
      </c>
      <c r="Y281" s="10">
        <v>52500</v>
      </c>
      <c r="Z281" s="9" t="s">
        <v>137</v>
      </c>
      <c r="AA281" s="8">
        <v>59372.5</v>
      </c>
      <c r="AB281" s="8">
        <v>0</v>
      </c>
      <c r="AC281" s="8">
        <v>59372.5</v>
      </c>
      <c r="AD281" s="8">
        <v>0</v>
      </c>
      <c r="AE281" s="8">
        <v>0</v>
      </c>
      <c r="AF281" s="8">
        <v>0</v>
      </c>
      <c r="AG281" s="1">
        <v>0</v>
      </c>
      <c r="AH281" s="1" t="s">
        <v>168</v>
      </c>
      <c r="AI281" s="1">
        <v>2</v>
      </c>
      <c r="AJ281" s="3">
        <v>45777</v>
      </c>
      <c r="AK281" s="3">
        <v>0</v>
      </c>
      <c r="AL281" s="3">
        <v>45768</v>
      </c>
      <c r="AM281" s="3">
        <v>45775</v>
      </c>
      <c r="AN281" s="3">
        <v>0</v>
      </c>
      <c r="AO281" s="3">
        <v>45776</v>
      </c>
      <c r="AP281" s="3">
        <v>45772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107</v>
      </c>
      <c r="BD281" s="56">
        <v>6672.8093055555564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28</v>
      </c>
      <c r="F282" s="9">
        <v>43</v>
      </c>
      <c r="G282" s="9">
        <v>0</v>
      </c>
      <c r="H282" s="9">
        <v>0</v>
      </c>
      <c r="I282" s="9">
        <v>130</v>
      </c>
      <c r="J282" s="9" t="s">
        <v>57</v>
      </c>
      <c r="K282" s="9">
        <v>3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137</v>
      </c>
      <c r="AA282" s="8">
        <v>145846.79999999999</v>
      </c>
      <c r="AB282" s="8">
        <v>69983.5</v>
      </c>
      <c r="AC282" s="8">
        <v>75863.3</v>
      </c>
      <c r="AD282" s="8">
        <v>0</v>
      </c>
      <c r="AE282" s="8">
        <v>27101.800000000003</v>
      </c>
      <c r="AF282" s="8" t="s">
        <v>58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169</v>
      </c>
      <c r="BD282" s="56">
        <v>0</v>
      </c>
    </row>
  </sheetData>
  <autoFilter ref="A5:BD28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2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71D9-A484-4F93-AB16-6EC63647180C}">
  <sheetPr>
    <tabColor rgb="FFFFFF00"/>
  </sheetPr>
  <dimension ref="A1:BD307"/>
  <sheetViews>
    <sheetView zoomScale="80" zoomScaleNormal="80" workbookViewId="0">
      <selection activeCell="O14" sqref="O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45736</v>
      </c>
      <c r="E3" s="80" t="s">
        <v>52</v>
      </c>
      <c r="F3" s="80"/>
      <c r="G3" s="81">
        <v>10.27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474</v>
      </c>
      <c r="C13" s="9" t="s">
        <v>147</v>
      </c>
      <c r="D13" s="13" t="s">
        <v>134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45741</v>
      </c>
      <c r="U13" s="11">
        <v>70000</v>
      </c>
      <c r="V13" s="10">
        <v>800</v>
      </c>
      <c r="W13" s="10">
        <v>69200</v>
      </c>
      <c r="X13" s="10">
        <v>0</v>
      </c>
      <c r="Y13" s="10">
        <v>72660</v>
      </c>
      <c r="Z13" s="9" t="s">
        <v>189</v>
      </c>
      <c r="AA13" s="8">
        <v>60903.612000000001</v>
      </c>
      <c r="AB13" s="8">
        <v>50231</v>
      </c>
      <c r="AC13" s="8">
        <v>10672.612000000001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45741</v>
      </c>
      <c r="AK13" s="3">
        <v>0</v>
      </c>
      <c r="AL13" s="3">
        <v>45732</v>
      </c>
      <c r="AM13" s="3">
        <v>45739</v>
      </c>
      <c r="AN13" s="3">
        <v>45740</v>
      </c>
      <c r="AO13" s="3">
        <v>45740</v>
      </c>
      <c r="AP13" s="3">
        <v>45736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775.06880035555571</v>
      </c>
    </row>
    <row r="14" spans="1:56" ht="28.5" customHeight="1" x14ac:dyDescent="0.45">
      <c r="A14" s="3">
        <v>45731</v>
      </c>
      <c r="B14" s="14" t="s">
        <v>631</v>
      </c>
      <c r="C14" s="9" t="s">
        <v>466</v>
      </c>
      <c r="D14" s="13" t="s">
        <v>276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189</v>
      </c>
      <c r="AA14" s="8">
        <v>8801.1</v>
      </c>
      <c r="AB14" s="8">
        <v>0</v>
      </c>
      <c r="AC14" s="8">
        <v>8801.1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639.15544000000023</v>
      </c>
    </row>
    <row r="15" spans="1:56" ht="28.5" customHeight="1" x14ac:dyDescent="0.45">
      <c r="A15" s="3">
        <v>45731</v>
      </c>
      <c r="B15" s="14" t="s">
        <v>631</v>
      </c>
      <c r="C15" s="9" t="s">
        <v>466</v>
      </c>
      <c r="D15" s="13" t="s">
        <v>277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189</v>
      </c>
      <c r="AA15" s="8">
        <v>4400.55</v>
      </c>
      <c r="AB15" s="8">
        <v>0</v>
      </c>
      <c r="AC15" s="8">
        <v>4400.55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319.57772000000011</v>
      </c>
    </row>
    <row r="16" spans="1:56" ht="28.5" customHeight="1" x14ac:dyDescent="0.45">
      <c r="A16" s="3">
        <v>45731</v>
      </c>
      <c r="B16" s="14" t="s">
        <v>631</v>
      </c>
      <c r="C16" s="9" t="s">
        <v>466</v>
      </c>
      <c r="D16" s="13" t="s">
        <v>278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189</v>
      </c>
      <c r="AA16" s="8">
        <v>8801.1</v>
      </c>
      <c r="AB16" s="8">
        <v>0</v>
      </c>
      <c r="AC16" s="8">
        <v>8801.1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639.15544000000023</v>
      </c>
    </row>
    <row r="17" spans="1:56" ht="28.5" customHeight="1" x14ac:dyDescent="0.45">
      <c r="A17" s="3">
        <v>45734</v>
      </c>
      <c r="B17" s="14" t="s">
        <v>652</v>
      </c>
      <c r="C17" s="9" t="s">
        <v>637</v>
      </c>
      <c r="D17" s="13" t="s">
        <v>638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3000</v>
      </c>
      <c r="V17" s="10">
        <v>0</v>
      </c>
      <c r="W17" s="10">
        <v>3000</v>
      </c>
      <c r="X17" s="10">
        <v>0</v>
      </c>
      <c r="Y17" s="10">
        <v>3150</v>
      </c>
      <c r="Z17" s="9" t="s">
        <v>189</v>
      </c>
      <c r="AA17" s="8">
        <v>2640.33</v>
      </c>
      <c r="AB17" s="8">
        <v>0</v>
      </c>
      <c r="AC17" s="8">
        <v>2640.33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191.74663200000003</v>
      </c>
    </row>
    <row r="18" spans="1:56" ht="28.5" customHeight="1" x14ac:dyDescent="0.45">
      <c r="A18" s="3">
        <v>45734</v>
      </c>
      <c r="B18" s="14" t="s">
        <v>652</v>
      </c>
      <c r="C18" s="9" t="s">
        <v>637</v>
      </c>
      <c r="D18" s="13" t="s">
        <v>639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3500</v>
      </c>
      <c r="V18" s="10">
        <v>0</v>
      </c>
      <c r="W18" s="10">
        <v>3500</v>
      </c>
      <c r="X18" s="10">
        <v>0</v>
      </c>
      <c r="Y18" s="10">
        <v>3675</v>
      </c>
      <c r="Z18" s="9" t="s">
        <v>189</v>
      </c>
      <c r="AA18" s="8">
        <v>3080.3850000000002</v>
      </c>
      <c r="AB18" s="8">
        <v>0</v>
      </c>
      <c r="AC18" s="8">
        <v>3080.3850000000002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223.70440400000004</v>
      </c>
    </row>
    <row r="19" spans="1:56" ht="28.5" customHeight="1" x14ac:dyDescent="0.45">
      <c r="A19" s="3">
        <v>45734</v>
      </c>
      <c r="B19" s="14" t="s">
        <v>652</v>
      </c>
      <c r="C19" s="9" t="s">
        <v>637</v>
      </c>
      <c r="D19" s="13" t="s">
        <v>640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45747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45747</v>
      </c>
      <c r="AK19" s="3">
        <v>0</v>
      </c>
      <c r="AL19" s="3">
        <v>45738</v>
      </c>
      <c r="AM19" s="3">
        <v>45745</v>
      </c>
      <c r="AN19" s="3">
        <v>45746</v>
      </c>
      <c r="AO19" s="3">
        <v>45746</v>
      </c>
      <c r="AP19" s="3">
        <v>45742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639.15544000000023</v>
      </c>
    </row>
    <row r="20" spans="1:56" ht="28.5" customHeight="1" x14ac:dyDescent="0.45">
      <c r="A20" s="3" t="s">
        <v>146</v>
      </c>
      <c r="B20" s="14" t="s">
        <v>146</v>
      </c>
      <c r="C20" s="9" t="s">
        <v>273</v>
      </c>
      <c r="D20" s="13" t="s">
        <v>274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189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8.5" customHeight="1" x14ac:dyDescent="0.45">
      <c r="A21" s="3" t="s">
        <v>146</v>
      </c>
      <c r="B21" s="14" t="s">
        <v>146</v>
      </c>
      <c r="C21" s="9" t="s">
        <v>147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189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7669.86528</v>
      </c>
    </row>
    <row r="22" spans="1:56" ht="28.5" customHeight="1" x14ac:dyDescent="0.45">
      <c r="A22" s="3">
        <v>45734</v>
      </c>
      <c r="B22" s="14" t="s">
        <v>653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133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189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2394.2965688888899</v>
      </c>
    </row>
    <row r="23" spans="1:56" ht="28.5" customHeight="1" x14ac:dyDescent="0.45">
      <c r="A23" s="3">
        <v>45734</v>
      </c>
      <c r="B23" s="14" t="s">
        <v>654</v>
      </c>
      <c r="C23" s="9" t="s">
        <v>443</v>
      </c>
      <c r="D23" s="13" t="s">
        <v>375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189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123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1197.1482844444449</v>
      </c>
    </row>
    <row r="24" spans="1:56" ht="28.5" customHeight="1" x14ac:dyDescent="0.45">
      <c r="A24" s="3" t="s">
        <v>146</v>
      </c>
      <c r="B24" s="14" t="s">
        <v>146</v>
      </c>
      <c r="C24" s="9" t="s">
        <v>466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288258.37700000004</v>
      </c>
      <c r="AB25" s="8">
        <v>50231</v>
      </c>
      <c r="AC25" s="8">
        <v>238027.37700000001</v>
      </c>
      <c r="AD25" s="8">
        <v>0</v>
      </c>
      <c r="AE25" s="8">
        <v>0</v>
      </c>
      <c r="AF25" s="8" t="s">
        <v>58</v>
      </c>
      <c r="AG25" s="1" t="s">
        <v>123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45722</v>
      </c>
      <c r="B26" s="14" t="s">
        <v>497</v>
      </c>
      <c r="C26" s="9" t="s">
        <v>73</v>
      </c>
      <c r="D26" s="13" t="s">
        <v>193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196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 t="s">
        <v>498</v>
      </c>
      <c r="AG26" s="1" t="s">
        <v>124</v>
      </c>
      <c r="AH26" s="1" t="s">
        <v>74</v>
      </c>
      <c r="AI26" s="1">
        <v>2</v>
      </c>
      <c r="AJ26" s="3">
        <v>45738</v>
      </c>
      <c r="AK26" s="3">
        <v>0</v>
      </c>
      <c r="AL26" s="3">
        <v>45729</v>
      </c>
      <c r="AM26" s="3">
        <v>45736</v>
      </c>
      <c r="AN26" s="3">
        <v>45737</v>
      </c>
      <c r="AO26" s="3">
        <v>45737</v>
      </c>
      <c r="AP26" s="3">
        <v>45733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45722</v>
      </c>
      <c r="B27" s="14" t="s">
        <v>497</v>
      </c>
      <c r="C27" s="9" t="s">
        <v>73</v>
      </c>
      <c r="D27" s="13" t="s">
        <v>267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498</v>
      </c>
      <c r="AG27" s="1" t="s">
        <v>124</v>
      </c>
      <c r="AH27" s="1" t="s">
        <v>74</v>
      </c>
      <c r="AI27" s="1">
        <v>2</v>
      </c>
      <c r="AJ27" s="3">
        <v>45738</v>
      </c>
      <c r="AK27" s="3">
        <v>0</v>
      </c>
      <c r="AL27" s="3">
        <v>45729</v>
      </c>
      <c r="AM27" s="3">
        <v>45736</v>
      </c>
      <c r="AN27" s="3">
        <v>45737</v>
      </c>
      <c r="AO27" s="3">
        <v>45737</v>
      </c>
      <c r="AP27" s="3">
        <v>45733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45722</v>
      </c>
      <c r="B28" s="14" t="s">
        <v>497</v>
      </c>
      <c r="C28" s="9" t="s">
        <v>73</v>
      </c>
      <c r="D28" s="13">
        <v>997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498</v>
      </c>
      <c r="AG28" s="1" t="s">
        <v>124</v>
      </c>
      <c r="AH28" s="1" t="s">
        <v>74</v>
      </c>
      <c r="AI28" s="1">
        <v>2</v>
      </c>
      <c r="AJ28" s="3">
        <v>45738</v>
      </c>
      <c r="AK28" s="3">
        <v>0</v>
      </c>
      <c r="AL28" s="3">
        <v>45729</v>
      </c>
      <c r="AM28" s="3">
        <v>45736</v>
      </c>
      <c r="AN28" s="3">
        <v>45737</v>
      </c>
      <c r="AO28" s="3">
        <v>45737</v>
      </c>
      <c r="AP28" s="3">
        <v>45733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45722</v>
      </c>
      <c r="B29" s="14" t="s">
        <v>497</v>
      </c>
      <c r="C29" s="9" t="s">
        <v>73</v>
      </c>
      <c r="D29" s="13">
        <v>913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45738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498</v>
      </c>
      <c r="AG29" s="1" t="s">
        <v>124</v>
      </c>
      <c r="AH29" s="1" t="s">
        <v>74</v>
      </c>
      <c r="AI29" s="1">
        <v>2</v>
      </c>
      <c r="AJ29" s="3">
        <v>45738</v>
      </c>
      <c r="AK29" s="3">
        <v>0</v>
      </c>
      <c r="AL29" s="3">
        <v>45729</v>
      </c>
      <c r="AM29" s="3">
        <v>45736</v>
      </c>
      <c r="AN29" s="3">
        <v>45737</v>
      </c>
      <c r="AO29" s="3">
        <v>45737</v>
      </c>
      <c r="AP29" s="3">
        <v>45733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45728</v>
      </c>
      <c r="B30" s="14" t="s">
        <v>562</v>
      </c>
      <c r="C30" s="9" t="s">
        <v>73</v>
      </c>
      <c r="D30" s="13" t="s">
        <v>229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45738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563</v>
      </c>
      <c r="AG30" s="1" t="s">
        <v>124</v>
      </c>
      <c r="AH30" s="1" t="s">
        <v>74</v>
      </c>
      <c r="AI30" s="1">
        <v>2</v>
      </c>
      <c r="AJ30" s="3">
        <v>45738</v>
      </c>
      <c r="AK30" s="3">
        <v>0</v>
      </c>
      <c r="AL30" s="3">
        <v>45729</v>
      </c>
      <c r="AM30" s="3">
        <v>45736</v>
      </c>
      <c r="AN30" s="3">
        <v>45737</v>
      </c>
      <c r="AO30" s="3">
        <v>45737</v>
      </c>
      <c r="AP30" s="3">
        <v>45733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45728</v>
      </c>
      <c r="B31" s="14" t="s">
        <v>564</v>
      </c>
      <c r="C31" s="9" t="s">
        <v>73</v>
      </c>
      <c r="D31" s="13" t="s">
        <v>224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45738</v>
      </c>
      <c r="U31" s="11">
        <v>5000</v>
      </c>
      <c r="V31" s="10">
        <v>0</v>
      </c>
      <c r="W31" s="10">
        <v>5000</v>
      </c>
      <c r="X31" s="10">
        <v>5700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563</v>
      </c>
      <c r="AG31" s="1" t="s">
        <v>123</v>
      </c>
      <c r="AH31" s="1" t="s">
        <v>74</v>
      </c>
      <c r="AI31" s="1">
        <v>2</v>
      </c>
      <c r="AJ31" s="3">
        <v>45738</v>
      </c>
      <c r="AK31" s="3">
        <v>0</v>
      </c>
      <c r="AL31" s="3">
        <v>45729</v>
      </c>
      <c r="AM31" s="3">
        <v>45736</v>
      </c>
      <c r="AN31" s="3">
        <v>45737</v>
      </c>
      <c r="AO31" s="3">
        <v>45737</v>
      </c>
      <c r="AP31" s="3">
        <v>45733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45728</v>
      </c>
      <c r="B32" s="14" t="s">
        <v>564</v>
      </c>
      <c r="C32" s="9" t="s">
        <v>73</v>
      </c>
      <c r="D32" s="13" t="s">
        <v>378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45738</v>
      </c>
      <c r="U32" s="11">
        <v>5000</v>
      </c>
      <c r="V32" s="10">
        <v>0</v>
      </c>
      <c r="W32" s="10">
        <v>5000</v>
      </c>
      <c r="X32" s="10">
        <v>10860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563</v>
      </c>
      <c r="AG32" s="1" t="s">
        <v>123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 t="s">
        <v>641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45728</v>
      </c>
      <c r="B33" s="14" t="s">
        <v>564</v>
      </c>
      <c r="C33" s="9" t="s">
        <v>73</v>
      </c>
      <c r="D33" s="13" t="s">
        <v>258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45738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196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563</v>
      </c>
      <c r="AG33" s="1" t="s">
        <v>123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45722</v>
      </c>
      <c r="B34" s="14" t="s">
        <v>497</v>
      </c>
      <c r="C34" s="9" t="s">
        <v>73</v>
      </c>
      <c r="D34" s="13" t="s">
        <v>230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45741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196</v>
      </c>
      <c r="AA34" s="8">
        <v>8801.1</v>
      </c>
      <c r="AB34" s="8">
        <v>8801.1</v>
      </c>
      <c r="AC34" s="8">
        <v>0</v>
      </c>
      <c r="AD34" s="8">
        <v>0</v>
      </c>
      <c r="AE34" s="8">
        <v>0</v>
      </c>
      <c r="AF34" s="8" t="s">
        <v>499</v>
      </c>
      <c r="AG34" s="1" t="s">
        <v>123</v>
      </c>
      <c r="AH34" s="1" t="s">
        <v>74</v>
      </c>
      <c r="AI34" s="1">
        <v>2</v>
      </c>
      <c r="AJ34" s="3">
        <v>45741</v>
      </c>
      <c r="AK34" s="3">
        <v>0</v>
      </c>
      <c r="AL34" s="3">
        <v>45732</v>
      </c>
      <c r="AM34" s="3">
        <v>45739</v>
      </c>
      <c r="AN34" s="3">
        <v>45740</v>
      </c>
      <c r="AO34" s="3">
        <v>45740</v>
      </c>
      <c r="AP34" s="3">
        <v>45736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45722</v>
      </c>
      <c r="B35" s="14" t="s">
        <v>497</v>
      </c>
      <c r="C35" s="9" t="s">
        <v>73</v>
      </c>
      <c r="D35" s="13" t="s">
        <v>254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45741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196</v>
      </c>
      <c r="AA35" s="8">
        <v>8801.1</v>
      </c>
      <c r="AB35" s="8">
        <v>8801.1</v>
      </c>
      <c r="AC35" s="8">
        <v>0</v>
      </c>
      <c r="AD35" s="8">
        <v>0</v>
      </c>
      <c r="AE35" s="8">
        <v>0</v>
      </c>
      <c r="AF35" s="8" t="s">
        <v>499</v>
      </c>
      <c r="AG35" s="1" t="s">
        <v>123</v>
      </c>
      <c r="AH35" s="1" t="s">
        <v>74</v>
      </c>
      <c r="AI35" s="1">
        <v>2</v>
      </c>
      <c r="AJ35" s="3">
        <v>45741</v>
      </c>
      <c r="AK35" s="3">
        <v>0</v>
      </c>
      <c r="AL35" s="3">
        <v>45732</v>
      </c>
      <c r="AM35" s="3">
        <v>45739</v>
      </c>
      <c r="AN35" s="3">
        <v>45740</v>
      </c>
      <c r="AO35" s="3">
        <v>45740</v>
      </c>
      <c r="AP35" s="3">
        <v>45736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45722</v>
      </c>
      <c r="B36" s="14" t="s">
        <v>497</v>
      </c>
      <c r="C36" s="9" t="s">
        <v>73</v>
      </c>
      <c r="D36" s="13">
        <v>997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45741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 t="s">
        <v>499</v>
      </c>
      <c r="AG36" s="1" t="s">
        <v>123</v>
      </c>
      <c r="AH36" s="1" t="s">
        <v>74</v>
      </c>
      <c r="AI36" s="1">
        <v>2</v>
      </c>
      <c r="AJ36" s="3">
        <v>45741</v>
      </c>
      <c r="AK36" s="3">
        <v>0</v>
      </c>
      <c r="AL36" s="3">
        <v>45732</v>
      </c>
      <c r="AM36" s="3">
        <v>45739</v>
      </c>
      <c r="AN36" s="3">
        <v>45740</v>
      </c>
      <c r="AO36" s="3">
        <v>45740</v>
      </c>
      <c r="AP36" s="3">
        <v>45736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45728</v>
      </c>
      <c r="B37" s="14" t="s">
        <v>562</v>
      </c>
      <c r="C37" s="9" t="s">
        <v>73</v>
      </c>
      <c r="D37" s="13" t="s">
        <v>352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45742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565</v>
      </c>
      <c r="AG37" s="1" t="s">
        <v>123</v>
      </c>
      <c r="AH37" s="1" t="s">
        <v>74</v>
      </c>
      <c r="AI37" s="1">
        <v>2</v>
      </c>
      <c r="AJ37" s="3">
        <v>45742</v>
      </c>
      <c r="AK37" s="3">
        <v>0</v>
      </c>
      <c r="AL37" s="3">
        <v>45733</v>
      </c>
      <c r="AM37" s="3">
        <v>45740</v>
      </c>
      <c r="AN37" s="3">
        <v>45741</v>
      </c>
      <c r="AO37" s="3">
        <v>45741</v>
      </c>
      <c r="AP37" s="3">
        <v>45737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45728</v>
      </c>
      <c r="B38" s="14" t="s">
        <v>562</v>
      </c>
      <c r="C38" s="9" t="s">
        <v>73</v>
      </c>
      <c r="D38" s="13" t="s">
        <v>353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45742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565</v>
      </c>
      <c r="AG38" s="1" t="s">
        <v>123</v>
      </c>
      <c r="AH38" s="1" t="s">
        <v>74</v>
      </c>
      <c r="AI38" s="1">
        <v>2</v>
      </c>
      <c r="AJ38" s="3">
        <v>45742</v>
      </c>
      <c r="AK38" s="3">
        <v>0</v>
      </c>
      <c r="AL38" s="3">
        <v>45733</v>
      </c>
      <c r="AM38" s="3">
        <v>45740</v>
      </c>
      <c r="AN38" s="3">
        <v>45741</v>
      </c>
      <c r="AO38" s="3">
        <v>45741</v>
      </c>
      <c r="AP38" s="3">
        <v>45737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45728</v>
      </c>
      <c r="B39" s="14" t="s">
        <v>562</v>
      </c>
      <c r="C39" s="9" t="s">
        <v>73</v>
      </c>
      <c r="D39" s="13" t="s">
        <v>407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3721</v>
      </c>
      <c r="AC39" s="8">
        <v>679.55000000000018</v>
      </c>
      <c r="AD39" s="8">
        <v>0</v>
      </c>
      <c r="AE39" s="8">
        <v>0</v>
      </c>
      <c r="AF39" s="8" t="s">
        <v>565</v>
      </c>
      <c r="AG39" s="1" t="s">
        <v>123</v>
      </c>
      <c r="AH39" s="1" t="s">
        <v>74</v>
      </c>
      <c r="AI39" s="1">
        <v>2</v>
      </c>
      <c r="AJ39" s="3">
        <v>45742</v>
      </c>
      <c r="AK39" s="3">
        <v>0</v>
      </c>
      <c r="AL39" s="3">
        <v>45733</v>
      </c>
      <c r="AM39" s="3">
        <v>45740</v>
      </c>
      <c r="AN39" s="3">
        <v>45741</v>
      </c>
      <c r="AO39" s="3">
        <v>45741</v>
      </c>
      <c r="AP39" s="3">
        <v>45737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51.186726222222241</v>
      </c>
    </row>
    <row r="40" spans="1:56" ht="28.5" customHeight="1" x14ac:dyDescent="0.45">
      <c r="A40" s="3">
        <v>45728</v>
      </c>
      <c r="B40" s="14" t="s">
        <v>564</v>
      </c>
      <c r="C40" s="9" t="s">
        <v>73</v>
      </c>
      <c r="D40" s="13" t="s">
        <v>230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196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565</v>
      </c>
      <c r="AG40" s="1" t="s">
        <v>125</v>
      </c>
      <c r="AH40" s="1" t="s">
        <v>74</v>
      </c>
      <c r="AI40" s="1">
        <v>2</v>
      </c>
      <c r="AJ40" s="3">
        <v>45742</v>
      </c>
      <c r="AK40" s="3">
        <v>0</v>
      </c>
      <c r="AL40" s="3">
        <v>45733</v>
      </c>
      <c r="AM40" s="3">
        <v>45740</v>
      </c>
      <c r="AN40" s="3">
        <v>45741</v>
      </c>
      <c r="AO40" s="3">
        <v>45741</v>
      </c>
      <c r="AP40" s="3">
        <v>45737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705.02926755555563</v>
      </c>
    </row>
    <row r="41" spans="1:56" ht="28.5" customHeight="1" x14ac:dyDescent="0.45">
      <c r="A41" s="3">
        <v>45722</v>
      </c>
      <c r="B41" s="14" t="s">
        <v>497</v>
      </c>
      <c r="C41" s="9" t="s">
        <v>73</v>
      </c>
      <c r="D41" s="13" t="s">
        <v>500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501</v>
      </c>
      <c r="AG41" s="1" t="s">
        <v>123</v>
      </c>
      <c r="AH41" s="1" t="s">
        <v>74</v>
      </c>
      <c r="AI41" s="1">
        <v>2</v>
      </c>
      <c r="AJ41" s="3">
        <v>45743</v>
      </c>
      <c r="AK41" s="3">
        <v>0</v>
      </c>
      <c r="AL41" s="3">
        <v>45734</v>
      </c>
      <c r="AM41" s="3">
        <v>45741</v>
      </c>
      <c r="AN41" s="3">
        <v>45742</v>
      </c>
      <c r="AO41" s="3">
        <v>45742</v>
      </c>
      <c r="AP41" s="3">
        <v>45738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45722</v>
      </c>
      <c r="B42" s="14" t="s">
        <v>497</v>
      </c>
      <c r="C42" s="9" t="s">
        <v>73</v>
      </c>
      <c r="D42" s="13" t="s">
        <v>253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45743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501</v>
      </c>
      <c r="AG42" s="1" t="s">
        <v>123</v>
      </c>
      <c r="AH42" s="1" t="s">
        <v>74</v>
      </c>
      <c r="AI42" s="1">
        <v>2</v>
      </c>
      <c r="AJ42" s="3">
        <v>45743</v>
      </c>
      <c r="AK42" s="3">
        <v>0</v>
      </c>
      <c r="AL42" s="3">
        <v>45734</v>
      </c>
      <c r="AM42" s="3">
        <v>45741</v>
      </c>
      <c r="AN42" s="3">
        <v>45742</v>
      </c>
      <c r="AO42" s="3">
        <v>45742</v>
      </c>
      <c r="AP42" s="3">
        <v>45738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45721</v>
      </c>
      <c r="B43" s="14" t="s">
        <v>511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45743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196</v>
      </c>
      <c r="AA43" s="8">
        <v>5238.75</v>
      </c>
      <c r="AB43" s="8">
        <v>0</v>
      </c>
      <c r="AC43" s="8">
        <v>5238.75</v>
      </c>
      <c r="AD43" s="8">
        <v>0</v>
      </c>
      <c r="AE43" s="8">
        <v>0</v>
      </c>
      <c r="AF43" s="8">
        <v>0</v>
      </c>
      <c r="AG43" s="1" t="s">
        <v>123</v>
      </c>
      <c r="AH43" s="1" t="s">
        <v>77</v>
      </c>
      <c r="AI43" s="1">
        <v>1</v>
      </c>
      <c r="AJ43" s="3">
        <v>45743</v>
      </c>
      <c r="AK43" s="3">
        <v>0</v>
      </c>
      <c r="AL43" s="3">
        <v>0</v>
      </c>
      <c r="AM43" s="3">
        <v>0</v>
      </c>
      <c r="AN43" s="3">
        <v>0</v>
      </c>
      <c r="AO43" s="3">
        <v>45742</v>
      </c>
      <c r="AP43" s="3">
        <v>45738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394.60593333333333</v>
      </c>
    </row>
    <row r="44" spans="1:56" ht="28.5" customHeight="1" x14ac:dyDescent="0.45">
      <c r="A44" s="3">
        <v>45728</v>
      </c>
      <c r="B44" s="14" t="s">
        <v>562</v>
      </c>
      <c r="C44" s="9" t="s">
        <v>73</v>
      </c>
      <c r="D44" s="13" t="s">
        <v>193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45744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196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566</v>
      </c>
      <c r="AG44" s="1" t="s">
        <v>123</v>
      </c>
      <c r="AH44" s="1" t="s">
        <v>74</v>
      </c>
      <c r="AI44" s="1">
        <v>2</v>
      </c>
      <c r="AJ44" s="3">
        <v>45744</v>
      </c>
      <c r="AK44" s="3">
        <v>0</v>
      </c>
      <c r="AL44" s="3">
        <v>45735</v>
      </c>
      <c r="AM44" s="3">
        <v>45742</v>
      </c>
      <c r="AN44" s="3">
        <v>45743</v>
      </c>
      <c r="AO44" s="3">
        <v>45743</v>
      </c>
      <c r="AP44" s="3">
        <v>45739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662.93796800000007</v>
      </c>
    </row>
    <row r="45" spans="1:56" ht="28.5" customHeight="1" x14ac:dyDescent="0.45">
      <c r="A45" s="3">
        <v>45728</v>
      </c>
      <c r="B45" s="14" t="s">
        <v>562</v>
      </c>
      <c r="C45" s="9" t="s">
        <v>73</v>
      </c>
      <c r="D45" s="13" t="s">
        <v>237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45744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566</v>
      </c>
      <c r="AG45" s="1" t="s">
        <v>125</v>
      </c>
      <c r="AH45" s="1" t="s">
        <v>74</v>
      </c>
      <c r="AI45" s="1">
        <v>2</v>
      </c>
      <c r="AJ45" s="3">
        <v>45744</v>
      </c>
      <c r="AK45" s="3">
        <v>0</v>
      </c>
      <c r="AL45" s="3">
        <v>45735</v>
      </c>
      <c r="AM45" s="3">
        <v>45742</v>
      </c>
      <c r="AN45" s="3">
        <v>45743</v>
      </c>
      <c r="AO45" s="3">
        <v>45743</v>
      </c>
      <c r="AP45" s="3">
        <v>45739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45728</v>
      </c>
      <c r="B46" s="14" t="s">
        <v>562</v>
      </c>
      <c r="C46" s="9" t="s">
        <v>73</v>
      </c>
      <c r="D46" s="13" t="s">
        <v>236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45744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566</v>
      </c>
      <c r="AG46" s="1" t="s">
        <v>125</v>
      </c>
      <c r="AH46" s="1" t="s">
        <v>74</v>
      </c>
      <c r="AI46" s="1">
        <v>2</v>
      </c>
      <c r="AJ46" s="3">
        <v>45744</v>
      </c>
      <c r="AK46" s="3">
        <v>0</v>
      </c>
      <c r="AL46" s="3">
        <v>45735</v>
      </c>
      <c r="AM46" s="3">
        <v>45742</v>
      </c>
      <c r="AN46" s="3">
        <v>45743</v>
      </c>
      <c r="AO46" s="3">
        <v>45743</v>
      </c>
      <c r="AP46" s="3">
        <v>45739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45728</v>
      </c>
      <c r="B47" s="14" t="s">
        <v>564</v>
      </c>
      <c r="C47" s="9" t="s">
        <v>73</v>
      </c>
      <c r="D47" s="13" t="s">
        <v>290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45744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566</v>
      </c>
      <c r="AG47" s="1" t="s">
        <v>61</v>
      </c>
      <c r="AH47" s="1" t="s">
        <v>74</v>
      </c>
      <c r="AI47" s="1">
        <v>2</v>
      </c>
      <c r="AJ47" s="3">
        <v>45744</v>
      </c>
      <c r="AK47" s="3">
        <v>0</v>
      </c>
      <c r="AL47" s="3">
        <v>45735</v>
      </c>
      <c r="AM47" s="3">
        <v>45742</v>
      </c>
      <c r="AN47" s="3">
        <v>45743</v>
      </c>
      <c r="AO47" s="3">
        <v>45743</v>
      </c>
      <c r="AP47" s="3">
        <v>45739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352.51463377777782</v>
      </c>
    </row>
    <row r="48" spans="1:56" ht="28.5" customHeight="1" x14ac:dyDescent="0.45">
      <c r="A48" s="3">
        <v>45728</v>
      </c>
      <c r="B48" s="14" t="s">
        <v>567</v>
      </c>
      <c r="C48" s="9" t="s">
        <v>73</v>
      </c>
      <c r="D48" s="13" t="s">
        <v>59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45745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196</v>
      </c>
      <c r="AA48" s="8">
        <v>17602.2</v>
      </c>
      <c r="AB48" s="8">
        <v>0</v>
      </c>
      <c r="AC48" s="8">
        <v>17602.2</v>
      </c>
      <c r="AD48" s="8">
        <v>0</v>
      </c>
      <c r="AE48" s="8">
        <v>0</v>
      </c>
      <c r="AF48" s="8" t="s">
        <v>568</v>
      </c>
      <c r="AG48" s="1" t="s">
        <v>122</v>
      </c>
      <c r="AH48" s="1" t="s">
        <v>77</v>
      </c>
      <c r="AI48" s="1">
        <v>1</v>
      </c>
      <c r="AJ48" s="3">
        <v>45745</v>
      </c>
      <c r="AK48" s="3">
        <v>0</v>
      </c>
      <c r="AL48" s="3">
        <v>0</v>
      </c>
      <c r="AM48" s="3">
        <v>0</v>
      </c>
      <c r="AN48" s="3">
        <v>0</v>
      </c>
      <c r="AO48" s="3">
        <v>45744</v>
      </c>
      <c r="AP48" s="3">
        <v>45740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1325.8759360000001</v>
      </c>
    </row>
    <row r="49" spans="1:56" ht="28.5" customHeight="1" x14ac:dyDescent="0.45">
      <c r="A49" s="3">
        <v>45728</v>
      </c>
      <c r="B49" s="14" t="s">
        <v>569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45745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196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 t="s">
        <v>570</v>
      </c>
      <c r="AG49" s="1" t="s">
        <v>123</v>
      </c>
      <c r="AH49" s="1" t="s">
        <v>77</v>
      </c>
      <c r="AI49" s="1">
        <v>1</v>
      </c>
      <c r="AJ49" s="3">
        <v>45745</v>
      </c>
      <c r="AK49" s="3">
        <v>0</v>
      </c>
      <c r="AL49" s="3">
        <v>0</v>
      </c>
      <c r="AM49" s="3">
        <v>0</v>
      </c>
      <c r="AN49" s="3">
        <v>0</v>
      </c>
      <c r="AO49" s="3">
        <v>45744</v>
      </c>
      <c r="AP49" s="3">
        <v>45740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1325.8759360000001</v>
      </c>
    </row>
    <row r="50" spans="1:56" ht="28.5" customHeight="1" x14ac:dyDescent="0.45">
      <c r="A50" s="3" t="s">
        <v>146</v>
      </c>
      <c r="B50" s="14" t="s">
        <v>146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45777</v>
      </c>
      <c r="U50" s="11">
        <v>600000</v>
      </c>
      <c r="V50" s="10">
        <v>0</v>
      </c>
      <c r="W50" s="10">
        <v>600000</v>
      </c>
      <c r="X50" s="10">
        <v>0</v>
      </c>
      <c r="Y50" s="10">
        <v>630000</v>
      </c>
      <c r="Z50" s="9" t="s">
        <v>196</v>
      </c>
      <c r="AA50" s="8">
        <v>528066</v>
      </c>
      <c r="AB50" s="8">
        <v>0</v>
      </c>
      <c r="AC50" s="8">
        <v>528066</v>
      </c>
      <c r="AD50" s="8">
        <v>0</v>
      </c>
      <c r="AE50" s="8">
        <v>0</v>
      </c>
      <c r="AF50" s="8">
        <v>0</v>
      </c>
      <c r="AG50" s="1" t="s">
        <v>122</v>
      </c>
      <c r="AH50" s="1" t="s">
        <v>74</v>
      </c>
      <c r="AI50" s="1">
        <v>2</v>
      </c>
      <c r="AJ50" s="3">
        <v>45777</v>
      </c>
      <c r="AK50" s="3">
        <v>0</v>
      </c>
      <c r="AL50" s="3">
        <v>45768</v>
      </c>
      <c r="AM50" s="3">
        <v>45775</v>
      </c>
      <c r="AN50" s="3">
        <v>45776</v>
      </c>
      <c r="AO50" s="3">
        <v>45776</v>
      </c>
      <c r="AP50" s="3">
        <v>45772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39776.278080000004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196</v>
      </c>
      <c r="AA51" s="8">
        <v>661758.9</v>
      </c>
      <c r="AB51" s="8">
        <v>52127.05000000001</v>
      </c>
      <c r="AC51" s="8">
        <v>609631.85</v>
      </c>
      <c r="AD51" s="8">
        <v>0</v>
      </c>
      <c r="AE51" s="8">
        <v>0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198</v>
      </c>
      <c r="BD51" s="56">
        <v>0</v>
      </c>
    </row>
    <row r="52" spans="1:56" ht="28.5" customHeight="1" x14ac:dyDescent="0.45">
      <c r="A52" s="3" t="s">
        <v>146</v>
      </c>
      <c r="B52" s="14" t="s">
        <v>146</v>
      </c>
      <c r="C52" s="9" t="s">
        <v>316</v>
      </c>
      <c r="D52" s="13" t="s">
        <v>317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259.04464319999994</v>
      </c>
      <c r="Q52" s="10">
        <v>0</v>
      </c>
      <c r="R52" s="10">
        <v>259.04464319999994</v>
      </c>
      <c r="S52" s="9" t="s">
        <v>133</v>
      </c>
      <c r="T52" s="12">
        <v>45777</v>
      </c>
      <c r="U52" s="11">
        <v>15000</v>
      </c>
      <c r="V52" s="10">
        <v>0</v>
      </c>
      <c r="W52" s="10">
        <v>15000</v>
      </c>
      <c r="X52" s="10">
        <v>0</v>
      </c>
      <c r="Y52" s="10">
        <v>15750</v>
      </c>
      <c r="Z52" s="9" t="s">
        <v>318</v>
      </c>
      <c r="AA52" s="8">
        <v>11525.250000000002</v>
      </c>
      <c r="AB52" s="8">
        <v>1520</v>
      </c>
      <c r="AC52" s="8">
        <v>10005.250000000002</v>
      </c>
      <c r="AD52" s="8">
        <v>0</v>
      </c>
      <c r="AE52" s="8">
        <v>11525.250000000002</v>
      </c>
      <c r="AF52" s="8">
        <v>0</v>
      </c>
      <c r="AG52" s="1" t="s">
        <v>122</v>
      </c>
      <c r="AH52" s="1" t="s">
        <v>68</v>
      </c>
      <c r="AI52" s="1">
        <v>4</v>
      </c>
      <c r="AJ52" s="3">
        <v>45777</v>
      </c>
      <c r="AK52" s="3">
        <v>45773</v>
      </c>
      <c r="AL52" s="3">
        <v>45767</v>
      </c>
      <c r="AM52" s="3">
        <v>45774</v>
      </c>
      <c r="AN52" s="3">
        <v>45775</v>
      </c>
      <c r="AO52" s="3">
        <v>45775</v>
      </c>
      <c r="AP52" s="3">
        <v>45772</v>
      </c>
      <c r="AQ52" s="3">
        <v>45776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675.91022222222273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318</v>
      </c>
      <c r="AA53" s="8">
        <v>11525.250000000002</v>
      </c>
      <c r="AB53" s="8">
        <v>1520</v>
      </c>
      <c r="AC53" s="8">
        <v>10005.250000000002</v>
      </c>
      <c r="AD53" s="8">
        <v>0</v>
      </c>
      <c r="AE53" s="8">
        <v>11525.250000000002</v>
      </c>
      <c r="AF53" s="8" t="s">
        <v>58</v>
      </c>
      <c r="AG53" s="1" t="s">
        <v>125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319</v>
      </c>
      <c r="BD53" s="56">
        <v>0</v>
      </c>
    </row>
    <row r="54" spans="1:56" ht="28.5" customHeight="1" x14ac:dyDescent="0.45">
      <c r="A54" s="3">
        <v>45721</v>
      </c>
      <c r="B54" s="14" t="s">
        <v>513</v>
      </c>
      <c r="C54" s="9" t="s">
        <v>152</v>
      </c>
      <c r="D54" s="13" t="s">
        <v>484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45744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116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125</v>
      </c>
      <c r="AH54" s="1" t="s">
        <v>75</v>
      </c>
      <c r="AI54" s="1">
        <v>4</v>
      </c>
      <c r="AJ54" s="3">
        <v>45744</v>
      </c>
      <c r="AK54" s="3">
        <v>45740</v>
      </c>
      <c r="AL54" s="3">
        <v>45733</v>
      </c>
      <c r="AM54" s="3">
        <v>45741</v>
      </c>
      <c r="AN54" s="3">
        <v>45742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238</v>
      </c>
      <c r="BD54" s="56">
        <v>0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239</v>
      </c>
      <c r="BD55" s="56">
        <v>0</v>
      </c>
    </row>
    <row r="56" spans="1:56" ht="28.5" customHeight="1" x14ac:dyDescent="0.45">
      <c r="A56" s="3" t="s">
        <v>146</v>
      </c>
      <c r="B56" s="14" t="s">
        <v>146</v>
      </c>
      <c r="C56" s="9" t="s">
        <v>195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45777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151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125</v>
      </c>
      <c r="AH56" s="1" t="s">
        <v>77</v>
      </c>
      <c r="AI56" s="1">
        <v>1</v>
      </c>
      <c r="AJ56" s="3">
        <v>45777</v>
      </c>
      <c r="AK56" s="3">
        <v>0</v>
      </c>
      <c r="AL56" s="3">
        <v>0</v>
      </c>
      <c r="AM56" s="3">
        <v>0</v>
      </c>
      <c r="AN56" s="3">
        <v>0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195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151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122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540.28975000000003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151</v>
      </c>
      <c r="AA58" s="8">
        <v>17602.2</v>
      </c>
      <c r="AB58" s="8">
        <v>8801.1</v>
      </c>
      <c r="AC58" s="8">
        <v>8801.1</v>
      </c>
      <c r="AD58" s="8">
        <v>0</v>
      </c>
      <c r="AE58" s="8">
        <v>0</v>
      </c>
      <c r="AF58" s="8" t="s">
        <v>58</v>
      </c>
      <c r="AG58" s="1" t="s">
        <v>124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45">
      <c r="A59" s="3" t="s">
        <v>146</v>
      </c>
      <c r="B59" s="14" t="s">
        <v>146</v>
      </c>
      <c r="C59" s="9" t="s">
        <v>86</v>
      </c>
      <c r="D59" s="13" t="s">
        <v>59</v>
      </c>
      <c r="E59" s="9">
        <v>20</v>
      </c>
      <c r="F59" s="9">
        <v>38</v>
      </c>
      <c r="G59" s="9" t="s">
        <v>60</v>
      </c>
      <c r="H59" s="9">
        <v>0</v>
      </c>
      <c r="I59" s="9">
        <v>72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 t="s">
        <v>63</v>
      </c>
      <c r="U59" s="11">
        <v>50000</v>
      </c>
      <c r="V59" s="10">
        <v>0</v>
      </c>
      <c r="W59" s="10">
        <v>50000</v>
      </c>
      <c r="X59" s="10">
        <v>0</v>
      </c>
      <c r="Y59" s="10">
        <v>0</v>
      </c>
      <c r="Z59" s="9" t="s">
        <v>79</v>
      </c>
      <c r="AA59" s="8">
        <v>55181.5</v>
      </c>
      <c r="AB59" s="8">
        <v>14387</v>
      </c>
      <c r="AC59" s="8">
        <v>40794.5</v>
      </c>
      <c r="AD59" s="8">
        <v>0</v>
      </c>
      <c r="AE59" s="8">
        <v>0</v>
      </c>
      <c r="AF59" s="8">
        <v>0</v>
      </c>
      <c r="AG59" s="1" t="s">
        <v>122</v>
      </c>
      <c r="AH59" s="1" t="s">
        <v>77</v>
      </c>
      <c r="AI59" s="1">
        <v>1</v>
      </c>
      <c r="AJ59" s="3" t="s">
        <v>63</v>
      </c>
      <c r="AK59" s="3">
        <v>0</v>
      </c>
      <c r="AL59" s="3">
        <v>0</v>
      </c>
      <c r="AM59" s="3">
        <v>0</v>
      </c>
      <c r="AN59" s="3">
        <v>0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2937.2039999999997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55181.5</v>
      </c>
      <c r="AB60" s="8">
        <v>14387</v>
      </c>
      <c r="AC60" s="8">
        <v>40794.5</v>
      </c>
      <c r="AD60" s="8">
        <v>0</v>
      </c>
      <c r="AE60" s="8">
        <v>0</v>
      </c>
      <c r="AF60" s="8" t="s">
        <v>58</v>
      </c>
      <c r="AG60" s="1" t="s">
        <v>124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45">
      <c r="A61" s="3">
        <v>45724</v>
      </c>
      <c r="B61" s="14" t="s">
        <v>582</v>
      </c>
      <c r="C61" s="9" t="s">
        <v>546</v>
      </c>
      <c r="D61" s="13" t="s">
        <v>547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252</v>
      </c>
      <c r="M61" s="10">
        <v>21</v>
      </c>
      <c r="N61" s="9">
        <v>33</v>
      </c>
      <c r="O61" s="9">
        <v>40</v>
      </c>
      <c r="P61" s="10">
        <v>85.484732256000001</v>
      </c>
      <c r="Q61" s="10">
        <v>0</v>
      </c>
      <c r="R61" s="10">
        <v>85.484732256000001</v>
      </c>
      <c r="S61" s="9" t="s">
        <v>71</v>
      </c>
      <c r="T61" s="12">
        <v>45736</v>
      </c>
      <c r="U61" s="11">
        <v>5000</v>
      </c>
      <c r="V61" s="10">
        <v>0</v>
      </c>
      <c r="W61" s="10">
        <v>5000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68</v>
      </c>
      <c r="AI61" s="1">
        <v>4</v>
      </c>
      <c r="AJ61" s="3">
        <v>45736</v>
      </c>
      <c r="AK61" s="3">
        <v>45732</v>
      </c>
      <c r="AL61" s="3">
        <v>45726</v>
      </c>
      <c r="AM61" s="3">
        <v>45733</v>
      </c>
      <c r="AN61" s="3">
        <v>45734</v>
      </c>
      <c r="AO61" s="3">
        <v>45734</v>
      </c>
      <c r="AP61" s="3">
        <v>45731</v>
      </c>
      <c r="AQ61" s="3">
        <v>45735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45674</v>
      </c>
      <c r="B62" s="14" t="s">
        <v>326</v>
      </c>
      <c r="C62" s="9" t="s">
        <v>132</v>
      </c>
      <c r="D62" s="13">
        <v>918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114</v>
      </c>
      <c r="T62" s="12">
        <v>45737</v>
      </c>
      <c r="U62" s="11">
        <v>2300</v>
      </c>
      <c r="V62" s="10">
        <v>2084</v>
      </c>
      <c r="W62" s="10">
        <v>216</v>
      </c>
      <c r="X62" s="10">
        <v>5403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124</v>
      </c>
      <c r="AH62" s="1" t="s">
        <v>75</v>
      </c>
      <c r="AI62" s="1">
        <v>4</v>
      </c>
      <c r="AJ62" s="3">
        <v>45737</v>
      </c>
      <c r="AK62" s="3">
        <v>45733</v>
      </c>
      <c r="AL62" s="3">
        <v>45726</v>
      </c>
      <c r="AM62" s="3">
        <v>45734</v>
      </c>
      <c r="AN62" s="3">
        <v>45735</v>
      </c>
      <c r="AO62" s="3">
        <v>45736</v>
      </c>
      <c r="AP62" s="3">
        <v>45732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45674</v>
      </c>
      <c r="B63" s="14" t="s">
        <v>326</v>
      </c>
      <c r="C63" s="9" t="s">
        <v>132</v>
      </c>
      <c r="D63" s="13">
        <v>952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114</v>
      </c>
      <c r="T63" s="12">
        <v>45737</v>
      </c>
      <c r="U63" s="11">
        <v>5000</v>
      </c>
      <c r="V63" s="10">
        <v>0</v>
      </c>
      <c r="W63" s="10">
        <v>5000</v>
      </c>
      <c r="X63" s="10">
        <v>5530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45737</v>
      </c>
      <c r="AK63" s="3">
        <v>45733</v>
      </c>
      <c r="AL63" s="3">
        <v>45726</v>
      </c>
      <c r="AM63" s="3">
        <v>45734</v>
      </c>
      <c r="AN63" s="3">
        <v>45735</v>
      </c>
      <c r="AO63" s="3">
        <v>45736</v>
      </c>
      <c r="AP63" s="3">
        <v>45732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45731</v>
      </c>
      <c r="B64" s="14" t="s">
        <v>611</v>
      </c>
      <c r="C64" s="9" t="s">
        <v>111</v>
      </c>
      <c r="D64" s="13" t="s">
        <v>608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45737</v>
      </c>
      <c r="U64" s="11">
        <v>3000</v>
      </c>
      <c r="V64" s="10">
        <v>0</v>
      </c>
      <c r="W64" s="10">
        <v>3000</v>
      </c>
      <c r="X64" s="10">
        <v>3300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124</v>
      </c>
      <c r="AH64" s="1" t="s">
        <v>75</v>
      </c>
      <c r="AI64" s="1">
        <v>4</v>
      </c>
      <c r="AJ64" s="3">
        <v>45737</v>
      </c>
      <c r="AK64" s="3">
        <v>45733</v>
      </c>
      <c r="AL64" s="3">
        <v>45726</v>
      </c>
      <c r="AM64" s="3">
        <v>45734</v>
      </c>
      <c r="AN64" s="3">
        <v>45735</v>
      </c>
      <c r="AO64" s="3">
        <v>45736</v>
      </c>
      <c r="AP64" s="3">
        <v>45732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45701</v>
      </c>
      <c r="B65" s="14" t="s">
        <v>408</v>
      </c>
      <c r="C65" s="9" t="s">
        <v>80</v>
      </c>
      <c r="D65" s="13" t="s">
        <v>409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45738</v>
      </c>
      <c r="U65" s="11">
        <v>4000</v>
      </c>
      <c r="V65" s="10">
        <v>0</v>
      </c>
      <c r="W65" s="10">
        <v>4000</v>
      </c>
      <c r="X65" s="10">
        <v>4667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45738</v>
      </c>
      <c r="AK65" s="3">
        <v>45734</v>
      </c>
      <c r="AL65" s="3">
        <v>45727</v>
      </c>
      <c r="AM65" s="3">
        <v>45735</v>
      </c>
      <c r="AN65" s="3">
        <v>45736</v>
      </c>
      <c r="AO65" s="3">
        <v>45737</v>
      </c>
      <c r="AP65" s="3">
        <v>45733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45701</v>
      </c>
      <c r="B66" s="14" t="s">
        <v>412</v>
      </c>
      <c r="C66" s="9" t="s">
        <v>80</v>
      </c>
      <c r="D66" s="13" t="s">
        <v>373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45738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3478.5300000000007</v>
      </c>
      <c r="AB66" s="8">
        <v>3478.5300000000007</v>
      </c>
      <c r="AC66" s="8">
        <v>0</v>
      </c>
      <c r="AD66" s="8">
        <v>3478.5300000000007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45738</v>
      </c>
      <c r="AK66" s="3">
        <v>45734</v>
      </c>
      <c r="AL66" s="3">
        <v>45727</v>
      </c>
      <c r="AM66" s="3">
        <v>45735</v>
      </c>
      <c r="AN66" s="3">
        <v>45736</v>
      </c>
      <c r="AO66" s="3">
        <v>45737</v>
      </c>
      <c r="AP66" s="3">
        <v>45733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45727</v>
      </c>
      <c r="B67" s="14" t="s">
        <v>585</v>
      </c>
      <c r="C67" s="9" t="s">
        <v>548</v>
      </c>
      <c r="D67" s="13" t="s">
        <v>549</v>
      </c>
      <c r="E67" s="9">
        <v>20</v>
      </c>
      <c r="F67" s="9">
        <v>34</v>
      </c>
      <c r="G67" s="9" t="s">
        <v>60</v>
      </c>
      <c r="H67" s="9" t="s">
        <v>66</v>
      </c>
      <c r="I67" s="9">
        <v>90</v>
      </c>
      <c r="J67" s="9" t="s">
        <v>57</v>
      </c>
      <c r="K67" s="9">
        <v>5</v>
      </c>
      <c r="L67" s="9" t="s">
        <v>252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45738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351</v>
      </c>
      <c r="AG67" s="1" t="s">
        <v>124</v>
      </c>
      <c r="AH67" s="1" t="s">
        <v>75</v>
      </c>
      <c r="AI67" s="1">
        <v>4</v>
      </c>
      <c r="AJ67" s="3">
        <v>45738</v>
      </c>
      <c r="AK67" s="3">
        <v>45734</v>
      </c>
      <c r="AL67" s="3">
        <v>45727</v>
      </c>
      <c r="AM67" s="3">
        <v>45735</v>
      </c>
      <c r="AN67" s="3">
        <v>45736</v>
      </c>
      <c r="AO67" s="3">
        <v>45737</v>
      </c>
      <c r="AP67" s="3">
        <v>45733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45701</v>
      </c>
      <c r="B68" s="14" t="s">
        <v>410</v>
      </c>
      <c r="C68" s="9" t="s">
        <v>80</v>
      </c>
      <c r="D68" s="13" t="s">
        <v>411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45738</v>
      </c>
      <c r="U68" s="11">
        <v>3000</v>
      </c>
      <c r="V68" s="10">
        <v>0</v>
      </c>
      <c r="W68" s="10">
        <v>3000</v>
      </c>
      <c r="X68" s="10">
        <v>3300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126</v>
      </c>
      <c r="AH68" s="1" t="s">
        <v>75</v>
      </c>
      <c r="AI68" s="1">
        <v>4</v>
      </c>
      <c r="AJ68" s="3">
        <v>45738</v>
      </c>
      <c r="AK68" s="3">
        <v>45734</v>
      </c>
      <c r="AL68" s="3">
        <v>45727</v>
      </c>
      <c r="AM68" s="3">
        <v>45735</v>
      </c>
      <c r="AN68" s="3">
        <v>45736</v>
      </c>
      <c r="AO68" s="3">
        <v>45737</v>
      </c>
      <c r="AP68" s="3">
        <v>45733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45727</v>
      </c>
      <c r="B69" s="14" t="s">
        <v>586</v>
      </c>
      <c r="C69" s="9" t="s">
        <v>155</v>
      </c>
      <c r="D69" s="13" t="s">
        <v>550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45740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5378.4500000000007</v>
      </c>
      <c r="AC69" s="8">
        <v>0</v>
      </c>
      <c r="AD69" s="8">
        <v>5378.4500000000007</v>
      </c>
      <c r="AE69" s="8">
        <v>0</v>
      </c>
      <c r="AF69" s="8" t="s">
        <v>610</v>
      </c>
      <c r="AG69" s="1" t="s">
        <v>124</v>
      </c>
      <c r="AH69" s="1" t="s">
        <v>75</v>
      </c>
      <c r="AI69" s="1">
        <v>4</v>
      </c>
      <c r="AJ69" s="3">
        <v>45740</v>
      </c>
      <c r="AK69" s="3">
        <v>45736</v>
      </c>
      <c r="AL69" s="3">
        <v>45729</v>
      </c>
      <c r="AM69" s="3">
        <v>45737</v>
      </c>
      <c r="AN69" s="3">
        <v>45738</v>
      </c>
      <c r="AO69" s="3">
        <v>45739</v>
      </c>
      <c r="AP69" s="3">
        <v>45735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45726</v>
      </c>
      <c r="B70" s="14" t="s">
        <v>587</v>
      </c>
      <c r="C70" s="9" t="s">
        <v>155</v>
      </c>
      <c r="D70" s="13" t="s">
        <v>543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45740</v>
      </c>
      <c r="U70" s="11">
        <v>10000</v>
      </c>
      <c r="V70" s="10">
        <v>0</v>
      </c>
      <c r="W70" s="10">
        <v>10000</v>
      </c>
      <c r="X70" s="10">
        <v>10600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610</v>
      </c>
      <c r="AG70" s="1" t="s">
        <v>123</v>
      </c>
      <c r="AH70" s="1" t="s">
        <v>75</v>
      </c>
      <c r="AI70" s="1">
        <v>4</v>
      </c>
      <c r="AJ70" s="3">
        <v>45740</v>
      </c>
      <c r="AK70" s="3">
        <v>45736</v>
      </c>
      <c r="AL70" s="3">
        <v>45729</v>
      </c>
      <c r="AM70" s="3">
        <v>45737</v>
      </c>
      <c r="AN70" s="3">
        <v>45738</v>
      </c>
      <c r="AO70" s="3">
        <v>45739</v>
      </c>
      <c r="AP70" s="3">
        <v>45735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45726</v>
      </c>
      <c r="B71" s="14" t="s">
        <v>587</v>
      </c>
      <c r="C71" s="9" t="s">
        <v>155</v>
      </c>
      <c r="D71" s="13" t="s">
        <v>544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45740</v>
      </c>
      <c r="U71" s="11">
        <v>10000</v>
      </c>
      <c r="V71" s="10">
        <v>0</v>
      </c>
      <c r="W71" s="10">
        <v>10000</v>
      </c>
      <c r="X71" s="10">
        <v>7845</v>
      </c>
      <c r="Y71" s="10">
        <v>2262.75</v>
      </c>
      <c r="Z71" s="9" t="s">
        <v>81</v>
      </c>
      <c r="AA71" s="8">
        <v>2434.0175475000005</v>
      </c>
      <c r="AB71" s="8">
        <v>2434.0175475000005</v>
      </c>
      <c r="AC71" s="8">
        <v>0</v>
      </c>
      <c r="AD71" s="8">
        <v>0</v>
      </c>
      <c r="AE71" s="8">
        <v>2434.0175475000005</v>
      </c>
      <c r="AF71" s="8" t="s">
        <v>610</v>
      </c>
      <c r="AG71" s="1" t="s">
        <v>123</v>
      </c>
      <c r="AH71" s="1" t="s">
        <v>75</v>
      </c>
      <c r="AI71" s="1">
        <v>4</v>
      </c>
      <c r="AJ71" s="3">
        <v>45740</v>
      </c>
      <c r="AK71" s="3">
        <v>45736</v>
      </c>
      <c r="AL71" s="3">
        <v>45729</v>
      </c>
      <c r="AM71" s="3">
        <v>45737</v>
      </c>
      <c r="AN71" s="3">
        <v>45738</v>
      </c>
      <c r="AO71" s="3">
        <v>45739</v>
      </c>
      <c r="AP71" s="3">
        <v>45735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45726</v>
      </c>
      <c r="B72" s="14" t="s">
        <v>587</v>
      </c>
      <c r="C72" s="9" t="s">
        <v>155</v>
      </c>
      <c r="D72" s="13" t="s">
        <v>545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45740</v>
      </c>
      <c r="U72" s="11">
        <v>10000</v>
      </c>
      <c r="V72" s="10">
        <v>0</v>
      </c>
      <c r="W72" s="10">
        <v>10000</v>
      </c>
      <c r="X72" s="10">
        <v>10250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610</v>
      </c>
      <c r="AG72" s="1" t="s">
        <v>122</v>
      </c>
      <c r="AH72" s="1" t="s">
        <v>75</v>
      </c>
      <c r="AI72" s="1">
        <v>4</v>
      </c>
      <c r="AJ72" s="3">
        <v>45740</v>
      </c>
      <c r="AK72" s="3">
        <v>45736</v>
      </c>
      <c r="AL72" s="3">
        <v>45729</v>
      </c>
      <c r="AM72" s="3">
        <v>45737</v>
      </c>
      <c r="AN72" s="3">
        <v>45738</v>
      </c>
      <c r="AO72" s="3">
        <v>45739</v>
      </c>
      <c r="AP72" s="3">
        <v>45735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514</v>
      </c>
      <c r="C73" s="9" t="s">
        <v>152</v>
      </c>
      <c r="D73" s="13" t="s">
        <v>488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45741</v>
      </c>
      <c r="U73" s="11">
        <v>10000</v>
      </c>
      <c r="V73" s="10">
        <v>340</v>
      </c>
      <c r="W73" s="10">
        <v>9660</v>
      </c>
      <c r="X73" s="10">
        <v>0</v>
      </c>
      <c r="Y73" s="10">
        <v>10143</v>
      </c>
      <c r="Z73" s="9" t="s">
        <v>81</v>
      </c>
      <c r="AA73" s="8">
        <v>10121.265000000001</v>
      </c>
      <c r="AB73" s="8">
        <v>10121.265000000001</v>
      </c>
      <c r="AC73" s="8">
        <v>0</v>
      </c>
      <c r="AD73" s="8">
        <v>10121.265000000001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45741</v>
      </c>
      <c r="AK73" s="3">
        <v>45737</v>
      </c>
      <c r="AL73" s="3">
        <v>45730</v>
      </c>
      <c r="AM73" s="3">
        <v>45738</v>
      </c>
      <c r="AN73" s="3">
        <v>45739</v>
      </c>
      <c r="AO73" s="3">
        <v>45740</v>
      </c>
      <c r="AP73" s="3">
        <v>45736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45721</v>
      </c>
      <c r="B74" s="14" t="s">
        <v>514</v>
      </c>
      <c r="C74" s="9" t="s">
        <v>152</v>
      </c>
      <c r="D74" s="13" t="s">
        <v>357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45741</v>
      </c>
      <c r="U74" s="11">
        <v>5040</v>
      </c>
      <c r="V74" s="10">
        <v>342</v>
      </c>
      <c r="W74" s="10">
        <v>4698</v>
      </c>
      <c r="X74" s="10">
        <v>0</v>
      </c>
      <c r="Y74" s="10">
        <v>4932.9000000000005</v>
      </c>
      <c r="Z74" s="9" t="s">
        <v>81</v>
      </c>
      <c r="AA74" s="8">
        <v>4922.3295000000007</v>
      </c>
      <c r="AB74" s="8">
        <v>4922.3295000000007</v>
      </c>
      <c r="AC74" s="8">
        <v>0</v>
      </c>
      <c r="AD74" s="8">
        <v>0</v>
      </c>
      <c r="AE74" s="8">
        <v>4922.3295000000007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45741</v>
      </c>
      <c r="AK74" s="3">
        <v>45737</v>
      </c>
      <c r="AL74" s="3">
        <v>45730</v>
      </c>
      <c r="AM74" s="3">
        <v>45738</v>
      </c>
      <c r="AN74" s="3">
        <v>45739</v>
      </c>
      <c r="AO74" s="3">
        <v>45740</v>
      </c>
      <c r="AP74" s="3">
        <v>45736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45674</v>
      </c>
      <c r="B75" s="14" t="s">
        <v>326</v>
      </c>
      <c r="C75" s="9" t="s">
        <v>132</v>
      </c>
      <c r="D75" s="13" t="s">
        <v>362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114</v>
      </c>
      <c r="T75" s="12">
        <v>45741</v>
      </c>
      <c r="U75" s="11">
        <v>2500</v>
      </c>
      <c r="V75" s="10">
        <v>2235</v>
      </c>
      <c r="W75" s="10">
        <v>265</v>
      </c>
      <c r="X75" s="10">
        <v>2700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45741</v>
      </c>
      <c r="AK75" s="3">
        <v>45737</v>
      </c>
      <c r="AL75" s="3">
        <v>45730</v>
      </c>
      <c r="AM75" s="3">
        <v>45738</v>
      </c>
      <c r="AN75" s="3">
        <v>45739</v>
      </c>
      <c r="AO75" s="3">
        <v>45740</v>
      </c>
      <c r="AP75" s="3">
        <v>45736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45674</v>
      </c>
      <c r="B76" s="14" t="s">
        <v>326</v>
      </c>
      <c r="C76" s="9" t="s">
        <v>132</v>
      </c>
      <c r="D76" s="13">
        <v>956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114</v>
      </c>
      <c r="T76" s="12">
        <v>45742</v>
      </c>
      <c r="U76" s="11">
        <v>2500</v>
      </c>
      <c r="V76" s="10">
        <v>2172</v>
      </c>
      <c r="W76" s="10">
        <v>328</v>
      </c>
      <c r="X76" s="10">
        <v>2650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45742</v>
      </c>
      <c r="AK76" s="3">
        <v>45738</v>
      </c>
      <c r="AL76" s="3">
        <v>45731</v>
      </c>
      <c r="AM76" s="3">
        <v>45739</v>
      </c>
      <c r="AN76" s="3">
        <v>45740</v>
      </c>
      <c r="AO76" s="3">
        <v>45741</v>
      </c>
      <c r="AP76" s="3">
        <v>45737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45674</v>
      </c>
      <c r="B77" s="14" t="s">
        <v>326</v>
      </c>
      <c r="C77" s="9" t="s">
        <v>132</v>
      </c>
      <c r="D77" s="13">
        <v>957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114</v>
      </c>
      <c r="T77" s="12">
        <v>45742</v>
      </c>
      <c r="U77" s="11">
        <v>2500</v>
      </c>
      <c r="V77" s="10">
        <v>2225</v>
      </c>
      <c r="W77" s="10">
        <v>275</v>
      </c>
      <c r="X77" s="10">
        <v>2700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45742</v>
      </c>
      <c r="AK77" s="3">
        <v>45738</v>
      </c>
      <c r="AL77" s="3">
        <v>45731</v>
      </c>
      <c r="AM77" s="3">
        <v>45739</v>
      </c>
      <c r="AN77" s="3">
        <v>45740</v>
      </c>
      <c r="AO77" s="3">
        <v>45741</v>
      </c>
      <c r="AP77" s="3">
        <v>45737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45674</v>
      </c>
      <c r="B78" s="14" t="s">
        <v>326</v>
      </c>
      <c r="C78" s="9" t="s">
        <v>132</v>
      </c>
      <c r="D78" s="13" t="s">
        <v>361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114</v>
      </c>
      <c r="T78" s="12">
        <v>45742</v>
      </c>
      <c r="U78" s="11">
        <v>2500</v>
      </c>
      <c r="V78" s="10">
        <v>3047</v>
      </c>
      <c r="W78" s="10">
        <v>0</v>
      </c>
      <c r="X78" s="10">
        <v>2700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380</v>
      </c>
      <c r="AG78" s="1" t="s">
        <v>122</v>
      </c>
      <c r="AH78" s="1" t="s">
        <v>75</v>
      </c>
      <c r="AI78" s="1">
        <v>4</v>
      </c>
      <c r="AJ78" s="3">
        <v>45742</v>
      </c>
      <c r="AK78" s="3">
        <v>45738</v>
      </c>
      <c r="AL78" s="3">
        <v>45731</v>
      </c>
      <c r="AM78" s="3">
        <v>45739</v>
      </c>
      <c r="AN78" s="3">
        <v>45740</v>
      </c>
      <c r="AO78" s="3">
        <v>45741</v>
      </c>
      <c r="AP78" s="3">
        <v>45737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45674</v>
      </c>
      <c r="B79" s="14" t="s">
        <v>326</v>
      </c>
      <c r="C79" s="9" t="s">
        <v>132</v>
      </c>
      <c r="D79" s="13">
        <v>937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78</v>
      </c>
      <c r="K79" s="9">
        <v>0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114</v>
      </c>
      <c r="T79" s="12">
        <v>45742</v>
      </c>
      <c r="U79" s="11">
        <v>2500</v>
      </c>
      <c r="V79" s="10">
        <v>2404</v>
      </c>
      <c r="W79" s="10">
        <v>96</v>
      </c>
      <c r="X79" s="10">
        <v>2700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45742</v>
      </c>
      <c r="AK79" s="3">
        <v>45738</v>
      </c>
      <c r="AL79" s="3">
        <v>45731</v>
      </c>
      <c r="AM79" s="3">
        <v>45739</v>
      </c>
      <c r="AN79" s="3">
        <v>45740</v>
      </c>
      <c r="AO79" s="3">
        <v>45741</v>
      </c>
      <c r="AP79" s="3">
        <v>45737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515</v>
      </c>
      <c r="C80" s="9" t="s">
        <v>152</v>
      </c>
      <c r="D80" s="13" t="s">
        <v>161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45742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81</v>
      </c>
      <c r="AA80" s="8">
        <v>20955</v>
      </c>
      <c r="AB80" s="8">
        <v>20955</v>
      </c>
      <c r="AC80" s="8">
        <v>0</v>
      </c>
      <c r="AD80" s="8">
        <v>0</v>
      </c>
      <c r="AE80" s="8">
        <v>20955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45742</v>
      </c>
      <c r="AK80" s="3">
        <v>45738</v>
      </c>
      <c r="AL80" s="3">
        <v>45731</v>
      </c>
      <c r="AM80" s="3">
        <v>45739</v>
      </c>
      <c r="AN80" s="3">
        <v>45740</v>
      </c>
      <c r="AO80" s="3">
        <v>45741</v>
      </c>
      <c r="AP80" s="3">
        <v>45737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45673</v>
      </c>
      <c r="B81" s="14" t="s">
        <v>326</v>
      </c>
      <c r="C81" s="9" t="s">
        <v>132</v>
      </c>
      <c r="D81" s="13" t="s">
        <v>354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114</v>
      </c>
      <c r="T81" s="12">
        <v>45742</v>
      </c>
      <c r="U81" s="11">
        <v>2500</v>
      </c>
      <c r="V81" s="10">
        <v>2400</v>
      </c>
      <c r="W81" s="10">
        <v>100</v>
      </c>
      <c r="X81" s="10">
        <v>2820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45742</v>
      </c>
      <c r="AK81" s="3">
        <v>45738</v>
      </c>
      <c r="AL81" s="3">
        <v>45731</v>
      </c>
      <c r="AM81" s="3">
        <v>45739</v>
      </c>
      <c r="AN81" s="3">
        <v>45740</v>
      </c>
      <c r="AO81" s="3">
        <v>45741</v>
      </c>
      <c r="AP81" s="3">
        <v>45737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45729</v>
      </c>
      <c r="B82" s="14" t="s">
        <v>609</v>
      </c>
      <c r="C82" s="9" t="s">
        <v>297</v>
      </c>
      <c r="D82" s="13" t="s">
        <v>584</v>
      </c>
      <c r="E82" s="9">
        <v>20</v>
      </c>
      <c r="F82" s="9">
        <v>30</v>
      </c>
      <c r="G82" s="9" t="s">
        <v>60</v>
      </c>
      <c r="H82" s="9" t="s">
        <v>66</v>
      </c>
      <c r="I82" s="9">
        <v>80</v>
      </c>
      <c r="J82" s="9" t="s">
        <v>57</v>
      </c>
      <c r="K82" s="9">
        <v>5</v>
      </c>
      <c r="L82" s="9" t="s">
        <v>251</v>
      </c>
      <c r="M82" s="10">
        <v>21</v>
      </c>
      <c r="N82" s="9">
        <v>33</v>
      </c>
      <c r="O82" s="9">
        <v>40</v>
      </c>
      <c r="P82" s="10">
        <v>170.969464512</v>
      </c>
      <c r="Q82" s="10">
        <v>0</v>
      </c>
      <c r="R82" s="10">
        <v>170.969464512</v>
      </c>
      <c r="S82" s="9" t="s">
        <v>71</v>
      </c>
      <c r="T82" s="12">
        <v>45743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8801.1</v>
      </c>
      <c r="AB82" s="8">
        <v>8801.1</v>
      </c>
      <c r="AC82" s="8">
        <v>0</v>
      </c>
      <c r="AD82" s="8">
        <v>0</v>
      </c>
      <c r="AE82" s="8">
        <v>8801.1</v>
      </c>
      <c r="AF82" s="8">
        <v>0</v>
      </c>
      <c r="AG82" s="1" t="s">
        <v>122</v>
      </c>
      <c r="AH82" s="1" t="s">
        <v>68</v>
      </c>
      <c r="AI82" s="1">
        <v>4</v>
      </c>
      <c r="AJ82" s="3">
        <v>45743</v>
      </c>
      <c r="AK82" s="3">
        <v>45739</v>
      </c>
      <c r="AL82" s="3">
        <v>45733</v>
      </c>
      <c r="AM82" s="3">
        <v>45740</v>
      </c>
      <c r="AN82" s="3">
        <v>45741</v>
      </c>
      <c r="AO82" s="3">
        <v>45741</v>
      </c>
      <c r="AP82" s="3">
        <v>45738</v>
      </c>
      <c r="AQ82" s="3">
        <v>45742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45721</v>
      </c>
      <c r="B83" s="14" t="s">
        <v>516</v>
      </c>
      <c r="C83" s="9" t="s">
        <v>152</v>
      </c>
      <c r="D83" s="13" t="s">
        <v>356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45743</v>
      </c>
      <c r="U83" s="11">
        <v>10000</v>
      </c>
      <c r="V83" s="10">
        <v>554</v>
      </c>
      <c r="W83" s="10">
        <v>9446</v>
      </c>
      <c r="X83" s="10">
        <v>0</v>
      </c>
      <c r="Y83" s="10">
        <v>9918.3000000000011</v>
      </c>
      <c r="Z83" s="9" t="s">
        <v>81</v>
      </c>
      <c r="AA83" s="8">
        <v>9897.0465000000022</v>
      </c>
      <c r="AB83" s="8">
        <v>9897.0465000000022</v>
      </c>
      <c r="AC83" s="8">
        <v>0</v>
      </c>
      <c r="AD83" s="8">
        <v>0</v>
      </c>
      <c r="AE83" s="8">
        <v>9897.0465000000022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45743</v>
      </c>
      <c r="AK83" s="3">
        <v>45739</v>
      </c>
      <c r="AL83" s="3">
        <v>45732</v>
      </c>
      <c r="AM83" s="3">
        <v>45740</v>
      </c>
      <c r="AN83" s="3">
        <v>45741</v>
      </c>
      <c r="AO83" s="3">
        <v>45742</v>
      </c>
      <c r="AP83" s="3">
        <v>45738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45721</v>
      </c>
      <c r="B84" s="14" t="s">
        <v>516</v>
      </c>
      <c r="C84" s="9" t="s">
        <v>152</v>
      </c>
      <c r="D84" s="13" t="s">
        <v>131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45743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81</v>
      </c>
      <c r="AA84" s="8">
        <v>5280.6600000000008</v>
      </c>
      <c r="AB84" s="8">
        <v>5280.6600000000008</v>
      </c>
      <c r="AC84" s="8">
        <v>0</v>
      </c>
      <c r="AD84" s="8">
        <v>0</v>
      </c>
      <c r="AE84" s="8">
        <v>5280.6600000000008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45743</v>
      </c>
      <c r="AK84" s="3">
        <v>45739</v>
      </c>
      <c r="AL84" s="3">
        <v>45732</v>
      </c>
      <c r="AM84" s="3">
        <v>45740</v>
      </c>
      <c r="AN84" s="3">
        <v>45741</v>
      </c>
      <c r="AO84" s="3">
        <v>45742</v>
      </c>
      <c r="AP84" s="3">
        <v>45738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45611</v>
      </c>
      <c r="B85" s="14" t="s">
        <v>249</v>
      </c>
      <c r="C85" s="9" t="s">
        <v>152</v>
      </c>
      <c r="D85" s="13" t="s">
        <v>131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45743</v>
      </c>
      <c r="U85" s="11">
        <v>67</v>
      </c>
      <c r="V85" s="10">
        <v>0</v>
      </c>
      <c r="W85" s="10">
        <v>67</v>
      </c>
      <c r="X85" s="10">
        <v>0</v>
      </c>
      <c r="Y85" s="10">
        <v>70.350000000000009</v>
      </c>
      <c r="Z85" s="9" t="s">
        <v>81</v>
      </c>
      <c r="AA85" s="8">
        <v>70.199250000000006</v>
      </c>
      <c r="AB85" s="8">
        <v>70.199250000000006</v>
      </c>
      <c r="AC85" s="8">
        <v>0</v>
      </c>
      <c r="AD85" s="8">
        <v>0</v>
      </c>
      <c r="AE85" s="8">
        <v>70.199250000000006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45743</v>
      </c>
      <c r="AK85" s="3">
        <v>45739</v>
      </c>
      <c r="AL85" s="3">
        <v>45732</v>
      </c>
      <c r="AM85" s="3">
        <v>45740</v>
      </c>
      <c r="AN85" s="3">
        <v>45741</v>
      </c>
      <c r="AO85" s="3">
        <v>45742</v>
      </c>
      <c r="AP85" s="3">
        <v>45738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45721</v>
      </c>
      <c r="B86" s="14" t="s">
        <v>517</v>
      </c>
      <c r="C86" s="9" t="s">
        <v>152</v>
      </c>
      <c r="D86" s="13" t="s">
        <v>141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45744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20955</v>
      </c>
      <c r="AB86" s="8">
        <v>20955</v>
      </c>
      <c r="AC86" s="8">
        <v>0</v>
      </c>
      <c r="AD86" s="8">
        <v>0</v>
      </c>
      <c r="AE86" s="8">
        <v>20955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45744</v>
      </c>
      <c r="AK86" s="3">
        <v>45740</v>
      </c>
      <c r="AL86" s="3">
        <v>45733</v>
      </c>
      <c r="AM86" s="3">
        <v>45741</v>
      </c>
      <c r="AN86" s="3">
        <v>45742</v>
      </c>
      <c r="AO86" s="3">
        <v>45743</v>
      </c>
      <c r="AP86" s="3">
        <v>45739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45611</v>
      </c>
      <c r="B87" s="14" t="s">
        <v>244</v>
      </c>
      <c r="C87" s="9" t="s">
        <v>152</v>
      </c>
      <c r="D87" s="13" t="s">
        <v>141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45744</v>
      </c>
      <c r="U87" s="11">
        <v>1945</v>
      </c>
      <c r="V87" s="10">
        <v>0</v>
      </c>
      <c r="W87" s="10">
        <v>1945</v>
      </c>
      <c r="X87" s="10">
        <v>0</v>
      </c>
      <c r="Y87" s="10">
        <v>2042.25</v>
      </c>
      <c r="Z87" s="9" t="s">
        <v>81</v>
      </c>
      <c r="AA87" s="8">
        <v>2037.8737500000002</v>
      </c>
      <c r="AB87" s="8">
        <v>2037.8737500000002</v>
      </c>
      <c r="AC87" s="8">
        <v>0</v>
      </c>
      <c r="AD87" s="8">
        <v>0</v>
      </c>
      <c r="AE87" s="8">
        <v>2037.8737500000002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45744</v>
      </c>
      <c r="AK87" s="3">
        <v>45740</v>
      </c>
      <c r="AL87" s="3">
        <v>45733</v>
      </c>
      <c r="AM87" s="3">
        <v>45741</v>
      </c>
      <c r="AN87" s="3">
        <v>45742</v>
      </c>
      <c r="AO87" s="3">
        <v>45743</v>
      </c>
      <c r="AP87" s="3">
        <v>45739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45721</v>
      </c>
      <c r="B88" s="14" t="s">
        <v>513</v>
      </c>
      <c r="C88" s="9" t="s">
        <v>152</v>
      </c>
      <c r="D88" s="13" t="s">
        <v>358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45744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10477.5</v>
      </c>
      <c r="AB88" s="8">
        <v>3352</v>
      </c>
      <c r="AC88" s="8">
        <v>7125.5</v>
      </c>
      <c r="AD88" s="8">
        <v>0</v>
      </c>
      <c r="AE88" s="8">
        <v>10477.5</v>
      </c>
      <c r="AF88" s="8">
        <v>0</v>
      </c>
      <c r="AG88" s="1" t="s">
        <v>124</v>
      </c>
      <c r="AH88" s="1" t="s">
        <v>75</v>
      </c>
      <c r="AI88" s="1">
        <v>4</v>
      </c>
      <c r="AJ88" s="3">
        <v>45744</v>
      </c>
      <c r="AK88" s="3">
        <v>45740</v>
      </c>
      <c r="AL88" s="3">
        <v>45733</v>
      </c>
      <c r="AM88" s="3">
        <v>45741</v>
      </c>
      <c r="AN88" s="3">
        <v>45742</v>
      </c>
      <c r="AO88" s="3">
        <v>45743</v>
      </c>
      <c r="AP88" s="3">
        <v>45739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538.37111111111096</v>
      </c>
    </row>
    <row r="89" spans="1:56" ht="28.5" customHeight="1" x14ac:dyDescent="0.45">
      <c r="A89" s="3">
        <v>45674</v>
      </c>
      <c r="B89" s="14" t="s">
        <v>369</v>
      </c>
      <c r="C89" s="9" t="s">
        <v>152</v>
      </c>
      <c r="D89" s="13" t="s">
        <v>358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252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>
        <v>45744</v>
      </c>
      <c r="U89" s="11">
        <v>940</v>
      </c>
      <c r="V89" s="10">
        <v>0</v>
      </c>
      <c r="W89" s="10">
        <v>940</v>
      </c>
      <c r="X89" s="10">
        <v>0</v>
      </c>
      <c r="Y89" s="10">
        <v>987</v>
      </c>
      <c r="Z89" s="9" t="s">
        <v>81</v>
      </c>
      <c r="AA89" s="8">
        <v>984.8850000000001</v>
      </c>
      <c r="AB89" s="8">
        <v>0</v>
      </c>
      <c r="AC89" s="8">
        <v>984.8850000000001</v>
      </c>
      <c r="AD89" s="8">
        <v>0</v>
      </c>
      <c r="AE89" s="8">
        <v>984.8850000000001</v>
      </c>
      <c r="AF89" s="8" t="s">
        <v>299</v>
      </c>
      <c r="AG89" s="1" t="s">
        <v>123</v>
      </c>
      <c r="AH89" s="1" t="s">
        <v>75</v>
      </c>
      <c r="AI89" s="1">
        <v>4</v>
      </c>
      <c r="AJ89" s="3">
        <v>45744</v>
      </c>
      <c r="AK89" s="3">
        <v>45740</v>
      </c>
      <c r="AL89" s="3">
        <v>45733</v>
      </c>
      <c r="AM89" s="3">
        <v>45741</v>
      </c>
      <c r="AN89" s="3">
        <v>45742</v>
      </c>
      <c r="AO89" s="3">
        <v>45743</v>
      </c>
      <c r="AP89" s="3">
        <v>45739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74.413533333333319</v>
      </c>
    </row>
    <row r="90" spans="1:56" ht="28.5" customHeight="1" x14ac:dyDescent="0.45">
      <c r="A90" s="3">
        <v>45721</v>
      </c>
      <c r="B90" s="14" t="s">
        <v>518</v>
      </c>
      <c r="C90" s="9" t="s">
        <v>152</v>
      </c>
      <c r="D90" s="13" t="s">
        <v>162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45744</v>
      </c>
      <c r="U90" s="11">
        <v>5040</v>
      </c>
      <c r="V90" s="10">
        <v>418</v>
      </c>
      <c r="W90" s="10">
        <v>4622</v>
      </c>
      <c r="X90" s="10">
        <v>0</v>
      </c>
      <c r="Y90" s="10">
        <v>4853.1000000000004</v>
      </c>
      <c r="Z90" s="9" t="s">
        <v>81</v>
      </c>
      <c r="AA90" s="8">
        <v>4842.7004999999999</v>
      </c>
      <c r="AB90" s="8">
        <v>0</v>
      </c>
      <c r="AC90" s="8">
        <v>4842.7004999999999</v>
      </c>
      <c r="AD90" s="8">
        <v>0</v>
      </c>
      <c r="AE90" s="8">
        <v>4842.7004999999999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45744</v>
      </c>
      <c r="AK90" s="3">
        <v>45740</v>
      </c>
      <c r="AL90" s="3">
        <v>45733</v>
      </c>
      <c r="AM90" s="3">
        <v>45741</v>
      </c>
      <c r="AN90" s="3">
        <v>45742</v>
      </c>
      <c r="AO90" s="3">
        <v>45743</v>
      </c>
      <c r="AP90" s="3">
        <v>45739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365.8929266666666</v>
      </c>
    </row>
    <row r="91" spans="1:56" ht="28.5" customHeight="1" x14ac:dyDescent="0.45">
      <c r="A91" s="3">
        <v>45720</v>
      </c>
      <c r="B91" s="14" t="s">
        <v>502</v>
      </c>
      <c r="C91" s="9" t="s">
        <v>111</v>
      </c>
      <c r="D91" s="13" t="s">
        <v>487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45747</v>
      </c>
      <c r="U91" s="11">
        <v>5000</v>
      </c>
      <c r="V91" s="10">
        <v>0</v>
      </c>
      <c r="W91" s="10">
        <v>5000</v>
      </c>
      <c r="X91" s="10">
        <v>5230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45747</v>
      </c>
      <c r="AK91" s="3">
        <v>45743</v>
      </c>
      <c r="AL91" s="3">
        <v>45736</v>
      </c>
      <c r="AM91" s="3">
        <v>45744</v>
      </c>
      <c r="AN91" s="3">
        <v>45745</v>
      </c>
      <c r="AO91" s="3">
        <v>45746</v>
      </c>
      <c r="AP91" s="3">
        <v>45742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45706</v>
      </c>
      <c r="B92" s="14" t="s">
        <v>424</v>
      </c>
      <c r="C92" s="9" t="s">
        <v>111</v>
      </c>
      <c r="D92" s="13" t="s">
        <v>425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45747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45747</v>
      </c>
      <c r="AK92" s="3">
        <v>45743</v>
      </c>
      <c r="AL92" s="3">
        <v>45736</v>
      </c>
      <c r="AM92" s="3">
        <v>45744</v>
      </c>
      <c r="AN92" s="3">
        <v>45745</v>
      </c>
      <c r="AO92" s="3">
        <v>45746</v>
      </c>
      <c r="AP92" s="3">
        <v>45742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250.15613333333337</v>
      </c>
    </row>
    <row r="93" spans="1:56" ht="28.5" customHeight="1" x14ac:dyDescent="0.45">
      <c r="A93" s="3">
        <v>45667</v>
      </c>
      <c r="B93" s="14" t="s">
        <v>339</v>
      </c>
      <c r="C93" s="9" t="s">
        <v>111</v>
      </c>
      <c r="D93" s="13" t="s">
        <v>333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45747</v>
      </c>
      <c r="U93" s="11">
        <v>2432</v>
      </c>
      <c r="V93" s="10">
        <v>2432</v>
      </c>
      <c r="W93" s="10">
        <v>0</v>
      </c>
      <c r="X93" s="10">
        <v>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45747</v>
      </c>
      <c r="AK93" s="3">
        <v>45743</v>
      </c>
      <c r="AL93" s="3">
        <v>45736</v>
      </c>
      <c r="AM93" s="3">
        <v>45744</v>
      </c>
      <c r="AN93" s="3">
        <v>45745</v>
      </c>
      <c r="AO93" s="3">
        <v>45746</v>
      </c>
      <c r="AP93" s="3">
        <v>45742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45667</v>
      </c>
      <c r="B94" s="14" t="s">
        <v>341</v>
      </c>
      <c r="C94" s="9" t="s">
        <v>111</v>
      </c>
      <c r="D94" s="13" t="s">
        <v>335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45747</v>
      </c>
      <c r="U94" s="11">
        <v>12000</v>
      </c>
      <c r="V94" s="10">
        <v>0</v>
      </c>
      <c r="W94" s="10">
        <v>12000</v>
      </c>
      <c r="X94" s="10">
        <v>0</v>
      </c>
      <c r="Y94" s="10">
        <v>12600</v>
      </c>
      <c r="Z94" s="9" t="s">
        <v>81</v>
      </c>
      <c r="AA94" s="8">
        <v>13243.56</v>
      </c>
      <c r="AB94" s="8">
        <v>0</v>
      </c>
      <c r="AC94" s="8">
        <v>13243.56</v>
      </c>
      <c r="AD94" s="8">
        <v>0</v>
      </c>
      <c r="AE94" s="8">
        <v>13243.56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45747</v>
      </c>
      <c r="AK94" s="3">
        <v>45743</v>
      </c>
      <c r="AL94" s="3">
        <v>45736</v>
      </c>
      <c r="AM94" s="3">
        <v>45744</v>
      </c>
      <c r="AN94" s="3">
        <v>45745</v>
      </c>
      <c r="AO94" s="3">
        <v>45746</v>
      </c>
      <c r="AP94" s="3">
        <v>45742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1000.6245333333335</v>
      </c>
    </row>
    <row r="95" spans="1:56" ht="28.5" customHeight="1" x14ac:dyDescent="0.45">
      <c r="A95" s="3">
        <v>45721</v>
      </c>
      <c r="B95" s="14" t="s">
        <v>517</v>
      </c>
      <c r="C95" s="9" t="s">
        <v>152</v>
      </c>
      <c r="D95" s="13" t="s">
        <v>141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20955</v>
      </c>
      <c r="AB95" s="8">
        <v>0</v>
      </c>
      <c r="AC95" s="8">
        <v>20955</v>
      </c>
      <c r="AD95" s="8">
        <v>0</v>
      </c>
      <c r="AE95" s="8">
        <v>20955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1583.2666666666664</v>
      </c>
    </row>
    <row r="96" spans="1:56" ht="28.5" customHeight="1" x14ac:dyDescent="0.45">
      <c r="A96" s="3">
        <v>45674</v>
      </c>
      <c r="B96" s="14" t="s">
        <v>368</v>
      </c>
      <c r="C96" s="9" t="s">
        <v>152</v>
      </c>
      <c r="D96" s="13" t="s">
        <v>161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252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45748</v>
      </c>
      <c r="U96" s="11">
        <v>811</v>
      </c>
      <c r="V96" s="10">
        <v>0</v>
      </c>
      <c r="W96" s="10">
        <v>811</v>
      </c>
      <c r="X96" s="10">
        <v>0</v>
      </c>
      <c r="Y96" s="10">
        <v>851.55000000000007</v>
      </c>
      <c r="Z96" s="9" t="s">
        <v>81</v>
      </c>
      <c r="AA96" s="8">
        <v>849.72525000000007</v>
      </c>
      <c r="AB96" s="8">
        <v>849.72525000000007</v>
      </c>
      <c r="AC96" s="8">
        <v>0</v>
      </c>
      <c r="AD96" s="8">
        <v>849.72525000000007</v>
      </c>
      <c r="AE96" s="8">
        <v>0</v>
      </c>
      <c r="AF96" s="8" t="s">
        <v>299</v>
      </c>
      <c r="AG96" s="1" t="s">
        <v>122</v>
      </c>
      <c r="AH96" s="1" t="s">
        <v>75</v>
      </c>
      <c r="AI96" s="1">
        <v>4</v>
      </c>
      <c r="AJ96" s="3">
        <v>45748</v>
      </c>
      <c r="AK96" s="3">
        <v>45744</v>
      </c>
      <c r="AL96" s="3">
        <v>45737</v>
      </c>
      <c r="AM96" s="3">
        <v>45745</v>
      </c>
      <c r="AN96" s="3">
        <v>45746</v>
      </c>
      <c r="AO96" s="3">
        <v>45747</v>
      </c>
      <c r="AP96" s="3">
        <v>45743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45721</v>
      </c>
      <c r="B97" s="14" t="s">
        <v>515</v>
      </c>
      <c r="C97" s="9" t="s">
        <v>152</v>
      </c>
      <c r="D97" s="13" t="s">
        <v>161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10477.5</v>
      </c>
      <c r="AB97" s="8">
        <v>0</v>
      </c>
      <c r="AC97" s="8">
        <v>10477.5</v>
      </c>
      <c r="AD97" s="8">
        <v>0</v>
      </c>
      <c r="AE97" s="8">
        <v>10477.5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45748</v>
      </c>
      <c r="AK97" s="3">
        <v>45744</v>
      </c>
      <c r="AL97" s="3">
        <v>45737</v>
      </c>
      <c r="AM97" s="3">
        <v>45745</v>
      </c>
      <c r="AN97" s="3">
        <v>45746</v>
      </c>
      <c r="AO97" s="3">
        <v>45747</v>
      </c>
      <c r="AP97" s="3">
        <v>45743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791.63333333333321</v>
      </c>
    </row>
    <row r="98" spans="1:56" ht="28.5" customHeight="1" x14ac:dyDescent="0.45">
      <c r="A98" s="3">
        <v>45721</v>
      </c>
      <c r="B98" s="14" t="s">
        <v>518</v>
      </c>
      <c r="C98" s="9" t="s">
        <v>152</v>
      </c>
      <c r="D98" s="13" t="s">
        <v>489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>
        <v>45748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81</v>
      </c>
      <c r="AA98" s="8">
        <v>5280.6600000000008</v>
      </c>
      <c r="AB98" s="8">
        <v>0</v>
      </c>
      <c r="AC98" s="8">
        <v>5280.6600000000008</v>
      </c>
      <c r="AD98" s="8">
        <v>0</v>
      </c>
      <c r="AE98" s="8">
        <v>5280.6600000000008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45748</v>
      </c>
      <c r="AK98" s="3">
        <v>45744</v>
      </c>
      <c r="AL98" s="3">
        <v>45737</v>
      </c>
      <c r="AM98" s="3">
        <v>45745</v>
      </c>
      <c r="AN98" s="3">
        <v>45746</v>
      </c>
      <c r="AO98" s="3">
        <v>45747</v>
      </c>
      <c r="AP98" s="3">
        <v>45743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398.98320000000001</v>
      </c>
    </row>
    <row r="99" spans="1:56" ht="28.5" customHeight="1" x14ac:dyDescent="0.45">
      <c r="A99" s="3">
        <v>45611</v>
      </c>
      <c r="B99" s="14" t="s">
        <v>246</v>
      </c>
      <c r="C99" s="9" t="s">
        <v>152</v>
      </c>
      <c r="D99" s="13" t="s">
        <v>489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45748</v>
      </c>
      <c r="U99" s="11">
        <v>640</v>
      </c>
      <c r="V99" s="10">
        <v>225</v>
      </c>
      <c r="W99" s="10">
        <v>415</v>
      </c>
      <c r="X99" s="10">
        <v>0</v>
      </c>
      <c r="Y99" s="10">
        <v>435.75</v>
      </c>
      <c r="Z99" s="9" t="s">
        <v>81</v>
      </c>
      <c r="AA99" s="8">
        <v>434.81625000000008</v>
      </c>
      <c r="AB99" s="8">
        <v>0</v>
      </c>
      <c r="AC99" s="8">
        <v>434.81625000000008</v>
      </c>
      <c r="AD99" s="8">
        <v>0</v>
      </c>
      <c r="AE99" s="8">
        <v>434.81625000000008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45748</v>
      </c>
      <c r="AK99" s="3">
        <v>45744</v>
      </c>
      <c r="AL99" s="3">
        <v>45737</v>
      </c>
      <c r="AM99" s="3">
        <v>45745</v>
      </c>
      <c r="AN99" s="3">
        <v>45746</v>
      </c>
      <c r="AO99" s="3">
        <v>45747</v>
      </c>
      <c r="AP99" s="3">
        <v>45743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32.852783333333335</v>
      </c>
    </row>
    <row r="100" spans="1:56" ht="28.5" customHeight="1" x14ac:dyDescent="0.45">
      <c r="A100" s="3">
        <v>45721</v>
      </c>
      <c r="B100" s="14" t="s">
        <v>519</v>
      </c>
      <c r="C100" s="9" t="s">
        <v>152</v>
      </c>
      <c r="D100" s="13" t="s">
        <v>415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45748</v>
      </c>
      <c r="U100" s="11">
        <v>10080</v>
      </c>
      <c r="V100" s="10">
        <v>0</v>
      </c>
      <c r="W100" s="10">
        <v>10080</v>
      </c>
      <c r="X100" s="10">
        <v>0</v>
      </c>
      <c r="Y100" s="10">
        <v>10584</v>
      </c>
      <c r="Z100" s="9" t="s">
        <v>81</v>
      </c>
      <c r="AA100" s="8">
        <v>10279.684800000001</v>
      </c>
      <c r="AB100" s="8">
        <v>0</v>
      </c>
      <c r="AC100" s="8">
        <v>10279.684800000001</v>
      </c>
      <c r="AD100" s="8">
        <v>0</v>
      </c>
      <c r="AE100" s="8">
        <v>10279.684800000001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45748</v>
      </c>
      <c r="AK100" s="3">
        <v>45744</v>
      </c>
      <c r="AL100" s="3">
        <v>45737</v>
      </c>
      <c r="AM100" s="3">
        <v>45745</v>
      </c>
      <c r="AN100" s="3">
        <v>45746</v>
      </c>
      <c r="AO100" s="3">
        <v>45747</v>
      </c>
      <c r="AP100" s="3">
        <v>45743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145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776.68729599999983</v>
      </c>
    </row>
    <row r="101" spans="1:56" ht="28.5" customHeight="1" x14ac:dyDescent="0.45">
      <c r="A101" s="3">
        <v>45734</v>
      </c>
      <c r="B101" s="14" t="s">
        <v>655</v>
      </c>
      <c r="C101" s="9" t="s">
        <v>155</v>
      </c>
      <c r="D101" s="13" t="s">
        <v>642</v>
      </c>
      <c r="E101" s="9">
        <v>20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45768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5378.4500000000007</v>
      </c>
      <c r="AB101" s="8">
        <v>0</v>
      </c>
      <c r="AC101" s="8">
        <v>5378.4500000000007</v>
      </c>
      <c r="AD101" s="8">
        <v>0</v>
      </c>
      <c r="AE101" s="8">
        <v>5378.4500000000007</v>
      </c>
      <c r="AF101" s="8" t="s">
        <v>610</v>
      </c>
      <c r="AG101" s="1" t="s">
        <v>123</v>
      </c>
      <c r="AH101" s="1" t="s">
        <v>75</v>
      </c>
      <c r="AI101" s="1">
        <v>4</v>
      </c>
      <c r="AJ101" s="3">
        <v>45768</v>
      </c>
      <c r="AK101" s="3">
        <v>45764</v>
      </c>
      <c r="AL101" s="3">
        <v>45757</v>
      </c>
      <c r="AM101" s="3">
        <v>45765</v>
      </c>
      <c r="AN101" s="3">
        <v>45766</v>
      </c>
      <c r="AO101" s="3">
        <v>45767</v>
      </c>
      <c r="AP101" s="3">
        <v>45763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145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406.37177777777782</v>
      </c>
    </row>
    <row r="102" spans="1:56" ht="28.5" customHeight="1" x14ac:dyDescent="0.45">
      <c r="A102" s="3">
        <v>45734</v>
      </c>
      <c r="B102" s="14" t="s">
        <v>655</v>
      </c>
      <c r="C102" s="9" t="s">
        <v>155</v>
      </c>
      <c r="D102" s="13" t="s">
        <v>644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45768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5378.4500000000007</v>
      </c>
      <c r="AB102" s="8">
        <v>0</v>
      </c>
      <c r="AC102" s="8">
        <v>5378.4500000000007</v>
      </c>
      <c r="AD102" s="8">
        <v>0</v>
      </c>
      <c r="AE102" s="8">
        <v>5378.4500000000007</v>
      </c>
      <c r="AF102" s="8" t="s">
        <v>610</v>
      </c>
      <c r="AG102" s="1" t="s">
        <v>123</v>
      </c>
      <c r="AH102" s="1" t="s">
        <v>75</v>
      </c>
      <c r="AI102" s="1">
        <v>4</v>
      </c>
      <c r="AJ102" s="3">
        <v>45768</v>
      </c>
      <c r="AK102" s="3">
        <v>45764</v>
      </c>
      <c r="AL102" s="3">
        <v>45757</v>
      </c>
      <c r="AM102" s="3">
        <v>45765</v>
      </c>
      <c r="AN102" s="3">
        <v>45766</v>
      </c>
      <c r="AO102" s="3">
        <v>45767</v>
      </c>
      <c r="AP102" s="3">
        <v>45763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406.37177777777782</v>
      </c>
    </row>
    <row r="103" spans="1:56" ht="28.5" customHeight="1" x14ac:dyDescent="0.45">
      <c r="A103" s="3">
        <v>45734</v>
      </c>
      <c r="B103" s="14" t="s">
        <v>655</v>
      </c>
      <c r="C103" s="9" t="s">
        <v>155</v>
      </c>
      <c r="D103" s="13" t="s">
        <v>645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45768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0</v>
      </c>
      <c r="AC103" s="8">
        <v>5378.4500000000007</v>
      </c>
      <c r="AD103" s="8">
        <v>0</v>
      </c>
      <c r="AE103" s="8">
        <v>5378.4500000000007</v>
      </c>
      <c r="AF103" s="8" t="s">
        <v>610</v>
      </c>
      <c r="AG103" s="1" t="s">
        <v>123</v>
      </c>
      <c r="AH103" s="1" t="s">
        <v>75</v>
      </c>
      <c r="AI103" s="1">
        <v>4</v>
      </c>
      <c r="AJ103" s="3">
        <v>45768</v>
      </c>
      <c r="AK103" s="3">
        <v>45764</v>
      </c>
      <c r="AL103" s="3">
        <v>45757</v>
      </c>
      <c r="AM103" s="3">
        <v>45765</v>
      </c>
      <c r="AN103" s="3">
        <v>45766</v>
      </c>
      <c r="AO103" s="3">
        <v>45767</v>
      </c>
      <c r="AP103" s="3">
        <v>45763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406.37177777777782</v>
      </c>
    </row>
    <row r="104" spans="1:56" ht="28.5" customHeight="1" x14ac:dyDescent="0.45">
      <c r="A104" s="3" t="s">
        <v>146</v>
      </c>
      <c r="B104" s="14" t="s">
        <v>146</v>
      </c>
      <c r="C104" s="9" t="s">
        <v>155</v>
      </c>
      <c r="D104" s="13" t="s">
        <v>643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45768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5378.4500000000007</v>
      </c>
      <c r="AB104" s="8">
        <v>0</v>
      </c>
      <c r="AC104" s="8">
        <v>5378.4500000000007</v>
      </c>
      <c r="AD104" s="8">
        <v>0</v>
      </c>
      <c r="AE104" s="8">
        <v>5378.4500000000007</v>
      </c>
      <c r="AF104" s="8" t="s">
        <v>610</v>
      </c>
      <c r="AG104" s="1" t="s">
        <v>61</v>
      </c>
      <c r="AH104" s="1" t="s">
        <v>75</v>
      </c>
      <c r="AI104" s="1">
        <v>4</v>
      </c>
      <c r="AJ104" s="3">
        <v>45768</v>
      </c>
      <c r="AK104" s="3">
        <v>45764</v>
      </c>
      <c r="AL104" s="3">
        <v>45757</v>
      </c>
      <c r="AM104" s="3">
        <v>45765</v>
      </c>
      <c r="AN104" s="3">
        <v>45766</v>
      </c>
      <c r="AO104" s="3">
        <v>45767</v>
      </c>
      <c r="AP104" s="3">
        <v>45763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406.37177777777782</v>
      </c>
    </row>
    <row r="105" spans="1:56" ht="28.5" customHeight="1" x14ac:dyDescent="0.45">
      <c r="A105" s="3" t="s">
        <v>146</v>
      </c>
      <c r="B105" s="14" t="s">
        <v>146</v>
      </c>
      <c r="C105" s="9" t="s">
        <v>155</v>
      </c>
      <c r="D105" s="13" t="s">
        <v>646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45768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 t="s">
        <v>610</v>
      </c>
      <c r="AG105" s="1" t="s">
        <v>61</v>
      </c>
      <c r="AH105" s="1" t="s">
        <v>75</v>
      </c>
      <c r="AI105" s="1">
        <v>4</v>
      </c>
      <c r="AJ105" s="3">
        <v>45768</v>
      </c>
      <c r="AK105" s="3">
        <v>45764</v>
      </c>
      <c r="AL105" s="3">
        <v>45757</v>
      </c>
      <c r="AM105" s="3">
        <v>45765</v>
      </c>
      <c r="AN105" s="3">
        <v>45766</v>
      </c>
      <c r="AO105" s="3">
        <v>45767</v>
      </c>
      <c r="AP105" s="3">
        <v>45763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406.37177777777782</v>
      </c>
    </row>
    <row r="106" spans="1:56" ht="28.5" customHeight="1" x14ac:dyDescent="0.45">
      <c r="A106" s="3">
        <v>0</v>
      </c>
      <c r="B106" s="14" t="s">
        <v>138</v>
      </c>
      <c r="C106" s="9" t="s">
        <v>80</v>
      </c>
      <c r="D106" s="13" t="s">
        <v>340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45776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124</v>
      </c>
      <c r="AH106" s="1" t="s">
        <v>75</v>
      </c>
      <c r="AI106" s="1">
        <v>4</v>
      </c>
      <c r="AJ106" s="3">
        <v>45776</v>
      </c>
      <c r="AK106" s="3">
        <v>45772</v>
      </c>
      <c r="AL106" s="3">
        <v>45765</v>
      </c>
      <c r="AM106" s="3">
        <v>45773</v>
      </c>
      <c r="AN106" s="3">
        <v>45774</v>
      </c>
      <c r="AO106" s="3">
        <v>45775</v>
      </c>
      <c r="AP106" s="3">
        <v>45771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416.92688888888887</v>
      </c>
    </row>
    <row r="107" spans="1:56" ht="28.5" customHeight="1" x14ac:dyDescent="0.45">
      <c r="A107" s="3" t="s">
        <v>146</v>
      </c>
      <c r="B107" s="14" t="s">
        <v>146</v>
      </c>
      <c r="C107" s="9" t="s">
        <v>152</v>
      </c>
      <c r="D107" s="13" t="s">
        <v>61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45777</v>
      </c>
      <c r="U107" s="11">
        <v>140000</v>
      </c>
      <c r="V107" s="10">
        <v>0</v>
      </c>
      <c r="W107" s="10">
        <v>140000</v>
      </c>
      <c r="X107" s="10">
        <v>0</v>
      </c>
      <c r="Y107" s="10">
        <v>147000</v>
      </c>
      <c r="Z107" s="9" t="s">
        <v>81</v>
      </c>
      <c r="AA107" s="8">
        <v>146685</v>
      </c>
      <c r="AB107" s="8">
        <v>0</v>
      </c>
      <c r="AC107" s="8">
        <v>146685</v>
      </c>
      <c r="AD107" s="8">
        <v>0</v>
      </c>
      <c r="AE107" s="8">
        <v>146685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45777</v>
      </c>
      <c r="AK107" s="3">
        <v>45773</v>
      </c>
      <c r="AL107" s="3">
        <v>45766</v>
      </c>
      <c r="AM107" s="3">
        <v>45774</v>
      </c>
      <c r="AN107" s="3">
        <v>45775</v>
      </c>
      <c r="AO107" s="3">
        <v>45776</v>
      </c>
      <c r="AP107" s="3">
        <v>45772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11082.866666666665</v>
      </c>
    </row>
    <row r="108" spans="1:56" ht="28.5" customHeight="1" x14ac:dyDescent="0.45">
      <c r="A108" s="3" t="s">
        <v>146</v>
      </c>
      <c r="B108" s="14" t="s">
        <v>146</v>
      </c>
      <c r="C108" s="9" t="s">
        <v>80</v>
      </c>
      <c r="D108" s="13" t="s">
        <v>61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45777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0</v>
      </c>
      <c r="AC108" s="8">
        <v>22072.6</v>
      </c>
      <c r="AD108" s="8">
        <v>0</v>
      </c>
      <c r="AE108" s="8">
        <v>22072.6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45777</v>
      </c>
      <c r="AK108" s="3">
        <v>45773</v>
      </c>
      <c r="AL108" s="3">
        <v>45766</v>
      </c>
      <c r="AM108" s="3">
        <v>45774</v>
      </c>
      <c r="AN108" s="3">
        <v>45775</v>
      </c>
      <c r="AO108" s="3">
        <v>45776</v>
      </c>
      <c r="AP108" s="3">
        <v>45772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1667.7075555555555</v>
      </c>
    </row>
    <row r="109" spans="1:56" ht="28.5" customHeight="1" x14ac:dyDescent="0.45">
      <c r="A109" s="3">
        <v>45705</v>
      </c>
      <c r="B109" s="14" t="s">
        <v>423</v>
      </c>
      <c r="C109" s="9" t="s">
        <v>152</v>
      </c>
      <c r="D109" s="13" t="s">
        <v>242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252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2640</v>
      </c>
      <c r="V109" s="10">
        <v>0</v>
      </c>
      <c r="W109" s="10">
        <v>2640</v>
      </c>
      <c r="X109" s="10">
        <v>11870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510</v>
      </c>
      <c r="AG109" s="1" t="s">
        <v>123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 t="s">
        <v>146</v>
      </c>
      <c r="B110" s="14" t="s">
        <v>146</v>
      </c>
      <c r="C110" s="9" t="s">
        <v>98</v>
      </c>
      <c r="D110" s="13" t="s">
        <v>61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 t="s">
        <v>63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81</v>
      </c>
      <c r="AA110" s="8">
        <v>43027.600000000006</v>
      </c>
      <c r="AB110" s="8">
        <v>0</v>
      </c>
      <c r="AC110" s="8">
        <v>43027.600000000006</v>
      </c>
      <c r="AD110" s="8">
        <v>0</v>
      </c>
      <c r="AE110" s="8">
        <v>43027.600000000006</v>
      </c>
      <c r="AF110" s="8">
        <v>0</v>
      </c>
      <c r="AG110" s="1" t="s">
        <v>123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3250.9742222222226</v>
      </c>
    </row>
    <row r="111" spans="1:56" ht="28.5" customHeight="1" x14ac:dyDescent="0.45">
      <c r="A111" s="3">
        <v>45720</v>
      </c>
      <c r="B111" s="14" t="s">
        <v>503</v>
      </c>
      <c r="C111" s="9" t="s">
        <v>111</v>
      </c>
      <c r="D111" s="13" t="s">
        <v>485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123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250.15613333333337</v>
      </c>
    </row>
    <row r="112" spans="1:56" ht="28.5" customHeight="1" x14ac:dyDescent="0.45">
      <c r="A112" s="3">
        <v>45720</v>
      </c>
      <c r="B112" s="14" t="s">
        <v>504</v>
      </c>
      <c r="C112" s="9" t="s">
        <v>111</v>
      </c>
      <c r="D112" s="13" t="s">
        <v>486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250.15613333333337</v>
      </c>
    </row>
    <row r="113" spans="1:56" ht="28.5" customHeight="1" x14ac:dyDescent="0.45">
      <c r="A113" s="3">
        <v>45720</v>
      </c>
      <c r="B113" s="14" t="s">
        <v>502</v>
      </c>
      <c r="C113" s="9" t="s">
        <v>111</v>
      </c>
      <c r="D113" s="13" t="s">
        <v>487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123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416.92688888888887</v>
      </c>
    </row>
    <row r="114" spans="1:56" ht="28.5" customHeight="1" x14ac:dyDescent="0.45">
      <c r="A114" s="3">
        <v>45720</v>
      </c>
      <c r="B114" s="14" t="s">
        <v>505</v>
      </c>
      <c r="C114" s="9" t="s">
        <v>111</v>
      </c>
      <c r="D114" s="13" t="s">
        <v>490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124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416.92688888888887</v>
      </c>
    </row>
    <row r="115" spans="1:56" ht="28.5" customHeight="1" x14ac:dyDescent="0.45">
      <c r="A115" s="3">
        <v>45712</v>
      </c>
      <c r="B115" s="14" t="s">
        <v>448</v>
      </c>
      <c r="C115" s="9" t="s">
        <v>111</v>
      </c>
      <c r="D115" s="13" t="s">
        <v>127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416.92688888888887</v>
      </c>
    </row>
    <row r="116" spans="1:56" ht="28.5" customHeight="1" x14ac:dyDescent="0.45">
      <c r="A116" s="3">
        <v>45681</v>
      </c>
      <c r="B116" s="14" t="s">
        <v>376</v>
      </c>
      <c r="C116" s="9" t="s">
        <v>80</v>
      </c>
      <c r="D116" s="13" t="s">
        <v>373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124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262.82226666666674</v>
      </c>
    </row>
    <row r="117" spans="1:56" ht="28.5" customHeight="1" x14ac:dyDescent="0.45">
      <c r="A117" s="3">
        <v>45705</v>
      </c>
      <c r="B117" s="14" t="s">
        <v>422</v>
      </c>
      <c r="C117" s="9" t="s">
        <v>152</v>
      </c>
      <c r="D117" s="13" t="s">
        <v>209</v>
      </c>
      <c r="E117" s="9">
        <v>20</v>
      </c>
      <c r="F117" s="9">
        <v>35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252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855</v>
      </c>
      <c r="V117" s="10">
        <v>0</v>
      </c>
      <c r="W117" s="10">
        <v>855</v>
      </c>
      <c r="X117" s="10">
        <v>16440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445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45674</v>
      </c>
      <c r="B118" s="14" t="s">
        <v>370</v>
      </c>
      <c r="C118" s="9" t="s">
        <v>152</v>
      </c>
      <c r="D118" s="13" t="s">
        <v>360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252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152</v>
      </c>
      <c r="V118" s="10">
        <v>0</v>
      </c>
      <c r="W118" s="10">
        <v>152</v>
      </c>
      <c r="X118" s="10">
        <v>6000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5987</v>
      </c>
      <c r="AG118" s="1" t="s">
        <v>124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444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45611</v>
      </c>
      <c r="B119" s="14" t="s">
        <v>245</v>
      </c>
      <c r="C119" s="9" t="s">
        <v>152</v>
      </c>
      <c r="D119" s="13" t="s">
        <v>160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2320</v>
      </c>
      <c r="V119" s="10">
        <v>0</v>
      </c>
      <c r="W119" s="10">
        <v>2320</v>
      </c>
      <c r="X119" s="10">
        <v>20900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45611</v>
      </c>
      <c r="B120" s="14" t="s">
        <v>248</v>
      </c>
      <c r="C120" s="9" t="s">
        <v>152</v>
      </c>
      <c r="D120" s="13" t="s">
        <v>241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45611</v>
      </c>
      <c r="B121" s="14" t="s">
        <v>247</v>
      </c>
      <c r="C121" s="9" t="s">
        <v>152</v>
      </c>
      <c r="D121" s="13" t="s">
        <v>226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 t="s">
        <v>63</v>
      </c>
      <c r="U121" s="11">
        <v>1434</v>
      </c>
      <c r="V121" s="10">
        <v>0</v>
      </c>
      <c r="W121" s="10">
        <v>1434</v>
      </c>
      <c r="X121" s="10">
        <v>11200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145</v>
      </c>
      <c r="AY121" s="2">
        <v>29.3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45523</v>
      </c>
      <c r="B122" s="14" t="s">
        <v>205</v>
      </c>
      <c r="C122" s="9" t="s">
        <v>152</v>
      </c>
      <c r="D122" s="13" t="s">
        <v>203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1260</v>
      </c>
      <c r="V122" s="10">
        <v>0</v>
      </c>
      <c r="W122" s="10">
        <v>1260</v>
      </c>
      <c r="X122" s="10">
        <v>11095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45523</v>
      </c>
      <c r="B123" s="14" t="s">
        <v>205</v>
      </c>
      <c r="C123" s="9" t="s">
        <v>152</v>
      </c>
      <c r="D123" s="13" t="s">
        <v>204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 t="s">
        <v>63</v>
      </c>
      <c r="U123" s="11">
        <v>89</v>
      </c>
      <c r="V123" s="10">
        <v>0</v>
      </c>
      <c r="W123" s="10">
        <v>89</v>
      </c>
      <c r="X123" s="10">
        <v>11180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45643</v>
      </c>
      <c r="B124" s="14" t="s">
        <v>285</v>
      </c>
      <c r="C124" s="9" t="s">
        <v>111</v>
      </c>
      <c r="D124" s="13" t="s">
        <v>286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142</v>
      </c>
      <c r="U124" s="11">
        <v>4000</v>
      </c>
      <c r="V124" s="10">
        <v>3712</v>
      </c>
      <c r="W124" s="10">
        <v>288</v>
      </c>
      <c r="X124" s="10">
        <v>4300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142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45720</v>
      </c>
      <c r="B125" s="14" t="s">
        <v>138</v>
      </c>
      <c r="C125" s="9" t="s">
        <v>111</v>
      </c>
      <c r="D125" s="13" t="s">
        <v>288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142</v>
      </c>
      <c r="U125" s="11">
        <v>4000</v>
      </c>
      <c r="V125" s="10">
        <v>4010</v>
      </c>
      <c r="W125" s="10">
        <v>0</v>
      </c>
      <c r="X125" s="10">
        <v>4470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142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45720</v>
      </c>
      <c r="B126" s="14" t="s">
        <v>138</v>
      </c>
      <c r="C126" s="9" t="s">
        <v>111</v>
      </c>
      <c r="D126" s="13" t="s">
        <v>334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3000</v>
      </c>
      <c r="V126" s="10">
        <v>3065</v>
      </c>
      <c r="W126" s="10">
        <v>0</v>
      </c>
      <c r="X126" s="10">
        <v>3300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45628</v>
      </c>
      <c r="B127" s="14" t="s">
        <v>259</v>
      </c>
      <c r="C127" s="9" t="s">
        <v>111</v>
      </c>
      <c r="D127" s="13" t="s">
        <v>260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142</v>
      </c>
      <c r="U127" s="11">
        <v>2500</v>
      </c>
      <c r="V127" s="10">
        <v>2600</v>
      </c>
      <c r="W127" s="10">
        <v>0</v>
      </c>
      <c r="X127" s="10">
        <v>2800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45541</v>
      </c>
      <c r="B128" s="14" t="s">
        <v>211</v>
      </c>
      <c r="C128" s="9" t="s">
        <v>111</v>
      </c>
      <c r="D128" s="13" t="s">
        <v>212</v>
      </c>
      <c r="E128" s="9">
        <v>20</v>
      </c>
      <c r="F128" s="9">
        <v>40</v>
      </c>
      <c r="G128" s="9" t="s">
        <v>60</v>
      </c>
      <c r="H128" s="9" t="s">
        <v>76</v>
      </c>
      <c r="I128" s="9">
        <v>108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142</v>
      </c>
      <c r="U128" s="11">
        <v>3000</v>
      </c>
      <c r="V128" s="10">
        <v>3318</v>
      </c>
      <c r="W128" s="10">
        <v>0</v>
      </c>
      <c r="X128" s="10">
        <v>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217</v>
      </c>
      <c r="AG128" s="1" t="s">
        <v>122</v>
      </c>
      <c r="AH128" s="1" t="s">
        <v>75</v>
      </c>
      <c r="AI128" s="1">
        <v>4</v>
      </c>
      <c r="AJ128" s="3" t="s">
        <v>142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>
        <v>0</v>
      </c>
      <c r="AY128" s="2" t="s">
        <v>348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45548</v>
      </c>
      <c r="B129" s="14" t="s">
        <v>215</v>
      </c>
      <c r="C129" s="9" t="s">
        <v>111</v>
      </c>
      <c r="D129" s="13" t="s">
        <v>214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142</v>
      </c>
      <c r="U129" s="11">
        <v>2500</v>
      </c>
      <c r="V129" s="10">
        <v>2364</v>
      </c>
      <c r="W129" s="10">
        <v>136</v>
      </c>
      <c r="X129" s="10">
        <v>5500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142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145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45581</v>
      </c>
      <c r="B130" s="14" t="s">
        <v>221</v>
      </c>
      <c r="C130" s="9" t="s">
        <v>111</v>
      </c>
      <c r="D130" s="13" t="s">
        <v>222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142</v>
      </c>
      <c r="U130" s="11">
        <v>3000</v>
      </c>
      <c r="V130" s="10">
        <v>3194</v>
      </c>
      <c r="W130" s="10">
        <v>0</v>
      </c>
      <c r="X130" s="10">
        <v>5632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142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38</v>
      </c>
      <c r="G131" s="9">
        <v>0</v>
      </c>
      <c r="H131" s="9">
        <v>0</v>
      </c>
      <c r="I131" s="9">
        <v>84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81</v>
      </c>
      <c r="AA131" s="8">
        <v>446318.75334750011</v>
      </c>
      <c r="AB131" s="8">
        <v>98533.196797500015</v>
      </c>
      <c r="AC131" s="8">
        <v>347785.5565500001</v>
      </c>
      <c r="AD131" s="8">
        <v>19827.970250000002</v>
      </c>
      <c r="AE131" s="8">
        <v>426490.7830975001</v>
      </c>
      <c r="AF131" s="8" t="s">
        <v>58</v>
      </c>
      <c r="AG131" s="1" t="s">
        <v>122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45694</v>
      </c>
      <c r="B132" s="14" t="s">
        <v>395</v>
      </c>
      <c r="C132" s="9" t="s">
        <v>132</v>
      </c>
      <c r="D132" s="13" t="s">
        <v>392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114</v>
      </c>
      <c r="T132" s="12">
        <v>45737</v>
      </c>
      <c r="U132" s="11">
        <v>3800</v>
      </c>
      <c r="V132" s="10">
        <v>3000</v>
      </c>
      <c r="W132" s="10">
        <v>800</v>
      </c>
      <c r="X132" s="10">
        <v>8000</v>
      </c>
      <c r="Y132" s="10">
        <v>0</v>
      </c>
      <c r="Z132" s="9" t="s">
        <v>117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74</v>
      </c>
      <c r="AI132" s="1">
        <v>2</v>
      </c>
      <c r="AJ132" s="3">
        <v>45737</v>
      </c>
      <c r="AK132" s="3">
        <v>0</v>
      </c>
      <c r="AL132" s="3">
        <v>45728</v>
      </c>
      <c r="AM132" s="3">
        <v>45735</v>
      </c>
      <c r="AN132" s="3">
        <v>45736</v>
      </c>
      <c r="AO132" s="3">
        <v>45736</v>
      </c>
      <c r="AP132" s="3">
        <v>45732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118</v>
      </c>
      <c r="BD132" s="56">
        <v>0</v>
      </c>
    </row>
    <row r="133" spans="1:56" ht="28.5" customHeight="1" x14ac:dyDescent="0.45">
      <c r="A133" s="3">
        <v>45674</v>
      </c>
      <c r="B133" s="14" t="s">
        <v>327</v>
      </c>
      <c r="C133" s="9" t="s">
        <v>132</v>
      </c>
      <c r="D133" s="13" t="s">
        <v>307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114</v>
      </c>
      <c r="T133" s="12">
        <v>45737</v>
      </c>
      <c r="U133" s="11">
        <v>5000</v>
      </c>
      <c r="V133" s="10">
        <v>5000</v>
      </c>
      <c r="W133" s="10">
        <v>0</v>
      </c>
      <c r="X133" s="10">
        <v>5000</v>
      </c>
      <c r="Y133" s="10">
        <v>0</v>
      </c>
      <c r="Z133" s="9" t="s">
        <v>117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74</v>
      </c>
      <c r="AI133" s="1">
        <v>2</v>
      </c>
      <c r="AJ133" s="3">
        <v>45737</v>
      </c>
      <c r="AK133" s="3">
        <v>0</v>
      </c>
      <c r="AL133" s="3">
        <v>45728</v>
      </c>
      <c r="AM133" s="3">
        <v>45735</v>
      </c>
      <c r="AN133" s="3">
        <v>45736</v>
      </c>
      <c r="AO133" s="3">
        <v>45736</v>
      </c>
      <c r="AP133" s="3">
        <v>45732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118</v>
      </c>
      <c r="BD133" s="56">
        <v>0</v>
      </c>
    </row>
    <row r="134" spans="1:56" ht="28.5" customHeight="1" x14ac:dyDescent="0.45">
      <c r="A134" s="3">
        <v>45694</v>
      </c>
      <c r="B134" s="14" t="s">
        <v>395</v>
      </c>
      <c r="C134" s="9" t="s">
        <v>132</v>
      </c>
      <c r="D134" s="13" t="s">
        <v>393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114</v>
      </c>
      <c r="T134" s="12">
        <v>45741</v>
      </c>
      <c r="U134" s="11">
        <v>7800</v>
      </c>
      <c r="V134" s="10">
        <v>7800</v>
      </c>
      <c r="W134" s="10">
        <v>0</v>
      </c>
      <c r="X134" s="10">
        <v>17840</v>
      </c>
      <c r="Y134" s="10">
        <v>0</v>
      </c>
      <c r="Z134" s="9" t="s">
        <v>117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74</v>
      </c>
      <c r="AI134" s="1">
        <v>2</v>
      </c>
      <c r="AJ134" s="3">
        <v>45741</v>
      </c>
      <c r="AK134" s="3">
        <v>0</v>
      </c>
      <c r="AL134" s="3">
        <v>45732</v>
      </c>
      <c r="AM134" s="3">
        <v>45739</v>
      </c>
      <c r="AN134" s="3">
        <v>45740</v>
      </c>
      <c r="AO134" s="3">
        <v>45740</v>
      </c>
      <c r="AP134" s="3">
        <v>45736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118</v>
      </c>
      <c r="BD134" s="56">
        <v>0</v>
      </c>
    </row>
    <row r="135" spans="1:56" ht="28.5" customHeight="1" x14ac:dyDescent="0.45">
      <c r="A135" s="3">
        <v>45674</v>
      </c>
      <c r="B135" s="14" t="s">
        <v>327</v>
      </c>
      <c r="C135" s="9" t="s">
        <v>132</v>
      </c>
      <c r="D135" s="13" t="s">
        <v>363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114</v>
      </c>
      <c r="T135" s="12">
        <v>45737</v>
      </c>
      <c r="U135" s="11">
        <v>5000</v>
      </c>
      <c r="V135" s="10">
        <v>4915</v>
      </c>
      <c r="W135" s="10">
        <v>85</v>
      </c>
      <c r="X135" s="10">
        <v>5300</v>
      </c>
      <c r="Y135" s="10">
        <v>0</v>
      </c>
      <c r="Z135" s="9" t="s">
        <v>117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74</v>
      </c>
      <c r="AI135" s="1">
        <v>2</v>
      </c>
      <c r="AJ135" s="3">
        <v>45737</v>
      </c>
      <c r="AK135" s="3">
        <v>0</v>
      </c>
      <c r="AL135" s="3">
        <v>45728</v>
      </c>
      <c r="AM135" s="3">
        <v>45735</v>
      </c>
      <c r="AN135" s="3">
        <v>45736</v>
      </c>
      <c r="AO135" s="3">
        <v>45736</v>
      </c>
      <c r="AP135" s="3">
        <v>45732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118</v>
      </c>
      <c r="BD135" s="56">
        <v>0</v>
      </c>
    </row>
    <row r="136" spans="1:56" ht="28.5" customHeight="1" x14ac:dyDescent="0.45">
      <c r="A136" s="3">
        <v>45694</v>
      </c>
      <c r="B136" s="14" t="s">
        <v>395</v>
      </c>
      <c r="C136" s="9" t="s">
        <v>132</v>
      </c>
      <c r="D136" s="13">
        <v>935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45737</v>
      </c>
      <c r="U136" s="11">
        <v>10000</v>
      </c>
      <c r="V136" s="10">
        <v>10000</v>
      </c>
      <c r="W136" s="10">
        <v>0</v>
      </c>
      <c r="X136" s="10">
        <v>6000</v>
      </c>
      <c r="Y136" s="10">
        <v>0</v>
      </c>
      <c r="Z136" s="9" t="s">
        <v>117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74</v>
      </c>
      <c r="AI136" s="1">
        <v>2</v>
      </c>
      <c r="AJ136" s="3">
        <v>45737</v>
      </c>
      <c r="AK136" s="3">
        <v>0</v>
      </c>
      <c r="AL136" s="3">
        <v>45728</v>
      </c>
      <c r="AM136" s="3">
        <v>45735</v>
      </c>
      <c r="AN136" s="3">
        <v>45736</v>
      </c>
      <c r="AO136" s="3">
        <v>45736</v>
      </c>
      <c r="AP136" s="3">
        <v>45732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118</v>
      </c>
      <c r="BD136" s="56">
        <v>0</v>
      </c>
    </row>
    <row r="137" spans="1:56" ht="28.5" customHeight="1" x14ac:dyDescent="0.45">
      <c r="A137" s="3">
        <v>45674</v>
      </c>
      <c r="B137" s="14" t="s">
        <v>327</v>
      </c>
      <c r="C137" s="9" t="s">
        <v>132</v>
      </c>
      <c r="D137" s="13">
        <v>21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45737</v>
      </c>
      <c r="U137" s="11">
        <v>2500</v>
      </c>
      <c r="V137" s="10">
        <v>2455</v>
      </c>
      <c r="W137" s="10">
        <v>45</v>
      </c>
      <c r="X137" s="10">
        <v>2697</v>
      </c>
      <c r="Y137" s="10">
        <v>0</v>
      </c>
      <c r="Z137" s="9" t="s">
        <v>117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74</v>
      </c>
      <c r="AI137" s="1">
        <v>2</v>
      </c>
      <c r="AJ137" s="3">
        <v>45737</v>
      </c>
      <c r="AK137" s="3">
        <v>0</v>
      </c>
      <c r="AL137" s="3">
        <v>45728</v>
      </c>
      <c r="AM137" s="3">
        <v>45735</v>
      </c>
      <c r="AN137" s="3">
        <v>45736</v>
      </c>
      <c r="AO137" s="3">
        <v>45736</v>
      </c>
      <c r="AP137" s="3">
        <v>45732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118</v>
      </c>
      <c r="BD137" s="56">
        <v>0</v>
      </c>
    </row>
    <row r="138" spans="1:56" ht="28.5" customHeight="1" x14ac:dyDescent="0.45">
      <c r="A138" s="3">
        <v>45694</v>
      </c>
      <c r="B138" s="14" t="s">
        <v>395</v>
      </c>
      <c r="C138" s="9" t="s">
        <v>132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>
        <v>45740</v>
      </c>
      <c r="U138" s="11">
        <v>8100</v>
      </c>
      <c r="V138" s="10">
        <v>8100</v>
      </c>
      <c r="W138" s="10">
        <v>0</v>
      </c>
      <c r="X138" s="10">
        <v>8000</v>
      </c>
      <c r="Y138" s="10">
        <v>0</v>
      </c>
      <c r="Z138" s="9" t="s">
        <v>117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74</v>
      </c>
      <c r="AI138" s="1">
        <v>2</v>
      </c>
      <c r="AJ138" s="3">
        <v>45740</v>
      </c>
      <c r="AK138" s="3">
        <v>0</v>
      </c>
      <c r="AL138" s="3">
        <v>45731</v>
      </c>
      <c r="AM138" s="3">
        <v>45738</v>
      </c>
      <c r="AN138" s="3">
        <v>45739</v>
      </c>
      <c r="AO138" s="3">
        <v>45739</v>
      </c>
      <c r="AP138" s="3">
        <v>45735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118</v>
      </c>
      <c r="BD138" s="56">
        <v>0</v>
      </c>
    </row>
    <row r="139" spans="1:56" ht="28.5" customHeight="1" x14ac:dyDescent="0.45">
      <c r="A139" s="3">
        <v>45674</v>
      </c>
      <c r="B139" s="14" t="s">
        <v>327</v>
      </c>
      <c r="C139" s="9" t="s">
        <v>132</v>
      </c>
      <c r="D139" s="13" t="s">
        <v>367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45741</v>
      </c>
      <c r="U139" s="11">
        <v>5000</v>
      </c>
      <c r="V139" s="10">
        <v>4914</v>
      </c>
      <c r="W139" s="10">
        <v>86</v>
      </c>
      <c r="X139" s="10">
        <v>5400</v>
      </c>
      <c r="Y139" s="10">
        <v>0</v>
      </c>
      <c r="Z139" s="9" t="s">
        <v>117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74</v>
      </c>
      <c r="AI139" s="1">
        <v>2</v>
      </c>
      <c r="AJ139" s="3">
        <v>45741</v>
      </c>
      <c r="AK139" s="3">
        <v>0</v>
      </c>
      <c r="AL139" s="3">
        <v>45732</v>
      </c>
      <c r="AM139" s="3">
        <v>45739</v>
      </c>
      <c r="AN139" s="3">
        <v>45740</v>
      </c>
      <c r="AO139" s="3">
        <v>45740</v>
      </c>
      <c r="AP139" s="3">
        <v>45736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8.5" customHeight="1" x14ac:dyDescent="0.45">
      <c r="A140" s="3">
        <v>45674</v>
      </c>
      <c r="B140" s="14" t="s">
        <v>327</v>
      </c>
      <c r="C140" s="9" t="s">
        <v>132</v>
      </c>
      <c r="D140" s="13" t="s">
        <v>366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45742</v>
      </c>
      <c r="U140" s="11">
        <v>2500</v>
      </c>
      <c r="V140" s="10">
        <v>2602</v>
      </c>
      <c r="W140" s="10">
        <v>0</v>
      </c>
      <c r="X140" s="10">
        <v>2700</v>
      </c>
      <c r="Y140" s="10">
        <v>0</v>
      </c>
      <c r="Z140" s="9" t="s">
        <v>117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45742</v>
      </c>
      <c r="AK140" s="3">
        <v>0</v>
      </c>
      <c r="AL140" s="3">
        <v>45733</v>
      </c>
      <c r="AM140" s="3">
        <v>45740</v>
      </c>
      <c r="AN140" s="3">
        <v>45741</v>
      </c>
      <c r="AO140" s="3">
        <v>45741</v>
      </c>
      <c r="AP140" s="3">
        <v>45737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118</v>
      </c>
      <c r="BD140" s="56">
        <v>0</v>
      </c>
    </row>
    <row r="141" spans="1:56" ht="28.5" customHeight="1" x14ac:dyDescent="0.45">
      <c r="A141" s="3">
        <v>45674</v>
      </c>
      <c r="B141" s="14" t="s">
        <v>327</v>
      </c>
      <c r="C141" s="9" t="s">
        <v>132</v>
      </c>
      <c r="D141" s="13" t="s">
        <v>365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>
        <v>45742</v>
      </c>
      <c r="U141" s="11">
        <v>2500</v>
      </c>
      <c r="V141" s="10">
        <v>2525</v>
      </c>
      <c r="W141" s="10">
        <v>0</v>
      </c>
      <c r="X141" s="10">
        <v>2750</v>
      </c>
      <c r="Y141" s="10">
        <v>0</v>
      </c>
      <c r="Z141" s="9" t="s">
        <v>117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126</v>
      </c>
      <c r="AH141" s="1" t="s">
        <v>74</v>
      </c>
      <c r="AI141" s="1">
        <v>2</v>
      </c>
      <c r="AJ141" s="3">
        <v>45742</v>
      </c>
      <c r="AK141" s="3">
        <v>0</v>
      </c>
      <c r="AL141" s="3">
        <v>45733</v>
      </c>
      <c r="AM141" s="3">
        <v>45740</v>
      </c>
      <c r="AN141" s="3">
        <v>45741</v>
      </c>
      <c r="AO141" s="3">
        <v>45741</v>
      </c>
      <c r="AP141" s="3">
        <v>45737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118</v>
      </c>
      <c r="BD141" s="56">
        <v>0</v>
      </c>
    </row>
    <row r="142" spans="1:56" ht="28.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82</v>
      </c>
      <c r="J142" s="9" t="s">
        <v>78</v>
      </c>
      <c r="K142" s="9">
        <v>2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117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126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119</v>
      </c>
      <c r="BD142" s="56">
        <v>0</v>
      </c>
    </row>
    <row r="143" spans="1:56" ht="28.5" customHeight="1" x14ac:dyDescent="0.45">
      <c r="A143" s="3">
        <v>45714</v>
      </c>
      <c r="B143" s="14" t="s">
        <v>460</v>
      </c>
      <c r="C143" s="9" t="s">
        <v>86</v>
      </c>
      <c r="D143" s="13" t="s">
        <v>405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45740</v>
      </c>
      <c r="U143" s="11">
        <v>20000</v>
      </c>
      <c r="V143" s="10">
        <v>14000</v>
      </c>
      <c r="W143" s="10">
        <v>6000</v>
      </c>
      <c r="X143" s="10">
        <v>15000</v>
      </c>
      <c r="Y143" s="10">
        <v>5250</v>
      </c>
      <c r="Z143" s="9" t="s">
        <v>82</v>
      </c>
      <c r="AA143" s="8">
        <v>5647.3725000000013</v>
      </c>
      <c r="AB143" s="8">
        <v>5647.3725000000013</v>
      </c>
      <c r="AC143" s="8">
        <v>0</v>
      </c>
      <c r="AD143" s="8">
        <v>0</v>
      </c>
      <c r="AE143" s="8">
        <v>0</v>
      </c>
      <c r="AF143" s="8" t="s">
        <v>432</v>
      </c>
      <c r="AG143" s="1" t="s">
        <v>123</v>
      </c>
      <c r="AH143" s="1" t="s">
        <v>74</v>
      </c>
      <c r="AI143" s="1">
        <v>2</v>
      </c>
      <c r="AJ143" s="3">
        <v>45740</v>
      </c>
      <c r="AK143" s="3">
        <v>0</v>
      </c>
      <c r="AL143" s="3">
        <v>45731</v>
      </c>
      <c r="AM143" s="3">
        <v>45738</v>
      </c>
      <c r="AN143" s="3">
        <v>45739</v>
      </c>
      <c r="AO143" s="3">
        <v>45739</v>
      </c>
      <c r="AP143" s="3">
        <v>45735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8.5" customHeight="1" x14ac:dyDescent="0.45">
      <c r="A144" s="3">
        <v>45714</v>
      </c>
      <c r="B144" s="14" t="s">
        <v>460</v>
      </c>
      <c r="C144" s="9" t="s">
        <v>86</v>
      </c>
      <c r="D144" s="13" t="s">
        <v>406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45740</v>
      </c>
      <c r="U144" s="11">
        <v>30000</v>
      </c>
      <c r="V144" s="10">
        <v>0</v>
      </c>
      <c r="W144" s="10">
        <v>30000</v>
      </c>
      <c r="X144" s="10">
        <v>9620</v>
      </c>
      <c r="Y144" s="10">
        <v>21399</v>
      </c>
      <c r="Z144" s="9" t="s">
        <v>82</v>
      </c>
      <c r="AA144" s="8">
        <v>23018.690310000002</v>
      </c>
      <c r="AB144" s="8">
        <v>23018.690310000002</v>
      </c>
      <c r="AC144" s="8">
        <v>0</v>
      </c>
      <c r="AD144" s="8">
        <v>0</v>
      </c>
      <c r="AE144" s="8">
        <v>0</v>
      </c>
      <c r="AF144" s="8" t="s">
        <v>432</v>
      </c>
      <c r="AG144" s="1" t="s">
        <v>123</v>
      </c>
      <c r="AH144" s="1" t="s">
        <v>74</v>
      </c>
      <c r="AI144" s="1">
        <v>2</v>
      </c>
      <c r="AJ144" s="3">
        <v>45740</v>
      </c>
      <c r="AK144" s="3">
        <v>0</v>
      </c>
      <c r="AL144" s="3">
        <v>45731</v>
      </c>
      <c r="AM144" s="3">
        <v>45738</v>
      </c>
      <c r="AN144" s="3">
        <v>45739</v>
      </c>
      <c r="AO144" s="3">
        <v>45739</v>
      </c>
      <c r="AP144" s="3">
        <v>45735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8.5" customHeight="1" x14ac:dyDescent="0.45">
      <c r="A145" s="3">
        <v>45714</v>
      </c>
      <c r="B145" s="14" t="s">
        <v>461</v>
      </c>
      <c r="C145" s="9" t="s">
        <v>86</v>
      </c>
      <c r="D145" s="13" t="s">
        <v>349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45740</v>
      </c>
      <c r="U145" s="11">
        <v>5000</v>
      </c>
      <c r="V145" s="10">
        <v>0</v>
      </c>
      <c r="W145" s="10">
        <v>5000</v>
      </c>
      <c r="X145" s="10">
        <v>5400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432</v>
      </c>
      <c r="AG145" s="1" t="s">
        <v>123</v>
      </c>
      <c r="AH145" s="1" t="s">
        <v>74</v>
      </c>
      <c r="AI145" s="1">
        <v>2</v>
      </c>
      <c r="AJ145" s="3">
        <v>45740</v>
      </c>
      <c r="AK145" s="3">
        <v>0</v>
      </c>
      <c r="AL145" s="3">
        <v>45731</v>
      </c>
      <c r="AM145" s="3">
        <v>45738</v>
      </c>
      <c r="AN145" s="3">
        <v>45739</v>
      </c>
      <c r="AO145" s="3">
        <v>45739</v>
      </c>
      <c r="AP145" s="3">
        <v>45735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>
        <v>45714</v>
      </c>
      <c r="B146" s="14" t="s">
        <v>462</v>
      </c>
      <c r="C146" s="9" t="s">
        <v>86</v>
      </c>
      <c r="D146" s="13" t="s">
        <v>463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45740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82</v>
      </c>
      <c r="AA146" s="8">
        <v>5378.4500000000007</v>
      </c>
      <c r="AB146" s="8">
        <v>5378.4500000000007</v>
      </c>
      <c r="AC146" s="8">
        <v>0</v>
      </c>
      <c r="AD146" s="8">
        <v>0</v>
      </c>
      <c r="AE146" s="8">
        <v>0</v>
      </c>
      <c r="AF146" s="8" t="s">
        <v>432</v>
      </c>
      <c r="AG146" s="1" t="s">
        <v>123</v>
      </c>
      <c r="AH146" s="1" t="s">
        <v>74</v>
      </c>
      <c r="AI146" s="1">
        <v>2</v>
      </c>
      <c r="AJ146" s="3">
        <v>45740</v>
      </c>
      <c r="AK146" s="3">
        <v>0</v>
      </c>
      <c r="AL146" s="3">
        <v>45731</v>
      </c>
      <c r="AM146" s="3">
        <v>45738</v>
      </c>
      <c r="AN146" s="3">
        <v>45739</v>
      </c>
      <c r="AO146" s="3">
        <v>45739</v>
      </c>
      <c r="AP146" s="3">
        <v>45735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8.5" customHeight="1" x14ac:dyDescent="0.45">
      <c r="A147" s="3">
        <v>45723</v>
      </c>
      <c r="B147" s="14" t="s">
        <v>551</v>
      </c>
      <c r="C147" s="9" t="s">
        <v>86</v>
      </c>
      <c r="D147" s="13" t="s">
        <v>435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45740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32270.700000000004</v>
      </c>
      <c r="AC147" s="8">
        <v>0</v>
      </c>
      <c r="AD147" s="8">
        <v>0</v>
      </c>
      <c r="AE147" s="8">
        <v>0</v>
      </c>
      <c r="AF147" s="8" t="s">
        <v>436</v>
      </c>
      <c r="AG147" s="1" t="s">
        <v>123</v>
      </c>
      <c r="AH147" s="1" t="s">
        <v>74</v>
      </c>
      <c r="AI147" s="1">
        <v>2</v>
      </c>
      <c r="AJ147" s="3">
        <v>45740</v>
      </c>
      <c r="AK147" s="3">
        <v>0</v>
      </c>
      <c r="AL147" s="3">
        <v>45731</v>
      </c>
      <c r="AM147" s="3">
        <v>45738</v>
      </c>
      <c r="AN147" s="3">
        <v>45739</v>
      </c>
      <c r="AO147" s="3">
        <v>45739</v>
      </c>
      <c r="AP147" s="3">
        <v>45735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8.5" customHeight="1" x14ac:dyDescent="0.45">
      <c r="A148" s="3">
        <v>45707</v>
      </c>
      <c r="B148" s="14" t="s">
        <v>442</v>
      </c>
      <c r="C148" s="9" t="s">
        <v>86</v>
      </c>
      <c r="D148" s="13" t="s">
        <v>433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329</v>
      </c>
      <c r="T148" s="12">
        <v>45741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82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0</v>
      </c>
      <c r="AF148" s="8" t="s">
        <v>298</v>
      </c>
      <c r="AG148" s="1" t="s">
        <v>123</v>
      </c>
      <c r="AH148" s="1" t="s">
        <v>74</v>
      </c>
      <c r="AI148" s="1">
        <v>2</v>
      </c>
      <c r="AJ148" s="3">
        <v>45741</v>
      </c>
      <c r="AK148" s="3">
        <v>0</v>
      </c>
      <c r="AL148" s="3">
        <v>45732</v>
      </c>
      <c r="AM148" s="3">
        <v>45739</v>
      </c>
      <c r="AN148" s="3">
        <v>45740</v>
      </c>
      <c r="AO148" s="3">
        <v>45740</v>
      </c>
      <c r="AP148" s="3">
        <v>45736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8.5" customHeight="1" x14ac:dyDescent="0.45">
      <c r="A149" s="3">
        <v>45707</v>
      </c>
      <c r="B149" s="14" t="s">
        <v>442</v>
      </c>
      <c r="C149" s="9" t="s">
        <v>86</v>
      </c>
      <c r="D149" s="13" t="s">
        <v>434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329</v>
      </c>
      <c r="T149" s="12">
        <v>45741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82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0</v>
      </c>
      <c r="AF149" s="8" t="s">
        <v>298</v>
      </c>
      <c r="AG149" s="1" t="s">
        <v>123</v>
      </c>
      <c r="AH149" s="1" t="s">
        <v>74</v>
      </c>
      <c r="AI149" s="1">
        <v>2</v>
      </c>
      <c r="AJ149" s="3">
        <v>45741</v>
      </c>
      <c r="AK149" s="3">
        <v>0</v>
      </c>
      <c r="AL149" s="3">
        <v>45732</v>
      </c>
      <c r="AM149" s="3">
        <v>45739</v>
      </c>
      <c r="AN149" s="3">
        <v>45740</v>
      </c>
      <c r="AO149" s="3">
        <v>45740</v>
      </c>
      <c r="AP149" s="3">
        <v>45736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8.5" customHeight="1" x14ac:dyDescent="0.45">
      <c r="A150" s="3">
        <v>45707</v>
      </c>
      <c r="B150" s="14" t="s">
        <v>442</v>
      </c>
      <c r="C150" s="9" t="s">
        <v>86</v>
      </c>
      <c r="D150" s="13" t="s">
        <v>379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329</v>
      </c>
      <c r="T150" s="12">
        <v>45741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9819</v>
      </c>
      <c r="AC150" s="8">
        <v>937.90000000000146</v>
      </c>
      <c r="AD150" s="8">
        <v>0</v>
      </c>
      <c r="AE150" s="8">
        <v>0</v>
      </c>
      <c r="AF150" s="8" t="s">
        <v>298</v>
      </c>
      <c r="AG150" s="1" t="s">
        <v>124</v>
      </c>
      <c r="AH150" s="1" t="s">
        <v>74</v>
      </c>
      <c r="AI150" s="1">
        <v>2</v>
      </c>
      <c r="AJ150" s="3">
        <v>45741</v>
      </c>
      <c r="AK150" s="3">
        <v>0</v>
      </c>
      <c r="AL150" s="3">
        <v>45732</v>
      </c>
      <c r="AM150" s="3">
        <v>45739</v>
      </c>
      <c r="AN150" s="3">
        <v>45740</v>
      </c>
      <c r="AO150" s="3">
        <v>45740</v>
      </c>
      <c r="AP150" s="3">
        <v>45736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71.697244444444564</v>
      </c>
    </row>
    <row r="151" spans="1:56" ht="28.5" customHeight="1" x14ac:dyDescent="0.45">
      <c r="A151" s="3">
        <v>45731</v>
      </c>
      <c r="B151" s="14" t="s">
        <v>656</v>
      </c>
      <c r="C151" s="9" t="s">
        <v>86</v>
      </c>
      <c r="D151" s="13" t="s">
        <v>612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45741</v>
      </c>
      <c r="U151" s="11">
        <v>15000</v>
      </c>
      <c r="V151" s="10">
        <v>0</v>
      </c>
      <c r="W151" s="10">
        <v>15000</v>
      </c>
      <c r="X151" s="10">
        <v>0</v>
      </c>
      <c r="Y151" s="10">
        <v>15750</v>
      </c>
      <c r="Z151" s="9" t="s">
        <v>82</v>
      </c>
      <c r="AA151" s="8">
        <v>16135.350000000002</v>
      </c>
      <c r="AB151" s="8">
        <v>0</v>
      </c>
      <c r="AC151" s="8">
        <v>16135.350000000002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45741</v>
      </c>
      <c r="AK151" s="3">
        <v>0</v>
      </c>
      <c r="AL151" s="3">
        <v>45732</v>
      </c>
      <c r="AM151" s="3">
        <v>45739</v>
      </c>
      <c r="AN151" s="3">
        <v>45740</v>
      </c>
      <c r="AO151" s="3">
        <v>45740</v>
      </c>
      <c r="AP151" s="3">
        <v>45736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1233.4578666666669</v>
      </c>
    </row>
    <row r="152" spans="1:56" ht="28.5" customHeight="1" x14ac:dyDescent="0.45">
      <c r="A152" s="3">
        <v>45731</v>
      </c>
      <c r="B152" s="14" t="s">
        <v>656</v>
      </c>
      <c r="C152" s="9" t="s">
        <v>86</v>
      </c>
      <c r="D152" s="13" t="s">
        <v>613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45741</v>
      </c>
      <c r="U152" s="11">
        <v>15000</v>
      </c>
      <c r="V152" s="10">
        <v>0</v>
      </c>
      <c r="W152" s="10">
        <v>15000</v>
      </c>
      <c r="X152" s="10">
        <v>0</v>
      </c>
      <c r="Y152" s="10">
        <v>15750</v>
      </c>
      <c r="Z152" s="9" t="s">
        <v>82</v>
      </c>
      <c r="AA152" s="8">
        <v>16135.350000000002</v>
      </c>
      <c r="AB152" s="8">
        <v>0</v>
      </c>
      <c r="AC152" s="8">
        <v>16135.350000000002</v>
      </c>
      <c r="AD152" s="8">
        <v>0</v>
      </c>
      <c r="AE152" s="8">
        <v>0</v>
      </c>
      <c r="AF152" s="8" t="s">
        <v>243</v>
      </c>
      <c r="AG152" s="1" t="s">
        <v>123</v>
      </c>
      <c r="AH152" s="1" t="s">
        <v>74</v>
      </c>
      <c r="AI152" s="1">
        <v>2</v>
      </c>
      <c r="AJ152" s="3">
        <v>45741</v>
      </c>
      <c r="AK152" s="3">
        <v>0</v>
      </c>
      <c r="AL152" s="3">
        <v>45732</v>
      </c>
      <c r="AM152" s="3">
        <v>45739</v>
      </c>
      <c r="AN152" s="3">
        <v>45740</v>
      </c>
      <c r="AO152" s="3">
        <v>45740</v>
      </c>
      <c r="AP152" s="3">
        <v>45736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1233.4578666666669</v>
      </c>
    </row>
    <row r="153" spans="1:56" ht="28.5" customHeight="1" x14ac:dyDescent="0.45">
      <c r="A153" s="3">
        <v>45721</v>
      </c>
      <c r="B153" s="14" t="s">
        <v>511</v>
      </c>
      <c r="C153" s="9" t="s">
        <v>73</v>
      </c>
      <c r="D153" s="13" t="s">
        <v>231</v>
      </c>
      <c r="E153" s="9">
        <v>20</v>
      </c>
      <c r="F153" s="9">
        <v>32</v>
      </c>
      <c r="G153" s="9" t="s">
        <v>60</v>
      </c>
      <c r="H153" s="9">
        <v>0</v>
      </c>
      <c r="I153" s="9">
        <v>72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156</v>
      </c>
      <c r="T153" s="12">
        <v>45743</v>
      </c>
      <c r="U153" s="11">
        <v>10000</v>
      </c>
      <c r="V153" s="10">
        <v>0</v>
      </c>
      <c r="W153" s="10">
        <v>10000</v>
      </c>
      <c r="X153" s="10">
        <v>10509</v>
      </c>
      <c r="Y153" s="10">
        <v>0</v>
      </c>
      <c r="Z153" s="9" t="s">
        <v>82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45743</v>
      </c>
      <c r="AK153" s="3">
        <v>0</v>
      </c>
      <c r="AL153" s="3">
        <v>45734</v>
      </c>
      <c r="AM153" s="3">
        <v>45741</v>
      </c>
      <c r="AN153" s="3">
        <v>45742</v>
      </c>
      <c r="AO153" s="3">
        <v>45742</v>
      </c>
      <c r="AP153" s="3">
        <v>45738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8.5" customHeight="1" x14ac:dyDescent="0.45">
      <c r="A154" s="3">
        <v>45714</v>
      </c>
      <c r="B154" s="14" t="s">
        <v>459</v>
      </c>
      <c r="C154" s="9" t="s">
        <v>86</v>
      </c>
      <c r="D154" s="13" t="s">
        <v>381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329</v>
      </c>
      <c r="T154" s="12">
        <v>45743</v>
      </c>
      <c r="U154" s="11">
        <v>50000</v>
      </c>
      <c r="V154" s="10">
        <v>0</v>
      </c>
      <c r="W154" s="10">
        <v>50000</v>
      </c>
      <c r="X154" s="10">
        <v>0</v>
      </c>
      <c r="Y154" s="10">
        <v>52500</v>
      </c>
      <c r="Z154" s="9" t="s">
        <v>82</v>
      </c>
      <c r="AA154" s="8">
        <v>53784.500000000007</v>
      </c>
      <c r="AB154" s="8">
        <v>0</v>
      </c>
      <c r="AC154" s="8">
        <v>53784.500000000007</v>
      </c>
      <c r="AD154" s="8">
        <v>0</v>
      </c>
      <c r="AE154" s="8">
        <v>0</v>
      </c>
      <c r="AF154" s="8" t="s">
        <v>432</v>
      </c>
      <c r="AG154" s="1" t="s">
        <v>123</v>
      </c>
      <c r="AH154" s="1" t="s">
        <v>74</v>
      </c>
      <c r="AI154" s="1">
        <v>2</v>
      </c>
      <c r="AJ154" s="3">
        <v>45743</v>
      </c>
      <c r="AK154" s="3">
        <v>0</v>
      </c>
      <c r="AL154" s="3">
        <v>45734</v>
      </c>
      <c r="AM154" s="3">
        <v>45741</v>
      </c>
      <c r="AN154" s="3">
        <v>45742</v>
      </c>
      <c r="AO154" s="3">
        <v>45742</v>
      </c>
      <c r="AP154" s="3">
        <v>45738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4111.5262222222227</v>
      </c>
    </row>
    <row r="155" spans="1:56" ht="28.5" customHeight="1" x14ac:dyDescent="0.45">
      <c r="A155" s="3">
        <v>45721</v>
      </c>
      <c r="B155" s="14" t="s">
        <v>520</v>
      </c>
      <c r="C155" s="9" t="s">
        <v>152</v>
      </c>
      <c r="D155" s="13" t="s">
        <v>293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>
        <v>45743</v>
      </c>
      <c r="U155" s="11">
        <v>10000</v>
      </c>
      <c r="V155" s="10">
        <v>956</v>
      </c>
      <c r="W155" s="10">
        <v>9044</v>
      </c>
      <c r="X155" s="10">
        <v>0</v>
      </c>
      <c r="Y155" s="10">
        <v>9496.2000000000007</v>
      </c>
      <c r="Z155" s="9" t="s">
        <v>82</v>
      </c>
      <c r="AA155" s="8">
        <v>9475.8510000000006</v>
      </c>
      <c r="AB155" s="8">
        <v>0</v>
      </c>
      <c r="AC155" s="8">
        <v>9475.8510000000006</v>
      </c>
      <c r="AD155" s="8">
        <v>0</v>
      </c>
      <c r="AE155" s="8">
        <v>0</v>
      </c>
      <c r="AF155" s="8">
        <v>0</v>
      </c>
      <c r="AG155" s="1" t="s">
        <v>124</v>
      </c>
      <c r="AH155" s="1" t="s">
        <v>74</v>
      </c>
      <c r="AI155" s="1">
        <v>2</v>
      </c>
      <c r="AJ155" s="3">
        <v>45743</v>
      </c>
      <c r="AK155" s="3">
        <v>0</v>
      </c>
      <c r="AL155" s="3">
        <v>45734</v>
      </c>
      <c r="AM155" s="3">
        <v>45741</v>
      </c>
      <c r="AN155" s="3">
        <v>45742</v>
      </c>
      <c r="AO155" s="3">
        <v>45742</v>
      </c>
      <c r="AP155" s="3">
        <v>45738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724.37616533333335</v>
      </c>
    </row>
    <row r="156" spans="1:56" ht="28.5" customHeight="1" x14ac:dyDescent="0.45">
      <c r="A156" s="3">
        <v>45724</v>
      </c>
      <c r="B156" s="14" t="s">
        <v>589</v>
      </c>
      <c r="C156" s="9" t="s">
        <v>86</v>
      </c>
      <c r="D156" s="13" t="s">
        <v>322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45744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82</v>
      </c>
      <c r="AA156" s="8">
        <v>21513.800000000003</v>
      </c>
      <c r="AB156" s="8">
        <v>0</v>
      </c>
      <c r="AC156" s="8">
        <v>21513.800000000003</v>
      </c>
      <c r="AD156" s="8">
        <v>0</v>
      </c>
      <c r="AE156" s="8">
        <v>0</v>
      </c>
      <c r="AF156" s="8" t="s">
        <v>436</v>
      </c>
      <c r="AG156" s="1" t="s">
        <v>123</v>
      </c>
      <c r="AH156" s="1" t="s">
        <v>74</v>
      </c>
      <c r="AI156" s="1">
        <v>2</v>
      </c>
      <c r="AJ156" s="3">
        <v>45744</v>
      </c>
      <c r="AK156" s="3">
        <v>0</v>
      </c>
      <c r="AL156" s="3">
        <v>45735</v>
      </c>
      <c r="AM156" s="3">
        <v>45742</v>
      </c>
      <c r="AN156" s="3">
        <v>45743</v>
      </c>
      <c r="AO156" s="3">
        <v>45743</v>
      </c>
      <c r="AP156" s="3">
        <v>45739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1644.610488888889</v>
      </c>
    </row>
    <row r="157" spans="1:56" ht="28.5" customHeight="1" x14ac:dyDescent="0.45">
      <c r="A157" s="3">
        <v>45720</v>
      </c>
      <c r="B157" s="14" t="s">
        <v>506</v>
      </c>
      <c r="C157" s="9" t="s">
        <v>86</v>
      </c>
      <c r="D157" s="13" t="s">
        <v>405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45744</v>
      </c>
      <c r="U157" s="11">
        <v>25000</v>
      </c>
      <c r="V157" s="10">
        <v>0</v>
      </c>
      <c r="W157" s="10">
        <v>25000</v>
      </c>
      <c r="X157" s="10">
        <v>0</v>
      </c>
      <c r="Y157" s="10">
        <v>26250</v>
      </c>
      <c r="Z157" s="9" t="s">
        <v>82</v>
      </c>
      <c r="AA157" s="8">
        <v>26892.250000000004</v>
      </c>
      <c r="AB157" s="8">
        <v>0</v>
      </c>
      <c r="AC157" s="8">
        <v>26892.250000000004</v>
      </c>
      <c r="AD157" s="8">
        <v>0</v>
      </c>
      <c r="AE157" s="8">
        <v>0</v>
      </c>
      <c r="AF157" s="8" t="s">
        <v>432</v>
      </c>
      <c r="AG157" s="1" t="s">
        <v>123</v>
      </c>
      <c r="AH157" s="1" t="s">
        <v>74</v>
      </c>
      <c r="AI157" s="1">
        <v>2</v>
      </c>
      <c r="AJ157" s="3">
        <v>45744</v>
      </c>
      <c r="AK157" s="3">
        <v>0</v>
      </c>
      <c r="AL157" s="3">
        <v>45735</v>
      </c>
      <c r="AM157" s="3">
        <v>45742</v>
      </c>
      <c r="AN157" s="3">
        <v>45743</v>
      </c>
      <c r="AO157" s="3">
        <v>45743</v>
      </c>
      <c r="AP157" s="3">
        <v>45739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2055.7631111111114</v>
      </c>
    </row>
    <row r="158" spans="1:56" ht="28.5" customHeight="1" x14ac:dyDescent="0.45">
      <c r="A158" s="3">
        <v>45721</v>
      </c>
      <c r="B158" s="14" t="s">
        <v>521</v>
      </c>
      <c r="C158" s="9" t="s">
        <v>152</v>
      </c>
      <c r="D158" s="13" t="s">
        <v>289</v>
      </c>
      <c r="E158" s="9">
        <v>20</v>
      </c>
      <c r="F158" s="9">
        <v>36</v>
      </c>
      <c r="G158" s="9" t="s">
        <v>60</v>
      </c>
      <c r="H158" s="9">
        <v>0</v>
      </c>
      <c r="I158" s="9">
        <v>78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112</v>
      </c>
      <c r="T158" s="12">
        <v>45744</v>
      </c>
      <c r="U158" s="11">
        <v>12320</v>
      </c>
      <c r="V158" s="10">
        <v>0</v>
      </c>
      <c r="W158" s="10">
        <v>12320</v>
      </c>
      <c r="X158" s="10">
        <v>21000</v>
      </c>
      <c r="Y158" s="10">
        <v>0</v>
      </c>
      <c r="Z158" s="9" t="s">
        <v>82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123</v>
      </c>
      <c r="AH158" s="1" t="s">
        <v>74</v>
      </c>
      <c r="AI158" s="1">
        <v>2</v>
      </c>
      <c r="AJ158" s="3">
        <v>45744</v>
      </c>
      <c r="AK158" s="3">
        <v>0</v>
      </c>
      <c r="AL158" s="3">
        <v>45735</v>
      </c>
      <c r="AM158" s="3">
        <v>45742</v>
      </c>
      <c r="AN158" s="3">
        <v>45743</v>
      </c>
      <c r="AO158" s="3">
        <v>45743</v>
      </c>
      <c r="AP158" s="3">
        <v>45739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8.5" customHeight="1" x14ac:dyDescent="0.45">
      <c r="A159" s="3">
        <v>45721</v>
      </c>
      <c r="B159" s="14" t="s">
        <v>522</v>
      </c>
      <c r="C159" s="9" t="s">
        <v>152</v>
      </c>
      <c r="D159" s="13" t="s">
        <v>491</v>
      </c>
      <c r="E159" s="9">
        <v>20</v>
      </c>
      <c r="F159" s="9">
        <v>36</v>
      </c>
      <c r="G159" s="9" t="s">
        <v>60</v>
      </c>
      <c r="H159" s="9">
        <v>0</v>
      </c>
      <c r="I159" s="9">
        <v>78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112</v>
      </c>
      <c r="T159" s="12">
        <v>45744</v>
      </c>
      <c r="U159" s="11">
        <v>10503</v>
      </c>
      <c r="V159" s="10">
        <v>0</v>
      </c>
      <c r="W159" s="10">
        <v>10503</v>
      </c>
      <c r="X159" s="10">
        <v>0</v>
      </c>
      <c r="Y159" s="10">
        <v>11028.15</v>
      </c>
      <c r="Z159" s="9" t="s">
        <v>82</v>
      </c>
      <c r="AA159" s="8">
        <v>11004.518250000001</v>
      </c>
      <c r="AB159" s="8">
        <v>0</v>
      </c>
      <c r="AC159" s="8">
        <v>11004.518250000001</v>
      </c>
      <c r="AD159" s="8">
        <v>0</v>
      </c>
      <c r="AE159" s="8">
        <v>0</v>
      </c>
      <c r="AF159" s="8">
        <v>0</v>
      </c>
      <c r="AG159" s="1" t="s">
        <v>123</v>
      </c>
      <c r="AH159" s="1" t="s">
        <v>74</v>
      </c>
      <c r="AI159" s="1">
        <v>2</v>
      </c>
      <c r="AJ159" s="3">
        <v>45744</v>
      </c>
      <c r="AK159" s="3">
        <v>0</v>
      </c>
      <c r="AL159" s="3">
        <v>45735</v>
      </c>
      <c r="AM159" s="3">
        <v>45742</v>
      </c>
      <c r="AN159" s="3">
        <v>45743</v>
      </c>
      <c r="AO159" s="3">
        <v>45743</v>
      </c>
      <c r="AP159" s="3">
        <v>45739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841.23428400000012</v>
      </c>
    </row>
    <row r="160" spans="1:56" ht="28.5" customHeight="1" x14ac:dyDescent="0.45">
      <c r="A160" s="3">
        <v>45724</v>
      </c>
      <c r="B160" s="14" t="s">
        <v>590</v>
      </c>
      <c r="C160" s="9" t="s">
        <v>86</v>
      </c>
      <c r="D160" s="13" t="s">
        <v>526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45744</v>
      </c>
      <c r="U160" s="11">
        <v>7000</v>
      </c>
      <c r="V160" s="10">
        <v>0</v>
      </c>
      <c r="W160" s="10">
        <v>7000</v>
      </c>
      <c r="X160" s="10">
        <v>0</v>
      </c>
      <c r="Y160" s="10">
        <v>7350</v>
      </c>
      <c r="Z160" s="9" t="s">
        <v>82</v>
      </c>
      <c r="AA160" s="8">
        <v>7529.8300000000008</v>
      </c>
      <c r="AB160" s="8">
        <v>0</v>
      </c>
      <c r="AC160" s="8">
        <v>7529.8300000000008</v>
      </c>
      <c r="AD160" s="8">
        <v>0</v>
      </c>
      <c r="AE160" s="8">
        <v>0</v>
      </c>
      <c r="AF160" s="8" t="s">
        <v>436</v>
      </c>
      <c r="AG160" s="1" t="s">
        <v>123</v>
      </c>
      <c r="AH160" s="1" t="s">
        <v>74</v>
      </c>
      <c r="AI160" s="1">
        <v>2</v>
      </c>
      <c r="AJ160" s="3">
        <v>45744</v>
      </c>
      <c r="AK160" s="3">
        <v>0</v>
      </c>
      <c r="AL160" s="3">
        <v>45735</v>
      </c>
      <c r="AM160" s="3">
        <v>45742</v>
      </c>
      <c r="AN160" s="3">
        <v>45743</v>
      </c>
      <c r="AO160" s="3">
        <v>45743</v>
      </c>
      <c r="AP160" s="3">
        <v>45739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575.61367111111122</v>
      </c>
    </row>
    <row r="161" spans="1:56" ht="28.5" customHeight="1" x14ac:dyDescent="0.45">
      <c r="A161" s="3">
        <v>45724</v>
      </c>
      <c r="B161" s="14" t="s">
        <v>590</v>
      </c>
      <c r="C161" s="9" t="s">
        <v>86</v>
      </c>
      <c r="D161" s="13" t="s">
        <v>527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45744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82</v>
      </c>
      <c r="AA161" s="8">
        <v>32270.700000000004</v>
      </c>
      <c r="AB161" s="8">
        <v>0</v>
      </c>
      <c r="AC161" s="8">
        <v>32270.700000000004</v>
      </c>
      <c r="AD161" s="8">
        <v>0</v>
      </c>
      <c r="AE161" s="8">
        <v>0</v>
      </c>
      <c r="AF161" s="8" t="s">
        <v>436</v>
      </c>
      <c r="AG161" s="1" t="s">
        <v>123</v>
      </c>
      <c r="AH161" s="1" t="s">
        <v>74</v>
      </c>
      <c r="AI161" s="1">
        <v>2</v>
      </c>
      <c r="AJ161" s="3">
        <v>45744</v>
      </c>
      <c r="AK161" s="3">
        <v>0</v>
      </c>
      <c r="AL161" s="3">
        <v>45735</v>
      </c>
      <c r="AM161" s="3">
        <v>45742</v>
      </c>
      <c r="AN161" s="3">
        <v>45743</v>
      </c>
      <c r="AO161" s="3">
        <v>45743</v>
      </c>
      <c r="AP161" s="3">
        <v>45739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2466.9157333333337</v>
      </c>
    </row>
    <row r="162" spans="1:56" ht="28.5" customHeight="1" x14ac:dyDescent="0.45">
      <c r="A162" s="3">
        <v>45721</v>
      </c>
      <c r="B162" s="14" t="s">
        <v>522</v>
      </c>
      <c r="C162" s="9" t="s">
        <v>152</v>
      </c>
      <c r="D162" s="13" t="s">
        <v>491</v>
      </c>
      <c r="E162" s="9">
        <v>20</v>
      </c>
      <c r="F162" s="9">
        <v>36</v>
      </c>
      <c r="G162" s="9" t="s">
        <v>60</v>
      </c>
      <c r="H162" s="9">
        <v>0</v>
      </c>
      <c r="I162" s="9">
        <v>78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112</v>
      </c>
      <c r="T162" s="12">
        <v>45744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82</v>
      </c>
      <c r="AA162" s="8">
        <v>10477.5</v>
      </c>
      <c r="AB162" s="8">
        <v>0</v>
      </c>
      <c r="AC162" s="8">
        <v>10477.5</v>
      </c>
      <c r="AD162" s="8">
        <v>0</v>
      </c>
      <c r="AE162" s="8">
        <v>0</v>
      </c>
      <c r="AF162" s="8">
        <v>0</v>
      </c>
      <c r="AG162" s="1" t="s">
        <v>123</v>
      </c>
      <c r="AH162" s="1" t="s">
        <v>74</v>
      </c>
      <c r="AI162" s="1">
        <v>2</v>
      </c>
      <c r="AJ162" s="3">
        <v>45744</v>
      </c>
      <c r="AK162" s="3">
        <v>0</v>
      </c>
      <c r="AL162" s="3">
        <v>45735</v>
      </c>
      <c r="AM162" s="3">
        <v>45742</v>
      </c>
      <c r="AN162" s="3">
        <v>45743</v>
      </c>
      <c r="AO162" s="3">
        <v>45743</v>
      </c>
      <c r="AP162" s="3">
        <v>45739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800.9466666666666</v>
      </c>
    </row>
    <row r="163" spans="1:56" ht="28.5" customHeight="1" x14ac:dyDescent="0.45">
      <c r="A163" s="3">
        <v>45724</v>
      </c>
      <c r="B163" s="14" t="s">
        <v>591</v>
      </c>
      <c r="C163" s="9" t="s">
        <v>86</v>
      </c>
      <c r="D163" s="13" t="s">
        <v>528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45747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436</v>
      </c>
      <c r="AG163" s="1" t="s">
        <v>123</v>
      </c>
      <c r="AH163" s="1" t="s">
        <v>74</v>
      </c>
      <c r="AI163" s="1">
        <v>2</v>
      </c>
      <c r="AJ163" s="3">
        <v>45747</v>
      </c>
      <c r="AK163" s="3">
        <v>0</v>
      </c>
      <c r="AL163" s="3">
        <v>45738</v>
      </c>
      <c r="AM163" s="3">
        <v>45745</v>
      </c>
      <c r="AN163" s="3">
        <v>45746</v>
      </c>
      <c r="AO163" s="3">
        <v>45746</v>
      </c>
      <c r="AP163" s="3">
        <v>45742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1644.610488888889</v>
      </c>
    </row>
    <row r="164" spans="1:56" ht="28.5" customHeight="1" x14ac:dyDescent="0.45">
      <c r="A164" s="3">
        <v>45724</v>
      </c>
      <c r="B164" s="14" t="s">
        <v>591</v>
      </c>
      <c r="C164" s="9" t="s">
        <v>86</v>
      </c>
      <c r="D164" s="13" t="s">
        <v>269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45747</v>
      </c>
      <c r="U164" s="11">
        <v>15000</v>
      </c>
      <c r="V164" s="10">
        <v>0</v>
      </c>
      <c r="W164" s="10">
        <v>15000</v>
      </c>
      <c r="X164" s="10">
        <v>0</v>
      </c>
      <c r="Y164" s="10">
        <v>15750</v>
      </c>
      <c r="Z164" s="9" t="s">
        <v>82</v>
      </c>
      <c r="AA164" s="8">
        <v>16135.350000000002</v>
      </c>
      <c r="AB164" s="8">
        <v>0</v>
      </c>
      <c r="AC164" s="8">
        <v>16135.350000000002</v>
      </c>
      <c r="AD164" s="8">
        <v>0</v>
      </c>
      <c r="AE164" s="8">
        <v>0</v>
      </c>
      <c r="AF164" s="8" t="s">
        <v>436</v>
      </c>
      <c r="AG164" s="1" t="s">
        <v>123</v>
      </c>
      <c r="AH164" s="1" t="s">
        <v>74</v>
      </c>
      <c r="AI164" s="1">
        <v>2</v>
      </c>
      <c r="AJ164" s="3">
        <v>45747</v>
      </c>
      <c r="AK164" s="3">
        <v>0</v>
      </c>
      <c r="AL164" s="3">
        <v>45738</v>
      </c>
      <c r="AM164" s="3">
        <v>45745</v>
      </c>
      <c r="AN164" s="3">
        <v>45746</v>
      </c>
      <c r="AO164" s="3">
        <v>45746</v>
      </c>
      <c r="AP164" s="3">
        <v>45742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1233.4578666666669</v>
      </c>
    </row>
    <row r="165" spans="1:56" ht="28.5" customHeight="1" x14ac:dyDescent="0.45">
      <c r="A165" s="3">
        <v>45724</v>
      </c>
      <c r="B165" s="14" t="s">
        <v>591</v>
      </c>
      <c r="C165" s="9" t="s">
        <v>86</v>
      </c>
      <c r="D165" s="13" t="s">
        <v>529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45747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436</v>
      </c>
      <c r="AG165" s="1" t="s">
        <v>123</v>
      </c>
      <c r="AH165" s="1" t="s">
        <v>74</v>
      </c>
      <c r="AI165" s="1">
        <v>2</v>
      </c>
      <c r="AJ165" s="3">
        <v>45747</v>
      </c>
      <c r="AK165" s="3">
        <v>0</v>
      </c>
      <c r="AL165" s="3">
        <v>45738</v>
      </c>
      <c r="AM165" s="3">
        <v>45745</v>
      </c>
      <c r="AN165" s="3">
        <v>45746</v>
      </c>
      <c r="AO165" s="3">
        <v>45746</v>
      </c>
      <c r="AP165" s="3">
        <v>45742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45724</v>
      </c>
      <c r="B166" s="14" t="s">
        <v>592</v>
      </c>
      <c r="C166" s="9" t="s">
        <v>86</v>
      </c>
      <c r="D166" s="13" t="s">
        <v>268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45747</v>
      </c>
      <c r="U166" s="11">
        <v>20000</v>
      </c>
      <c r="V166" s="10">
        <v>0</v>
      </c>
      <c r="W166" s="10">
        <v>20000</v>
      </c>
      <c r="X166" s="10">
        <v>0</v>
      </c>
      <c r="Y166" s="10">
        <v>21000</v>
      </c>
      <c r="Z166" s="9" t="s">
        <v>82</v>
      </c>
      <c r="AA166" s="8">
        <v>21513.800000000003</v>
      </c>
      <c r="AB166" s="8">
        <v>0</v>
      </c>
      <c r="AC166" s="8">
        <v>21513.800000000003</v>
      </c>
      <c r="AD166" s="8">
        <v>0</v>
      </c>
      <c r="AE166" s="8">
        <v>0</v>
      </c>
      <c r="AF166" s="8" t="s">
        <v>436</v>
      </c>
      <c r="AG166" s="1" t="s">
        <v>123</v>
      </c>
      <c r="AH166" s="1" t="s">
        <v>74</v>
      </c>
      <c r="AI166" s="1">
        <v>2</v>
      </c>
      <c r="AJ166" s="3">
        <v>45747</v>
      </c>
      <c r="AK166" s="3">
        <v>0</v>
      </c>
      <c r="AL166" s="3">
        <v>45738</v>
      </c>
      <c r="AM166" s="3">
        <v>45745</v>
      </c>
      <c r="AN166" s="3">
        <v>45746</v>
      </c>
      <c r="AO166" s="3">
        <v>45746</v>
      </c>
      <c r="AP166" s="3">
        <v>45742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1644.610488888889</v>
      </c>
    </row>
    <row r="167" spans="1:56" ht="28.5" customHeight="1" x14ac:dyDescent="0.45">
      <c r="A167" s="3">
        <v>45722</v>
      </c>
      <c r="B167" s="14" t="s">
        <v>530</v>
      </c>
      <c r="C167" s="9" t="s">
        <v>86</v>
      </c>
      <c r="D167" s="13" t="s">
        <v>321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45747</v>
      </c>
      <c r="U167" s="11">
        <v>30000</v>
      </c>
      <c r="V167" s="10">
        <v>0</v>
      </c>
      <c r="W167" s="10">
        <v>30000</v>
      </c>
      <c r="X167" s="10">
        <v>0</v>
      </c>
      <c r="Y167" s="10">
        <v>31500</v>
      </c>
      <c r="Z167" s="9" t="s">
        <v>82</v>
      </c>
      <c r="AA167" s="8">
        <v>32270.700000000004</v>
      </c>
      <c r="AB167" s="8">
        <v>0</v>
      </c>
      <c r="AC167" s="8">
        <v>32270.700000000004</v>
      </c>
      <c r="AD167" s="8">
        <v>0</v>
      </c>
      <c r="AE167" s="8">
        <v>0</v>
      </c>
      <c r="AF167" s="8" t="s">
        <v>436</v>
      </c>
      <c r="AG167" s="1" t="s">
        <v>123</v>
      </c>
      <c r="AH167" s="1" t="s">
        <v>74</v>
      </c>
      <c r="AI167" s="1">
        <v>2</v>
      </c>
      <c r="AJ167" s="3">
        <v>45747</v>
      </c>
      <c r="AK167" s="3">
        <v>0</v>
      </c>
      <c r="AL167" s="3">
        <v>45738</v>
      </c>
      <c r="AM167" s="3">
        <v>45745</v>
      </c>
      <c r="AN167" s="3">
        <v>45746</v>
      </c>
      <c r="AO167" s="3">
        <v>45746</v>
      </c>
      <c r="AP167" s="3">
        <v>45742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2466.9157333333337</v>
      </c>
    </row>
    <row r="168" spans="1:56" ht="28.5" customHeight="1" x14ac:dyDescent="0.45">
      <c r="A168" s="3">
        <v>45723</v>
      </c>
      <c r="B168" s="14" t="s">
        <v>552</v>
      </c>
      <c r="C168" s="9" t="s">
        <v>86</v>
      </c>
      <c r="D168" s="13" t="s">
        <v>435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45747</v>
      </c>
      <c r="U168" s="11">
        <v>40000</v>
      </c>
      <c r="V168" s="10">
        <v>0</v>
      </c>
      <c r="W168" s="10">
        <v>40000</v>
      </c>
      <c r="X168" s="10">
        <v>0</v>
      </c>
      <c r="Y168" s="10">
        <v>42000</v>
      </c>
      <c r="Z168" s="9" t="s">
        <v>82</v>
      </c>
      <c r="AA168" s="8">
        <v>43027.600000000006</v>
      </c>
      <c r="AB168" s="8">
        <v>0</v>
      </c>
      <c r="AC168" s="8">
        <v>43027.600000000006</v>
      </c>
      <c r="AD168" s="8">
        <v>0</v>
      </c>
      <c r="AE168" s="8">
        <v>0</v>
      </c>
      <c r="AF168" s="8" t="s">
        <v>436</v>
      </c>
      <c r="AG168" s="1" t="s">
        <v>124</v>
      </c>
      <c r="AH168" s="1" t="s">
        <v>74</v>
      </c>
      <c r="AI168" s="1">
        <v>2</v>
      </c>
      <c r="AJ168" s="3">
        <v>45747</v>
      </c>
      <c r="AK168" s="3">
        <v>0</v>
      </c>
      <c r="AL168" s="3">
        <v>45738</v>
      </c>
      <c r="AM168" s="3">
        <v>45745</v>
      </c>
      <c r="AN168" s="3">
        <v>45746</v>
      </c>
      <c r="AO168" s="3">
        <v>45746</v>
      </c>
      <c r="AP168" s="3">
        <v>45742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3289.220977777778</v>
      </c>
    </row>
    <row r="169" spans="1:56" ht="28.5" customHeight="1" x14ac:dyDescent="0.45">
      <c r="A169" s="3">
        <v>45724</v>
      </c>
      <c r="B169" s="14" t="s">
        <v>593</v>
      </c>
      <c r="C169" s="9" t="s">
        <v>86</v>
      </c>
      <c r="D169" s="13" t="s">
        <v>328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329</v>
      </c>
      <c r="T169" s="12">
        <v>45748</v>
      </c>
      <c r="U169" s="11">
        <v>20000</v>
      </c>
      <c r="V169" s="10">
        <v>0</v>
      </c>
      <c r="W169" s="10">
        <v>20000</v>
      </c>
      <c r="X169" s="10">
        <v>0</v>
      </c>
      <c r="Y169" s="10">
        <v>21000</v>
      </c>
      <c r="Z169" s="9" t="s">
        <v>82</v>
      </c>
      <c r="AA169" s="8">
        <v>21513.800000000003</v>
      </c>
      <c r="AB169" s="8">
        <v>0</v>
      </c>
      <c r="AC169" s="8">
        <v>21513.800000000003</v>
      </c>
      <c r="AD169" s="8">
        <v>0</v>
      </c>
      <c r="AE169" s="8">
        <v>0</v>
      </c>
      <c r="AF169" s="8" t="s">
        <v>298</v>
      </c>
      <c r="AG169" s="1" t="s">
        <v>123</v>
      </c>
      <c r="AH169" s="1" t="s">
        <v>74</v>
      </c>
      <c r="AI169" s="1">
        <v>2</v>
      </c>
      <c r="AJ169" s="3">
        <v>45748</v>
      </c>
      <c r="AK169" s="3">
        <v>0</v>
      </c>
      <c r="AL169" s="3">
        <v>45739</v>
      </c>
      <c r="AM169" s="3">
        <v>45746</v>
      </c>
      <c r="AN169" s="3">
        <v>45747</v>
      </c>
      <c r="AO169" s="3">
        <v>45747</v>
      </c>
      <c r="AP169" s="3">
        <v>45743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1644.610488888889</v>
      </c>
    </row>
    <row r="170" spans="1:56" ht="28.5" customHeight="1" x14ac:dyDescent="0.45">
      <c r="A170" s="3">
        <v>45721</v>
      </c>
      <c r="B170" s="14" t="s">
        <v>520</v>
      </c>
      <c r="C170" s="9" t="s">
        <v>152</v>
      </c>
      <c r="D170" s="13" t="s">
        <v>293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45748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10477.5</v>
      </c>
      <c r="AB170" s="8">
        <v>0</v>
      </c>
      <c r="AC170" s="8">
        <v>10477.5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>
        <v>45748</v>
      </c>
      <c r="AK170" s="3">
        <v>0</v>
      </c>
      <c r="AL170" s="3">
        <v>45739</v>
      </c>
      <c r="AM170" s="3">
        <v>45746</v>
      </c>
      <c r="AN170" s="3">
        <v>45747</v>
      </c>
      <c r="AO170" s="3">
        <v>45747</v>
      </c>
      <c r="AP170" s="3">
        <v>45743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800.9466666666666</v>
      </c>
    </row>
    <row r="171" spans="1:56" ht="28.5" customHeight="1" x14ac:dyDescent="0.45">
      <c r="A171" s="3">
        <v>45721</v>
      </c>
      <c r="B171" s="14" t="s">
        <v>521</v>
      </c>
      <c r="C171" s="9" t="s">
        <v>152</v>
      </c>
      <c r="D171" s="13" t="s">
        <v>289</v>
      </c>
      <c r="E171" s="9">
        <v>20</v>
      </c>
      <c r="F171" s="9">
        <v>36</v>
      </c>
      <c r="G171" s="9" t="s">
        <v>60</v>
      </c>
      <c r="H171" s="9">
        <v>0</v>
      </c>
      <c r="I171" s="9">
        <v>78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112</v>
      </c>
      <c r="T171" s="12">
        <v>45748</v>
      </c>
      <c r="U171" s="11">
        <v>20000</v>
      </c>
      <c r="V171" s="10">
        <v>0</v>
      </c>
      <c r="W171" s="10">
        <v>20000</v>
      </c>
      <c r="X171" s="10">
        <v>21000</v>
      </c>
      <c r="Y171" s="10">
        <v>0</v>
      </c>
      <c r="Z171" s="9" t="s">
        <v>82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123</v>
      </c>
      <c r="AH171" s="1" t="s">
        <v>74</v>
      </c>
      <c r="AI171" s="1">
        <v>2</v>
      </c>
      <c r="AJ171" s="3">
        <v>45748</v>
      </c>
      <c r="AK171" s="3">
        <v>0</v>
      </c>
      <c r="AL171" s="3">
        <v>45739</v>
      </c>
      <c r="AM171" s="3">
        <v>45746</v>
      </c>
      <c r="AN171" s="3">
        <v>45747</v>
      </c>
      <c r="AO171" s="3">
        <v>45747</v>
      </c>
      <c r="AP171" s="3">
        <v>45743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0</v>
      </c>
    </row>
    <row r="172" spans="1:56" ht="28.5" customHeight="1" x14ac:dyDescent="0.45">
      <c r="A172" s="3">
        <v>45731</v>
      </c>
      <c r="B172" s="14" t="s">
        <v>657</v>
      </c>
      <c r="C172" s="9" t="s">
        <v>86</v>
      </c>
      <c r="D172" s="13" t="s">
        <v>615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45749</v>
      </c>
      <c r="U172" s="11">
        <v>15000</v>
      </c>
      <c r="V172" s="10">
        <v>0</v>
      </c>
      <c r="W172" s="10">
        <v>15000</v>
      </c>
      <c r="X172" s="10">
        <v>0</v>
      </c>
      <c r="Y172" s="10">
        <v>15750</v>
      </c>
      <c r="Z172" s="9" t="s">
        <v>82</v>
      </c>
      <c r="AA172" s="8">
        <v>16135.350000000002</v>
      </c>
      <c r="AB172" s="8">
        <v>0</v>
      </c>
      <c r="AC172" s="8">
        <v>16135.350000000002</v>
      </c>
      <c r="AD172" s="8">
        <v>0</v>
      </c>
      <c r="AE172" s="8">
        <v>0</v>
      </c>
      <c r="AF172" s="8" t="s">
        <v>243</v>
      </c>
      <c r="AG172" s="1" t="s">
        <v>123</v>
      </c>
      <c r="AH172" s="1" t="s">
        <v>74</v>
      </c>
      <c r="AI172" s="1">
        <v>2</v>
      </c>
      <c r="AJ172" s="3">
        <v>45749</v>
      </c>
      <c r="AK172" s="3">
        <v>0</v>
      </c>
      <c r="AL172" s="3">
        <v>45740</v>
      </c>
      <c r="AM172" s="3">
        <v>45747</v>
      </c>
      <c r="AN172" s="3">
        <v>45748</v>
      </c>
      <c r="AO172" s="3">
        <v>45748</v>
      </c>
      <c r="AP172" s="3">
        <v>45744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1233.4578666666669</v>
      </c>
    </row>
    <row r="173" spans="1:56" ht="28.5" customHeight="1" x14ac:dyDescent="0.45">
      <c r="A173" s="3">
        <v>45731</v>
      </c>
      <c r="B173" s="14" t="s">
        <v>658</v>
      </c>
      <c r="C173" s="9" t="s">
        <v>86</v>
      </c>
      <c r="D173" s="13" t="s">
        <v>619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45749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82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 t="s">
        <v>243</v>
      </c>
      <c r="AG173" s="1" t="s">
        <v>123</v>
      </c>
      <c r="AH173" s="1" t="s">
        <v>74</v>
      </c>
      <c r="AI173" s="1">
        <v>2</v>
      </c>
      <c r="AJ173" s="3">
        <v>45749</v>
      </c>
      <c r="AK173" s="3">
        <v>0</v>
      </c>
      <c r="AL173" s="3">
        <v>45740</v>
      </c>
      <c r="AM173" s="3">
        <v>45747</v>
      </c>
      <c r="AN173" s="3">
        <v>45748</v>
      </c>
      <c r="AO173" s="3">
        <v>45748</v>
      </c>
      <c r="AP173" s="3">
        <v>45744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411.15262222222225</v>
      </c>
    </row>
    <row r="174" spans="1:56" ht="28.5" customHeight="1" x14ac:dyDescent="0.45">
      <c r="A174" s="3">
        <v>45731</v>
      </c>
      <c r="B174" s="14" t="s">
        <v>658</v>
      </c>
      <c r="C174" s="9" t="s">
        <v>86</v>
      </c>
      <c r="D174" s="13" t="s">
        <v>620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45749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82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 t="s">
        <v>243</v>
      </c>
      <c r="AG174" s="1" t="s">
        <v>123</v>
      </c>
      <c r="AH174" s="1" t="s">
        <v>74</v>
      </c>
      <c r="AI174" s="1">
        <v>2</v>
      </c>
      <c r="AJ174" s="3">
        <v>45749</v>
      </c>
      <c r="AK174" s="3">
        <v>0</v>
      </c>
      <c r="AL174" s="3">
        <v>45740</v>
      </c>
      <c r="AM174" s="3">
        <v>45747</v>
      </c>
      <c r="AN174" s="3">
        <v>45748</v>
      </c>
      <c r="AO174" s="3">
        <v>45748</v>
      </c>
      <c r="AP174" s="3">
        <v>45744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822.3052444444445</v>
      </c>
    </row>
    <row r="175" spans="1:56" ht="28.5" customHeight="1" x14ac:dyDescent="0.45">
      <c r="A175" s="3">
        <v>45731</v>
      </c>
      <c r="B175" s="14" t="s">
        <v>659</v>
      </c>
      <c r="C175" s="9" t="s">
        <v>86</v>
      </c>
      <c r="D175" s="13" t="s">
        <v>621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45749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82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0</v>
      </c>
      <c r="AF175" s="8" t="s">
        <v>243</v>
      </c>
      <c r="AG175" s="1" t="s">
        <v>123</v>
      </c>
      <c r="AH175" s="1" t="s">
        <v>74</v>
      </c>
      <c r="AI175" s="1">
        <v>2</v>
      </c>
      <c r="AJ175" s="3">
        <v>45749</v>
      </c>
      <c r="AK175" s="3">
        <v>0</v>
      </c>
      <c r="AL175" s="3">
        <v>45740</v>
      </c>
      <c r="AM175" s="3">
        <v>45747</v>
      </c>
      <c r="AN175" s="3">
        <v>45748</v>
      </c>
      <c r="AO175" s="3">
        <v>45748</v>
      </c>
      <c r="AP175" s="3">
        <v>45744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822.3052444444445</v>
      </c>
    </row>
    <row r="176" spans="1:56" ht="28.5" customHeight="1" x14ac:dyDescent="0.45">
      <c r="A176" s="3">
        <v>45724</v>
      </c>
      <c r="B176" s="14" t="s">
        <v>593</v>
      </c>
      <c r="C176" s="9" t="s">
        <v>86</v>
      </c>
      <c r="D176" s="13" t="s">
        <v>527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329</v>
      </c>
      <c r="T176" s="12">
        <v>45750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82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 t="s">
        <v>298</v>
      </c>
      <c r="AG176" s="1" t="s">
        <v>123</v>
      </c>
      <c r="AH176" s="1" t="s">
        <v>74</v>
      </c>
      <c r="AI176" s="1">
        <v>2</v>
      </c>
      <c r="AJ176" s="3">
        <v>45750</v>
      </c>
      <c r="AK176" s="3">
        <v>0</v>
      </c>
      <c r="AL176" s="3">
        <v>45741</v>
      </c>
      <c r="AM176" s="3">
        <v>45748</v>
      </c>
      <c r="AN176" s="3">
        <v>45749</v>
      </c>
      <c r="AO176" s="3">
        <v>45749</v>
      </c>
      <c r="AP176" s="3">
        <v>45745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822.3052444444445</v>
      </c>
    </row>
    <row r="177" spans="1:56" ht="28.5" customHeight="1" x14ac:dyDescent="0.45">
      <c r="A177" s="3">
        <v>45722</v>
      </c>
      <c r="B177" s="14" t="s">
        <v>531</v>
      </c>
      <c r="C177" s="9" t="s">
        <v>86</v>
      </c>
      <c r="D177" s="13" t="s">
        <v>321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232</v>
      </c>
      <c r="T177" s="12">
        <v>45750</v>
      </c>
      <c r="U177" s="11">
        <v>40000</v>
      </c>
      <c r="V177" s="10">
        <v>0</v>
      </c>
      <c r="W177" s="10">
        <v>40000</v>
      </c>
      <c r="X177" s="10">
        <v>0</v>
      </c>
      <c r="Y177" s="10">
        <v>42000</v>
      </c>
      <c r="Z177" s="9" t="s">
        <v>82</v>
      </c>
      <c r="AA177" s="8">
        <v>43027.600000000006</v>
      </c>
      <c r="AB177" s="8">
        <v>0</v>
      </c>
      <c r="AC177" s="8">
        <v>43027.600000000006</v>
      </c>
      <c r="AD177" s="8">
        <v>0</v>
      </c>
      <c r="AE177" s="8">
        <v>0</v>
      </c>
      <c r="AF177" s="8" t="s">
        <v>436</v>
      </c>
      <c r="AG177" s="1" t="s">
        <v>123</v>
      </c>
      <c r="AH177" s="1" t="s">
        <v>74</v>
      </c>
      <c r="AI177" s="1">
        <v>2</v>
      </c>
      <c r="AJ177" s="3">
        <v>45750</v>
      </c>
      <c r="AK177" s="3">
        <v>0</v>
      </c>
      <c r="AL177" s="3">
        <v>45741</v>
      </c>
      <c r="AM177" s="3">
        <v>45748</v>
      </c>
      <c r="AN177" s="3">
        <v>45749</v>
      </c>
      <c r="AO177" s="3">
        <v>45749</v>
      </c>
      <c r="AP177" s="3">
        <v>45745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3289.220977777778</v>
      </c>
    </row>
    <row r="178" spans="1:56" ht="28.5" customHeight="1" x14ac:dyDescent="0.45">
      <c r="A178" s="3">
        <v>45731</v>
      </c>
      <c r="B178" s="14" t="s">
        <v>660</v>
      </c>
      <c r="C178" s="9" t="s">
        <v>86</v>
      </c>
      <c r="D178" s="13" t="s">
        <v>617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45751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243</v>
      </c>
      <c r="AG178" s="1" t="s">
        <v>123</v>
      </c>
      <c r="AH178" s="1" t="s">
        <v>74</v>
      </c>
      <c r="AI178" s="1">
        <v>2</v>
      </c>
      <c r="AJ178" s="3">
        <v>45751</v>
      </c>
      <c r="AK178" s="3">
        <v>0</v>
      </c>
      <c r="AL178" s="3">
        <v>45742</v>
      </c>
      <c r="AM178" s="3">
        <v>45749</v>
      </c>
      <c r="AN178" s="3">
        <v>45750</v>
      </c>
      <c r="AO178" s="3">
        <v>45750</v>
      </c>
      <c r="AP178" s="3">
        <v>45746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822.3052444444445</v>
      </c>
    </row>
    <row r="179" spans="1:56" ht="28.5" customHeight="1" x14ac:dyDescent="0.45">
      <c r="A179" s="3">
        <v>45731</v>
      </c>
      <c r="B179" s="14" t="s">
        <v>661</v>
      </c>
      <c r="C179" s="9" t="s">
        <v>86</v>
      </c>
      <c r="D179" s="13" t="s">
        <v>623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45751</v>
      </c>
      <c r="U179" s="11">
        <v>15000</v>
      </c>
      <c r="V179" s="10">
        <v>0</v>
      </c>
      <c r="W179" s="10">
        <v>15000</v>
      </c>
      <c r="X179" s="10">
        <v>0</v>
      </c>
      <c r="Y179" s="10">
        <v>15750</v>
      </c>
      <c r="Z179" s="9" t="s">
        <v>82</v>
      </c>
      <c r="AA179" s="8">
        <v>16135.350000000002</v>
      </c>
      <c r="AB179" s="8">
        <v>0</v>
      </c>
      <c r="AC179" s="8">
        <v>16135.350000000002</v>
      </c>
      <c r="AD179" s="8">
        <v>0</v>
      </c>
      <c r="AE179" s="8">
        <v>0</v>
      </c>
      <c r="AF179" s="8" t="s">
        <v>243</v>
      </c>
      <c r="AG179" s="1" t="s">
        <v>123</v>
      </c>
      <c r="AH179" s="1" t="s">
        <v>74</v>
      </c>
      <c r="AI179" s="1">
        <v>2</v>
      </c>
      <c r="AJ179" s="3">
        <v>45751</v>
      </c>
      <c r="AK179" s="3">
        <v>0</v>
      </c>
      <c r="AL179" s="3">
        <v>45742</v>
      </c>
      <c r="AM179" s="3">
        <v>45749</v>
      </c>
      <c r="AN179" s="3">
        <v>45750</v>
      </c>
      <c r="AO179" s="3">
        <v>45750</v>
      </c>
      <c r="AP179" s="3">
        <v>45746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1233.4578666666669</v>
      </c>
    </row>
    <row r="180" spans="1:56" ht="28.5" customHeight="1" x14ac:dyDescent="0.45">
      <c r="A180" s="3">
        <v>45731</v>
      </c>
      <c r="B180" s="14" t="s">
        <v>662</v>
      </c>
      <c r="C180" s="9" t="s">
        <v>86</v>
      </c>
      <c r="D180" s="13" t="s">
        <v>625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45751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82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0</v>
      </c>
      <c r="AF180" s="8" t="s">
        <v>243</v>
      </c>
      <c r="AG180" s="1" t="s">
        <v>123</v>
      </c>
      <c r="AH180" s="1" t="s">
        <v>74</v>
      </c>
      <c r="AI180" s="1">
        <v>2</v>
      </c>
      <c r="AJ180" s="3">
        <v>45751</v>
      </c>
      <c r="AK180" s="3">
        <v>0</v>
      </c>
      <c r="AL180" s="3">
        <v>45742</v>
      </c>
      <c r="AM180" s="3">
        <v>45749</v>
      </c>
      <c r="AN180" s="3">
        <v>45750</v>
      </c>
      <c r="AO180" s="3">
        <v>45750</v>
      </c>
      <c r="AP180" s="3">
        <v>45746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822.3052444444445</v>
      </c>
    </row>
    <row r="181" spans="1:56" ht="28.5" customHeight="1" x14ac:dyDescent="0.45">
      <c r="A181" s="3">
        <v>45724</v>
      </c>
      <c r="B181" s="14" t="s">
        <v>594</v>
      </c>
      <c r="C181" s="9" t="s">
        <v>86</v>
      </c>
      <c r="D181" s="13" t="s">
        <v>463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45751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 t="s">
        <v>436</v>
      </c>
      <c r="AG181" s="1" t="s">
        <v>126</v>
      </c>
      <c r="AH181" s="1" t="s">
        <v>74</v>
      </c>
      <c r="AI181" s="1">
        <v>2</v>
      </c>
      <c r="AJ181" s="3">
        <v>45751</v>
      </c>
      <c r="AK181" s="3">
        <v>0</v>
      </c>
      <c r="AL181" s="3">
        <v>45742</v>
      </c>
      <c r="AM181" s="3">
        <v>45749</v>
      </c>
      <c r="AN181" s="3">
        <v>45750</v>
      </c>
      <c r="AO181" s="3">
        <v>45750</v>
      </c>
      <c r="AP181" s="3">
        <v>45746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822.3052444444445</v>
      </c>
    </row>
    <row r="182" spans="1:56" ht="28.5" customHeight="1" x14ac:dyDescent="0.45">
      <c r="A182" s="3">
        <v>45724</v>
      </c>
      <c r="B182" s="14" t="s">
        <v>594</v>
      </c>
      <c r="C182" s="9" t="s">
        <v>86</v>
      </c>
      <c r="D182" s="13" t="s">
        <v>532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45751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82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 t="s">
        <v>436</v>
      </c>
      <c r="AG182" s="1" t="s">
        <v>123</v>
      </c>
      <c r="AH182" s="1" t="s">
        <v>74</v>
      </c>
      <c r="AI182" s="1">
        <v>2</v>
      </c>
      <c r="AJ182" s="3">
        <v>45751</v>
      </c>
      <c r="AK182" s="3">
        <v>0</v>
      </c>
      <c r="AL182" s="3">
        <v>45742</v>
      </c>
      <c r="AM182" s="3">
        <v>45749</v>
      </c>
      <c r="AN182" s="3">
        <v>45750</v>
      </c>
      <c r="AO182" s="3">
        <v>45750</v>
      </c>
      <c r="AP182" s="3">
        <v>45746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411.15262222222225</v>
      </c>
    </row>
    <row r="183" spans="1:56" ht="28.5" customHeight="1" x14ac:dyDescent="0.45">
      <c r="A183" s="3">
        <v>45721</v>
      </c>
      <c r="B183" s="14" t="s">
        <v>520</v>
      </c>
      <c r="C183" s="9" t="s">
        <v>152</v>
      </c>
      <c r="D183" s="13" t="s">
        <v>293</v>
      </c>
      <c r="E183" s="9">
        <v>20</v>
      </c>
      <c r="F183" s="9">
        <v>36</v>
      </c>
      <c r="G183" s="9" t="s">
        <v>60</v>
      </c>
      <c r="H183" s="9">
        <v>0</v>
      </c>
      <c r="I183" s="9">
        <v>78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112</v>
      </c>
      <c r="T183" s="12">
        <v>45752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82</v>
      </c>
      <c r="AA183" s="8">
        <v>10477.5</v>
      </c>
      <c r="AB183" s="8">
        <v>0</v>
      </c>
      <c r="AC183" s="8">
        <v>10477.5</v>
      </c>
      <c r="AD183" s="8">
        <v>0</v>
      </c>
      <c r="AE183" s="8">
        <v>0</v>
      </c>
      <c r="AF183" s="8">
        <v>0</v>
      </c>
      <c r="AG183" s="1" t="s">
        <v>123</v>
      </c>
      <c r="AH183" s="1" t="s">
        <v>74</v>
      </c>
      <c r="AI183" s="1">
        <v>2</v>
      </c>
      <c r="AJ183" s="3">
        <v>45752</v>
      </c>
      <c r="AK183" s="3">
        <v>0</v>
      </c>
      <c r="AL183" s="3">
        <v>45743</v>
      </c>
      <c r="AM183" s="3">
        <v>45750</v>
      </c>
      <c r="AN183" s="3">
        <v>45751</v>
      </c>
      <c r="AO183" s="3">
        <v>45751</v>
      </c>
      <c r="AP183" s="3">
        <v>45747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800.9466666666666</v>
      </c>
    </row>
    <row r="184" spans="1:56" ht="28.5" customHeight="1" x14ac:dyDescent="0.45">
      <c r="A184" s="3">
        <v>45721</v>
      </c>
      <c r="B184" s="14" t="s">
        <v>521</v>
      </c>
      <c r="C184" s="9" t="s">
        <v>152</v>
      </c>
      <c r="D184" s="13" t="s">
        <v>289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112</v>
      </c>
      <c r="T184" s="12">
        <v>45752</v>
      </c>
      <c r="U184" s="11">
        <v>20000</v>
      </c>
      <c r="V184" s="10">
        <v>0</v>
      </c>
      <c r="W184" s="10">
        <v>20000</v>
      </c>
      <c r="X184" s="10">
        <v>10900</v>
      </c>
      <c r="Y184" s="10">
        <v>9555</v>
      </c>
      <c r="Z184" s="9" t="s">
        <v>82</v>
      </c>
      <c r="AA184" s="8">
        <v>10011.251250000001</v>
      </c>
      <c r="AB184" s="8">
        <v>0</v>
      </c>
      <c r="AC184" s="8">
        <v>10011.251250000001</v>
      </c>
      <c r="AD184" s="8">
        <v>0</v>
      </c>
      <c r="AE184" s="8">
        <v>0</v>
      </c>
      <c r="AF184" s="8">
        <v>0</v>
      </c>
      <c r="AG184" s="1" t="s">
        <v>123</v>
      </c>
      <c r="AH184" s="1" t="s">
        <v>74</v>
      </c>
      <c r="AI184" s="1">
        <v>2</v>
      </c>
      <c r="AJ184" s="3">
        <v>45752</v>
      </c>
      <c r="AK184" s="3">
        <v>0</v>
      </c>
      <c r="AL184" s="3">
        <v>45743</v>
      </c>
      <c r="AM184" s="3">
        <v>45750</v>
      </c>
      <c r="AN184" s="3">
        <v>45751</v>
      </c>
      <c r="AO184" s="3">
        <v>45751</v>
      </c>
      <c r="AP184" s="3">
        <v>45747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765.3045400000002</v>
      </c>
    </row>
    <row r="185" spans="1:56" ht="28.5" customHeight="1" x14ac:dyDescent="0.45">
      <c r="A185" s="3">
        <v>45722</v>
      </c>
      <c r="B185" s="14" t="s">
        <v>533</v>
      </c>
      <c r="C185" s="9" t="s">
        <v>86</v>
      </c>
      <c r="D185" s="13" t="s">
        <v>512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45754</v>
      </c>
      <c r="U185" s="11">
        <v>20000</v>
      </c>
      <c r="V185" s="10">
        <v>0</v>
      </c>
      <c r="W185" s="10">
        <v>20000</v>
      </c>
      <c r="X185" s="10">
        <v>0</v>
      </c>
      <c r="Y185" s="10">
        <v>21000</v>
      </c>
      <c r="Z185" s="9" t="s">
        <v>82</v>
      </c>
      <c r="AA185" s="8">
        <v>21513.800000000003</v>
      </c>
      <c r="AB185" s="8">
        <v>0</v>
      </c>
      <c r="AC185" s="8">
        <v>21513.800000000003</v>
      </c>
      <c r="AD185" s="8">
        <v>0</v>
      </c>
      <c r="AE185" s="8">
        <v>0</v>
      </c>
      <c r="AF185" s="8" t="s">
        <v>436</v>
      </c>
      <c r="AG185" s="1" t="s">
        <v>123</v>
      </c>
      <c r="AH185" s="1" t="s">
        <v>74</v>
      </c>
      <c r="AI185" s="1">
        <v>2</v>
      </c>
      <c r="AJ185" s="3">
        <v>45754</v>
      </c>
      <c r="AK185" s="3">
        <v>0</v>
      </c>
      <c r="AL185" s="3">
        <v>45745</v>
      </c>
      <c r="AM185" s="3">
        <v>45752</v>
      </c>
      <c r="AN185" s="3">
        <v>45753</v>
      </c>
      <c r="AO185" s="3">
        <v>45753</v>
      </c>
      <c r="AP185" s="3">
        <v>45749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1644.610488888889</v>
      </c>
    </row>
    <row r="186" spans="1:56" ht="28.5" customHeight="1" x14ac:dyDescent="0.45">
      <c r="A186" s="3">
        <v>45724</v>
      </c>
      <c r="B186" s="14" t="s">
        <v>595</v>
      </c>
      <c r="C186" s="9" t="s">
        <v>86</v>
      </c>
      <c r="D186" s="13" t="s">
        <v>328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329</v>
      </c>
      <c r="T186" s="12">
        <v>45755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82</v>
      </c>
      <c r="AA186" s="8">
        <v>21513.800000000003</v>
      </c>
      <c r="AB186" s="8">
        <v>0</v>
      </c>
      <c r="AC186" s="8">
        <v>21513.800000000003</v>
      </c>
      <c r="AD186" s="8">
        <v>0</v>
      </c>
      <c r="AE186" s="8">
        <v>0</v>
      </c>
      <c r="AF186" s="8" t="s">
        <v>298</v>
      </c>
      <c r="AG186" s="1" t="s">
        <v>123</v>
      </c>
      <c r="AH186" s="1" t="s">
        <v>74</v>
      </c>
      <c r="AI186" s="1">
        <v>2</v>
      </c>
      <c r="AJ186" s="3">
        <v>45755</v>
      </c>
      <c r="AK186" s="3">
        <v>0</v>
      </c>
      <c r="AL186" s="3">
        <v>45746</v>
      </c>
      <c r="AM186" s="3">
        <v>45753</v>
      </c>
      <c r="AN186" s="3">
        <v>45754</v>
      </c>
      <c r="AO186" s="3">
        <v>45754</v>
      </c>
      <c r="AP186" s="3">
        <v>45750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1644.610488888889</v>
      </c>
    </row>
    <row r="187" spans="1:56" ht="28.5" customHeight="1" x14ac:dyDescent="0.45">
      <c r="A187" s="3">
        <v>45724</v>
      </c>
      <c r="B187" s="14" t="s">
        <v>595</v>
      </c>
      <c r="C187" s="9" t="s">
        <v>86</v>
      </c>
      <c r="D187" s="13" t="s">
        <v>406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329</v>
      </c>
      <c r="T187" s="12">
        <v>45756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298</v>
      </c>
      <c r="AG187" s="1" t="s">
        <v>123</v>
      </c>
      <c r="AH187" s="1" t="s">
        <v>74</v>
      </c>
      <c r="AI187" s="1">
        <v>2</v>
      </c>
      <c r="AJ187" s="3">
        <v>45756</v>
      </c>
      <c r="AK187" s="3">
        <v>0</v>
      </c>
      <c r="AL187" s="3">
        <v>45747</v>
      </c>
      <c r="AM187" s="3">
        <v>45754</v>
      </c>
      <c r="AN187" s="3">
        <v>45755</v>
      </c>
      <c r="AO187" s="3">
        <v>45755</v>
      </c>
      <c r="AP187" s="3">
        <v>45751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45731</v>
      </c>
      <c r="B188" s="14" t="s">
        <v>661</v>
      </c>
      <c r="C188" s="9" t="s">
        <v>86</v>
      </c>
      <c r="D188" s="13" t="s">
        <v>622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82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 t="s">
        <v>243</v>
      </c>
      <c r="AG188" s="1" t="s">
        <v>123</v>
      </c>
      <c r="AH188" s="1" t="s">
        <v>74</v>
      </c>
      <c r="AI188" s="1">
        <v>2</v>
      </c>
      <c r="AJ188" s="3">
        <v>45757</v>
      </c>
      <c r="AK188" s="3">
        <v>0</v>
      </c>
      <c r="AL188" s="3">
        <v>45748</v>
      </c>
      <c r="AM188" s="3">
        <v>45755</v>
      </c>
      <c r="AN188" s="3">
        <v>45756</v>
      </c>
      <c r="AO188" s="3">
        <v>45756</v>
      </c>
      <c r="AP188" s="3">
        <v>45752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411.15262222222225</v>
      </c>
    </row>
    <row r="189" spans="1:56" ht="28.5" customHeight="1" x14ac:dyDescent="0.45">
      <c r="A189" s="3">
        <v>45724</v>
      </c>
      <c r="B189" s="14" t="s">
        <v>596</v>
      </c>
      <c r="C189" s="9" t="s">
        <v>86</v>
      </c>
      <c r="D189" s="13" t="s">
        <v>527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45757</v>
      </c>
      <c r="U189" s="11">
        <v>30000</v>
      </c>
      <c r="V189" s="10">
        <v>0</v>
      </c>
      <c r="W189" s="10">
        <v>30000</v>
      </c>
      <c r="X189" s="10">
        <v>0</v>
      </c>
      <c r="Y189" s="10">
        <v>31500</v>
      </c>
      <c r="Z189" s="9" t="s">
        <v>82</v>
      </c>
      <c r="AA189" s="8">
        <v>32270.700000000004</v>
      </c>
      <c r="AB189" s="8">
        <v>0</v>
      </c>
      <c r="AC189" s="8">
        <v>32270.700000000004</v>
      </c>
      <c r="AD189" s="8">
        <v>0</v>
      </c>
      <c r="AE189" s="8">
        <v>0</v>
      </c>
      <c r="AF189" s="8" t="s">
        <v>436</v>
      </c>
      <c r="AG189" s="1" t="s">
        <v>123</v>
      </c>
      <c r="AH189" s="1" t="s">
        <v>74</v>
      </c>
      <c r="AI189" s="1">
        <v>2</v>
      </c>
      <c r="AJ189" s="3">
        <v>45757</v>
      </c>
      <c r="AK189" s="3">
        <v>0</v>
      </c>
      <c r="AL189" s="3">
        <v>45748</v>
      </c>
      <c r="AM189" s="3">
        <v>45755</v>
      </c>
      <c r="AN189" s="3">
        <v>45756</v>
      </c>
      <c r="AO189" s="3">
        <v>45756</v>
      </c>
      <c r="AP189" s="3">
        <v>45752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2466.9157333333337</v>
      </c>
    </row>
    <row r="190" spans="1:56" ht="28.5" customHeight="1" x14ac:dyDescent="0.45">
      <c r="A190" s="3">
        <v>45722</v>
      </c>
      <c r="B190" s="14" t="s">
        <v>534</v>
      </c>
      <c r="C190" s="9" t="s">
        <v>86</v>
      </c>
      <c r="D190" s="13" t="s">
        <v>321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45757</v>
      </c>
      <c r="U190" s="11">
        <v>30000</v>
      </c>
      <c r="V190" s="10">
        <v>0</v>
      </c>
      <c r="W190" s="10">
        <v>30000</v>
      </c>
      <c r="X190" s="10">
        <v>0</v>
      </c>
      <c r="Y190" s="10">
        <v>31500</v>
      </c>
      <c r="Z190" s="9" t="s">
        <v>82</v>
      </c>
      <c r="AA190" s="8">
        <v>32270.700000000004</v>
      </c>
      <c r="AB190" s="8">
        <v>0</v>
      </c>
      <c r="AC190" s="8">
        <v>32270.700000000004</v>
      </c>
      <c r="AD190" s="8">
        <v>0</v>
      </c>
      <c r="AE190" s="8">
        <v>0</v>
      </c>
      <c r="AF190" s="8" t="s">
        <v>436</v>
      </c>
      <c r="AG190" s="1" t="s">
        <v>123</v>
      </c>
      <c r="AH190" s="1" t="s">
        <v>74</v>
      </c>
      <c r="AI190" s="1">
        <v>2</v>
      </c>
      <c r="AJ190" s="3">
        <v>45757</v>
      </c>
      <c r="AK190" s="3">
        <v>0</v>
      </c>
      <c r="AL190" s="3">
        <v>45748</v>
      </c>
      <c r="AM190" s="3">
        <v>45755</v>
      </c>
      <c r="AN190" s="3">
        <v>45756</v>
      </c>
      <c r="AO190" s="3">
        <v>45756</v>
      </c>
      <c r="AP190" s="3">
        <v>45752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2466.9157333333337</v>
      </c>
    </row>
    <row r="191" spans="1:56" ht="28.5" customHeight="1" x14ac:dyDescent="0.45">
      <c r="A191" s="3">
        <v>45723</v>
      </c>
      <c r="B191" s="14" t="s">
        <v>553</v>
      </c>
      <c r="C191" s="9" t="s">
        <v>86</v>
      </c>
      <c r="D191" s="13" t="s">
        <v>435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45757</v>
      </c>
      <c r="U191" s="11">
        <v>40000</v>
      </c>
      <c r="V191" s="10">
        <v>0</v>
      </c>
      <c r="W191" s="10">
        <v>40000</v>
      </c>
      <c r="X191" s="10">
        <v>0</v>
      </c>
      <c r="Y191" s="10">
        <v>42000</v>
      </c>
      <c r="Z191" s="9" t="s">
        <v>82</v>
      </c>
      <c r="AA191" s="8">
        <v>43027.600000000006</v>
      </c>
      <c r="AB191" s="8">
        <v>0</v>
      </c>
      <c r="AC191" s="8">
        <v>43027.600000000006</v>
      </c>
      <c r="AD191" s="8">
        <v>0</v>
      </c>
      <c r="AE191" s="8">
        <v>0</v>
      </c>
      <c r="AF191" s="8" t="s">
        <v>436</v>
      </c>
      <c r="AG191" s="1" t="s">
        <v>123</v>
      </c>
      <c r="AH191" s="1" t="s">
        <v>74</v>
      </c>
      <c r="AI191" s="1">
        <v>2</v>
      </c>
      <c r="AJ191" s="3">
        <v>45757</v>
      </c>
      <c r="AK191" s="3">
        <v>0</v>
      </c>
      <c r="AL191" s="3">
        <v>45748</v>
      </c>
      <c r="AM191" s="3">
        <v>45755</v>
      </c>
      <c r="AN191" s="3">
        <v>45756</v>
      </c>
      <c r="AO191" s="3">
        <v>45756</v>
      </c>
      <c r="AP191" s="3">
        <v>45752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3289.220977777778</v>
      </c>
    </row>
    <row r="192" spans="1:56" ht="28.5" customHeight="1" x14ac:dyDescent="0.45">
      <c r="A192" s="3">
        <v>45724</v>
      </c>
      <c r="B192" s="14" t="s">
        <v>597</v>
      </c>
      <c r="C192" s="9" t="s">
        <v>86</v>
      </c>
      <c r="D192" s="13" t="s">
        <v>328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329</v>
      </c>
      <c r="T192" s="12">
        <v>45765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298</v>
      </c>
      <c r="AG192" s="1" t="s">
        <v>123</v>
      </c>
      <c r="AH192" s="1" t="s">
        <v>74</v>
      </c>
      <c r="AI192" s="1">
        <v>2</v>
      </c>
      <c r="AJ192" s="3">
        <v>45765</v>
      </c>
      <c r="AK192" s="3">
        <v>0</v>
      </c>
      <c r="AL192" s="3">
        <v>45756</v>
      </c>
      <c r="AM192" s="3">
        <v>45763</v>
      </c>
      <c r="AN192" s="3">
        <v>45764</v>
      </c>
      <c r="AO192" s="3">
        <v>45764</v>
      </c>
      <c r="AP192" s="3">
        <v>45760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>
        <v>45728</v>
      </c>
      <c r="B193" s="14" t="s">
        <v>598</v>
      </c>
      <c r="C193" s="9" t="s">
        <v>86</v>
      </c>
      <c r="D193" s="13" t="s">
        <v>599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45770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82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 t="s">
        <v>243</v>
      </c>
      <c r="AG193" s="1" t="s">
        <v>123</v>
      </c>
      <c r="AH193" s="1" t="s">
        <v>74</v>
      </c>
      <c r="AI193" s="1">
        <v>2</v>
      </c>
      <c r="AJ193" s="3">
        <v>45770</v>
      </c>
      <c r="AK193" s="3">
        <v>0</v>
      </c>
      <c r="AL193" s="3">
        <v>45761</v>
      </c>
      <c r="AM193" s="3">
        <v>45768</v>
      </c>
      <c r="AN193" s="3">
        <v>45769</v>
      </c>
      <c r="AO193" s="3">
        <v>45769</v>
      </c>
      <c r="AP193" s="3">
        <v>45765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822.3052444444445</v>
      </c>
    </row>
    <row r="194" spans="1:56" ht="28.5" customHeight="1" x14ac:dyDescent="0.45">
      <c r="A194" s="3">
        <v>45731</v>
      </c>
      <c r="B194" s="14" t="s">
        <v>659</v>
      </c>
      <c r="C194" s="9" t="s">
        <v>86</v>
      </c>
      <c r="D194" s="13" t="s">
        <v>620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45771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82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 t="s">
        <v>243</v>
      </c>
      <c r="AG194" s="1" t="s">
        <v>123</v>
      </c>
      <c r="AH194" s="1" t="s">
        <v>74</v>
      </c>
      <c r="AI194" s="1">
        <v>2</v>
      </c>
      <c r="AJ194" s="3">
        <v>45771</v>
      </c>
      <c r="AK194" s="3">
        <v>0</v>
      </c>
      <c r="AL194" s="3">
        <v>45762</v>
      </c>
      <c r="AM194" s="3">
        <v>45769</v>
      </c>
      <c r="AN194" s="3">
        <v>45770</v>
      </c>
      <c r="AO194" s="3">
        <v>45770</v>
      </c>
      <c r="AP194" s="3">
        <v>45766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822.3052444444445</v>
      </c>
    </row>
    <row r="195" spans="1:56" ht="28.5" customHeight="1" x14ac:dyDescent="0.45">
      <c r="A195" s="3">
        <v>45724</v>
      </c>
      <c r="B195" s="14" t="s">
        <v>602</v>
      </c>
      <c r="C195" s="9" t="s">
        <v>86</v>
      </c>
      <c r="D195" s="13" t="s">
        <v>328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329</v>
      </c>
      <c r="T195" s="12">
        <v>45771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298</v>
      </c>
      <c r="AG195" s="1" t="s">
        <v>123</v>
      </c>
      <c r="AH195" s="1" t="s">
        <v>74</v>
      </c>
      <c r="AI195" s="1">
        <v>2</v>
      </c>
      <c r="AJ195" s="3">
        <v>45771</v>
      </c>
      <c r="AK195" s="3">
        <v>0</v>
      </c>
      <c r="AL195" s="3">
        <v>45762</v>
      </c>
      <c r="AM195" s="3">
        <v>45769</v>
      </c>
      <c r="AN195" s="3">
        <v>45770</v>
      </c>
      <c r="AO195" s="3">
        <v>45770</v>
      </c>
      <c r="AP195" s="3">
        <v>45766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822.3052444444445</v>
      </c>
    </row>
    <row r="196" spans="1:56" ht="28.5" customHeight="1" x14ac:dyDescent="0.45">
      <c r="A196" s="3">
        <v>45724</v>
      </c>
      <c r="B196" s="14" t="s">
        <v>602</v>
      </c>
      <c r="C196" s="9" t="s">
        <v>86</v>
      </c>
      <c r="D196" s="13" t="s">
        <v>527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329</v>
      </c>
      <c r="T196" s="12">
        <v>45771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298</v>
      </c>
      <c r="AG196" s="1" t="s">
        <v>123</v>
      </c>
      <c r="AH196" s="1" t="s">
        <v>74</v>
      </c>
      <c r="AI196" s="1">
        <v>2</v>
      </c>
      <c r="AJ196" s="3">
        <v>45771</v>
      </c>
      <c r="AK196" s="3">
        <v>0</v>
      </c>
      <c r="AL196" s="3">
        <v>45762</v>
      </c>
      <c r="AM196" s="3">
        <v>45769</v>
      </c>
      <c r="AN196" s="3">
        <v>45770</v>
      </c>
      <c r="AO196" s="3">
        <v>45770</v>
      </c>
      <c r="AP196" s="3">
        <v>45766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45731</v>
      </c>
      <c r="B197" s="14" t="s">
        <v>657</v>
      </c>
      <c r="C197" s="9" t="s">
        <v>86</v>
      </c>
      <c r="D197" s="13" t="s">
        <v>613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45772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82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 t="s">
        <v>243</v>
      </c>
      <c r="AG197" s="1" t="s">
        <v>123</v>
      </c>
      <c r="AH197" s="1" t="s">
        <v>74</v>
      </c>
      <c r="AI197" s="1">
        <v>2</v>
      </c>
      <c r="AJ197" s="3">
        <v>45772</v>
      </c>
      <c r="AK197" s="3">
        <v>0</v>
      </c>
      <c r="AL197" s="3">
        <v>45763</v>
      </c>
      <c r="AM197" s="3">
        <v>45770</v>
      </c>
      <c r="AN197" s="3">
        <v>45771</v>
      </c>
      <c r="AO197" s="3">
        <v>45771</v>
      </c>
      <c r="AP197" s="3">
        <v>45767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822.3052444444445</v>
      </c>
    </row>
    <row r="198" spans="1:56" ht="28.5" customHeight="1" x14ac:dyDescent="0.45">
      <c r="A198" s="3">
        <v>0</v>
      </c>
      <c r="B198" s="14" t="s">
        <v>138</v>
      </c>
      <c r="C198" s="9" t="s">
        <v>86</v>
      </c>
      <c r="D198" s="13" t="s">
        <v>311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45759</v>
      </c>
      <c r="U198" s="11">
        <v>15000</v>
      </c>
      <c r="V198" s="10">
        <v>0</v>
      </c>
      <c r="W198" s="10">
        <v>15000</v>
      </c>
      <c r="X198" s="10">
        <v>0</v>
      </c>
      <c r="Y198" s="10">
        <v>15750</v>
      </c>
      <c r="Z198" s="9" t="s">
        <v>82</v>
      </c>
      <c r="AA198" s="8">
        <v>16135.350000000002</v>
      </c>
      <c r="AB198" s="8">
        <v>0</v>
      </c>
      <c r="AC198" s="8">
        <v>16135.350000000002</v>
      </c>
      <c r="AD198" s="8">
        <v>0</v>
      </c>
      <c r="AE198" s="8">
        <v>0</v>
      </c>
      <c r="AF198" s="8" t="s">
        <v>312</v>
      </c>
      <c r="AG198" s="1" t="s">
        <v>123</v>
      </c>
      <c r="AH198" s="1" t="s">
        <v>74</v>
      </c>
      <c r="AI198" s="1">
        <v>2</v>
      </c>
      <c r="AJ198" s="3">
        <v>45759</v>
      </c>
      <c r="AK198" s="3">
        <v>0</v>
      </c>
      <c r="AL198" s="3">
        <v>45750</v>
      </c>
      <c r="AM198" s="3">
        <v>45757</v>
      </c>
      <c r="AN198" s="3">
        <v>45758</v>
      </c>
      <c r="AO198" s="3">
        <v>45758</v>
      </c>
      <c r="AP198" s="3">
        <v>45754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1233.4578666666669</v>
      </c>
    </row>
    <row r="199" spans="1:56" ht="28.5" customHeight="1" x14ac:dyDescent="0.45">
      <c r="A199" s="3">
        <v>0</v>
      </c>
      <c r="B199" s="14" t="s">
        <v>138</v>
      </c>
      <c r="C199" s="9" t="s">
        <v>86</v>
      </c>
      <c r="D199" s="13" t="s">
        <v>314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45764</v>
      </c>
      <c r="U199" s="11">
        <v>14000</v>
      </c>
      <c r="V199" s="10">
        <v>0</v>
      </c>
      <c r="W199" s="10">
        <v>14000</v>
      </c>
      <c r="X199" s="10">
        <v>0</v>
      </c>
      <c r="Y199" s="10">
        <v>14700</v>
      </c>
      <c r="Z199" s="9" t="s">
        <v>82</v>
      </c>
      <c r="AA199" s="8">
        <v>15059.660000000002</v>
      </c>
      <c r="AB199" s="8">
        <v>0</v>
      </c>
      <c r="AC199" s="8">
        <v>15059.660000000002</v>
      </c>
      <c r="AD199" s="8">
        <v>0</v>
      </c>
      <c r="AE199" s="8">
        <v>0</v>
      </c>
      <c r="AF199" s="8" t="s">
        <v>312</v>
      </c>
      <c r="AG199" s="1" t="s">
        <v>61</v>
      </c>
      <c r="AH199" s="1" t="s">
        <v>74</v>
      </c>
      <c r="AI199" s="1">
        <v>2</v>
      </c>
      <c r="AJ199" s="3">
        <v>45764</v>
      </c>
      <c r="AK199" s="3">
        <v>0</v>
      </c>
      <c r="AL199" s="3">
        <v>45755</v>
      </c>
      <c r="AM199" s="3">
        <v>45762</v>
      </c>
      <c r="AN199" s="3">
        <v>45763</v>
      </c>
      <c r="AO199" s="3">
        <v>45763</v>
      </c>
      <c r="AP199" s="3">
        <v>45759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1151.2273422222224</v>
      </c>
    </row>
    <row r="200" spans="1:56" ht="28.5" customHeight="1" x14ac:dyDescent="0.45">
      <c r="A200" s="3">
        <v>0</v>
      </c>
      <c r="B200" s="14" t="s">
        <v>138</v>
      </c>
      <c r="C200" s="9" t="s">
        <v>86</v>
      </c>
      <c r="D200" s="13" t="s">
        <v>647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45757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82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 t="s">
        <v>312</v>
      </c>
      <c r="AG200" s="1" t="s">
        <v>61</v>
      </c>
      <c r="AH200" s="1" t="s">
        <v>74</v>
      </c>
      <c r="AI200" s="1">
        <v>2</v>
      </c>
      <c r="AJ200" s="3">
        <v>45757</v>
      </c>
      <c r="AK200" s="3">
        <v>0</v>
      </c>
      <c r="AL200" s="3">
        <v>45748</v>
      </c>
      <c r="AM200" s="3">
        <v>45755</v>
      </c>
      <c r="AN200" s="3">
        <v>45756</v>
      </c>
      <c r="AO200" s="3">
        <v>45756</v>
      </c>
      <c r="AP200" s="3">
        <v>45752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411.15262222222225</v>
      </c>
    </row>
    <row r="201" spans="1:56" ht="28.5" customHeight="1" x14ac:dyDescent="0.45">
      <c r="A201" s="3">
        <v>0</v>
      </c>
      <c r="B201" s="14" t="s">
        <v>138</v>
      </c>
      <c r="C201" s="9" t="s">
        <v>86</v>
      </c>
      <c r="D201" s="13" t="s">
        <v>404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232</v>
      </c>
      <c r="T201" s="12">
        <v>45766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21513.800000000003</v>
      </c>
      <c r="AB201" s="8">
        <v>0</v>
      </c>
      <c r="AC201" s="8">
        <v>21513.800000000003</v>
      </c>
      <c r="AD201" s="8">
        <v>0</v>
      </c>
      <c r="AE201" s="8">
        <v>0</v>
      </c>
      <c r="AF201" s="8" t="s">
        <v>432</v>
      </c>
      <c r="AG201" s="1" t="s">
        <v>123</v>
      </c>
      <c r="AH201" s="1" t="s">
        <v>74</v>
      </c>
      <c r="AI201" s="1">
        <v>2</v>
      </c>
      <c r="AJ201" s="3">
        <v>45766</v>
      </c>
      <c r="AK201" s="3">
        <v>0</v>
      </c>
      <c r="AL201" s="3">
        <v>45757</v>
      </c>
      <c r="AM201" s="3">
        <v>45764</v>
      </c>
      <c r="AN201" s="3">
        <v>45765</v>
      </c>
      <c r="AO201" s="3">
        <v>45765</v>
      </c>
      <c r="AP201" s="3">
        <v>45761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1644.610488888889</v>
      </c>
    </row>
    <row r="202" spans="1:56" ht="28.5" customHeight="1" x14ac:dyDescent="0.45">
      <c r="A202" s="3" t="s">
        <v>146</v>
      </c>
      <c r="B202" s="14" t="s">
        <v>146</v>
      </c>
      <c r="C202" s="9" t="s">
        <v>86</v>
      </c>
      <c r="D202" s="13" t="s">
        <v>61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45777</v>
      </c>
      <c r="U202" s="11">
        <v>46000</v>
      </c>
      <c r="V202" s="10">
        <v>0</v>
      </c>
      <c r="W202" s="10">
        <v>46000</v>
      </c>
      <c r="X202" s="10">
        <v>0</v>
      </c>
      <c r="Y202" s="10">
        <v>48300</v>
      </c>
      <c r="Z202" s="9" t="s">
        <v>82</v>
      </c>
      <c r="AA202" s="8">
        <v>49481.740000000005</v>
      </c>
      <c r="AB202" s="8">
        <v>0</v>
      </c>
      <c r="AC202" s="8">
        <v>49481.740000000005</v>
      </c>
      <c r="AD202" s="8">
        <v>0</v>
      </c>
      <c r="AE202" s="8">
        <v>0</v>
      </c>
      <c r="AF202" s="8">
        <v>0</v>
      </c>
      <c r="AG202" s="1" t="s">
        <v>123</v>
      </c>
      <c r="AH202" s="1" t="s">
        <v>74</v>
      </c>
      <c r="AI202" s="1">
        <v>2</v>
      </c>
      <c r="AJ202" s="3">
        <v>45777</v>
      </c>
      <c r="AK202" s="3">
        <v>0</v>
      </c>
      <c r="AL202" s="3">
        <v>45768</v>
      </c>
      <c r="AM202" s="3">
        <v>45775</v>
      </c>
      <c r="AN202" s="3">
        <v>45776</v>
      </c>
      <c r="AO202" s="3">
        <v>45776</v>
      </c>
      <c r="AP202" s="3">
        <v>45772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3782.604124444445</v>
      </c>
    </row>
    <row r="203" spans="1:56" ht="28.5" customHeight="1" x14ac:dyDescent="0.45">
      <c r="A203" s="3" t="s">
        <v>146</v>
      </c>
      <c r="B203" s="14" t="s">
        <v>146</v>
      </c>
      <c r="C203" s="9" t="s">
        <v>152</v>
      </c>
      <c r="D203" s="13" t="s">
        <v>61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112</v>
      </c>
      <c r="T203" s="12">
        <v>45777</v>
      </c>
      <c r="U203" s="11">
        <v>160000</v>
      </c>
      <c r="V203" s="10">
        <v>0</v>
      </c>
      <c r="W203" s="10">
        <v>160000</v>
      </c>
      <c r="X203" s="10">
        <v>0</v>
      </c>
      <c r="Y203" s="10">
        <v>168000</v>
      </c>
      <c r="Z203" s="9" t="s">
        <v>82</v>
      </c>
      <c r="AA203" s="8">
        <v>167640</v>
      </c>
      <c r="AB203" s="8">
        <v>0</v>
      </c>
      <c r="AC203" s="8">
        <v>167640</v>
      </c>
      <c r="AD203" s="8">
        <v>0</v>
      </c>
      <c r="AE203" s="8">
        <v>0</v>
      </c>
      <c r="AF203" s="8">
        <v>0</v>
      </c>
      <c r="AG203" s="1" t="s">
        <v>123</v>
      </c>
      <c r="AH203" s="1" t="s">
        <v>74</v>
      </c>
      <c r="AI203" s="1">
        <v>2</v>
      </c>
      <c r="AJ203" s="3">
        <v>45777</v>
      </c>
      <c r="AK203" s="3">
        <v>0</v>
      </c>
      <c r="AL203" s="3">
        <v>45768</v>
      </c>
      <c r="AM203" s="3">
        <v>45775</v>
      </c>
      <c r="AN203" s="3">
        <v>45776</v>
      </c>
      <c r="AO203" s="3">
        <v>45776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12815.146666666666</v>
      </c>
    </row>
    <row r="204" spans="1:56" ht="28.5" customHeight="1" x14ac:dyDescent="0.45">
      <c r="A204" s="3">
        <v>45731</v>
      </c>
      <c r="B204" s="14" t="s">
        <v>663</v>
      </c>
      <c r="C204" s="9" t="s">
        <v>86</v>
      </c>
      <c r="D204" s="13" t="s">
        <v>612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232</v>
      </c>
      <c r="T204" s="12">
        <v>45779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82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 t="s">
        <v>243</v>
      </c>
      <c r="AG204" s="1" t="s">
        <v>123</v>
      </c>
      <c r="AH204" s="1" t="s">
        <v>74</v>
      </c>
      <c r="AI204" s="1">
        <v>2</v>
      </c>
      <c r="AJ204" s="3">
        <v>45779</v>
      </c>
      <c r="AK204" s="3">
        <v>0</v>
      </c>
      <c r="AL204" s="3">
        <v>45770</v>
      </c>
      <c r="AM204" s="3">
        <v>45777</v>
      </c>
      <c r="AN204" s="3">
        <v>45778</v>
      </c>
      <c r="AO204" s="3">
        <v>45778</v>
      </c>
      <c r="AP204" s="3">
        <v>45774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822.3052444444445</v>
      </c>
    </row>
    <row r="205" spans="1:56" ht="28.5" customHeight="1" x14ac:dyDescent="0.45">
      <c r="A205" s="3">
        <v>45731</v>
      </c>
      <c r="B205" s="14" t="s">
        <v>664</v>
      </c>
      <c r="C205" s="9" t="s">
        <v>86</v>
      </c>
      <c r="D205" s="13" t="s">
        <v>617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232</v>
      </c>
      <c r="T205" s="12">
        <v>45779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 t="s">
        <v>243</v>
      </c>
      <c r="AG205" s="1" t="s">
        <v>123</v>
      </c>
      <c r="AH205" s="1" t="s">
        <v>74</v>
      </c>
      <c r="AI205" s="1">
        <v>2</v>
      </c>
      <c r="AJ205" s="3">
        <v>45779</v>
      </c>
      <c r="AK205" s="3">
        <v>0</v>
      </c>
      <c r="AL205" s="3">
        <v>45770</v>
      </c>
      <c r="AM205" s="3">
        <v>45777</v>
      </c>
      <c r="AN205" s="3">
        <v>45778</v>
      </c>
      <c r="AO205" s="3">
        <v>45778</v>
      </c>
      <c r="AP205" s="3">
        <v>45774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822.3052444444445</v>
      </c>
    </row>
    <row r="206" spans="1:56" ht="28.5" customHeight="1" x14ac:dyDescent="0.45">
      <c r="A206" s="3">
        <v>45731</v>
      </c>
      <c r="B206" s="14" t="s">
        <v>665</v>
      </c>
      <c r="C206" s="9" t="s">
        <v>86</v>
      </c>
      <c r="D206" s="13" t="s">
        <v>623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232</v>
      </c>
      <c r="T206" s="12">
        <v>45779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82</v>
      </c>
      <c r="AA206" s="8">
        <v>10756.900000000001</v>
      </c>
      <c r="AB206" s="8">
        <v>0</v>
      </c>
      <c r="AC206" s="8">
        <v>10756.900000000001</v>
      </c>
      <c r="AD206" s="8">
        <v>0</v>
      </c>
      <c r="AE206" s="8">
        <v>0</v>
      </c>
      <c r="AF206" s="8" t="s">
        <v>243</v>
      </c>
      <c r="AG206" s="1" t="s">
        <v>123</v>
      </c>
      <c r="AH206" s="1" t="s">
        <v>74</v>
      </c>
      <c r="AI206" s="1">
        <v>2</v>
      </c>
      <c r="AJ206" s="3">
        <v>45779</v>
      </c>
      <c r="AK206" s="3">
        <v>0</v>
      </c>
      <c r="AL206" s="3">
        <v>45770</v>
      </c>
      <c r="AM206" s="3">
        <v>45777</v>
      </c>
      <c r="AN206" s="3">
        <v>45778</v>
      </c>
      <c r="AO206" s="3">
        <v>45778</v>
      </c>
      <c r="AP206" s="3">
        <v>45774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822.3052444444445</v>
      </c>
    </row>
    <row r="207" spans="1:56" ht="28.5" customHeight="1" x14ac:dyDescent="0.45">
      <c r="A207" s="3">
        <v>45731</v>
      </c>
      <c r="B207" s="14" t="s">
        <v>664</v>
      </c>
      <c r="C207" s="9" t="s">
        <v>86</v>
      </c>
      <c r="D207" s="13" t="s">
        <v>618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232</v>
      </c>
      <c r="T207" s="12">
        <v>45780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82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 t="s">
        <v>243</v>
      </c>
      <c r="AG207" s="1" t="s">
        <v>123</v>
      </c>
      <c r="AH207" s="1" t="s">
        <v>74</v>
      </c>
      <c r="AI207" s="1">
        <v>2</v>
      </c>
      <c r="AJ207" s="3">
        <v>45780</v>
      </c>
      <c r="AK207" s="3">
        <v>0</v>
      </c>
      <c r="AL207" s="3">
        <v>45771</v>
      </c>
      <c r="AM207" s="3">
        <v>45778</v>
      </c>
      <c r="AN207" s="3">
        <v>45779</v>
      </c>
      <c r="AO207" s="3">
        <v>45779</v>
      </c>
      <c r="AP207" s="3">
        <v>45775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411.15262222222225</v>
      </c>
    </row>
    <row r="208" spans="1:56" ht="28.5" customHeight="1" x14ac:dyDescent="0.45">
      <c r="A208" s="3">
        <v>45731</v>
      </c>
      <c r="B208" s="14" t="s">
        <v>665</v>
      </c>
      <c r="C208" s="9" t="s">
        <v>86</v>
      </c>
      <c r="D208" s="13" t="s">
        <v>624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232</v>
      </c>
      <c r="T208" s="12">
        <v>45785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82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 t="s">
        <v>243</v>
      </c>
      <c r="AG208" s="1" t="s">
        <v>123</v>
      </c>
      <c r="AH208" s="1" t="s">
        <v>74</v>
      </c>
      <c r="AI208" s="1">
        <v>2</v>
      </c>
      <c r="AJ208" s="3">
        <v>45785</v>
      </c>
      <c r="AK208" s="3">
        <v>0</v>
      </c>
      <c r="AL208" s="3">
        <v>45776</v>
      </c>
      <c r="AM208" s="3">
        <v>45783</v>
      </c>
      <c r="AN208" s="3">
        <v>45784</v>
      </c>
      <c r="AO208" s="3">
        <v>45784</v>
      </c>
      <c r="AP208" s="3">
        <v>45780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411.15262222222225</v>
      </c>
    </row>
    <row r="209" spans="1:56" ht="28.5" customHeight="1" x14ac:dyDescent="0.45">
      <c r="A209" s="3">
        <v>45731</v>
      </c>
      <c r="B209" s="14" t="s">
        <v>660</v>
      </c>
      <c r="C209" s="9" t="s">
        <v>86</v>
      </c>
      <c r="D209" s="13" t="s">
        <v>616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45790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243</v>
      </c>
      <c r="AG209" s="1" t="s">
        <v>123</v>
      </c>
      <c r="AH209" s="1" t="s">
        <v>74</v>
      </c>
      <c r="AI209" s="1">
        <v>2</v>
      </c>
      <c r="AJ209" s="3">
        <v>45790</v>
      </c>
      <c r="AK209" s="3">
        <v>0</v>
      </c>
      <c r="AL209" s="3">
        <v>45781</v>
      </c>
      <c r="AM209" s="3">
        <v>45788</v>
      </c>
      <c r="AN209" s="3">
        <v>45789</v>
      </c>
      <c r="AO209" s="3">
        <v>45789</v>
      </c>
      <c r="AP209" s="3">
        <v>45785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411.15262222222225</v>
      </c>
    </row>
    <row r="210" spans="1:56" ht="28.5" customHeight="1" x14ac:dyDescent="0.45">
      <c r="A210" s="3">
        <v>45731</v>
      </c>
      <c r="B210" s="14" t="s">
        <v>663</v>
      </c>
      <c r="C210" s="9" t="s">
        <v>86</v>
      </c>
      <c r="D210" s="13" t="s">
        <v>614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45792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82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 t="s">
        <v>243</v>
      </c>
      <c r="AG210" s="1" t="s">
        <v>122</v>
      </c>
      <c r="AH210" s="1" t="s">
        <v>74</v>
      </c>
      <c r="AI210" s="1">
        <v>2</v>
      </c>
      <c r="AJ210" s="3">
        <v>45792</v>
      </c>
      <c r="AK210" s="3">
        <v>0</v>
      </c>
      <c r="AL210" s="3">
        <v>45783</v>
      </c>
      <c r="AM210" s="3">
        <v>45790</v>
      </c>
      <c r="AN210" s="3">
        <v>45791</v>
      </c>
      <c r="AO210" s="3">
        <v>45791</v>
      </c>
      <c r="AP210" s="3">
        <v>45787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411.15262222222225</v>
      </c>
    </row>
    <row r="211" spans="1:56" ht="28.5" customHeight="1" x14ac:dyDescent="0.45">
      <c r="A211" s="3">
        <v>45728</v>
      </c>
      <c r="B211" s="14" t="s">
        <v>600</v>
      </c>
      <c r="C211" s="9" t="s">
        <v>86</v>
      </c>
      <c r="D211" s="13" t="s">
        <v>601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45793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243</v>
      </c>
      <c r="AG211" s="1" t="s">
        <v>122</v>
      </c>
      <c r="AH211" s="1" t="s">
        <v>74</v>
      </c>
      <c r="AI211" s="1">
        <v>2</v>
      </c>
      <c r="AJ211" s="3">
        <v>45793</v>
      </c>
      <c r="AK211" s="3">
        <v>0</v>
      </c>
      <c r="AL211" s="3">
        <v>45784</v>
      </c>
      <c r="AM211" s="3">
        <v>45791</v>
      </c>
      <c r="AN211" s="3">
        <v>45792</v>
      </c>
      <c r="AO211" s="3">
        <v>45792</v>
      </c>
      <c r="AP211" s="3">
        <v>45788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411.15262222222225</v>
      </c>
    </row>
    <row r="212" spans="1:56" ht="28.5" customHeight="1" x14ac:dyDescent="0.45">
      <c r="A212" s="3">
        <v>45728</v>
      </c>
      <c r="B212" s="14" t="s">
        <v>600</v>
      </c>
      <c r="C212" s="9" t="s">
        <v>86</v>
      </c>
      <c r="D212" s="13" t="s">
        <v>250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45793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82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 t="s">
        <v>243</v>
      </c>
      <c r="AG212" s="1" t="s">
        <v>122</v>
      </c>
      <c r="AH212" s="1" t="s">
        <v>74</v>
      </c>
      <c r="AI212" s="1">
        <v>2</v>
      </c>
      <c r="AJ212" s="3">
        <v>45793</v>
      </c>
      <c r="AK212" s="3">
        <v>0</v>
      </c>
      <c r="AL212" s="3">
        <v>45784</v>
      </c>
      <c r="AM212" s="3">
        <v>45791</v>
      </c>
      <c r="AN212" s="3">
        <v>45792</v>
      </c>
      <c r="AO212" s="3">
        <v>45792</v>
      </c>
      <c r="AP212" s="3">
        <v>45788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411.15262222222225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20</v>
      </c>
      <c r="F213" s="9">
        <v>37</v>
      </c>
      <c r="G213" s="9">
        <v>0</v>
      </c>
      <c r="H213" s="9">
        <v>0</v>
      </c>
      <c r="I213" s="9">
        <v>80</v>
      </c>
      <c r="J213" s="9" t="s">
        <v>57</v>
      </c>
      <c r="K213" s="9">
        <v>3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82</v>
      </c>
      <c r="AA213" s="8">
        <v>1223124.1133099995</v>
      </c>
      <c r="AB213" s="8">
        <v>86891.112809999991</v>
      </c>
      <c r="AC213" s="8">
        <v>1136233.0004999996</v>
      </c>
      <c r="AD213" s="8">
        <v>0</v>
      </c>
      <c r="AE213" s="8">
        <v>0</v>
      </c>
      <c r="AF213" s="8" t="s">
        <v>58</v>
      </c>
      <c r="AG213" s="1" t="s">
        <v>122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0</v>
      </c>
    </row>
    <row r="214" spans="1:56" ht="28.5" customHeight="1" x14ac:dyDescent="0.45">
      <c r="A214" s="3">
        <v>45735</v>
      </c>
      <c r="B214" s="14" t="s">
        <v>666</v>
      </c>
      <c r="C214" s="9" t="s">
        <v>195</v>
      </c>
      <c r="D214" s="13" t="s">
        <v>59</v>
      </c>
      <c r="E214" s="9">
        <v>21</v>
      </c>
      <c r="F214" s="9">
        <v>38</v>
      </c>
      <c r="G214" s="9" t="s">
        <v>60</v>
      </c>
      <c r="H214" s="9">
        <v>0</v>
      </c>
      <c r="I214" s="9">
        <v>69</v>
      </c>
      <c r="J214" s="9" t="s">
        <v>57</v>
      </c>
      <c r="K214" s="9">
        <v>5</v>
      </c>
      <c r="L214" s="9" t="s">
        <v>93</v>
      </c>
      <c r="M214" s="10">
        <v>22</v>
      </c>
      <c r="N214" s="9">
        <v>41</v>
      </c>
      <c r="O214" s="9">
        <v>40</v>
      </c>
      <c r="P214" s="10">
        <v>222.53168396799998</v>
      </c>
      <c r="Q214" s="10">
        <v>0</v>
      </c>
      <c r="R214" s="10">
        <v>222.53168396799998</v>
      </c>
      <c r="S214" s="9" t="s">
        <v>71</v>
      </c>
      <c r="T214" s="12">
        <v>45738</v>
      </c>
      <c r="U214" s="11">
        <v>10000</v>
      </c>
      <c r="V214" s="10">
        <v>0</v>
      </c>
      <c r="W214" s="10">
        <v>10000</v>
      </c>
      <c r="X214" s="10">
        <v>0</v>
      </c>
      <c r="Y214" s="10">
        <v>0</v>
      </c>
      <c r="Z214" s="9" t="s">
        <v>140</v>
      </c>
      <c r="AA214" s="8">
        <v>11036.3</v>
      </c>
      <c r="AB214" s="8">
        <v>11036.3</v>
      </c>
      <c r="AC214" s="8">
        <v>0</v>
      </c>
      <c r="AD214" s="8">
        <v>0</v>
      </c>
      <c r="AE214" s="8">
        <v>0</v>
      </c>
      <c r="AF214" s="8">
        <v>0</v>
      </c>
      <c r="AG214" s="1" t="s">
        <v>123</v>
      </c>
      <c r="AH214" s="1" t="s">
        <v>77</v>
      </c>
      <c r="AI214" s="1">
        <v>3</v>
      </c>
      <c r="AJ214" s="3">
        <v>45738</v>
      </c>
      <c r="AK214" s="3">
        <v>0</v>
      </c>
      <c r="AL214" s="3">
        <v>0</v>
      </c>
      <c r="AM214" s="3">
        <v>0</v>
      </c>
      <c r="AN214" s="3">
        <v>0</v>
      </c>
      <c r="AO214" s="3">
        <v>45735</v>
      </c>
      <c r="AP214" s="3">
        <v>45733</v>
      </c>
      <c r="AQ214" s="3">
        <v>45736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0</v>
      </c>
    </row>
    <row r="215" spans="1:56" ht="28.5" customHeight="1" x14ac:dyDescent="0.45">
      <c r="A215" s="3">
        <v>45735</v>
      </c>
      <c r="B215" s="14" t="s">
        <v>666</v>
      </c>
      <c r="C215" s="9" t="s">
        <v>195</v>
      </c>
      <c r="D215" s="13" t="s">
        <v>59</v>
      </c>
      <c r="E215" s="9">
        <v>21</v>
      </c>
      <c r="F215" s="9">
        <v>38</v>
      </c>
      <c r="G215" s="9" t="s">
        <v>60</v>
      </c>
      <c r="H215" s="9">
        <v>0</v>
      </c>
      <c r="I215" s="9">
        <v>69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45738</v>
      </c>
      <c r="U215" s="11">
        <v>10000</v>
      </c>
      <c r="V215" s="10">
        <v>0</v>
      </c>
      <c r="W215" s="10">
        <v>10000</v>
      </c>
      <c r="X215" s="10">
        <v>0</v>
      </c>
      <c r="Y215" s="10">
        <v>0</v>
      </c>
      <c r="Z215" s="9" t="s">
        <v>140</v>
      </c>
      <c r="AA215" s="8">
        <v>11036.3</v>
      </c>
      <c r="AB215" s="8">
        <v>11036.3</v>
      </c>
      <c r="AC215" s="8">
        <v>0</v>
      </c>
      <c r="AD215" s="8">
        <v>0</v>
      </c>
      <c r="AE215" s="8">
        <v>0</v>
      </c>
      <c r="AF215" s="8">
        <v>0</v>
      </c>
      <c r="AG215" s="1" t="s">
        <v>125</v>
      </c>
      <c r="AH215" s="1" t="s">
        <v>77</v>
      </c>
      <c r="AI215" s="1">
        <v>2</v>
      </c>
      <c r="AJ215" s="3">
        <v>45738</v>
      </c>
      <c r="AK215" s="3">
        <v>0</v>
      </c>
      <c r="AL215" s="3">
        <v>0</v>
      </c>
      <c r="AM215" s="3">
        <v>0</v>
      </c>
      <c r="AN215" s="3">
        <v>0</v>
      </c>
      <c r="AO215" s="3">
        <v>45736</v>
      </c>
      <c r="AP215" s="3">
        <v>45733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 t="s">
        <v>559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45736</v>
      </c>
      <c r="B216" s="14" t="s">
        <v>667</v>
      </c>
      <c r="C216" s="9" t="s">
        <v>668</v>
      </c>
      <c r="D216" s="13" t="s">
        <v>59</v>
      </c>
      <c r="E216" s="9">
        <v>21</v>
      </c>
      <c r="F216" s="9">
        <v>40</v>
      </c>
      <c r="G216" s="9" t="s">
        <v>60</v>
      </c>
      <c r="H216" s="9">
        <v>0</v>
      </c>
      <c r="I216" s="9">
        <v>73</v>
      </c>
      <c r="J216" s="9" t="s">
        <v>57</v>
      </c>
      <c r="K216" s="9">
        <v>5</v>
      </c>
      <c r="L216" s="9" t="s">
        <v>93</v>
      </c>
      <c r="M216" s="10">
        <v>22</v>
      </c>
      <c r="N216" s="9">
        <v>42</v>
      </c>
      <c r="O216" s="9">
        <v>40</v>
      </c>
      <c r="P216" s="10">
        <v>45.591857203199993</v>
      </c>
      <c r="Q216" s="10">
        <v>0</v>
      </c>
      <c r="R216" s="10">
        <v>45.591857203199993</v>
      </c>
      <c r="S216" s="9" t="s">
        <v>71</v>
      </c>
      <c r="T216" s="12">
        <v>45738</v>
      </c>
      <c r="U216" s="11">
        <v>2000</v>
      </c>
      <c r="V216" s="10">
        <v>0</v>
      </c>
      <c r="W216" s="10">
        <v>2000</v>
      </c>
      <c r="X216" s="10">
        <v>0</v>
      </c>
      <c r="Y216" s="10">
        <v>0</v>
      </c>
      <c r="Z216" s="9" t="s">
        <v>140</v>
      </c>
      <c r="AA216" s="8">
        <v>2319.0200000000004</v>
      </c>
      <c r="AB216" s="8">
        <v>0</v>
      </c>
      <c r="AC216" s="8">
        <v>2319.0200000000004</v>
      </c>
      <c r="AD216" s="8">
        <v>0</v>
      </c>
      <c r="AE216" s="8">
        <v>0</v>
      </c>
      <c r="AF216" s="8">
        <v>0</v>
      </c>
      <c r="AG216" s="1" t="s">
        <v>125</v>
      </c>
      <c r="AH216" s="1" t="s">
        <v>77</v>
      </c>
      <c r="AI216" s="1">
        <v>3</v>
      </c>
      <c r="AJ216" s="3">
        <v>45738</v>
      </c>
      <c r="AK216" s="3">
        <v>0</v>
      </c>
      <c r="AL216" s="3">
        <v>0</v>
      </c>
      <c r="AM216" s="3">
        <v>0</v>
      </c>
      <c r="AN216" s="3">
        <v>0</v>
      </c>
      <c r="AO216" s="3">
        <v>45735</v>
      </c>
      <c r="AP216" s="3">
        <v>45733</v>
      </c>
      <c r="AQ216" s="3">
        <v>45736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158.27311499999999</v>
      </c>
    </row>
    <row r="217" spans="1:56" ht="28.5" customHeight="1" x14ac:dyDescent="0.45">
      <c r="A217" s="3" t="s">
        <v>146</v>
      </c>
      <c r="B217" s="14" t="s">
        <v>146</v>
      </c>
      <c r="C217" s="9" t="s">
        <v>273</v>
      </c>
      <c r="D217" s="13" t="s">
        <v>275</v>
      </c>
      <c r="E217" s="9">
        <v>21</v>
      </c>
      <c r="F217" s="9">
        <v>34</v>
      </c>
      <c r="G217" s="9" t="s">
        <v>60</v>
      </c>
      <c r="H217" s="9">
        <v>0</v>
      </c>
      <c r="I217" s="9">
        <v>60</v>
      </c>
      <c r="J217" s="9" t="s">
        <v>57</v>
      </c>
      <c r="K217" s="9">
        <v>5</v>
      </c>
      <c r="L217" s="9" t="s">
        <v>93</v>
      </c>
      <c r="M217" s="10">
        <v>22</v>
      </c>
      <c r="N217" s="9">
        <v>36</v>
      </c>
      <c r="O217" s="9">
        <v>40</v>
      </c>
      <c r="P217" s="10">
        <v>195.39367372799995</v>
      </c>
      <c r="Q217" s="10">
        <v>0</v>
      </c>
      <c r="R217" s="10">
        <v>195.39367372799995</v>
      </c>
      <c r="S217" s="9" t="s">
        <v>67</v>
      </c>
      <c r="T217" s="12">
        <v>45777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140</v>
      </c>
      <c r="AA217" s="8">
        <v>9918.7000000000007</v>
      </c>
      <c r="AB217" s="8">
        <v>0</v>
      </c>
      <c r="AC217" s="8">
        <v>9918.7000000000007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>
        <v>45777</v>
      </c>
      <c r="AK217" s="3">
        <v>0</v>
      </c>
      <c r="AL217" s="3">
        <v>45767</v>
      </c>
      <c r="AM217" s="3">
        <v>45774</v>
      </c>
      <c r="AN217" s="3">
        <v>45775</v>
      </c>
      <c r="AO217" s="3">
        <v>45775</v>
      </c>
      <c r="AP217" s="3">
        <v>45772</v>
      </c>
      <c r="AQ217" s="3">
        <v>45776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676.95127500000001</v>
      </c>
    </row>
    <row r="218" spans="1:56" ht="28.5" customHeight="1" x14ac:dyDescent="0.45">
      <c r="A218" s="3" t="s">
        <v>146</v>
      </c>
      <c r="B218" s="14" t="s">
        <v>146</v>
      </c>
      <c r="C218" s="9" t="s">
        <v>195</v>
      </c>
      <c r="D218" s="13" t="s">
        <v>59</v>
      </c>
      <c r="E218" s="9">
        <v>21</v>
      </c>
      <c r="F218" s="9">
        <v>38</v>
      </c>
      <c r="G218" s="9" t="s">
        <v>60</v>
      </c>
      <c r="H218" s="9">
        <v>0</v>
      </c>
      <c r="I218" s="9">
        <v>69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41</v>
      </c>
      <c r="O218" s="9">
        <v>40</v>
      </c>
      <c r="P218" s="10">
        <v>445.06336793599996</v>
      </c>
      <c r="Q218" s="10">
        <v>0</v>
      </c>
      <c r="R218" s="10">
        <v>445.06336793599996</v>
      </c>
      <c r="S218" s="9" t="s">
        <v>71</v>
      </c>
      <c r="T218" s="12">
        <v>45777</v>
      </c>
      <c r="U218" s="11">
        <v>20000</v>
      </c>
      <c r="V218" s="10">
        <v>0</v>
      </c>
      <c r="W218" s="10">
        <v>20000</v>
      </c>
      <c r="X218" s="10">
        <v>0</v>
      </c>
      <c r="Y218" s="10">
        <v>0</v>
      </c>
      <c r="Z218" s="9" t="s">
        <v>140</v>
      </c>
      <c r="AA218" s="8">
        <v>22072.6</v>
      </c>
      <c r="AB218" s="8">
        <v>0</v>
      </c>
      <c r="AC218" s="8">
        <v>22072.6</v>
      </c>
      <c r="AD218" s="8">
        <v>0</v>
      </c>
      <c r="AE218" s="8">
        <v>0</v>
      </c>
      <c r="AF218" s="8">
        <v>0</v>
      </c>
      <c r="AG218" s="1" t="s">
        <v>122</v>
      </c>
      <c r="AH218" s="1" t="s">
        <v>77</v>
      </c>
      <c r="AI218" s="1">
        <v>3</v>
      </c>
      <c r="AJ218" s="3">
        <v>45777</v>
      </c>
      <c r="AK218" s="3">
        <v>0</v>
      </c>
      <c r="AL218" s="3">
        <v>0</v>
      </c>
      <c r="AM218" s="3">
        <v>0</v>
      </c>
      <c r="AN218" s="3">
        <v>0</v>
      </c>
      <c r="AO218" s="3">
        <v>45774</v>
      </c>
      <c r="AP218" s="3">
        <v>45772</v>
      </c>
      <c r="AQ218" s="3">
        <v>45775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1506.4549499999996</v>
      </c>
    </row>
    <row r="219" spans="1:56" ht="28.5" customHeight="1" x14ac:dyDescent="0.45">
      <c r="A219" s="3" t="s">
        <v>146</v>
      </c>
      <c r="B219" s="14" t="s">
        <v>146</v>
      </c>
      <c r="C219" s="9" t="s">
        <v>195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45777</v>
      </c>
      <c r="U219" s="11">
        <v>20000</v>
      </c>
      <c r="V219" s="10">
        <v>0</v>
      </c>
      <c r="W219" s="10">
        <v>20000</v>
      </c>
      <c r="X219" s="10">
        <v>0</v>
      </c>
      <c r="Y219" s="10">
        <v>0</v>
      </c>
      <c r="Z219" s="9" t="s">
        <v>140</v>
      </c>
      <c r="AA219" s="8">
        <v>22072.6</v>
      </c>
      <c r="AB219" s="8">
        <v>0</v>
      </c>
      <c r="AC219" s="8">
        <v>22072.6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77</v>
      </c>
      <c r="AI219" s="1">
        <v>2</v>
      </c>
      <c r="AJ219" s="3">
        <v>45777</v>
      </c>
      <c r="AK219" s="3">
        <v>0</v>
      </c>
      <c r="AL219" s="3">
        <v>0</v>
      </c>
      <c r="AM219" s="3">
        <v>0</v>
      </c>
      <c r="AN219" s="3">
        <v>0</v>
      </c>
      <c r="AO219" s="3">
        <v>45775</v>
      </c>
      <c r="AP219" s="3">
        <v>45772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1506.4549499999996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140</v>
      </c>
      <c r="AA220" s="8">
        <v>78455.51999999999</v>
      </c>
      <c r="AB220" s="8">
        <v>22072.6</v>
      </c>
      <c r="AC220" s="8">
        <v>56382.92</v>
      </c>
      <c r="AD220" s="8">
        <v>0</v>
      </c>
      <c r="AE220" s="8">
        <v>0</v>
      </c>
      <c r="AF220" s="8" t="s">
        <v>58</v>
      </c>
      <c r="AG220" s="1" t="s">
        <v>122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45727</v>
      </c>
      <c r="B221" s="14" t="s">
        <v>603</v>
      </c>
      <c r="C221" s="9" t="s">
        <v>115</v>
      </c>
      <c r="D221" s="13" t="s">
        <v>555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67</v>
      </c>
      <c r="T221" s="12">
        <v>45741</v>
      </c>
      <c r="U221" s="11">
        <v>5000</v>
      </c>
      <c r="V221" s="10">
        <v>4983</v>
      </c>
      <c r="W221" s="10">
        <v>17</v>
      </c>
      <c r="X221" s="10">
        <v>21150</v>
      </c>
      <c r="Y221" s="10">
        <v>0</v>
      </c>
      <c r="Z221" s="9" t="s">
        <v>128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124</v>
      </c>
      <c r="AH221" s="1" t="s">
        <v>68</v>
      </c>
      <c r="AI221" s="1">
        <v>4</v>
      </c>
      <c r="AJ221" s="3">
        <v>45741</v>
      </c>
      <c r="AK221" s="3">
        <v>45737</v>
      </c>
      <c r="AL221" s="3">
        <v>45731</v>
      </c>
      <c r="AM221" s="3">
        <v>45738</v>
      </c>
      <c r="AN221" s="3">
        <v>45739</v>
      </c>
      <c r="AO221" s="3">
        <v>45739</v>
      </c>
      <c r="AP221" s="3">
        <v>45736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129</v>
      </c>
      <c r="BD221" s="56">
        <v>0</v>
      </c>
    </row>
    <row r="222" spans="1:56" ht="28.5" customHeight="1" x14ac:dyDescent="0.45">
      <c r="A222" s="3">
        <v>45727</v>
      </c>
      <c r="B222" s="14" t="s">
        <v>603</v>
      </c>
      <c r="C222" s="9" t="s">
        <v>115</v>
      </c>
      <c r="D222" s="13" t="s">
        <v>262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>
        <v>45741</v>
      </c>
      <c r="U222" s="11">
        <v>30000</v>
      </c>
      <c r="V222" s="10">
        <v>25000</v>
      </c>
      <c r="W222" s="10">
        <v>5000</v>
      </c>
      <c r="X222" s="10">
        <v>30700</v>
      </c>
      <c r="Y222" s="10">
        <v>0</v>
      </c>
      <c r="Z222" s="9" t="s">
        <v>128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125</v>
      </c>
      <c r="AH222" s="1" t="s">
        <v>68</v>
      </c>
      <c r="AI222" s="1">
        <v>4</v>
      </c>
      <c r="AJ222" s="3">
        <v>45741</v>
      </c>
      <c r="AK222" s="3">
        <v>45737</v>
      </c>
      <c r="AL222" s="3">
        <v>45731</v>
      </c>
      <c r="AM222" s="3">
        <v>45738</v>
      </c>
      <c r="AN222" s="3">
        <v>45739</v>
      </c>
      <c r="AO222" s="3">
        <v>45739</v>
      </c>
      <c r="AP222" s="3">
        <v>45736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129</v>
      </c>
      <c r="BD222" s="56">
        <v>0</v>
      </c>
    </row>
    <row r="223" spans="1:56" ht="28.5" customHeight="1" x14ac:dyDescent="0.45">
      <c r="A223" s="3">
        <v>45727</v>
      </c>
      <c r="B223" s="14" t="s">
        <v>581</v>
      </c>
      <c r="C223" s="9" t="s">
        <v>115</v>
      </c>
      <c r="D223" s="13" t="s">
        <v>296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>
        <v>45741</v>
      </c>
      <c r="U223" s="11">
        <v>5000</v>
      </c>
      <c r="V223" s="10">
        <v>0</v>
      </c>
      <c r="W223" s="10">
        <v>5000</v>
      </c>
      <c r="X223" s="10">
        <v>5400</v>
      </c>
      <c r="Y223" s="10">
        <v>0</v>
      </c>
      <c r="Z223" s="9" t="s">
        <v>128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61</v>
      </c>
      <c r="AH223" s="1" t="s">
        <v>68</v>
      </c>
      <c r="AI223" s="1">
        <v>4</v>
      </c>
      <c r="AJ223" s="3">
        <v>45741</v>
      </c>
      <c r="AK223" s="3">
        <v>45737</v>
      </c>
      <c r="AL223" s="3">
        <v>45731</v>
      </c>
      <c r="AM223" s="3">
        <v>45738</v>
      </c>
      <c r="AN223" s="3">
        <v>45739</v>
      </c>
      <c r="AO223" s="3">
        <v>45739</v>
      </c>
      <c r="AP223" s="3">
        <v>45736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129</v>
      </c>
      <c r="BD223" s="56">
        <v>0</v>
      </c>
    </row>
    <row r="224" spans="1:56" ht="28.5" customHeight="1" x14ac:dyDescent="0.45">
      <c r="A224" s="3">
        <v>45727</v>
      </c>
      <c r="B224" s="14" t="s">
        <v>581</v>
      </c>
      <c r="C224" s="9" t="s">
        <v>115</v>
      </c>
      <c r="D224" s="13" t="s">
        <v>556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45741</v>
      </c>
      <c r="U224" s="11">
        <v>15000</v>
      </c>
      <c r="V224" s="10">
        <v>0</v>
      </c>
      <c r="W224" s="10">
        <v>15000</v>
      </c>
      <c r="X224" s="10">
        <v>16000</v>
      </c>
      <c r="Y224" s="10">
        <v>0</v>
      </c>
      <c r="Z224" s="9" t="s">
        <v>128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122</v>
      </c>
      <c r="AH224" s="1" t="s">
        <v>68</v>
      </c>
      <c r="AI224" s="1">
        <v>4</v>
      </c>
      <c r="AJ224" s="3">
        <v>45741</v>
      </c>
      <c r="AK224" s="3">
        <v>45737</v>
      </c>
      <c r="AL224" s="3">
        <v>45731</v>
      </c>
      <c r="AM224" s="3">
        <v>45738</v>
      </c>
      <c r="AN224" s="3">
        <v>45739</v>
      </c>
      <c r="AO224" s="3">
        <v>45739</v>
      </c>
      <c r="AP224" s="3">
        <v>45736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129</v>
      </c>
      <c r="BD224" s="56">
        <v>0</v>
      </c>
    </row>
    <row r="225" spans="1:56" ht="28.5" customHeight="1" x14ac:dyDescent="0.45">
      <c r="A225" s="3">
        <v>45734</v>
      </c>
      <c r="B225" s="14" t="s">
        <v>648</v>
      </c>
      <c r="C225" s="9" t="s">
        <v>115</v>
      </c>
      <c r="D225" s="13" t="s">
        <v>59</v>
      </c>
      <c r="E225" s="9">
        <v>21</v>
      </c>
      <c r="F225" s="9">
        <v>37</v>
      </c>
      <c r="G225" s="9" t="s">
        <v>60</v>
      </c>
      <c r="H225" s="9" t="s">
        <v>76</v>
      </c>
      <c r="I225" s="9">
        <v>100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45741</v>
      </c>
      <c r="U225" s="11">
        <v>20000</v>
      </c>
      <c r="V225" s="10">
        <v>0</v>
      </c>
      <c r="W225" s="10">
        <v>20000</v>
      </c>
      <c r="X225" s="10">
        <v>0</v>
      </c>
      <c r="Y225" s="10">
        <v>0</v>
      </c>
      <c r="Z225" s="9" t="s">
        <v>128</v>
      </c>
      <c r="AA225" s="8">
        <v>21513.800000000003</v>
      </c>
      <c r="AB225" s="8">
        <v>21513.800000000003</v>
      </c>
      <c r="AC225" s="8">
        <v>0</v>
      </c>
      <c r="AD225" s="8">
        <v>21513.800000000003</v>
      </c>
      <c r="AE225" s="8">
        <v>0</v>
      </c>
      <c r="AF225" s="8">
        <v>0</v>
      </c>
      <c r="AG225" s="1" t="s">
        <v>61</v>
      </c>
      <c r="AH225" s="1" t="s">
        <v>163</v>
      </c>
      <c r="AI225" s="1">
        <v>2</v>
      </c>
      <c r="AJ225" s="3">
        <v>45741</v>
      </c>
      <c r="AK225" s="3">
        <v>45739</v>
      </c>
      <c r="AL225" s="3">
        <v>0</v>
      </c>
      <c r="AM225" s="3">
        <v>0</v>
      </c>
      <c r="AN225" s="3">
        <v>0</v>
      </c>
      <c r="AO225" s="3">
        <v>45740</v>
      </c>
      <c r="AP225" s="3">
        <v>45736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158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129</v>
      </c>
      <c r="BD225" s="56">
        <v>0</v>
      </c>
    </row>
    <row r="226" spans="1:56" ht="28.5" customHeight="1" x14ac:dyDescent="0.45">
      <c r="A226" s="3" t="s">
        <v>146</v>
      </c>
      <c r="B226" s="14" t="s">
        <v>146</v>
      </c>
      <c r="C226" s="9" t="s">
        <v>207</v>
      </c>
      <c r="D226" s="13" t="s">
        <v>61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92</v>
      </c>
      <c r="M226" s="10">
        <v>22</v>
      </c>
      <c r="N226" s="9">
        <v>40</v>
      </c>
      <c r="O226" s="9">
        <v>40</v>
      </c>
      <c r="P226" s="10">
        <v>651.31224575999988</v>
      </c>
      <c r="Q226" s="10">
        <v>0</v>
      </c>
      <c r="R226" s="10">
        <v>651.31224575999988</v>
      </c>
      <c r="S226" s="9" t="s">
        <v>114</v>
      </c>
      <c r="T226" s="12">
        <v>45746</v>
      </c>
      <c r="U226" s="11">
        <v>30000</v>
      </c>
      <c r="V226" s="10">
        <v>0</v>
      </c>
      <c r="W226" s="10">
        <v>30000</v>
      </c>
      <c r="X226" s="10">
        <v>0</v>
      </c>
      <c r="Y226" s="10">
        <v>31500</v>
      </c>
      <c r="Z226" s="9" t="s">
        <v>128</v>
      </c>
      <c r="AA226" s="8">
        <v>32270.700000000004</v>
      </c>
      <c r="AB226" s="8">
        <v>32270.700000000004</v>
      </c>
      <c r="AC226" s="8">
        <v>0</v>
      </c>
      <c r="AD226" s="8">
        <v>32270.700000000004</v>
      </c>
      <c r="AE226" s="8">
        <v>0</v>
      </c>
      <c r="AF226" s="8">
        <v>0</v>
      </c>
      <c r="AG226" s="1" t="s">
        <v>61</v>
      </c>
      <c r="AH226" s="1" t="s">
        <v>68</v>
      </c>
      <c r="AI226" s="1">
        <v>4</v>
      </c>
      <c r="AJ226" s="3">
        <v>45746</v>
      </c>
      <c r="AK226" s="3">
        <v>45742</v>
      </c>
      <c r="AL226" s="3">
        <v>45736</v>
      </c>
      <c r="AM226" s="3">
        <v>45743</v>
      </c>
      <c r="AN226" s="3">
        <v>45744</v>
      </c>
      <c r="AO226" s="3">
        <v>45744</v>
      </c>
      <c r="AP226" s="3">
        <v>45741</v>
      </c>
      <c r="AQ226" s="3">
        <v>45745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129</v>
      </c>
      <c r="BD226" s="56">
        <v>0</v>
      </c>
    </row>
    <row r="227" spans="1:56" ht="28.5" customHeight="1" x14ac:dyDescent="0.45">
      <c r="A227" s="3">
        <v>45693</v>
      </c>
      <c r="B227" s="14" t="s">
        <v>401</v>
      </c>
      <c r="C227" s="9" t="s">
        <v>111</v>
      </c>
      <c r="D227" s="13" t="s">
        <v>192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91</v>
      </c>
      <c r="M227" s="10">
        <v>22</v>
      </c>
      <c r="N227" s="9">
        <v>42</v>
      </c>
      <c r="O227" s="9">
        <v>40</v>
      </c>
      <c r="P227" s="10">
        <v>0.43312264343039991</v>
      </c>
      <c r="Q227" s="10">
        <v>0</v>
      </c>
      <c r="R227" s="10">
        <v>0.43312264343039991</v>
      </c>
      <c r="S227" s="9" t="s">
        <v>67</v>
      </c>
      <c r="T227" s="12">
        <v>45754</v>
      </c>
      <c r="U227" s="11">
        <v>5000</v>
      </c>
      <c r="V227" s="10">
        <v>4981</v>
      </c>
      <c r="W227" s="10">
        <v>19</v>
      </c>
      <c r="X227" s="10">
        <v>5398</v>
      </c>
      <c r="Y227" s="10">
        <v>0</v>
      </c>
      <c r="Z227" s="9" t="s">
        <v>128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61</v>
      </c>
      <c r="AH227" s="1" t="s">
        <v>68</v>
      </c>
      <c r="AI227" s="1">
        <v>4</v>
      </c>
      <c r="AJ227" s="3">
        <v>45754</v>
      </c>
      <c r="AK227" s="3">
        <v>45750</v>
      </c>
      <c r="AL227" s="3">
        <v>45744</v>
      </c>
      <c r="AM227" s="3">
        <v>45751</v>
      </c>
      <c r="AN227" s="3">
        <v>45752</v>
      </c>
      <c r="AO227" s="3">
        <v>45752</v>
      </c>
      <c r="AP227" s="3">
        <v>45749</v>
      </c>
      <c r="AQ227" s="3">
        <v>45753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129</v>
      </c>
      <c r="BD227" s="56">
        <v>0</v>
      </c>
    </row>
    <row r="228" spans="1:56" ht="28.5" customHeight="1" x14ac:dyDescent="0.45">
      <c r="A228" s="3" t="s">
        <v>146</v>
      </c>
      <c r="B228" s="14" t="s">
        <v>146</v>
      </c>
      <c r="C228" s="9" t="s">
        <v>115</v>
      </c>
      <c r="D228" s="13" t="s">
        <v>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45777</v>
      </c>
      <c r="U228" s="11">
        <v>40000</v>
      </c>
      <c r="V228" s="10">
        <v>0</v>
      </c>
      <c r="W228" s="10">
        <v>40000</v>
      </c>
      <c r="X228" s="10">
        <v>0</v>
      </c>
      <c r="Y228" s="10">
        <v>42000</v>
      </c>
      <c r="Z228" s="9" t="s">
        <v>128</v>
      </c>
      <c r="AA228" s="8">
        <v>43027.600000000006</v>
      </c>
      <c r="AB228" s="8">
        <v>43027.600000000006</v>
      </c>
      <c r="AC228" s="8">
        <v>0</v>
      </c>
      <c r="AD228" s="8">
        <v>43027.600000000006</v>
      </c>
      <c r="AE228" s="8">
        <v>0</v>
      </c>
      <c r="AF228" s="8">
        <v>0</v>
      </c>
      <c r="AG228" s="1" t="s">
        <v>123</v>
      </c>
      <c r="AH228" s="1" t="s">
        <v>68</v>
      </c>
      <c r="AI228" s="1">
        <v>4</v>
      </c>
      <c r="AJ228" s="3">
        <v>45777</v>
      </c>
      <c r="AK228" s="3">
        <v>45773</v>
      </c>
      <c r="AL228" s="3">
        <v>45767</v>
      </c>
      <c r="AM228" s="3">
        <v>45774</v>
      </c>
      <c r="AN228" s="3">
        <v>45775</v>
      </c>
      <c r="AO228" s="3">
        <v>45775</v>
      </c>
      <c r="AP228" s="3">
        <v>45772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129</v>
      </c>
      <c r="BD228" s="56">
        <v>0</v>
      </c>
    </row>
    <row r="229" spans="1:56" ht="28.5" customHeight="1" x14ac:dyDescent="0.45">
      <c r="A229" s="3" t="s">
        <v>146</v>
      </c>
      <c r="B229" s="14" t="s">
        <v>146</v>
      </c>
      <c r="C229" s="9" t="s">
        <v>207</v>
      </c>
      <c r="D229" s="13" t="s">
        <v>61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>
        <v>22</v>
      </c>
      <c r="N229" s="9">
        <v>40</v>
      </c>
      <c r="O229" s="9">
        <v>40</v>
      </c>
      <c r="P229" s="10">
        <v>651.31224575999988</v>
      </c>
      <c r="Q229" s="10">
        <v>0</v>
      </c>
      <c r="R229" s="10">
        <v>651.31224575999988</v>
      </c>
      <c r="S229" s="9" t="s">
        <v>114</v>
      </c>
      <c r="T229" s="12">
        <v>45777</v>
      </c>
      <c r="U229" s="11">
        <v>30000</v>
      </c>
      <c r="V229" s="10">
        <v>0</v>
      </c>
      <c r="W229" s="10">
        <v>30000</v>
      </c>
      <c r="X229" s="10">
        <v>0</v>
      </c>
      <c r="Y229" s="10">
        <v>31500</v>
      </c>
      <c r="Z229" s="9" t="s">
        <v>128</v>
      </c>
      <c r="AA229" s="8">
        <v>32270.700000000004</v>
      </c>
      <c r="AB229" s="8">
        <v>32270.700000000004</v>
      </c>
      <c r="AC229" s="8">
        <v>0</v>
      </c>
      <c r="AD229" s="8">
        <v>32270.700000000004</v>
      </c>
      <c r="AE229" s="8">
        <v>0</v>
      </c>
      <c r="AF229" s="8">
        <v>0</v>
      </c>
      <c r="AG229" s="1" t="s">
        <v>61</v>
      </c>
      <c r="AH229" s="1" t="s">
        <v>68</v>
      </c>
      <c r="AI229" s="1">
        <v>4</v>
      </c>
      <c r="AJ229" s="3">
        <v>45777</v>
      </c>
      <c r="AK229" s="3">
        <v>45773</v>
      </c>
      <c r="AL229" s="3">
        <v>45767</v>
      </c>
      <c r="AM229" s="3">
        <v>45774</v>
      </c>
      <c r="AN229" s="3">
        <v>45775</v>
      </c>
      <c r="AO229" s="3">
        <v>45775</v>
      </c>
      <c r="AP229" s="3">
        <v>45772</v>
      </c>
      <c r="AQ229" s="3">
        <v>45776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129</v>
      </c>
      <c r="BD229" s="56">
        <v>0</v>
      </c>
    </row>
    <row r="230" spans="1:56" ht="28.5" customHeight="1" x14ac:dyDescent="0.45">
      <c r="A230" s="3" t="s">
        <v>146</v>
      </c>
      <c r="B230" s="14" t="s">
        <v>146</v>
      </c>
      <c r="C230" s="9" t="s">
        <v>350</v>
      </c>
      <c r="D230" s="13" t="s">
        <v>61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>
        <v>22</v>
      </c>
      <c r="N230" s="9">
        <v>40</v>
      </c>
      <c r="O230" s="9">
        <v>40</v>
      </c>
      <c r="P230" s="10">
        <v>217.10408191999997</v>
      </c>
      <c r="Q230" s="10">
        <v>0</v>
      </c>
      <c r="R230" s="10">
        <v>217.10408191999997</v>
      </c>
      <c r="S230" s="9" t="s">
        <v>114</v>
      </c>
      <c r="T230" s="12">
        <v>45777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128</v>
      </c>
      <c r="AA230" s="8">
        <v>10756.900000000001</v>
      </c>
      <c r="AB230" s="8">
        <v>10756.900000000001</v>
      </c>
      <c r="AC230" s="8">
        <v>0</v>
      </c>
      <c r="AD230" s="8">
        <v>10756.900000000001</v>
      </c>
      <c r="AE230" s="8">
        <v>0</v>
      </c>
      <c r="AF230" s="8">
        <v>0</v>
      </c>
      <c r="AG230" s="1" t="s">
        <v>123</v>
      </c>
      <c r="AH230" s="1" t="s">
        <v>68</v>
      </c>
      <c r="AI230" s="1">
        <v>4</v>
      </c>
      <c r="AJ230" s="3">
        <v>45777</v>
      </c>
      <c r="AK230" s="3">
        <v>45773</v>
      </c>
      <c r="AL230" s="3">
        <v>45767</v>
      </c>
      <c r="AM230" s="3">
        <v>45774</v>
      </c>
      <c r="AN230" s="3">
        <v>45775</v>
      </c>
      <c r="AO230" s="3">
        <v>45775</v>
      </c>
      <c r="AP230" s="3">
        <v>45772</v>
      </c>
      <c r="AQ230" s="3">
        <v>45776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129</v>
      </c>
      <c r="BD230" s="56">
        <v>0</v>
      </c>
    </row>
    <row r="231" spans="1:56" ht="28.5" customHeight="1" x14ac:dyDescent="0.45">
      <c r="A231" s="3" t="s">
        <v>146</v>
      </c>
      <c r="B231" s="14" t="s">
        <v>146</v>
      </c>
      <c r="C231" s="9" t="s">
        <v>113</v>
      </c>
      <c r="D231" s="13" t="s">
        <v>159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45777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128</v>
      </c>
      <c r="AA231" s="8">
        <v>21513.800000000003</v>
      </c>
      <c r="AB231" s="8">
        <v>0</v>
      </c>
      <c r="AC231" s="8">
        <v>21513.800000000003</v>
      </c>
      <c r="AD231" s="8">
        <v>0</v>
      </c>
      <c r="AE231" s="8">
        <v>21513.800000000003</v>
      </c>
      <c r="AF231" s="8">
        <v>0</v>
      </c>
      <c r="AG231" s="1" t="s">
        <v>123</v>
      </c>
      <c r="AH231" s="1" t="s">
        <v>68</v>
      </c>
      <c r="AI231" s="1">
        <v>4</v>
      </c>
      <c r="AJ231" s="3">
        <v>45777</v>
      </c>
      <c r="AK231" s="3">
        <v>45773</v>
      </c>
      <c r="AL231" s="3">
        <v>45767</v>
      </c>
      <c r="AM231" s="3">
        <v>45774</v>
      </c>
      <c r="AN231" s="3">
        <v>45775</v>
      </c>
      <c r="AO231" s="3">
        <v>45775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129</v>
      </c>
      <c r="BD231" s="56">
        <v>1547.1290706666666</v>
      </c>
    </row>
    <row r="232" spans="1:56" ht="28.5" customHeight="1" x14ac:dyDescent="0.45">
      <c r="A232" s="3" t="s">
        <v>146</v>
      </c>
      <c r="B232" s="14" t="s">
        <v>146</v>
      </c>
      <c r="C232" s="9" t="s">
        <v>111</v>
      </c>
      <c r="D232" s="13" t="s">
        <v>61</v>
      </c>
      <c r="E232" s="9">
        <v>21</v>
      </c>
      <c r="F232" s="9">
        <v>40</v>
      </c>
      <c r="G232" s="9" t="s">
        <v>60</v>
      </c>
      <c r="H232" s="9" t="s">
        <v>66</v>
      </c>
      <c r="I232" s="9">
        <v>108</v>
      </c>
      <c r="J232" s="9" t="s">
        <v>57</v>
      </c>
      <c r="K232" s="9">
        <v>5</v>
      </c>
      <c r="L232" s="9" t="s">
        <v>91</v>
      </c>
      <c r="M232" s="10">
        <v>22</v>
      </c>
      <c r="N232" s="9">
        <v>42</v>
      </c>
      <c r="O232" s="9">
        <v>40</v>
      </c>
      <c r="P232" s="10">
        <v>227.95928601599996</v>
      </c>
      <c r="Q232" s="10">
        <v>0</v>
      </c>
      <c r="R232" s="10">
        <v>227.95928601599996</v>
      </c>
      <c r="S232" s="9" t="s">
        <v>67</v>
      </c>
      <c r="T232" s="12">
        <v>45777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128</v>
      </c>
      <c r="AA232" s="8">
        <v>11595.1</v>
      </c>
      <c r="AB232" s="8">
        <v>11595.1</v>
      </c>
      <c r="AC232" s="8">
        <v>0</v>
      </c>
      <c r="AD232" s="8">
        <v>11595.1</v>
      </c>
      <c r="AE232" s="8">
        <v>0</v>
      </c>
      <c r="AF232" s="8">
        <v>0</v>
      </c>
      <c r="AG232" s="1" t="s">
        <v>123</v>
      </c>
      <c r="AH232" s="1" t="s">
        <v>68</v>
      </c>
      <c r="AI232" s="1">
        <v>4</v>
      </c>
      <c r="AJ232" s="3">
        <v>45777</v>
      </c>
      <c r="AK232" s="3">
        <v>45773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45776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129</v>
      </c>
      <c r="BD232" s="56">
        <v>0</v>
      </c>
    </row>
    <row r="233" spans="1:56" ht="28.5" customHeight="1" x14ac:dyDescent="0.45">
      <c r="A233" s="3">
        <v>45631</v>
      </c>
      <c r="B233" s="14" t="s">
        <v>270</v>
      </c>
      <c r="C233" s="9" t="s">
        <v>113</v>
      </c>
      <c r="D233" s="13" t="s">
        <v>159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 t="s">
        <v>63</v>
      </c>
      <c r="U233" s="11">
        <v>16000</v>
      </c>
      <c r="V233" s="10">
        <v>0</v>
      </c>
      <c r="W233" s="10">
        <v>16000</v>
      </c>
      <c r="X233" s="10">
        <v>0</v>
      </c>
      <c r="Y233" s="10">
        <v>16800</v>
      </c>
      <c r="Z233" s="9" t="s">
        <v>128</v>
      </c>
      <c r="AA233" s="8">
        <v>17211.04</v>
      </c>
      <c r="AB233" s="8">
        <v>17211.04</v>
      </c>
      <c r="AC233" s="8">
        <v>0</v>
      </c>
      <c r="AD233" s="8">
        <v>17211.04</v>
      </c>
      <c r="AE233" s="8">
        <v>0</v>
      </c>
      <c r="AF233" s="8">
        <v>0</v>
      </c>
      <c r="AG233" s="1" t="s">
        <v>123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 t="s">
        <v>331</v>
      </c>
      <c r="AZ233" s="2">
        <v>0</v>
      </c>
      <c r="BA233" s="2">
        <v>0</v>
      </c>
      <c r="BB233" s="2">
        <v>0</v>
      </c>
      <c r="BC233" s="1" t="s">
        <v>129</v>
      </c>
      <c r="BD233" s="56">
        <v>0</v>
      </c>
    </row>
    <row r="234" spans="1:56" ht="28.5" customHeight="1" x14ac:dyDescent="0.45">
      <c r="A234" s="3">
        <v>45628</v>
      </c>
      <c r="B234" s="14" t="s">
        <v>263</v>
      </c>
      <c r="C234" s="9" t="s">
        <v>113</v>
      </c>
      <c r="D234" s="13" t="s">
        <v>159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 t="s">
        <v>63</v>
      </c>
      <c r="U234" s="11">
        <v>16000</v>
      </c>
      <c r="V234" s="10">
        <v>1759</v>
      </c>
      <c r="W234" s="10">
        <v>14241</v>
      </c>
      <c r="X234" s="10">
        <v>0</v>
      </c>
      <c r="Y234" s="10">
        <v>14953.050000000001</v>
      </c>
      <c r="Z234" s="9" t="s">
        <v>128</v>
      </c>
      <c r="AA234" s="8">
        <v>15318.901290000002</v>
      </c>
      <c r="AB234" s="8">
        <v>15318.901290000002</v>
      </c>
      <c r="AC234" s="8">
        <v>0</v>
      </c>
      <c r="AD234" s="8">
        <v>15318.901290000002</v>
      </c>
      <c r="AE234" s="8">
        <v>0</v>
      </c>
      <c r="AF234" s="8">
        <v>0</v>
      </c>
      <c r="AG234" s="1" t="s">
        <v>123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 t="s">
        <v>330</v>
      </c>
      <c r="AZ234" s="2">
        <v>0</v>
      </c>
      <c r="BA234" s="2">
        <v>0</v>
      </c>
      <c r="BB234" s="2">
        <v>0</v>
      </c>
      <c r="BC234" s="1" t="s">
        <v>129</v>
      </c>
      <c r="BD234" s="56">
        <v>0</v>
      </c>
    </row>
    <row r="235" spans="1:56" ht="28.5" customHeight="1" x14ac:dyDescent="0.45">
      <c r="A235" s="3">
        <v>45631</v>
      </c>
      <c r="B235" s="14" t="s">
        <v>271</v>
      </c>
      <c r="C235" s="9" t="s">
        <v>113</v>
      </c>
      <c r="D235" s="13" t="s">
        <v>159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 t="s">
        <v>63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128</v>
      </c>
      <c r="AA235" s="8">
        <v>17211.04</v>
      </c>
      <c r="AB235" s="8">
        <v>17211.04</v>
      </c>
      <c r="AC235" s="8">
        <v>0</v>
      </c>
      <c r="AD235" s="8">
        <v>17211.04</v>
      </c>
      <c r="AE235" s="8">
        <v>0</v>
      </c>
      <c r="AF235" s="8">
        <v>0</v>
      </c>
      <c r="AG235" s="1" t="s">
        <v>123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 t="s">
        <v>332</v>
      </c>
      <c r="AZ235" s="2">
        <v>0</v>
      </c>
      <c r="BA235" s="2">
        <v>0</v>
      </c>
      <c r="BB235" s="2">
        <v>0</v>
      </c>
      <c r="BC235" s="1" t="s">
        <v>129</v>
      </c>
      <c r="BD235" s="56">
        <v>0</v>
      </c>
    </row>
    <row r="236" spans="1:56" ht="28.5" customHeight="1" x14ac:dyDescent="0.45">
      <c r="A236" s="3">
        <v>45693</v>
      </c>
      <c r="B236" s="14" t="s">
        <v>400</v>
      </c>
      <c r="C236" s="9" t="s">
        <v>111</v>
      </c>
      <c r="D236" s="13" t="s">
        <v>397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91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128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123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129</v>
      </c>
      <c r="BD236" s="56">
        <v>0</v>
      </c>
    </row>
    <row r="237" spans="1:56" ht="28.5" customHeight="1" x14ac:dyDescent="0.45">
      <c r="A237" s="3">
        <v>45693</v>
      </c>
      <c r="B237" s="14" t="s">
        <v>401</v>
      </c>
      <c r="C237" s="9" t="s">
        <v>111</v>
      </c>
      <c r="D237" s="13" t="s">
        <v>192</v>
      </c>
      <c r="E237" s="9">
        <v>21</v>
      </c>
      <c r="F237" s="9">
        <v>40</v>
      </c>
      <c r="G237" s="9" t="s">
        <v>60</v>
      </c>
      <c r="H237" s="9" t="s">
        <v>66</v>
      </c>
      <c r="I237" s="9">
        <v>108</v>
      </c>
      <c r="J237" s="9" t="s">
        <v>57</v>
      </c>
      <c r="K237" s="9">
        <v>5</v>
      </c>
      <c r="L237" s="9" t="s">
        <v>91</v>
      </c>
      <c r="M237" s="10">
        <v>22</v>
      </c>
      <c r="N237" s="9">
        <v>42</v>
      </c>
      <c r="O237" s="9">
        <v>40</v>
      </c>
      <c r="P237" s="10">
        <v>113.97964300799998</v>
      </c>
      <c r="Q237" s="10">
        <v>0</v>
      </c>
      <c r="R237" s="10">
        <v>113.97964300799998</v>
      </c>
      <c r="S237" s="9" t="s">
        <v>67</v>
      </c>
      <c r="T237" s="12" t="s">
        <v>63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128</v>
      </c>
      <c r="AA237" s="8">
        <v>5797.55</v>
      </c>
      <c r="AB237" s="8">
        <v>5797.55</v>
      </c>
      <c r="AC237" s="8">
        <v>0</v>
      </c>
      <c r="AD237" s="8">
        <v>5797.55</v>
      </c>
      <c r="AE237" s="8">
        <v>0</v>
      </c>
      <c r="AF237" s="8">
        <v>0</v>
      </c>
      <c r="AG237" s="1" t="s">
        <v>123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129</v>
      </c>
      <c r="BD237" s="56">
        <v>0</v>
      </c>
    </row>
    <row r="238" spans="1:56" ht="28.5" customHeight="1" x14ac:dyDescent="0.45">
      <c r="A238" s="3">
        <v>45667</v>
      </c>
      <c r="B238" s="14" t="s">
        <v>342</v>
      </c>
      <c r="C238" s="9" t="s">
        <v>111</v>
      </c>
      <c r="D238" s="13" t="s">
        <v>336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91</v>
      </c>
      <c r="M238" s="10">
        <v>22</v>
      </c>
      <c r="N238" s="9">
        <v>40</v>
      </c>
      <c r="O238" s="9">
        <v>40</v>
      </c>
      <c r="P238" s="10">
        <v>86.841632767999982</v>
      </c>
      <c r="Q238" s="10">
        <v>0</v>
      </c>
      <c r="R238" s="10">
        <v>86.841632767999982</v>
      </c>
      <c r="S238" s="9" t="s">
        <v>67</v>
      </c>
      <c r="T238" s="12" t="s">
        <v>63</v>
      </c>
      <c r="U238" s="11">
        <v>4000</v>
      </c>
      <c r="V238" s="10">
        <v>0</v>
      </c>
      <c r="W238" s="10">
        <v>4000</v>
      </c>
      <c r="X238" s="10">
        <v>0</v>
      </c>
      <c r="Y238" s="10">
        <v>4200</v>
      </c>
      <c r="Z238" s="9" t="s">
        <v>128</v>
      </c>
      <c r="AA238" s="8">
        <v>4414.5199999999995</v>
      </c>
      <c r="AB238" s="8">
        <v>4414.5199999999995</v>
      </c>
      <c r="AC238" s="8">
        <v>0</v>
      </c>
      <c r="AD238" s="8">
        <v>4414.5199999999995</v>
      </c>
      <c r="AE238" s="8">
        <v>0</v>
      </c>
      <c r="AF238" s="8">
        <v>0</v>
      </c>
      <c r="AG238" s="1" t="s">
        <v>123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129</v>
      </c>
      <c r="BD238" s="56">
        <v>0</v>
      </c>
    </row>
    <row r="239" spans="1:56" ht="28.5" customHeight="1" x14ac:dyDescent="0.45">
      <c r="A239" s="3" t="s">
        <v>146</v>
      </c>
      <c r="B239" s="14" t="s">
        <v>146</v>
      </c>
      <c r="C239" s="9" t="s">
        <v>113</v>
      </c>
      <c r="D239" s="13" t="s">
        <v>159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 t="s">
        <v>63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128</v>
      </c>
      <c r="AA239" s="8">
        <v>10756.900000000001</v>
      </c>
      <c r="AB239" s="8">
        <v>10756.900000000001</v>
      </c>
      <c r="AC239" s="8">
        <v>0</v>
      </c>
      <c r="AD239" s="8">
        <v>10756.900000000001</v>
      </c>
      <c r="AE239" s="8">
        <v>0</v>
      </c>
      <c r="AF239" s="8">
        <v>0</v>
      </c>
      <c r="AG239" s="1" t="s">
        <v>122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129</v>
      </c>
      <c r="BD239" s="56">
        <v>0</v>
      </c>
    </row>
    <row r="240" spans="1:56" ht="28.5" customHeight="1" x14ac:dyDescent="0.45">
      <c r="A240" s="3">
        <v>45548</v>
      </c>
      <c r="B240" s="14" t="s">
        <v>216</v>
      </c>
      <c r="C240" s="9" t="s">
        <v>111</v>
      </c>
      <c r="D240" s="13" t="s">
        <v>210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91</v>
      </c>
      <c r="M240" s="10">
        <v>22</v>
      </c>
      <c r="N240" s="9">
        <v>40</v>
      </c>
      <c r="O240" s="9">
        <v>40</v>
      </c>
      <c r="P240" s="10">
        <v>217.10408191999997</v>
      </c>
      <c r="Q240" s="10">
        <v>0</v>
      </c>
      <c r="R240" s="10">
        <v>217.10408191999997</v>
      </c>
      <c r="S240" s="9" t="s">
        <v>67</v>
      </c>
      <c r="T240" s="12" t="s">
        <v>63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128</v>
      </c>
      <c r="AA240" s="8">
        <v>11036.3</v>
      </c>
      <c r="AB240" s="8">
        <v>11036.3</v>
      </c>
      <c r="AC240" s="8">
        <v>0</v>
      </c>
      <c r="AD240" s="8">
        <v>11036.3</v>
      </c>
      <c r="AE240" s="8">
        <v>0</v>
      </c>
      <c r="AF240" s="8">
        <v>0</v>
      </c>
      <c r="AG240" s="1" t="s">
        <v>126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129</v>
      </c>
      <c r="BD240" s="56">
        <v>0</v>
      </c>
    </row>
    <row r="241" spans="1:56" ht="28.5" customHeight="1" x14ac:dyDescent="0.45">
      <c r="A241" s="3">
        <v>45066</v>
      </c>
      <c r="B241" s="14" t="s">
        <v>136</v>
      </c>
      <c r="C241" s="9" t="s">
        <v>80</v>
      </c>
      <c r="D241" s="13" t="s">
        <v>135</v>
      </c>
      <c r="E241" s="9">
        <v>21</v>
      </c>
      <c r="F241" s="9">
        <v>38</v>
      </c>
      <c r="G241" s="9" t="s">
        <v>60</v>
      </c>
      <c r="H241" s="9" t="s">
        <v>76</v>
      </c>
      <c r="I241" s="9">
        <v>102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128</v>
      </c>
      <c r="AA241" s="8">
        <v>5518.15</v>
      </c>
      <c r="AB241" s="8">
        <v>5518.15</v>
      </c>
      <c r="AC241" s="8">
        <v>0</v>
      </c>
      <c r="AD241" s="8">
        <v>5518.15</v>
      </c>
      <c r="AE241" s="8">
        <v>0</v>
      </c>
      <c r="AF241" s="8">
        <v>0</v>
      </c>
      <c r="AG241" s="1" t="s">
        <v>123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129</v>
      </c>
      <c r="BD241" s="56">
        <v>0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>
        <v>0</v>
      </c>
      <c r="H242" s="9">
        <v>0</v>
      </c>
      <c r="I242" s="9">
        <v>74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 t="s">
        <v>83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128</v>
      </c>
      <c r="AA242" s="8">
        <v>263523.89129</v>
      </c>
      <c r="AB242" s="8">
        <v>242010.09129000001</v>
      </c>
      <c r="AC242" s="8">
        <v>21513.800000000003</v>
      </c>
      <c r="AD242" s="8">
        <v>242010.09129000001</v>
      </c>
      <c r="AE242" s="8">
        <v>21513.800000000003</v>
      </c>
      <c r="AF242" s="8" t="s">
        <v>58</v>
      </c>
      <c r="AG242" s="1" t="s">
        <v>122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130</v>
      </c>
      <c r="BD242" s="56">
        <v>0</v>
      </c>
    </row>
    <row r="243" spans="1:56" ht="28.5" customHeight="1" x14ac:dyDescent="0.45">
      <c r="A243" s="3">
        <v>45720</v>
      </c>
      <c r="B243" s="14" t="s">
        <v>507</v>
      </c>
      <c r="C243" s="9" t="s">
        <v>493</v>
      </c>
      <c r="D243" s="13" t="s">
        <v>494</v>
      </c>
      <c r="E243" s="9">
        <v>22</v>
      </c>
      <c r="F243" s="9">
        <v>34</v>
      </c>
      <c r="G243" s="9" t="s">
        <v>60</v>
      </c>
      <c r="H243" s="9" t="s">
        <v>66</v>
      </c>
      <c r="I243" s="9">
        <v>115</v>
      </c>
      <c r="J243" s="9" t="s">
        <v>78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372</v>
      </c>
      <c r="T243" s="12">
        <v>45746</v>
      </c>
      <c r="U243" s="11">
        <v>300000</v>
      </c>
      <c r="V243" s="10">
        <v>125000</v>
      </c>
      <c r="W243" s="10">
        <v>175000</v>
      </c>
      <c r="X243" s="10">
        <v>138465</v>
      </c>
      <c r="Y243" s="10">
        <v>169611.75</v>
      </c>
      <c r="Z243" s="9" t="s">
        <v>413</v>
      </c>
      <c r="AA243" s="8">
        <v>168232.8064725</v>
      </c>
      <c r="AB243" s="8">
        <v>75409</v>
      </c>
      <c r="AC243" s="8">
        <v>92823.8064725</v>
      </c>
      <c r="AD243" s="8">
        <v>0</v>
      </c>
      <c r="AE243" s="8">
        <v>168232.8064725</v>
      </c>
      <c r="AF243" s="8">
        <v>0</v>
      </c>
      <c r="AG243" s="1" t="s">
        <v>122</v>
      </c>
      <c r="AH243" s="1" t="s">
        <v>68</v>
      </c>
      <c r="AI243" s="1">
        <v>4</v>
      </c>
      <c r="AJ243" s="3">
        <v>45746</v>
      </c>
      <c r="AK243" s="3">
        <v>45742</v>
      </c>
      <c r="AL243" s="3">
        <v>45736</v>
      </c>
      <c r="AM243" s="3">
        <v>45743</v>
      </c>
      <c r="AN243" s="3">
        <v>45744</v>
      </c>
      <c r="AO243" s="3">
        <v>45744</v>
      </c>
      <c r="AP243" s="3">
        <v>45741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416</v>
      </c>
      <c r="BD243" s="56">
        <v>9917.9143088983856</v>
      </c>
    </row>
    <row r="244" spans="1:56" ht="28.5" customHeight="1" x14ac:dyDescent="0.45">
      <c r="A244" s="3">
        <v>45720</v>
      </c>
      <c r="B244" s="14" t="s">
        <v>507</v>
      </c>
      <c r="C244" s="9" t="s">
        <v>493</v>
      </c>
      <c r="D244" s="13" t="s">
        <v>494</v>
      </c>
      <c r="E244" s="9">
        <v>22</v>
      </c>
      <c r="F244" s="9">
        <v>34</v>
      </c>
      <c r="G244" s="9" t="s">
        <v>60</v>
      </c>
      <c r="H244" s="9" t="s">
        <v>66</v>
      </c>
      <c r="I244" s="9">
        <v>115</v>
      </c>
      <c r="J244" s="9" t="s">
        <v>78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372</v>
      </c>
      <c r="T244" s="12">
        <v>45800</v>
      </c>
      <c r="U244" s="11">
        <v>3700000</v>
      </c>
      <c r="V244" s="10">
        <v>0</v>
      </c>
      <c r="W244" s="10">
        <v>3700000</v>
      </c>
      <c r="X244" s="10">
        <v>0</v>
      </c>
      <c r="Y244" s="10">
        <v>3885000</v>
      </c>
      <c r="Z244" s="9" t="s">
        <v>413</v>
      </c>
      <c r="AA244" s="8">
        <v>3669919.0000000005</v>
      </c>
      <c r="AB244" s="8">
        <v>0</v>
      </c>
      <c r="AC244" s="8">
        <v>3669919.0000000005</v>
      </c>
      <c r="AD244" s="8">
        <v>0</v>
      </c>
      <c r="AE244" s="8">
        <v>3669919.0000000005</v>
      </c>
      <c r="AF244" s="8">
        <v>0</v>
      </c>
      <c r="AG244" s="1" t="s">
        <v>123</v>
      </c>
      <c r="AH244" s="1" t="s">
        <v>68</v>
      </c>
      <c r="AI244" s="1">
        <v>4</v>
      </c>
      <c r="AJ244" s="3">
        <v>45800</v>
      </c>
      <c r="AK244" s="3">
        <v>45796</v>
      </c>
      <c r="AL244" s="3">
        <v>45790</v>
      </c>
      <c r="AM244" s="3">
        <v>45797</v>
      </c>
      <c r="AN244" s="3">
        <v>45798</v>
      </c>
      <c r="AO244" s="3">
        <v>45798</v>
      </c>
      <c r="AP244" s="3">
        <v>45795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416</v>
      </c>
      <c r="BD244" s="56">
        <v>392118.61208666681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21.6</v>
      </c>
      <c r="F245" s="9">
        <v>34</v>
      </c>
      <c r="G245" s="9">
        <v>0</v>
      </c>
      <c r="H245" s="9">
        <v>0</v>
      </c>
      <c r="I245" s="9">
        <v>97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413</v>
      </c>
      <c r="AA245" s="8">
        <v>3838151.8064725003</v>
      </c>
      <c r="AB245" s="8">
        <v>75409</v>
      </c>
      <c r="AC245" s="8">
        <v>3762742.8064725003</v>
      </c>
      <c r="AD245" s="8">
        <v>0</v>
      </c>
      <c r="AE245" s="8">
        <v>3838151.8064725003</v>
      </c>
      <c r="AF245" s="8" t="s">
        <v>58</v>
      </c>
      <c r="AG245" s="1" t="s">
        <v>123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416</v>
      </c>
      <c r="BD245" s="56">
        <v>0</v>
      </c>
    </row>
    <row r="246" spans="1:56" ht="28.5" customHeight="1" x14ac:dyDescent="0.45">
      <c r="A246" s="3">
        <v>45729</v>
      </c>
      <c r="B246" s="14" t="s">
        <v>626</v>
      </c>
      <c r="C246" s="9" t="s">
        <v>264</v>
      </c>
      <c r="D246" s="13" t="s">
        <v>572</v>
      </c>
      <c r="E246" s="9">
        <v>23</v>
      </c>
      <c r="F246" s="9">
        <v>34</v>
      </c>
      <c r="G246" s="9" t="s">
        <v>60</v>
      </c>
      <c r="H246" s="9">
        <v>0</v>
      </c>
      <c r="I246" s="9">
        <v>68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45737</v>
      </c>
      <c r="U246" s="11">
        <v>5000</v>
      </c>
      <c r="V246" s="10">
        <v>5415</v>
      </c>
      <c r="W246" s="10">
        <v>0</v>
      </c>
      <c r="X246" s="10">
        <v>5588</v>
      </c>
      <c r="Y246" s="10">
        <v>0</v>
      </c>
      <c r="Z246" s="9" t="s">
        <v>84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123</v>
      </c>
      <c r="AH246" s="1" t="s">
        <v>74</v>
      </c>
      <c r="AI246" s="1">
        <v>2</v>
      </c>
      <c r="AJ246" s="3">
        <v>45737</v>
      </c>
      <c r="AK246" s="3">
        <v>0</v>
      </c>
      <c r="AL246" s="3">
        <v>45728</v>
      </c>
      <c r="AM246" s="3">
        <v>45735</v>
      </c>
      <c r="AN246" s="3">
        <v>45736</v>
      </c>
      <c r="AO246" s="3">
        <v>45736</v>
      </c>
      <c r="AP246" s="3">
        <v>45732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105</v>
      </c>
      <c r="BD246" s="56">
        <v>0</v>
      </c>
    </row>
    <row r="247" spans="1:56" ht="28.5" customHeight="1" x14ac:dyDescent="0.45">
      <c r="A247" s="3">
        <v>45734</v>
      </c>
      <c r="B247" s="14" t="s">
        <v>669</v>
      </c>
      <c r="C247" s="9" t="s">
        <v>264</v>
      </c>
      <c r="D247" s="13" t="s">
        <v>649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45737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84</v>
      </c>
      <c r="AA247" s="8">
        <v>4959.3500000000004</v>
      </c>
      <c r="AB247" s="8">
        <v>4959.3500000000004</v>
      </c>
      <c r="AC247" s="8">
        <v>0</v>
      </c>
      <c r="AD247" s="8">
        <v>0</v>
      </c>
      <c r="AE247" s="8">
        <v>0</v>
      </c>
      <c r="AF247" s="8">
        <v>0</v>
      </c>
      <c r="AG247" s="1" t="s">
        <v>61</v>
      </c>
      <c r="AH247" s="1" t="s">
        <v>74</v>
      </c>
      <c r="AI247" s="1">
        <v>2</v>
      </c>
      <c r="AJ247" s="3">
        <v>45737</v>
      </c>
      <c r="AK247" s="3">
        <v>0</v>
      </c>
      <c r="AL247" s="3">
        <v>45728</v>
      </c>
      <c r="AM247" s="3">
        <v>45735</v>
      </c>
      <c r="AN247" s="3">
        <v>45736</v>
      </c>
      <c r="AO247" s="3">
        <v>45736</v>
      </c>
      <c r="AP247" s="3">
        <v>45732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105</v>
      </c>
      <c r="BD247" s="56">
        <v>0</v>
      </c>
    </row>
    <row r="248" spans="1:56" ht="28.5" customHeight="1" x14ac:dyDescent="0.45">
      <c r="A248" s="3">
        <v>45706</v>
      </c>
      <c r="B248" s="14" t="s">
        <v>523</v>
      </c>
      <c r="C248" s="9" t="s">
        <v>280</v>
      </c>
      <c r="D248" s="13" t="s">
        <v>281</v>
      </c>
      <c r="E248" s="9">
        <v>23</v>
      </c>
      <c r="F248" s="9">
        <v>38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45747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84</v>
      </c>
      <c r="AA248" s="8">
        <v>5518.15</v>
      </c>
      <c r="AB248" s="8">
        <v>5518.15</v>
      </c>
      <c r="AC248" s="8">
        <v>0</v>
      </c>
      <c r="AD248" s="8">
        <v>5518.15</v>
      </c>
      <c r="AE248" s="8">
        <v>0</v>
      </c>
      <c r="AF248" s="8" t="s">
        <v>234</v>
      </c>
      <c r="AG248" s="1" t="s">
        <v>61</v>
      </c>
      <c r="AH248" s="1" t="s">
        <v>68</v>
      </c>
      <c r="AI248" s="1">
        <v>4</v>
      </c>
      <c r="AJ248" s="3">
        <v>45747</v>
      </c>
      <c r="AK248" s="3">
        <v>45743</v>
      </c>
      <c r="AL248" s="3">
        <v>45737</v>
      </c>
      <c r="AM248" s="3">
        <v>45744</v>
      </c>
      <c r="AN248" s="3">
        <v>45745</v>
      </c>
      <c r="AO248" s="3">
        <v>45745</v>
      </c>
      <c r="AP248" s="3">
        <v>45742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 t="s">
        <v>438</v>
      </c>
      <c r="AZ248" s="2">
        <v>0</v>
      </c>
      <c r="BA248" s="2">
        <v>0</v>
      </c>
      <c r="BB248" s="2">
        <v>0</v>
      </c>
      <c r="BC248" s="1" t="s">
        <v>105</v>
      </c>
      <c r="BD248" s="56">
        <v>0</v>
      </c>
    </row>
    <row r="249" spans="1:56" ht="28.5" customHeight="1" x14ac:dyDescent="0.45">
      <c r="A249" s="3">
        <v>45723</v>
      </c>
      <c r="B249" s="14" t="s">
        <v>536</v>
      </c>
      <c r="C249" s="9" t="s">
        <v>280</v>
      </c>
      <c r="D249" s="13" t="s">
        <v>272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45747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84</v>
      </c>
      <c r="AA249" s="8">
        <v>5518.15</v>
      </c>
      <c r="AB249" s="8">
        <v>5518.15</v>
      </c>
      <c r="AC249" s="8">
        <v>0</v>
      </c>
      <c r="AD249" s="8">
        <v>0</v>
      </c>
      <c r="AE249" s="8">
        <v>5518.15</v>
      </c>
      <c r="AF249" s="8" t="s">
        <v>234</v>
      </c>
      <c r="AG249" s="1" t="s">
        <v>61</v>
      </c>
      <c r="AH249" s="1" t="s">
        <v>68</v>
      </c>
      <c r="AI249" s="1">
        <v>4</v>
      </c>
      <c r="AJ249" s="3">
        <v>45747</v>
      </c>
      <c r="AK249" s="3">
        <v>45743</v>
      </c>
      <c r="AL249" s="3">
        <v>45737</v>
      </c>
      <c r="AM249" s="3">
        <v>45744</v>
      </c>
      <c r="AN249" s="3">
        <v>45745</v>
      </c>
      <c r="AO249" s="3">
        <v>45745</v>
      </c>
      <c r="AP249" s="3">
        <v>45742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105</v>
      </c>
      <c r="BD249" s="56">
        <v>0</v>
      </c>
    </row>
    <row r="250" spans="1:56" ht="28.5" customHeight="1" x14ac:dyDescent="0.45">
      <c r="A250" s="3" t="s">
        <v>146</v>
      </c>
      <c r="B250" s="14" t="s">
        <v>146</v>
      </c>
      <c r="C250" s="9" t="s">
        <v>320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45777</v>
      </c>
      <c r="U250" s="11">
        <v>70000</v>
      </c>
      <c r="V250" s="10">
        <v>0</v>
      </c>
      <c r="W250" s="10">
        <v>70000</v>
      </c>
      <c r="X250" s="10">
        <v>0</v>
      </c>
      <c r="Y250" s="10">
        <v>73500</v>
      </c>
      <c r="Z250" s="9" t="s">
        <v>84</v>
      </c>
      <c r="AA250" s="8">
        <v>69430.899999999994</v>
      </c>
      <c r="AB250" s="8">
        <v>3030</v>
      </c>
      <c r="AC250" s="8">
        <v>66400.899999999994</v>
      </c>
      <c r="AD250" s="8">
        <v>0</v>
      </c>
      <c r="AE250" s="8">
        <v>0</v>
      </c>
      <c r="AF250" s="8">
        <v>0</v>
      </c>
      <c r="AG250" s="1" t="s">
        <v>61</v>
      </c>
      <c r="AH250" s="1" t="s">
        <v>74</v>
      </c>
      <c r="AI250" s="1">
        <v>2</v>
      </c>
      <c r="AJ250" s="3">
        <v>45777</v>
      </c>
      <c r="AK250" s="3">
        <v>0</v>
      </c>
      <c r="AL250" s="3">
        <v>45768</v>
      </c>
      <c r="AM250" s="3">
        <v>45775</v>
      </c>
      <c r="AN250" s="3">
        <v>45776</v>
      </c>
      <c r="AO250" s="3">
        <v>45776</v>
      </c>
      <c r="AP250" s="3">
        <v>45772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105</v>
      </c>
      <c r="BD250" s="56">
        <v>4963.4672749999982</v>
      </c>
    </row>
    <row r="251" spans="1:56" ht="28.5" customHeight="1" x14ac:dyDescent="0.45">
      <c r="A251" s="3" t="s">
        <v>146</v>
      </c>
      <c r="B251" s="14" t="s">
        <v>146</v>
      </c>
      <c r="C251" s="9" t="s">
        <v>344</v>
      </c>
      <c r="D251" s="13" t="s">
        <v>61</v>
      </c>
      <c r="E251" s="9">
        <v>23</v>
      </c>
      <c r="F251" s="9">
        <v>34</v>
      </c>
      <c r="G251" s="9" t="s">
        <v>60</v>
      </c>
      <c r="H251" s="9" t="s">
        <v>66</v>
      </c>
      <c r="I251" s="9">
        <v>92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133</v>
      </c>
      <c r="T251" s="12">
        <v>45777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84</v>
      </c>
      <c r="AA251" s="8">
        <v>9918.7000000000007</v>
      </c>
      <c r="AB251" s="8">
        <v>0</v>
      </c>
      <c r="AC251" s="8">
        <v>9918.7000000000007</v>
      </c>
      <c r="AD251" s="8">
        <v>0</v>
      </c>
      <c r="AE251" s="8">
        <v>9918.7000000000007</v>
      </c>
      <c r="AF251" s="8">
        <v>0</v>
      </c>
      <c r="AG251" s="1" t="s">
        <v>122</v>
      </c>
      <c r="AH251" s="1" t="s">
        <v>68</v>
      </c>
      <c r="AI251" s="1">
        <v>4</v>
      </c>
      <c r="AJ251" s="3">
        <v>45777</v>
      </c>
      <c r="AK251" s="3">
        <v>45773</v>
      </c>
      <c r="AL251" s="3">
        <v>45767</v>
      </c>
      <c r="AM251" s="3">
        <v>45774</v>
      </c>
      <c r="AN251" s="3">
        <v>45775</v>
      </c>
      <c r="AO251" s="3">
        <v>45775</v>
      </c>
      <c r="AP251" s="3">
        <v>45772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105</v>
      </c>
      <c r="BD251" s="56">
        <v>741.42282499999999</v>
      </c>
    </row>
    <row r="252" spans="1:56" ht="28.5" customHeight="1" x14ac:dyDescent="0.45">
      <c r="A252" s="3" t="s">
        <v>146</v>
      </c>
      <c r="B252" s="14" t="s">
        <v>146</v>
      </c>
      <c r="C252" s="9" t="s">
        <v>194</v>
      </c>
      <c r="D252" s="13" t="s">
        <v>61</v>
      </c>
      <c r="E252" s="9">
        <v>23</v>
      </c>
      <c r="F252" s="9">
        <v>34</v>
      </c>
      <c r="G252" s="9" t="s">
        <v>60</v>
      </c>
      <c r="H252" s="9">
        <v>0</v>
      </c>
      <c r="I252" s="9">
        <v>68</v>
      </c>
      <c r="J252" s="9" t="s">
        <v>57</v>
      </c>
      <c r="K252" s="9">
        <v>5</v>
      </c>
      <c r="L252" s="9" t="s">
        <v>93</v>
      </c>
      <c r="M252" s="10">
        <v>24</v>
      </c>
      <c r="N252" s="9">
        <v>37</v>
      </c>
      <c r="O252" s="9">
        <v>50</v>
      </c>
      <c r="P252" s="10">
        <v>273.84719423999996</v>
      </c>
      <c r="Q252" s="10">
        <v>0</v>
      </c>
      <c r="R252" s="10">
        <v>273.84719423999996</v>
      </c>
      <c r="S252" s="9" t="s">
        <v>133</v>
      </c>
      <c r="T252" s="12">
        <v>45777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84</v>
      </c>
      <c r="AA252" s="8">
        <v>9918.7000000000007</v>
      </c>
      <c r="AB252" s="8">
        <v>0</v>
      </c>
      <c r="AC252" s="8">
        <v>9918.7000000000007</v>
      </c>
      <c r="AD252" s="8">
        <v>0</v>
      </c>
      <c r="AE252" s="8">
        <v>0</v>
      </c>
      <c r="AF252" s="8">
        <v>0</v>
      </c>
      <c r="AG252" s="1" t="s">
        <v>123</v>
      </c>
      <c r="AH252" s="1" t="s">
        <v>72</v>
      </c>
      <c r="AI252" s="1">
        <v>3</v>
      </c>
      <c r="AJ252" s="3">
        <v>45777</v>
      </c>
      <c r="AK252" s="3">
        <v>0</v>
      </c>
      <c r="AL252" s="3">
        <v>45767</v>
      </c>
      <c r="AM252" s="3">
        <v>45774</v>
      </c>
      <c r="AN252" s="3">
        <v>45775</v>
      </c>
      <c r="AO252" s="3">
        <v>45775</v>
      </c>
      <c r="AP252" s="3">
        <v>45772</v>
      </c>
      <c r="AQ252" s="3">
        <v>45776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105</v>
      </c>
      <c r="BD252" s="56">
        <v>741.42282499999999</v>
      </c>
    </row>
    <row r="253" spans="1:56" ht="28.5" customHeight="1" x14ac:dyDescent="0.45">
      <c r="A253" s="3" t="s">
        <v>146</v>
      </c>
      <c r="B253" s="14" t="s">
        <v>146</v>
      </c>
      <c r="C253" s="9" t="s">
        <v>280</v>
      </c>
      <c r="D253" s="13" t="s">
        <v>61</v>
      </c>
      <c r="E253" s="9">
        <v>23</v>
      </c>
      <c r="F253" s="9">
        <v>34</v>
      </c>
      <c r="G253" s="9" t="s">
        <v>60</v>
      </c>
      <c r="H253" s="9" t="s">
        <v>66</v>
      </c>
      <c r="I253" s="9">
        <v>92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45777</v>
      </c>
      <c r="U253" s="11">
        <v>10000</v>
      </c>
      <c r="V253" s="10">
        <v>0</v>
      </c>
      <c r="W253" s="10">
        <v>10000</v>
      </c>
      <c r="X253" s="10">
        <v>0</v>
      </c>
      <c r="Y253" s="10">
        <v>10500</v>
      </c>
      <c r="Z253" s="9" t="s">
        <v>84</v>
      </c>
      <c r="AA253" s="8">
        <v>9918.7000000000007</v>
      </c>
      <c r="AB253" s="8">
        <v>0</v>
      </c>
      <c r="AC253" s="8">
        <v>9918.7000000000007</v>
      </c>
      <c r="AD253" s="8">
        <v>0</v>
      </c>
      <c r="AE253" s="8">
        <v>9918.7000000000007</v>
      </c>
      <c r="AF253" s="8">
        <v>0</v>
      </c>
      <c r="AG253" s="1" t="s">
        <v>124</v>
      </c>
      <c r="AH253" s="1" t="s">
        <v>68</v>
      </c>
      <c r="AI253" s="1">
        <v>4</v>
      </c>
      <c r="AJ253" s="3">
        <v>45777</v>
      </c>
      <c r="AK253" s="3">
        <v>45773</v>
      </c>
      <c r="AL253" s="3">
        <v>45767</v>
      </c>
      <c r="AM253" s="3">
        <v>45774</v>
      </c>
      <c r="AN253" s="3">
        <v>45775</v>
      </c>
      <c r="AO253" s="3">
        <v>45775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105</v>
      </c>
      <c r="BD253" s="56">
        <v>741.42282499999999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84</v>
      </c>
      <c r="AA254" s="8">
        <v>115182.64999999998</v>
      </c>
      <c r="AB254" s="8">
        <v>19025.650000000001</v>
      </c>
      <c r="AC254" s="8">
        <v>96156.999999999985</v>
      </c>
      <c r="AD254" s="8">
        <v>5518.15</v>
      </c>
      <c r="AE254" s="8">
        <v>25355.550000000003</v>
      </c>
      <c r="AF254" s="8" t="s">
        <v>58</v>
      </c>
      <c r="AG254" s="1" t="s">
        <v>122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105</v>
      </c>
      <c r="BD254" s="56">
        <v>0</v>
      </c>
    </row>
    <row r="255" spans="1:56" ht="28.5" customHeight="1" x14ac:dyDescent="0.45">
      <c r="A255" s="3">
        <v>45733</v>
      </c>
      <c r="B255" s="14" t="s">
        <v>632</v>
      </c>
      <c r="C255" s="9" t="s">
        <v>633</v>
      </c>
      <c r="D255" s="13" t="s">
        <v>634</v>
      </c>
      <c r="E255" s="9">
        <v>23</v>
      </c>
      <c r="F255" s="9">
        <v>34</v>
      </c>
      <c r="G255" s="9" t="s">
        <v>199</v>
      </c>
      <c r="H255" s="9">
        <v>0</v>
      </c>
      <c r="I255" s="9">
        <v>68</v>
      </c>
      <c r="J255" s="9" t="s">
        <v>57</v>
      </c>
      <c r="K255" s="9">
        <v>5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45750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201</v>
      </c>
      <c r="AA255" s="8">
        <v>4959.3500000000004</v>
      </c>
      <c r="AB255" s="8">
        <v>0</v>
      </c>
      <c r="AC255" s="8">
        <v>4959.3500000000004</v>
      </c>
      <c r="AD255" s="8">
        <v>0</v>
      </c>
      <c r="AE255" s="8">
        <v>0</v>
      </c>
      <c r="AF255" s="8">
        <v>0</v>
      </c>
      <c r="AG255" s="1" t="s">
        <v>122</v>
      </c>
      <c r="AH255" s="1" t="s">
        <v>74</v>
      </c>
      <c r="AI255" s="1">
        <v>2</v>
      </c>
      <c r="AJ255" s="3">
        <v>45750</v>
      </c>
      <c r="AK255" s="3">
        <v>0</v>
      </c>
      <c r="AL255" s="3">
        <v>45741</v>
      </c>
      <c r="AM255" s="3">
        <v>45748</v>
      </c>
      <c r="AN255" s="3">
        <v>45749</v>
      </c>
      <c r="AO255" s="3">
        <v>45749</v>
      </c>
      <c r="AP255" s="3">
        <v>45745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200</v>
      </c>
      <c r="BD255" s="56">
        <v>400.2085242222222</v>
      </c>
    </row>
    <row r="256" spans="1:56" ht="28.5" customHeight="1" x14ac:dyDescent="0.45">
      <c r="A256" s="3">
        <v>45729</v>
      </c>
      <c r="B256" s="14" t="s">
        <v>626</v>
      </c>
      <c r="C256" s="9" t="s">
        <v>264</v>
      </c>
      <c r="D256" s="13" t="s">
        <v>573</v>
      </c>
      <c r="E256" s="9">
        <v>23</v>
      </c>
      <c r="F256" s="9">
        <v>34</v>
      </c>
      <c r="G256" s="9" t="s">
        <v>199</v>
      </c>
      <c r="H256" s="9">
        <v>0</v>
      </c>
      <c r="I256" s="9">
        <v>68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45737</v>
      </c>
      <c r="U256" s="11">
        <v>5000</v>
      </c>
      <c r="V256" s="10">
        <v>4057</v>
      </c>
      <c r="W256" s="10">
        <v>943</v>
      </c>
      <c r="X256" s="10">
        <v>5535</v>
      </c>
      <c r="Y256" s="10">
        <v>0</v>
      </c>
      <c r="Z256" s="9" t="s">
        <v>201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 t="s">
        <v>123</v>
      </c>
      <c r="AH256" s="1" t="s">
        <v>74</v>
      </c>
      <c r="AI256" s="1">
        <v>2</v>
      </c>
      <c r="AJ256" s="3">
        <v>45737</v>
      </c>
      <c r="AK256" s="3">
        <v>0</v>
      </c>
      <c r="AL256" s="3">
        <v>45728</v>
      </c>
      <c r="AM256" s="3">
        <v>45735</v>
      </c>
      <c r="AN256" s="3">
        <v>45736</v>
      </c>
      <c r="AO256" s="3">
        <v>45736</v>
      </c>
      <c r="AP256" s="3">
        <v>45732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 t="s">
        <v>627</v>
      </c>
      <c r="AZ256" s="2">
        <v>0</v>
      </c>
      <c r="BA256" s="2">
        <v>0</v>
      </c>
      <c r="BB256" s="2">
        <v>0</v>
      </c>
      <c r="BC256" s="1" t="s">
        <v>200</v>
      </c>
      <c r="BD256" s="56">
        <v>0</v>
      </c>
    </row>
    <row r="257" spans="1:56" ht="28.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34</v>
      </c>
      <c r="G257" s="9" t="s">
        <v>199</v>
      </c>
      <c r="H257" s="9">
        <v>0</v>
      </c>
      <c r="I257" s="9">
        <v>68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201</v>
      </c>
      <c r="AA257" s="8">
        <v>4959.3500000000004</v>
      </c>
      <c r="AB257" s="8">
        <v>0</v>
      </c>
      <c r="AC257" s="8">
        <v>4959.3500000000004</v>
      </c>
      <c r="AD257" s="8">
        <v>0</v>
      </c>
      <c r="AE257" s="8">
        <v>0</v>
      </c>
      <c r="AF257" s="8">
        <v>0</v>
      </c>
      <c r="AG257" s="1" t="s">
        <v>123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200</v>
      </c>
      <c r="BD257" s="56">
        <v>0</v>
      </c>
    </row>
    <row r="258" spans="1:56" ht="28.5" customHeight="1" x14ac:dyDescent="0.45">
      <c r="A258" s="3">
        <v>45729</v>
      </c>
      <c r="B258" s="14" t="s">
        <v>628</v>
      </c>
      <c r="C258" s="9" t="s">
        <v>264</v>
      </c>
      <c r="D258" s="13" t="s">
        <v>577</v>
      </c>
      <c r="E258" s="9">
        <v>23</v>
      </c>
      <c r="F258" s="9">
        <v>34</v>
      </c>
      <c r="G258" s="9" t="s">
        <v>574</v>
      </c>
      <c r="H258" s="9">
        <v>0</v>
      </c>
      <c r="I258" s="9">
        <v>68</v>
      </c>
      <c r="J258" s="9" t="s">
        <v>57</v>
      </c>
      <c r="K258" s="9">
        <v>5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45737</v>
      </c>
      <c r="U258" s="11">
        <v>5000</v>
      </c>
      <c r="V258" s="10">
        <v>5456</v>
      </c>
      <c r="W258" s="10">
        <v>0</v>
      </c>
      <c r="X258" s="10">
        <v>5553</v>
      </c>
      <c r="Y258" s="10">
        <v>0</v>
      </c>
      <c r="Z258" s="9" t="s">
        <v>575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122</v>
      </c>
      <c r="AH258" s="1" t="s">
        <v>74</v>
      </c>
      <c r="AI258" s="1">
        <v>2</v>
      </c>
      <c r="AJ258" s="3">
        <v>45737</v>
      </c>
      <c r="AK258" s="3">
        <v>0</v>
      </c>
      <c r="AL258" s="3">
        <v>45728</v>
      </c>
      <c r="AM258" s="3">
        <v>45735</v>
      </c>
      <c r="AN258" s="3">
        <v>45736</v>
      </c>
      <c r="AO258" s="3">
        <v>45736</v>
      </c>
      <c r="AP258" s="3">
        <v>45732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200</v>
      </c>
      <c r="BD258" s="56">
        <v>0</v>
      </c>
    </row>
    <row r="259" spans="1:56" ht="28.5" customHeight="1" x14ac:dyDescent="0.45">
      <c r="A259" s="3">
        <v>45729</v>
      </c>
      <c r="B259" s="14" t="s">
        <v>628</v>
      </c>
      <c r="C259" s="9" t="s">
        <v>264</v>
      </c>
      <c r="D259" s="13" t="s">
        <v>193</v>
      </c>
      <c r="E259" s="9">
        <v>23</v>
      </c>
      <c r="F259" s="9">
        <v>34</v>
      </c>
      <c r="G259" s="9" t="s">
        <v>574</v>
      </c>
      <c r="H259" s="9">
        <v>0</v>
      </c>
      <c r="I259" s="9">
        <v>68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45747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575</v>
      </c>
      <c r="AA259" s="8">
        <v>4959.3500000000004</v>
      </c>
      <c r="AB259" s="8">
        <v>2360</v>
      </c>
      <c r="AC259" s="8">
        <v>2599.3500000000004</v>
      </c>
      <c r="AD259" s="8">
        <v>0</v>
      </c>
      <c r="AE259" s="8">
        <v>0</v>
      </c>
      <c r="AF259" s="8">
        <v>0</v>
      </c>
      <c r="AG259" s="1" t="s">
        <v>122</v>
      </c>
      <c r="AH259" s="1" t="s">
        <v>74</v>
      </c>
      <c r="AI259" s="1">
        <v>2</v>
      </c>
      <c r="AJ259" s="3">
        <v>45747</v>
      </c>
      <c r="AK259" s="3">
        <v>0</v>
      </c>
      <c r="AL259" s="3">
        <v>45738</v>
      </c>
      <c r="AM259" s="3">
        <v>45745</v>
      </c>
      <c r="AN259" s="3">
        <v>45746</v>
      </c>
      <c r="AO259" s="3">
        <v>45746</v>
      </c>
      <c r="AP259" s="3">
        <v>45742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200</v>
      </c>
      <c r="BD259" s="56">
        <v>209.76176866666668</v>
      </c>
    </row>
    <row r="260" spans="1:56" ht="28.5" customHeight="1" x14ac:dyDescent="0.45">
      <c r="A260" s="3">
        <v>45729</v>
      </c>
      <c r="B260" s="14" t="s">
        <v>628</v>
      </c>
      <c r="C260" s="9" t="s">
        <v>264</v>
      </c>
      <c r="D260" s="13" t="s">
        <v>576</v>
      </c>
      <c r="E260" s="9">
        <v>23</v>
      </c>
      <c r="F260" s="9">
        <v>34</v>
      </c>
      <c r="G260" s="9" t="s">
        <v>574</v>
      </c>
      <c r="H260" s="9">
        <v>0</v>
      </c>
      <c r="I260" s="9">
        <v>68</v>
      </c>
      <c r="J260" s="9" t="s">
        <v>57</v>
      </c>
      <c r="K260" s="9">
        <v>5</v>
      </c>
      <c r="L260" s="9" t="s">
        <v>92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45747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575</v>
      </c>
      <c r="AA260" s="8">
        <v>4959.3500000000004</v>
      </c>
      <c r="AB260" s="8">
        <v>0</v>
      </c>
      <c r="AC260" s="8">
        <v>4959.3500000000004</v>
      </c>
      <c r="AD260" s="8">
        <v>0</v>
      </c>
      <c r="AE260" s="8">
        <v>0</v>
      </c>
      <c r="AF260" s="8">
        <v>0</v>
      </c>
      <c r="AG260" s="1" t="s">
        <v>123</v>
      </c>
      <c r="AH260" s="1" t="s">
        <v>74</v>
      </c>
      <c r="AI260" s="1">
        <v>2</v>
      </c>
      <c r="AJ260" s="3">
        <v>45747</v>
      </c>
      <c r="AK260" s="3">
        <v>0</v>
      </c>
      <c r="AL260" s="3">
        <v>45738</v>
      </c>
      <c r="AM260" s="3">
        <v>45745</v>
      </c>
      <c r="AN260" s="3">
        <v>45746</v>
      </c>
      <c r="AO260" s="3">
        <v>45746</v>
      </c>
      <c r="AP260" s="3">
        <v>45742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200</v>
      </c>
      <c r="BD260" s="56">
        <v>400.2085242222222</v>
      </c>
    </row>
    <row r="261" spans="1:56" ht="28.5" customHeight="1" x14ac:dyDescent="0.45">
      <c r="A261" s="3">
        <v>0</v>
      </c>
      <c r="B261" s="14">
        <v>0</v>
      </c>
      <c r="C261" s="9">
        <v>0</v>
      </c>
      <c r="D261" s="13">
        <v>0</v>
      </c>
      <c r="E261" s="9">
        <v>23</v>
      </c>
      <c r="F261" s="9">
        <v>34</v>
      </c>
      <c r="G261" s="9" t="s">
        <v>574</v>
      </c>
      <c r="H261" s="9">
        <v>0</v>
      </c>
      <c r="I261" s="9">
        <v>68</v>
      </c>
      <c r="J261" s="9" t="s">
        <v>57</v>
      </c>
      <c r="K261" s="9">
        <v>5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 t="s">
        <v>575</v>
      </c>
      <c r="AA261" s="8">
        <v>9918.7000000000007</v>
      </c>
      <c r="AB261" s="8">
        <v>2360</v>
      </c>
      <c r="AC261" s="8">
        <v>7558.7000000000007</v>
      </c>
      <c r="AD261" s="8">
        <v>0</v>
      </c>
      <c r="AE261" s="8">
        <v>0</v>
      </c>
      <c r="AF261" s="8" t="s">
        <v>58</v>
      </c>
      <c r="AG261" s="1" t="s">
        <v>125</v>
      </c>
      <c r="AH261" s="1">
        <v>0</v>
      </c>
      <c r="AI261" s="1" t="s">
        <v>15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200</v>
      </c>
      <c r="BD261" s="56">
        <v>0</v>
      </c>
    </row>
    <row r="262" spans="1:56" ht="28.5" customHeight="1" x14ac:dyDescent="0.45">
      <c r="A262" s="3">
        <v>45729</v>
      </c>
      <c r="B262" s="14" t="s">
        <v>578</v>
      </c>
      <c r="C262" s="9" t="s">
        <v>579</v>
      </c>
      <c r="D262" s="13" t="s">
        <v>580</v>
      </c>
      <c r="E262" s="9">
        <v>23</v>
      </c>
      <c r="F262" s="9">
        <v>34</v>
      </c>
      <c r="G262" s="9" t="s">
        <v>60</v>
      </c>
      <c r="H262" s="9" t="s">
        <v>66</v>
      </c>
      <c r="I262" s="9">
        <v>105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37</v>
      </c>
      <c r="O262" s="9">
        <v>70</v>
      </c>
      <c r="P262" s="10">
        <v>191.69303596799998</v>
      </c>
      <c r="Q262" s="10">
        <v>35</v>
      </c>
      <c r="R262" s="10">
        <v>156.69303596799998</v>
      </c>
      <c r="S262" s="9" t="s">
        <v>71</v>
      </c>
      <c r="T262" s="12">
        <v>45743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309</v>
      </c>
      <c r="AA262" s="8">
        <v>4959.3500000000004</v>
      </c>
      <c r="AB262" s="8">
        <v>4959.3500000000004</v>
      </c>
      <c r="AC262" s="8">
        <v>0</v>
      </c>
      <c r="AD262" s="8">
        <v>0</v>
      </c>
      <c r="AE262" s="8">
        <v>4959.3500000000004</v>
      </c>
      <c r="AF262" s="8" t="s">
        <v>351</v>
      </c>
      <c r="AG262" s="1" t="s">
        <v>122</v>
      </c>
      <c r="AH262" s="1" t="s">
        <v>68</v>
      </c>
      <c r="AI262" s="1">
        <v>4</v>
      </c>
      <c r="AJ262" s="3">
        <v>45743</v>
      </c>
      <c r="AK262" s="3">
        <v>45739</v>
      </c>
      <c r="AL262" s="3">
        <v>45733</v>
      </c>
      <c r="AM262" s="3">
        <v>45740</v>
      </c>
      <c r="AN262" s="3">
        <v>45741</v>
      </c>
      <c r="AO262" s="3">
        <v>45741</v>
      </c>
      <c r="AP262" s="3">
        <v>45738</v>
      </c>
      <c r="AQ262" s="3">
        <v>45742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108</v>
      </c>
      <c r="BD262" s="56">
        <v>0</v>
      </c>
    </row>
    <row r="263" spans="1:56" ht="28.5" customHeight="1" x14ac:dyDescent="0.45">
      <c r="A263" s="3">
        <v>45727</v>
      </c>
      <c r="B263" s="14" t="s">
        <v>581</v>
      </c>
      <c r="C263" s="9" t="s">
        <v>115</v>
      </c>
      <c r="D263" s="13" t="s">
        <v>59</v>
      </c>
      <c r="E263" s="9">
        <v>23</v>
      </c>
      <c r="F263" s="9">
        <v>40</v>
      </c>
      <c r="G263" s="9" t="s">
        <v>60</v>
      </c>
      <c r="H263" s="9" t="s">
        <v>66</v>
      </c>
      <c r="I263" s="9">
        <v>125</v>
      </c>
      <c r="J263" s="9" t="s">
        <v>57</v>
      </c>
      <c r="K263" s="9">
        <v>5</v>
      </c>
      <c r="L263" s="9" t="s">
        <v>252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45741</v>
      </c>
      <c r="U263" s="11">
        <v>10938</v>
      </c>
      <c r="V263" s="10">
        <v>0</v>
      </c>
      <c r="W263" s="10">
        <v>10938</v>
      </c>
      <c r="X263" s="10">
        <v>0</v>
      </c>
      <c r="Y263" s="10">
        <v>0</v>
      </c>
      <c r="Z263" s="9" t="s">
        <v>309</v>
      </c>
      <c r="AA263" s="8">
        <v>12682.720380000002</v>
      </c>
      <c r="AB263" s="8">
        <v>4917</v>
      </c>
      <c r="AC263" s="8">
        <v>7765.7203800000025</v>
      </c>
      <c r="AD263" s="8">
        <v>0</v>
      </c>
      <c r="AE263" s="8">
        <v>12682.720380000002</v>
      </c>
      <c r="AF263" s="8" t="s">
        <v>315</v>
      </c>
      <c r="AG263" s="1" t="s">
        <v>122</v>
      </c>
      <c r="AH263" s="1" t="s">
        <v>163</v>
      </c>
      <c r="AI263" s="1">
        <v>2</v>
      </c>
      <c r="AJ263" s="3">
        <v>45741</v>
      </c>
      <c r="AK263" s="3">
        <v>45739</v>
      </c>
      <c r="AL263" s="3">
        <v>0</v>
      </c>
      <c r="AM263" s="3">
        <v>0</v>
      </c>
      <c r="AN263" s="3">
        <v>0</v>
      </c>
      <c r="AO263" s="3">
        <v>45740</v>
      </c>
      <c r="AP263" s="3">
        <v>45736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158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108</v>
      </c>
      <c r="BD263" s="56">
        <v>684.67768017000014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23</v>
      </c>
      <c r="F264" s="9">
        <v>37</v>
      </c>
      <c r="G264" s="9">
        <v>0</v>
      </c>
      <c r="H264" s="9">
        <v>0</v>
      </c>
      <c r="I264" s="9">
        <v>85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309</v>
      </c>
      <c r="AA264" s="8">
        <v>17642.070380000005</v>
      </c>
      <c r="AB264" s="8">
        <v>9876.35</v>
      </c>
      <c r="AC264" s="8">
        <v>7765.7203800000025</v>
      </c>
      <c r="AD264" s="8">
        <v>0</v>
      </c>
      <c r="AE264" s="8">
        <v>17642.070380000005</v>
      </c>
      <c r="AF264" s="8" t="s">
        <v>58</v>
      </c>
      <c r="AG264" s="1" t="s">
        <v>122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310</v>
      </c>
      <c r="BD264" s="56">
        <v>0</v>
      </c>
    </row>
    <row r="265" spans="1:56" ht="28.5" customHeight="1" x14ac:dyDescent="0.45">
      <c r="A265" s="3">
        <v>45601</v>
      </c>
      <c r="B265" s="14" t="s">
        <v>240</v>
      </c>
      <c r="C265" s="9" t="s">
        <v>94</v>
      </c>
      <c r="D265" s="13" t="s">
        <v>157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0</v>
      </c>
      <c r="Q265" s="10">
        <v>0</v>
      </c>
      <c r="R265" s="10">
        <v>0</v>
      </c>
      <c r="S265" s="9" t="s">
        <v>100</v>
      </c>
      <c r="T265" s="12">
        <v>45780</v>
      </c>
      <c r="U265" s="11">
        <v>10000</v>
      </c>
      <c r="V265" s="10">
        <v>10000</v>
      </c>
      <c r="W265" s="10">
        <v>0</v>
      </c>
      <c r="X265" s="10">
        <v>56730</v>
      </c>
      <c r="Y265" s="10">
        <v>0</v>
      </c>
      <c r="Z265" s="9" t="s">
        <v>402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123</v>
      </c>
      <c r="AH265" s="1" t="s">
        <v>72</v>
      </c>
      <c r="AI265" s="1">
        <v>3</v>
      </c>
      <c r="AJ265" s="3">
        <v>45780</v>
      </c>
      <c r="AK265" s="3">
        <v>0</v>
      </c>
      <c r="AL265" s="3">
        <v>45770</v>
      </c>
      <c r="AM265" s="3">
        <v>45777</v>
      </c>
      <c r="AN265" s="3">
        <v>45778</v>
      </c>
      <c r="AO265" s="3">
        <v>45778</v>
      </c>
      <c r="AP265" s="3">
        <v>45775</v>
      </c>
      <c r="AQ265" s="3">
        <v>45779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 t="s">
        <v>414</v>
      </c>
      <c r="AZ265" s="2">
        <v>0</v>
      </c>
      <c r="BA265" s="2">
        <v>0</v>
      </c>
      <c r="BB265" s="2">
        <v>0</v>
      </c>
      <c r="BC265" s="1" t="s">
        <v>120</v>
      </c>
      <c r="BD265" s="56">
        <v>0</v>
      </c>
    </row>
    <row r="266" spans="1:56" ht="28.5" customHeight="1" x14ac:dyDescent="0.45">
      <c r="A266" s="3">
        <v>45601</v>
      </c>
      <c r="B266" s="14" t="s">
        <v>240</v>
      </c>
      <c r="C266" s="9" t="s">
        <v>94</v>
      </c>
      <c r="D266" s="13" t="s">
        <v>157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1498.0181652479998</v>
      </c>
      <c r="Q266" s="10">
        <v>1498.0181652479998</v>
      </c>
      <c r="R266" s="10">
        <v>0</v>
      </c>
      <c r="S266" s="9" t="s">
        <v>100</v>
      </c>
      <c r="T266" s="12">
        <v>45780</v>
      </c>
      <c r="U266" s="11">
        <v>46000</v>
      </c>
      <c r="V266" s="10">
        <v>0</v>
      </c>
      <c r="W266" s="10">
        <v>46000</v>
      </c>
      <c r="X266" s="10">
        <v>0</v>
      </c>
      <c r="Y266" s="10">
        <v>48300</v>
      </c>
      <c r="Z266" s="9" t="s">
        <v>402</v>
      </c>
      <c r="AA266" s="8">
        <v>49481.740000000005</v>
      </c>
      <c r="AB266" s="8">
        <v>0</v>
      </c>
      <c r="AC266" s="8">
        <v>49481.740000000005</v>
      </c>
      <c r="AD266" s="8">
        <v>0</v>
      </c>
      <c r="AE266" s="8">
        <v>0</v>
      </c>
      <c r="AF266" s="8" t="s">
        <v>403</v>
      </c>
      <c r="AG266" s="1" t="s">
        <v>123</v>
      </c>
      <c r="AH266" s="1" t="s">
        <v>72</v>
      </c>
      <c r="AI266" s="1">
        <v>3</v>
      </c>
      <c r="AJ266" s="3">
        <v>45780</v>
      </c>
      <c r="AK266" s="3">
        <v>0</v>
      </c>
      <c r="AL266" s="3">
        <v>45770</v>
      </c>
      <c r="AM266" s="3">
        <v>45777</v>
      </c>
      <c r="AN266" s="3">
        <v>45778</v>
      </c>
      <c r="AO266" s="3">
        <v>45778</v>
      </c>
      <c r="AP266" s="3">
        <v>45775</v>
      </c>
      <c r="AQ266" s="3">
        <v>45779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 t="s">
        <v>482</v>
      </c>
      <c r="AZ266" s="2">
        <v>0</v>
      </c>
      <c r="BA266" s="2">
        <v>0</v>
      </c>
      <c r="BB266" s="2">
        <v>0</v>
      </c>
      <c r="BC266" s="1" t="s">
        <v>120</v>
      </c>
      <c r="BD266" s="56">
        <v>6338.7895780611125</v>
      </c>
    </row>
    <row r="267" spans="1:56" ht="28.5" customHeight="1" x14ac:dyDescent="0.45">
      <c r="A267" s="3">
        <v>45601</v>
      </c>
      <c r="B267" s="14" t="s">
        <v>240</v>
      </c>
      <c r="C267" s="9" t="s">
        <v>94</v>
      </c>
      <c r="D267" s="13" t="s">
        <v>157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1758.5430635519999</v>
      </c>
      <c r="R267" s="10">
        <v>0</v>
      </c>
      <c r="S267" s="9" t="s">
        <v>100</v>
      </c>
      <c r="T267" s="12">
        <v>45785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402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 t="s">
        <v>403</v>
      </c>
      <c r="AG267" s="1" t="s">
        <v>123</v>
      </c>
      <c r="AH267" s="1" t="s">
        <v>72</v>
      </c>
      <c r="AI267" s="1">
        <v>3</v>
      </c>
      <c r="AJ267" s="3">
        <v>45785</v>
      </c>
      <c r="AK267" s="3">
        <v>0</v>
      </c>
      <c r="AL267" s="3">
        <v>45775</v>
      </c>
      <c r="AM267" s="3">
        <v>45782</v>
      </c>
      <c r="AN267" s="3">
        <v>45783</v>
      </c>
      <c r="AO267" s="3">
        <v>45783</v>
      </c>
      <c r="AP267" s="3">
        <v>45780</v>
      </c>
      <c r="AQ267" s="3">
        <v>45784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 t="s">
        <v>482</v>
      </c>
      <c r="AZ267" s="2">
        <v>0</v>
      </c>
      <c r="BA267" s="2">
        <v>0</v>
      </c>
      <c r="BB267" s="2">
        <v>0</v>
      </c>
      <c r="BC267" s="1" t="s">
        <v>120</v>
      </c>
      <c r="BD267" s="56">
        <v>7441.1877655499993</v>
      </c>
    </row>
    <row r="268" spans="1:56" ht="28.5" customHeight="1" x14ac:dyDescent="0.45">
      <c r="A268" s="3">
        <v>45601</v>
      </c>
      <c r="B268" s="14" t="s">
        <v>240</v>
      </c>
      <c r="C268" s="9" t="s">
        <v>94</v>
      </c>
      <c r="D268" s="13" t="s">
        <v>157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92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264</v>
      </c>
      <c r="R268" s="10">
        <v>1494.5430635519999</v>
      </c>
      <c r="S268" s="9" t="s">
        <v>100</v>
      </c>
      <c r="T268" s="12">
        <v>45812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402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 t="s">
        <v>403</v>
      </c>
      <c r="AG268" s="1" t="s">
        <v>123</v>
      </c>
      <c r="AH268" s="1" t="s">
        <v>72</v>
      </c>
      <c r="AI268" s="1">
        <v>3</v>
      </c>
      <c r="AJ268" s="3">
        <v>45812</v>
      </c>
      <c r="AK268" s="3">
        <v>0</v>
      </c>
      <c r="AL268" s="3">
        <v>45802</v>
      </c>
      <c r="AM268" s="3">
        <v>45809</v>
      </c>
      <c r="AN268" s="3">
        <v>45810</v>
      </c>
      <c r="AO268" s="3">
        <v>45810</v>
      </c>
      <c r="AP268" s="3">
        <v>45807</v>
      </c>
      <c r="AQ268" s="3">
        <v>45811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482</v>
      </c>
      <c r="AZ268" s="2">
        <v>0</v>
      </c>
      <c r="BA268" s="2">
        <v>0</v>
      </c>
      <c r="BB268" s="2">
        <v>0</v>
      </c>
      <c r="BC268" s="1" t="s">
        <v>120</v>
      </c>
      <c r="BD268" s="56">
        <v>7441.1877655499993</v>
      </c>
    </row>
    <row r="269" spans="1:56" ht="28.5" customHeight="1" x14ac:dyDescent="0.45">
      <c r="A269" s="3">
        <v>45601</v>
      </c>
      <c r="B269" s="14" t="s">
        <v>240</v>
      </c>
      <c r="C269" s="9" t="s">
        <v>94</v>
      </c>
      <c r="D269" s="13" t="s">
        <v>157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100</v>
      </c>
      <c r="T269" s="12">
        <v>45815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402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 t="s">
        <v>403</v>
      </c>
      <c r="AG269" s="1" t="s">
        <v>123</v>
      </c>
      <c r="AH269" s="1" t="s">
        <v>72</v>
      </c>
      <c r="AI269" s="1">
        <v>3</v>
      </c>
      <c r="AJ269" s="3">
        <v>45815</v>
      </c>
      <c r="AK269" s="3">
        <v>0</v>
      </c>
      <c r="AL269" s="3">
        <v>45805</v>
      </c>
      <c r="AM269" s="3">
        <v>45812</v>
      </c>
      <c r="AN269" s="3">
        <v>45813</v>
      </c>
      <c r="AO269" s="3">
        <v>45813</v>
      </c>
      <c r="AP269" s="3">
        <v>45810</v>
      </c>
      <c r="AQ269" s="3">
        <v>45814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 t="s">
        <v>482</v>
      </c>
      <c r="AZ269" s="2">
        <v>0</v>
      </c>
      <c r="BA269" s="2">
        <v>0</v>
      </c>
      <c r="BB269" s="2">
        <v>0</v>
      </c>
      <c r="BC269" s="1" t="s">
        <v>120</v>
      </c>
      <c r="BD269" s="56">
        <v>7441.1877655499993</v>
      </c>
    </row>
    <row r="270" spans="1:56" ht="28.5" customHeight="1" x14ac:dyDescent="0.45">
      <c r="A270" s="3">
        <v>45601</v>
      </c>
      <c r="B270" s="14" t="s">
        <v>240</v>
      </c>
      <c r="C270" s="9" t="s">
        <v>94</v>
      </c>
      <c r="D270" s="13" t="s">
        <v>157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92</v>
      </c>
      <c r="M270" s="10">
        <v>24</v>
      </c>
      <c r="N270" s="9">
        <v>40</v>
      </c>
      <c r="O270" s="9">
        <v>55</v>
      </c>
      <c r="P270" s="10">
        <v>1758.5430635519999</v>
      </c>
      <c r="Q270" s="10">
        <v>0</v>
      </c>
      <c r="R270" s="10">
        <v>1758.5430635519999</v>
      </c>
      <c r="S270" s="9" t="s">
        <v>100</v>
      </c>
      <c r="T270" s="12">
        <v>45818</v>
      </c>
      <c r="U270" s="11">
        <v>54000</v>
      </c>
      <c r="V270" s="10">
        <v>0</v>
      </c>
      <c r="W270" s="10">
        <v>54000</v>
      </c>
      <c r="X270" s="10">
        <v>0</v>
      </c>
      <c r="Y270" s="10">
        <v>56700</v>
      </c>
      <c r="Z270" s="9" t="s">
        <v>402</v>
      </c>
      <c r="AA270" s="8">
        <v>58087.26</v>
      </c>
      <c r="AB270" s="8">
        <v>0</v>
      </c>
      <c r="AC270" s="8">
        <v>58087.26</v>
      </c>
      <c r="AD270" s="8">
        <v>0</v>
      </c>
      <c r="AE270" s="8">
        <v>0</v>
      </c>
      <c r="AF270" s="8" t="s">
        <v>403</v>
      </c>
      <c r="AG270" s="1" t="s">
        <v>123</v>
      </c>
      <c r="AH270" s="1" t="s">
        <v>72</v>
      </c>
      <c r="AI270" s="1">
        <v>3</v>
      </c>
      <c r="AJ270" s="3">
        <v>45818</v>
      </c>
      <c r="AK270" s="3">
        <v>0</v>
      </c>
      <c r="AL270" s="3">
        <v>45808</v>
      </c>
      <c r="AM270" s="3">
        <v>45815</v>
      </c>
      <c r="AN270" s="3">
        <v>45816</v>
      </c>
      <c r="AO270" s="3">
        <v>45816</v>
      </c>
      <c r="AP270" s="3">
        <v>45813</v>
      </c>
      <c r="AQ270" s="3">
        <v>45817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482</v>
      </c>
      <c r="AZ270" s="2">
        <v>0</v>
      </c>
      <c r="BA270" s="2">
        <v>0</v>
      </c>
      <c r="BB270" s="2">
        <v>0</v>
      </c>
      <c r="BC270" s="1" t="s">
        <v>120</v>
      </c>
      <c r="BD270" s="56">
        <v>7441.1877655499993</v>
      </c>
    </row>
    <row r="271" spans="1:56" ht="28.5" customHeight="1" x14ac:dyDescent="0.45">
      <c r="A271" s="3">
        <v>45601</v>
      </c>
      <c r="B271" s="14" t="s">
        <v>240</v>
      </c>
      <c r="C271" s="9" t="s">
        <v>94</v>
      </c>
      <c r="D271" s="13" t="s">
        <v>157</v>
      </c>
      <c r="E271" s="9">
        <v>23</v>
      </c>
      <c r="F271" s="9">
        <v>37</v>
      </c>
      <c r="G271" s="9" t="s">
        <v>60</v>
      </c>
      <c r="H271" s="9">
        <v>0</v>
      </c>
      <c r="I271" s="9">
        <v>130</v>
      </c>
      <c r="J271" s="9" t="s">
        <v>57</v>
      </c>
      <c r="K271" s="9">
        <v>5</v>
      </c>
      <c r="L271" s="9" t="s">
        <v>92</v>
      </c>
      <c r="M271" s="10">
        <v>24</v>
      </c>
      <c r="N271" s="9">
        <v>40</v>
      </c>
      <c r="O271" s="9">
        <v>55</v>
      </c>
      <c r="P271" s="10">
        <v>1758.5430635519999</v>
      </c>
      <c r="Q271" s="10">
        <v>0</v>
      </c>
      <c r="R271" s="10">
        <v>1758.5430635519999</v>
      </c>
      <c r="S271" s="9" t="s">
        <v>100</v>
      </c>
      <c r="T271" s="12">
        <v>45820</v>
      </c>
      <c r="U271" s="11">
        <v>54000</v>
      </c>
      <c r="V271" s="10">
        <v>0</v>
      </c>
      <c r="W271" s="10">
        <v>54000</v>
      </c>
      <c r="X271" s="10">
        <v>0</v>
      </c>
      <c r="Y271" s="10">
        <v>56700</v>
      </c>
      <c r="Z271" s="9" t="s">
        <v>402</v>
      </c>
      <c r="AA271" s="8">
        <v>58087.26</v>
      </c>
      <c r="AB271" s="8">
        <v>0</v>
      </c>
      <c r="AC271" s="8">
        <v>58087.26</v>
      </c>
      <c r="AD271" s="8">
        <v>0</v>
      </c>
      <c r="AE271" s="8">
        <v>0</v>
      </c>
      <c r="AF271" s="8" t="s">
        <v>403</v>
      </c>
      <c r="AG271" s="1" t="s">
        <v>123</v>
      </c>
      <c r="AH271" s="1" t="s">
        <v>72</v>
      </c>
      <c r="AI271" s="1">
        <v>3</v>
      </c>
      <c r="AJ271" s="3">
        <v>45820</v>
      </c>
      <c r="AK271" s="3">
        <v>0</v>
      </c>
      <c r="AL271" s="3">
        <v>45810</v>
      </c>
      <c r="AM271" s="3">
        <v>45817</v>
      </c>
      <c r="AN271" s="3">
        <v>45818</v>
      </c>
      <c r="AO271" s="3">
        <v>45818</v>
      </c>
      <c r="AP271" s="3">
        <v>45815</v>
      </c>
      <c r="AQ271" s="3">
        <v>45819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482</v>
      </c>
      <c r="AZ271" s="2">
        <v>0</v>
      </c>
      <c r="BA271" s="2">
        <v>0</v>
      </c>
      <c r="BB271" s="2">
        <v>0</v>
      </c>
      <c r="BC271" s="1" t="s">
        <v>120</v>
      </c>
      <c r="BD271" s="56">
        <v>7441.1877655499993</v>
      </c>
    </row>
    <row r="272" spans="1:56" ht="28.5" customHeight="1" x14ac:dyDescent="0.45">
      <c r="A272" s="3">
        <v>45601</v>
      </c>
      <c r="B272" s="14" t="s">
        <v>240</v>
      </c>
      <c r="C272" s="9" t="s">
        <v>94</v>
      </c>
      <c r="D272" s="13" t="s">
        <v>157</v>
      </c>
      <c r="E272" s="9">
        <v>23</v>
      </c>
      <c r="F272" s="9">
        <v>37</v>
      </c>
      <c r="G272" s="9" t="s">
        <v>60</v>
      </c>
      <c r="H272" s="9">
        <v>0</v>
      </c>
      <c r="I272" s="9">
        <v>130</v>
      </c>
      <c r="J272" s="9" t="s">
        <v>57</v>
      </c>
      <c r="K272" s="9">
        <v>5</v>
      </c>
      <c r="L272" s="9" t="s">
        <v>92</v>
      </c>
      <c r="M272" s="10">
        <v>24</v>
      </c>
      <c r="N272" s="9">
        <v>40</v>
      </c>
      <c r="O272" s="9">
        <v>55</v>
      </c>
      <c r="P272" s="10">
        <v>1758.5430635519999</v>
      </c>
      <c r="Q272" s="10">
        <v>0</v>
      </c>
      <c r="R272" s="10">
        <v>1758.5430635519999</v>
      </c>
      <c r="S272" s="9" t="s">
        <v>100</v>
      </c>
      <c r="T272" s="12">
        <v>45824</v>
      </c>
      <c r="U272" s="11">
        <v>54000</v>
      </c>
      <c r="V272" s="10">
        <v>0</v>
      </c>
      <c r="W272" s="10">
        <v>54000</v>
      </c>
      <c r="X272" s="10">
        <v>0</v>
      </c>
      <c r="Y272" s="10">
        <v>56700</v>
      </c>
      <c r="Z272" s="9" t="s">
        <v>402</v>
      </c>
      <c r="AA272" s="8">
        <v>58087.26</v>
      </c>
      <c r="AB272" s="8">
        <v>0</v>
      </c>
      <c r="AC272" s="8">
        <v>58087.26</v>
      </c>
      <c r="AD272" s="8">
        <v>0</v>
      </c>
      <c r="AE272" s="8">
        <v>0</v>
      </c>
      <c r="AF272" s="8" t="s">
        <v>403</v>
      </c>
      <c r="AG272" s="1" t="s">
        <v>123</v>
      </c>
      <c r="AH272" s="1" t="s">
        <v>72</v>
      </c>
      <c r="AI272" s="1">
        <v>3</v>
      </c>
      <c r="AJ272" s="3">
        <v>45824</v>
      </c>
      <c r="AK272" s="3">
        <v>0</v>
      </c>
      <c r="AL272" s="3">
        <v>45814</v>
      </c>
      <c r="AM272" s="3">
        <v>45821</v>
      </c>
      <c r="AN272" s="3">
        <v>45822</v>
      </c>
      <c r="AO272" s="3">
        <v>45822</v>
      </c>
      <c r="AP272" s="3">
        <v>45819</v>
      </c>
      <c r="AQ272" s="3">
        <v>45823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482</v>
      </c>
      <c r="AZ272" s="2">
        <v>0</v>
      </c>
      <c r="BA272" s="2">
        <v>0</v>
      </c>
      <c r="BB272" s="2">
        <v>0</v>
      </c>
      <c r="BC272" s="1" t="s">
        <v>120</v>
      </c>
      <c r="BD272" s="56">
        <v>7441.1877655499993</v>
      </c>
    </row>
    <row r="273" spans="1:56" ht="28.5" customHeight="1" x14ac:dyDescent="0.45">
      <c r="A273" s="3">
        <v>45601</v>
      </c>
      <c r="B273" s="14" t="s">
        <v>240</v>
      </c>
      <c r="C273" s="9" t="s">
        <v>94</v>
      </c>
      <c r="D273" s="13" t="s">
        <v>157</v>
      </c>
      <c r="E273" s="9">
        <v>23</v>
      </c>
      <c r="F273" s="9">
        <v>37</v>
      </c>
      <c r="G273" s="9" t="s">
        <v>60</v>
      </c>
      <c r="H273" s="9">
        <v>0</v>
      </c>
      <c r="I273" s="9">
        <v>130</v>
      </c>
      <c r="J273" s="9" t="s">
        <v>57</v>
      </c>
      <c r="K273" s="9">
        <v>5</v>
      </c>
      <c r="L273" s="9" t="s">
        <v>92</v>
      </c>
      <c r="M273" s="10">
        <v>24</v>
      </c>
      <c r="N273" s="9">
        <v>40</v>
      </c>
      <c r="O273" s="9">
        <v>55</v>
      </c>
      <c r="P273" s="10">
        <v>1758.5430635519999</v>
      </c>
      <c r="Q273" s="10">
        <v>0</v>
      </c>
      <c r="R273" s="10">
        <v>1758.5430635519999</v>
      </c>
      <c r="S273" s="9" t="s">
        <v>100</v>
      </c>
      <c r="T273" s="12">
        <v>45827</v>
      </c>
      <c r="U273" s="11">
        <v>54000</v>
      </c>
      <c r="V273" s="10">
        <v>0</v>
      </c>
      <c r="W273" s="10">
        <v>54000</v>
      </c>
      <c r="X273" s="10">
        <v>0</v>
      </c>
      <c r="Y273" s="10">
        <v>56700</v>
      </c>
      <c r="Z273" s="9" t="s">
        <v>402</v>
      </c>
      <c r="AA273" s="8">
        <v>58087.26</v>
      </c>
      <c r="AB273" s="8">
        <v>0</v>
      </c>
      <c r="AC273" s="8">
        <v>58087.26</v>
      </c>
      <c r="AD273" s="8">
        <v>0</v>
      </c>
      <c r="AE273" s="8">
        <v>0</v>
      </c>
      <c r="AF273" s="8" t="s">
        <v>403</v>
      </c>
      <c r="AG273" s="1" t="s">
        <v>123</v>
      </c>
      <c r="AH273" s="1" t="s">
        <v>72</v>
      </c>
      <c r="AI273" s="1">
        <v>3</v>
      </c>
      <c r="AJ273" s="3">
        <v>45827</v>
      </c>
      <c r="AK273" s="3">
        <v>0</v>
      </c>
      <c r="AL273" s="3">
        <v>45817</v>
      </c>
      <c r="AM273" s="3">
        <v>45824</v>
      </c>
      <c r="AN273" s="3">
        <v>45825</v>
      </c>
      <c r="AO273" s="3">
        <v>45825</v>
      </c>
      <c r="AP273" s="3">
        <v>45822</v>
      </c>
      <c r="AQ273" s="3">
        <v>45826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482</v>
      </c>
      <c r="AZ273" s="2">
        <v>0</v>
      </c>
      <c r="BA273" s="2">
        <v>0</v>
      </c>
      <c r="BB273" s="2">
        <v>0</v>
      </c>
      <c r="BC273" s="1" t="s">
        <v>120</v>
      </c>
      <c r="BD273" s="56">
        <v>7441.1877655499993</v>
      </c>
    </row>
    <row r="274" spans="1:56" ht="28.5" customHeight="1" x14ac:dyDescent="0.45">
      <c r="A274" s="3">
        <v>45601</v>
      </c>
      <c r="B274" s="14" t="s">
        <v>240</v>
      </c>
      <c r="C274" s="9" t="s">
        <v>94</v>
      </c>
      <c r="D274" s="13" t="s">
        <v>157</v>
      </c>
      <c r="E274" s="9">
        <v>23</v>
      </c>
      <c r="F274" s="9">
        <v>37</v>
      </c>
      <c r="G274" s="9" t="s">
        <v>60</v>
      </c>
      <c r="H274" s="9">
        <v>0</v>
      </c>
      <c r="I274" s="9">
        <v>130</v>
      </c>
      <c r="J274" s="9" t="s">
        <v>57</v>
      </c>
      <c r="K274" s="9">
        <v>5</v>
      </c>
      <c r="L274" s="9" t="s">
        <v>92</v>
      </c>
      <c r="M274" s="10">
        <v>24</v>
      </c>
      <c r="N274" s="9">
        <v>40</v>
      </c>
      <c r="O274" s="9">
        <v>55</v>
      </c>
      <c r="P274" s="10">
        <v>1758.5430635519999</v>
      </c>
      <c r="Q274" s="10">
        <v>0</v>
      </c>
      <c r="R274" s="10">
        <v>1758.5430635519999</v>
      </c>
      <c r="S274" s="9" t="s">
        <v>100</v>
      </c>
      <c r="T274" s="12">
        <v>45831</v>
      </c>
      <c r="U274" s="11">
        <v>54000</v>
      </c>
      <c r="V274" s="10">
        <v>0</v>
      </c>
      <c r="W274" s="10">
        <v>54000</v>
      </c>
      <c r="X274" s="10">
        <v>0</v>
      </c>
      <c r="Y274" s="10">
        <v>56700</v>
      </c>
      <c r="Z274" s="9" t="s">
        <v>402</v>
      </c>
      <c r="AA274" s="8">
        <v>58087.26</v>
      </c>
      <c r="AB274" s="8">
        <v>0</v>
      </c>
      <c r="AC274" s="8">
        <v>58087.26</v>
      </c>
      <c r="AD274" s="8">
        <v>0</v>
      </c>
      <c r="AE274" s="8">
        <v>0</v>
      </c>
      <c r="AF274" s="8" t="s">
        <v>403</v>
      </c>
      <c r="AG274" s="1" t="s">
        <v>123</v>
      </c>
      <c r="AH274" s="1" t="s">
        <v>72</v>
      </c>
      <c r="AI274" s="1">
        <v>3</v>
      </c>
      <c r="AJ274" s="3">
        <v>45831</v>
      </c>
      <c r="AK274" s="3">
        <v>0</v>
      </c>
      <c r="AL274" s="3">
        <v>45821</v>
      </c>
      <c r="AM274" s="3">
        <v>45828</v>
      </c>
      <c r="AN274" s="3">
        <v>45829</v>
      </c>
      <c r="AO274" s="3">
        <v>45829</v>
      </c>
      <c r="AP274" s="3">
        <v>45826</v>
      </c>
      <c r="AQ274" s="3">
        <v>45830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120</v>
      </c>
      <c r="BD274" s="56">
        <v>7441.1877655499993</v>
      </c>
    </row>
    <row r="275" spans="1:56" ht="28.5" customHeight="1" x14ac:dyDescent="0.45">
      <c r="A275" s="3">
        <v>45601</v>
      </c>
      <c r="B275" s="14" t="s">
        <v>240</v>
      </c>
      <c r="C275" s="9" t="s">
        <v>94</v>
      </c>
      <c r="D275" s="13" t="s">
        <v>157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92</v>
      </c>
      <c r="M275" s="10">
        <v>24</v>
      </c>
      <c r="N275" s="9">
        <v>40</v>
      </c>
      <c r="O275" s="9">
        <v>55</v>
      </c>
      <c r="P275" s="10">
        <v>1758.5430635519999</v>
      </c>
      <c r="Q275" s="10">
        <v>0</v>
      </c>
      <c r="R275" s="10">
        <v>1758.5430635519999</v>
      </c>
      <c r="S275" s="9" t="s">
        <v>100</v>
      </c>
      <c r="T275" s="12">
        <v>45834</v>
      </c>
      <c r="U275" s="11">
        <v>54000</v>
      </c>
      <c r="V275" s="10">
        <v>0</v>
      </c>
      <c r="W275" s="10">
        <v>54000</v>
      </c>
      <c r="X275" s="10">
        <v>0</v>
      </c>
      <c r="Y275" s="10">
        <v>56700</v>
      </c>
      <c r="Z275" s="9" t="s">
        <v>402</v>
      </c>
      <c r="AA275" s="8">
        <v>58087.26</v>
      </c>
      <c r="AB275" s="8">
        <v>0</v>
      </c>
      <c r="AC275" s="8">
        <v>58087.26</v>
      </c>
      <c r="AD275" s="8">
        <v>0</v>
      </c>
      <c r="AE275" s="8">
        <v>0</v>
      </c>
      <c r="AF275" s="8" t="s">
        <v>403</v>
      </c>
      <c r="AG275" s="1" t="s">
        <v>122</v>
      </c>
      <c r="AH275" s="1" t="s">
        <v>72</v>
      </c>
      <c r="AI275" s="1">
        <v>3</v>
      </c>
      <c r="AJ275" s="3">
        <v>45834</v>
      </c>
      <c r="AK275" s="3">
        <v>0</v>
      </c>
      <c r="AL275" s="3">
        <v>45824</v>
      </c>
      <c r="AM275" s="3">
        <v>45831</v>
      </c>
      <c r="AN275" s="3">
        <v>45832</v>
      </c>
      <c r="AO275" s="3">
        <v>45832</v>
      </c>
      <c r="AP275" s="3">
        <v>45829</v>
      </c>
      <c r="AQ275" s="3">
        <v>45833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120</v>
      </c>
      <c r="BD275" s="56">
        <v>7441.1877655499993</v>
      </c>
    </row>
    <row r="276" spans="1:56" ht="28.5" customHeight="1" x14ac:dyDescent="0.45">
      <c r="A276" s="3">
        <v>45601</v>
      </c>
      <c r="B276" s="14" t="s">
        <v>240</v>
      </c>
      <c r="C276" s="9" t="s">
        <v>94</v>
      </c>
      <c r="D276" s="13" t="s">
        <v>157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92</v>
      </c>
      <c r="M276" s="10">
        <v>24</v>
      </c>
      <c r="N276" s="9">
        <v>40</v>
      </c>
      <c r="O276" s="9">
        <v>55</v>
      </c>
      <c r="P276" s="10">
        <v>1758.5430635519999</v>
      </c>
      <c r="Q276" s="10">
        <v>0</v>
      </c>
      <c r="R276" s="10">
        <v>1758.5430635519999</v>
      </c>
      <c r="S276" s="9" t="s">
        <v>100</v>
      </c>
      <c r="T276" s="12">
        <v>45836</v>
      </c>
      <c r="U276" s="11">
        <v>54000</v>
      </c>
      <c r="V276" s="10">
        <v>0</v>
      </c>
      <c r="W276" s="10">
        <v>54000</v>
      </c>
      <c r="X276" s="10">
        <v>0</v>
      </c>
      <c r="Y276" s="10">
        <v>56700</v>
      </c>
      <c r="Z276" s="9" t="s">
        <v>402</v>
      </c>
      <c r="AA276" s="8">
        <v>58087.26</v>
      </c>
      <c r="AB276" s="8">
        <v>0</v>
      </c>
      <c r="AC276" s="8">
        <v>58087.26</v>
      </c>
      <c r="AD276" s="8">
        <v>0</v>
      </c>
      <c r="AE276" s="8">
        <v>0</v>
      </c>
      <c r="AF276" s="8" t="s">
        <v>403</v>
      </c>
      <c r="AG276" s="1" t="s">
        <v>123</v>
      </c>
      <c r="AH276" s="1" t="s">
        <v>72</v>
      </c>
      <c r="AI276" s="1">
        <v>3</v>
      </c>
      <c r="AJ276" s="3">
        <v>45836</v>
      </c>
      <c r="AK276" s="3">
        <v>0</v>
      </c>
      <c r="AL276" s="3">
        <v>45826</v>
      </c>
      <c r="AM276" s="3">
        <v>45833</v>
      </c>
      <c r="AN276" s="3">
        <v>45834</v>
      </c>
      <c r="AO276" s="3">
        <v>45834</v>
      </c>
      <c r="AP276" s="3">
        <v>45831</v>
      </c>
      <c r="AQ276" s="3">
        <v>45835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120</v>
      </c>
      <c r="BD276" s="56">
        <v>7441.1877655499993</v>
      </c>
    </row>
    <row r="277" spans="1:56" ht="28.5" customHeight="1" x14ac:dyDescent="0.45">
      <c r="A277" s="3">
        <v>45601</v>
      </c>
      <c r="B277" s="14" t="s">
        <v>240</v>
      </c>
      <c r="C277" s="9" t="s">
        <v>94</v>
      </c>
      <c r="D277" s="13" t="s">
        <v>157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40</v>
      </c>
      <c r="O277" s="9">
        <v>55</v>
      </c>
      <c r="P277" s="10">
        <v>1758.5430635519999</v>
      </c>
      <c r="Q277" s="10">
        <v>0</v>
      </c>
      <c r="R277" s="10">
        <v>1758.5430635519999</v>
      </c>
      <c r="S277" s="9" t="s">
        <v>100</v>
      </c>
      <c r="T277" s="12">
        <v>45838</v>
      </c>
      <c r="U277" s="11">
        <v>54000</v>
      </c>
      <c r="V277" s="10">
        <v>0</v>
      </c>
      <c r="W277" s="10">
        <v>54000</v>
      </c>
      <c r="X277" s="10">
        <v>0</v>
      </c>
      <c r="Y277" s="10">
        <v>56700</v>
      </c>
      <c r="Z277" s="9" t="s">
        <v>402</v>
      </c>
      <c r="AA277" s="8">
        <v>58087.26</v>
      </c>
      <c r="AB277" s="8">
        <v>0</v>
      </c>
      <c r="AC277" s="8">
        <v>58087.26</v>
      </c>
      <c r="AD277" s="8">
        <v>0</v>
      </c>
      <c r="AE277" s="8">
        <v>0</v>
      </c>
      <c r="AF277" s="8" t="s">
        <v>403</v>
      </c>
      <c r="AG277" s="1" t="s">
        <v>123</v>
      </c>
      <c r="AH277" s="1" t="s">
        <v>72</v>
      </c>
      <c r="AI277" s="1">
        <v>3</v>
      </c>
      <c r="AJ277" s="3">
        <v>45838</v>
      </c>
      <c r="AK277" s="3">
        <v>0</v>
      </c>
      <c r="AL277" s="3">
        <v>45828</v>
      </c>
      <c r="AM277" s="3">
        <v>45835</v>
      </c>
      <c r="AN277" s="3">
        <v>45836</v>
      </c>
      <c r="AO277" s="3">
        <v>45836</v>
      </c>
      <c r="AP277" s="3">
        <v>45833</v>
      </c>
      <c r="AQ277" s="3">
        <v>45837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120</v>
      </c>
      <c r="BD277" s="56">
        <v>7441.1877655499993</v>
      </c>
    </row>
    <row r="278" spans="1:56" ht="28.5" customHeight="1" x14ac:dyDescent="0.45">
      <c r="A278" s="3">
        <v>45601</v>
      </c>
      <c r="B278" s="14" t="s">
        <v>240</v>
      </c>
      <c r="C278" s="9" t="s">
        <v>94</v>
      </c>
      <c r="D278" s="13" t="s">
        <v>110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0</v>
      </c>
      <c r="Q278" s="10">
        <v>0</v>
      </c>
      <c r="R278" s="10">
        <v>0</v>
      </c>
      <c r="S278" s="9" t="s">
        <v>100</v>
      </c>
      <c r="T278" s="12">
        <v>45842</v>
      </c>
      <c r="U278" s="11">
        <v>12000</v>
      </c>
      <c r="V278" s="10">
        <v>12000</v>
      </c>
      <c r="W278" s="10">
        <v>0</v>
      </c>
      <c r="X278" s="10">
        <v>12600</v>
      </c>
      <c r="Y278" s="10">
        <v>0</v>
      </c>
      <c r="Z278" s="9" t="s">
        <v>402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 t="s">
        <v>123</v>
      </c>
      <c r="AH278" s="1" t="s">
        <v>72</v>
      </c>
      <c r="AI278" s="1">
        <v>3</v>
      </c>
      <c r="AJ278" s="3">
        <v>45842</v>
      </c>
      <c r="AK278" s="3">
        <v>0</v>
      </c>
      <c r="AL278" s="3">
        <v>45832</v>
      </c>
      <c r="AM278" s="3">
        <v>45839</v>
      </c>
      <c r="AN278" s="3">
        <v>45840</v>
      </c>
      <c r="AO278" s="3">
        <v>45840</v>
      </c>
      <c r="AP278" s="3">
        <v>45837</v>
      </c>
      <c r="AQ278" s="3">
        <v>45841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120</v>
      </c>
      <c r="BD278" s="56">
        <v>0</v>
      </c>
    </row>
    <row r="279" spans="1:56" ht="28.5" customHeight="1" x14ac:dyDescent="0.45">
      <c r="A279" s="3">
        <v>45601</v>
      </c>
      <c r="B279" s="14" t="s">
        <v>240</v>
      </c>
      <c r="C279" s="9" t="s">
        <v>94</v>
      </c>
      <c r="D279" s="13" t="s">
        <v>110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1328.6769813503997</v>
      </c>
      <c r="Q279" s="10">
        <v>0</v>
      </c>
      <c r="R279" s="10">
        <v>1328.6769813503997</v>
      </c>
      <c r="S279" s="9" t="s">
        <v>100</v>
      </c>
      <c r="T279" s="12">
        <v>45852</v>
      </c>
      <c r="U279" s="11">
        <v>40800</v>
      </c>
      <c r="V279" s="10">
        <v>0</v>
      </c>
      <c r="W279" s="10">
        <v>40800</v>
      </c>
      <c r="X279" s="10">
        <v>0</v>
      </c>
      <c r="Y279" s="10">
        <v>42840</v>
      </c>
      <c r="Z279" s="9" t="s">
        <v>402</v>
      </c>
      <c r="AA279" s="8">
        <v>43888.152000000002</v>
      </c>
      <c r="AB279" s="8">
        <v>0</v>
      </c>
      <c r="AC279" s="8">
        <v>43888.152000000002</v>
      </c>
      <c r="AD279" s="8">
        <v>0</v>
      </c>
      <c r="AE279" s="8">
        <v>0</v>
      </c>
      <c r="AF279" s="8">
        <v>0</v>
      </c>
      <c r="AG279" s="1" t="s">
        <v>123</v>
      </c>
      <c r="AH279" s="1" t="s">
        <v>72</v>
      </c>
      <c r="AI279" s="1">
        <v>3</v>
      </c>
      <c r="AJ279" s="3">
        <v>45852</v>
      </c>
      <c r="AK279" s="3">
        <v>0</v>
      </c>
      <c r="AL279" s="3">
        <v>45842</v>
      </c>
      <c r="AM279" s="3">
        <v>45849</v>
      </c>
      <c r="AN279" s="3">
        <v>45850</v>
      </c>
      <c r="AO279" s="3">
        <v>45850</v>
      </c>
      <c r="AP279" s="3">
        <v>45847</v>
      </c>
      <c r="AQ279" s="3">
        <v>45851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120</v>
      </c>
      <c r="BD279" s="56">
        <v>5622.230756193333</v>
      </c>
    </row>
    <row r="280" spans="1:56" ht="28.5" customHeight="1" x14ac:dyDescent="0.45">
      <c r="A280" s="3">
        <v>45601</v>
      </c>
      <c r="B280" s="14" t="s">
        <v>240</v>
      </c>
      <c r="C280" s="9" t="s">
        <v>94</v>
      </c>
      <c r="D280" s="13" t="s">
        <v>110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1758.5430635519999</v>
      </c>
      <c r="Q280" s="10">
        <v>0</v>
      </c>
      <c r="R280" s="10">
        <v>1758.5430635519999</v>
      </c>
      <c r="S280" s="9" t="s">
        <v>100</v>
      </c>
      <c r="T280" s="12">
        <v>45859</v>
      </c>
      <c r="U280" s="11">
        <v>54000</v>
      </c>
      <c r="V280" s="10">
        <v>0</v>
      </c>
      <c r="W280" s="10">
        <v>54000</v>
      </c>
      <c r="X280" s="10">
        <v>0</v>
      </c>
      <c r="Y280" s="10">
        <v>56700</v>
      </c>
      <c r="Z280" s="9" t="s">
        <v>402</v>
      </c>
      <c r="AA280" s="8">
        <v>58087.26</v>
      </c>
      <c r="AB280" s="8">
        <v>0</v>
      </c>
      <c r="AC280" s="8">
        <v>58087.26</v>
      </c>
      <c r="AD280" s="8">
        <v>0</v>
      </c>
      <c r="AE280" s="8">
        <v>0</v>
      </c>
      <c r="AF280" s="8">
        <v>0</v>
      </c>
      <c r="AG280" s="1" t="s">
        <v>122</v>
      </c>
      <c r="AH280" s="1" t="s">
        <v>72</v>
      </c>
      <c r="AI280" s="1">
        <v>3</v>
      </c>
      <c r="AJ280" s="3">
        <v>45859</v>
      </c>
      <c r="AK280" s="3">
        <v>0</v>
      </c>
      <c r="AL280" s="3">
        <v>45849</v>
      </c>
      <c r="AM280" s="3">
        <v>45856</v>
      </c>
      <c r="AN280" s="3">
        <v>45857</v>
      </c>
      <c r="AO280" s="3">
        <v>45857</v>
      </c>
      <c r="AP280" s="3">
        <v>45854</v>
      </c>
      <c r="AQ280" s="3">
        <v>45858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120</v>
      </c>
      <c r="BD280" s="56">
        <v>7441.1877655499993</v>
      </c>
    </row>
    <row r="281" spans="1:56" ht="28.5" customHeight="1" x14ac:dyDescent="0.45">
      <c r="A281" s="3">
        <v>45601</v>
      </c>
      <c r="B281" s="14" t="s">
        <v>240</v>
      </c>
      <c r="C281" s="9" t="s">
        <v>94</v>
      </c>
      <c r="D281" s="13" t="s">
        <v>110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1693.4118389759997</v>
      </c>
      <c r="Q281" s="10">
        <v>0</v>
      </c>
      <c r="R281" s="10">
        <v>1693.4118389759997</v>
      </c>
      <c r="S281" s="9" t="s">
        <v>100</v>
      </c>
      <c r="T281" s="12">
        <v>45867</v>
      </c>
      <c r="U281" s="11">
        <v>52000</v>
      </c>
      <c r="V281" s="10">
        <v>0</v>
      </c>
      <c r="W281" s="10">
        <v>52000</v>
      </c>
      <c r="X281" s="10">
        <v>0</v>
      </c>
      <c r="Y281" s="10">
        <v>54600</v>
      </c>
      <c r="Z281" s="9" t="s">
        <v>402</v>
      </c>
      <c r="AA281" s="8">
        <v>55935.880000000005</v>
      </c>
      <c r="AB281" s="8">
        <v>0</v>
      </c>
      <c r="AC281" s="8">
        <v>55935.880000000005</v>
      </c>
      <c r="AD281" s="8">
        <v>0</v>
      </c>
      <c r="AE281" s="8">
        <v>0</v>
      </c>
      <c r="AF281" s="8">
        <v>0</v>
      </c>
      <c r="AG281" s="1" t="s">
        <v>122</v>
      </c>
      <c r="AH281" s="1" t="s">
        <v>72</v>
      </c>
      <c r="AI281" s="1">
        <v>3</v>
      </c>
      <c r="AJ281" s="3">
        <v>45867</v>
      </c>
      <c r="AK281" s="3">
        <v>0</v>
      </c>
      <c r="AL281" s="3">
        <v>45857</v>
      </c>
      <c r="AM281" s="3">
        <v>45864</v>
      </c>
      <c r="AN281" s="3">
        <v>45865</v>
      </c>
      <c r="AO281" s="3">
        <v>45865</v>
      </c>
      <c r="AP281" s="3">
        <v>45862</v>
      </c>
      <c r="AQ281" s="3">
        <v>45866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120</v>
      </c>
      <c r="BD281" s="56">
        <v>7165.588218677779</v>
      </c>
    </row>
    <row r="282" spans="1:56" ht="28.5" customHeight="1" x14ac:dyDescent="0.45">
      <c r="A282" s="3">
        <v>45601</v>
      </c>
      <c r="B282" s="14" t="s">
        <v>240</v>
      </c>
      <c r="C282" s="9" t="s">
        <v>94</v>
      </c>
      <c r="D282" s="13" t="s">
        <v>157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5414.9448800240634</v>
      </c>
      <c r="Q282" s="10">
        <v>0</v>
      </c>
      <c r="R282" s="10">
        <v>5414.9448800240634</v>
      </c>
      <c r="S282" s="9" t="s">
        <v>100</v>
      </c>
      <c r="T282" s="12" t="s">
        <v>63</v>
      </c>
      <c r="U282" s="11">
        <v>166278</v>
      </c>
      <c r="V282" s="10">
        <v>0</v>
      </c>
      <c r="W282" s="10">
        <v>166278</v>
      </c>
      <c r="X282" s="10">
        <v>0</v>
      </c>
      <c r="Y282" s="10">
        <v>174591.9</v>
      </c>
      <c r="Z282" s="9" t="s">
        <v>402</v>
      </c>
      <c r="AA282" s="8">
        <v>178863.58182000002</v>
      </c>
      <c r="AB282" s="8">
        <v>0</v>
      </c>
      <c r="AC282" s="8">
        <v>178863.58182000002</v>
      </c>
      <c r="AD282" s="8">
        <v>0</v>
      </c>
      <c r="AE282" s="8">
        <v>0</v>
      </c>
      <c r="AF282" s="8" t="s">
        <v>403</v>
      </c>
      <c r="AG282" s="1" t="s">
        <v>122</v>
      </c>
      <c r="AH282" s="1" t="s">
        <v>72</v>
      </c>
      <c r="AI282" s="1">
        <v>3</v>
      </c>
      <c r="AJ282" s="3" t="s">
        <v>63</v>
      </c>
      <c r="AK282" s="3">
        <v>0</v>
      </c>
      <c r="AL282" s="3" t="e">
        <v>#VALUE!</v>
      </c>
      <c r="AM282" s="3" t="e">
        <v>#VALUE!</v>
      </c>
      <c r="AN282" s="3" t="e">
        <v>#VALUE!</v>
      </c>
      <c r="AO282" s="3" t="e">
        <v>#VALUE!</v>
      </c>
      <c r="AP282" s="3" t="e">
        <v>#VALUE!</v>
      </c>
      <c r="AQ282" s="3" t="e">
        <v>#VALUE!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120</v>
      </c>
      <c r="BD282" s="56">
        <v>22913.070727409686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37</v>
      </c>
      <c r="G283" s="9">
        <v>0</v>
      </c>
      <c r="H283" s="9">
        <v>0</v>
      </c>
      <c r="I283" s="9">
        <v>128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101</v>
      </c>
      <c r="AA283" s="8">
        <v>1025216.4738200002</v>
      </c>
      <c r="AB283" s="8">
        <v>0</v>
      </c>
      <c r="AC283" s="8">
        <v>1025216.4738200002</v>
      </c>
      <c r="AD283" s="8">
        <v>0</v>
      </c>
      <c r="AE283" s="8">
        <v>0</v>
      </c>
      <c r="AF283" s="8" t="s">
        <v>58</v>
      </c>
      <c r="AG283" s="1" t="s">
        <v>122</v>
      </c>
      <c r="AH283" s="1">
        <v>0</v>
      </c>
      <c r="AI283" s="1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121</v>
      </c>
      <c r="BD283" s="56">
        <v>0</v>
      </c>
    </row>
    <row r="284" spans="1:56" ht="28.5" customHeight="1" x14ac:dyDescent="0.45">
      <c r="A284" s="3">
        <v>45731</v>
      </c>
      <c r="B284" s="14" t="s">
        <v>650</v>
      </c>
      <c r="C284" s="9" t="s">
        <v>635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102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45737</v>
      </c>
      <c r="U284" s="11">
        <v>5000</v>
      </c>
      <c r="V284" s="10">
        <v>5000</v>
      </c>
      <c r="W284" s="10">
        <v>0</v>
      </c>
      <c r="X284" s="10">
        <v>0</v>
      </c>
      <c r="Y284" s="10">
        <v>0</v>
      </c>
      <c r="Z284" s="9" t="s">
        <v>85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61</v>
      </c>
      <c r="AH284" s="1" t="s">
        <v>77</v>
      </c>
      <c r="AI284" s="1">
        <v>1</v>
      </c>
      <c r="AJ284" s="3">
        <v>45737</v>
      </c>
      <c r="AK284" s="3">
        <v>0</v>
      </c>
      <c r="AL284" s="3">
        <v>0</v>
      </c>
      <c r="AM284" s="3">
        <v>0</v>
      </c>
      <c r="AN284" s="3">
        <v>0</v>
      </c>
      <c r="AO284" s="3">
        <v>45736</v>
      </c>
      <c r="AP284" s="3">
        <v>45732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105</v>
      </c>
      <c r="BD284" s="56">
        <v>0</v>
      </c>
    </row>
    <row r="285" spans="1:56" ht="28.5" customHeight="1" x14ac:dyDescent="0.45">
      <c r="A285" s="3" t="s">
        <v>146</v>
      </c>
      <c r="B285" s="14" t="s">
        <v>146</v>
      </c>
      <c r="C285" s="9" t="s">
        <v>150</v>
      </c>
      <c r="D285" s="13" t="s">
        <v>59</v>
      </c>
      <c r="E285" s="9">
        <v>26</v>
      </c>
      <c r="F285" s="9">
        <v>39</v>
      </c>
      <c r="G285" s="9" t="s">
        <v>60</v>
      </c>
      <c r="H285" s="9">
        <v>0</v>
      </c>
      <c r="I285" s="9">
        <v>93</v>
      </c>
      <c r="J285" s="9" t="s">
        <v>57</v>
      </c>
      <c r="K285" s="9">
        <v>5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133</v>
      </c>
      <c r="T285" s="12">
        <v>45777</v>
      </c>
      <c r="U285" s="11">
        <v>10000</v>
      </c>
      <c r="V285" s="10">
        <v>0</v>
      </c>
      <c r="W285" s="10">
        <v>10000</v>
      </c>
      <c r="X285" s="10">
        <v>0</v>
      </c>
      <c r="Y285" s="10">
        <v>0</v>
      </c>
      <c r="Z285" s="9" t="s">
        <v>85</v>
      </c>
      <c r="AA285" s="8">
        <v>11315.7</v>
      </c>
      <c r="AB285" s="8">
        <v>0</v>
      </c>
      <c r="AC285" s="8">
        <v>11315.7</v>
      </c>
      <c r="AD285" s="8">
        <v>0</v>
      </c>
      <c r="AE285" s="8">
        <v>0</v>
      </c>
      <c r="AF285" s="8">
        <v>0</v>
      </c>
      <c r="AG285" s="1" t="s">
        <v>122</v>
      </c>
      <c r="AH285" s="1" t="s">
        <v>77</v>
      </c>
      <c r="AI285" s="1">
        <v>1</v>
      </c>
      <c r="AJ285" s="3">
        <v>45777</v>
      </c>
      <c r="AK285" s="3">
        <v>0</v>
      </c>
      <c r="AL285" s="3">
        <v>0</v>
      </c>
      <c r="AM285" s="3">
        <v>0</v>
      </c>
      <c r="AN285" s="3">
        <v>0</v>
      </c>
      <c r="AO285" s="3">
        <v>45776</v>
      </c>
      <c r="AP285" s="3">
        <v>45772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105</v>
      </c>
      <c r="BD285" s="56">
        <v>913.67990999999995</v>
      </c>
    </row>
    <row r="286" spans="1:56" ht="28.5" customHeight="1" x14ac:dyDescent="0.45">
      <c r="A286" s="3" t="s">
        <v>146</v>
      </c>
      <c r="B286" s="14" t="s">
        <v>146</v>
      </c>
      <c r="C286" s="9" t="s">
        <v>153</v>
      </c>
      <c r="D286" s="13" t="s">
        <v>59</v>
      </c>
      <c r="E286" s="9">
        <v>26</v>
      </c>
      <c r="F286" s="9">
        <v>42</v>
      </c>
      <c r="G286" s="9" t="s">
        <v>60</v>
      </c>
      <c r="H286" s="9">
        <v>0</v>
      </c>
      <c r="I286" s="9">
        <v>100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 t="s">
        <v>63</v>
      </c>
      <c r="U286" s="11">
        <v>40000</v>
      </c>
      <c r="V286" s="10">
        <v>0</v>
      </c>
      <c r="W286" s="10">
        <v>40000</v>
      </c>
      <c r="X286" s="10">
        <v>0</v>
      </c>
      <c r="Y286" s="10">
        <v>0</v>
      </c>
      <c r="Z286" s="9" t="s">
        <v>85</v>
      </c>
      <c r="AA286" s="8">
        <v>48615.600000000006</v>
      </c>
      <c r="AB286" s="8">
        <v>0</v>
      </c>
      <c r="AC286" s="8">
        <v>48615.600000000006</v>
      </c>
      <c r="AD286" s="8">
        <v>0</v>
      </c>
      <c r="AE286" s="8">
        <v>0</v>
      </c>
      <c r="AF286" s="8">
        <v>0</v>
      </c>
      <c r="AG286" s="1" t="s">
        <v>123</v>
      </c>
      <c r="AH286" s="1" t="s">
        <v>77</v>
      </c>
      <c r="AI286" s="1">
        <v>1</v>
      </c>
      <c r="AJ286" s="3" t="s">
        <v>63</v>
      </c>
      <c r="AK286" s="3">
        <v>0</v>
      </c>
      <c r="AL286" s="3">
        <v>0</v>
      </c>
      <c r="AM286" s="3">
        <v>0</v>
      </c>
      <c r="AN286" s="3">
        <v>0</v>
      </c>
      <c r="AO286" s="3" t="e">
        <v>#VALUE!</v>
      </c>
      <c r="AP286" s="3" t="e">
        <v>#VALUE!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105</v>
      </c>
      <c r="BD286" s="56">
        <v>3925.4396133333335</v>
      </c>
    </row>
    <row r="287" spans="1:56" ht="28.5" customHeight="1" x14ac:dyDescent="0.45">
      <c r="A287" s="3" t="s">
        <v>146</v>
      </c>
      <c r="B287" s="14" t="s">
        <v>146</v>
      </c>
      <c r="C287" s="9" t="s">
        <v>206</v>
      </c>
      <c r="D287" s="13" t="s">
        <v>61</v>
      </c>
      <c r="E287" s="9">
        <v>26</v>
      </c>
      <c r="F287" s="9">
        <v>41</v>
      </c>
      <c r="G287" s="9" t="s">
        <v>60</v>
      </c>
      <c r="H287" s="9">
        <v>0</v>
      </c>
      <c r="I287" s="9">
        <v>97</v>
      </c>
      <c r="J287" s="9" t="s">
        <v>57</v>
      </c>
      <c r="K287" s="9">
        <v>5</v>
      </c>
      <c r="L287" s="9" t="s">
        <v>92</v>
      </c>
      <c r="M287" s="10">
        <v>27</v>
      </c>
      <c r="N287" s="9">
        <v>43</v>
      </c>
      <c r="O287" s="9">
        <v>40</v>
      </c>
      <c r="P287" s="10">
        <v>286.42936262399996</v>
      </c>
      <c r="Q287" s="10">
        <v>0</v>
      </c>
      <c r="R287" s="10">
        <v>286.42936262399996</v>
      </c>
      <c r="S287" s="9" t="s">
        <v>218</v>
      </c>
      <c r="T287" s="12" t="s">
        <v>63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85</v>
      </c>
      <c r="AA287" s="8">
        <v>11874.499999999998</v>
      </c>
      <c r="AB287" s="8">
        <v>0</v>
      </c>
      <c r="AC287" s="8">
        <v>11874.499999999998</v>
      </c>
      <c r="AD287" s="8">
        <v>0</v>
      </c>
      <c r="AE287" s="8">
        <v>0</v>
      </c>
      <c r="AF287" s="8">
        <v>0</v>
      </c>
      <c r="AG287" s="1" t="s">
        <v>123</v>
      </c>
      <c r="AH287" s="1" t="s">
        <v>72</v>
      </c>
      <c r="AI287" s="1">
        <v>3</v>
      </c>
      <c r="AJ287" s="3" t="s">
        <v>63</v>
      </c>
      <c r="AK287" s="3">
        <v>0</v>
      </c>
      <c r="AL287" s="3" t="e">
        <v>#VALUE!</v>
      </c>
      <c r="AM287" s="3" t="e">
        <v>#VALUE!</v>
      </c>
      <c r="AN287" s="3" t="e">
        <v>#VALUE!</v>
      </c>
      <c r="AO287" s="3" t="e">
        <v>#VALUE!</v>
      </c>
      <c r="AP287" s="3" t="e">
        <v>#VALUE!</v>
      </c>
      <c r="AQ287" s="3" t="e">
        <v>#VALUE!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105</v>
      </c>
      <c r="BD287" s="56">
        <v>958.79990555555537</v>
      </c>
    </row>
    <row r="288" spans="1:56" ht="28.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26</v>
      </c>
      <c r="F288" s="9">
        <v>43</v>
      </c>
      <c r="G288" s="9" t="s">
        <v>60</v>
      </c>
      <c r="H288" s="9">
        <v>0</v>
      </c>
      <c r="I288" s="9">
        <v>102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85</v>
      </c>
      <c r="AA288" s="8">
        <v>71805.8</v>
      </c>
      <c r="AB288" s="8">
        <v>0</v>
      </c>
      <c r="AC288" s="8">
        <v>71805.8</v>
      </c>
      <c r="AD288" s="8">
        <v>0</v>
      </c>
      <c r="AE288" s="8">
        <v>0</v>
      </c>
      <c r="AF288" s="8" t="s">
        <v>58</v>
      </c>
      <c r="AG288" s="1" t="s">
        <v>122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105</v>
      </c>
      <c r="BD288" s="56">
        <v>0</v>
      </c>
    </row>
    <row r="289" spans="1:56" ht="28.5" customHeight="1" x14ac:dyDescent="0.45">
      <c r="A289" s="3">
        <v>45733</v>
      </c>
      <c r="B289" s="14" t="s">
        <v>636</v>
      </c>
      <c r="C289" s="9" t="s">
        <v>227</v>
      </c>
      <c r="D289" s="13" t="s">
        <v>560</v>
      </c>
      <c r="E289" s="9">
        <v>26</v>
      </c>
      <c r="F289" s="9">
        <v>43</v>
      </c>
      <c r="G289" s="9" t="s">
        <v>60</v>
      </c>
      <c r="H289" s="9" t="s">
        <v>66</v>
      </c>
      <c r="I289" s="9">
        <v>140</v>
      </c>
      <c r="J289" s="9" t="s">
        <v>57</v>
      </c>
      <c r="K289" s="9">
        <v>5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213</v>
      </c>
      <c r="T289" s="12">
        <v>45744</v>
      </c>
      <c r="U289" s="11">
        <v>12500</v>
      </c>
      <c r="V289" s="10">
        <v>1150</v>
      </c>
      <c r="W289" s="10">
        <v>11350</v>
      </c>
      <c r="X289" s="10">
        <v>0</v>
      </c>
      <c r="Y289" s="10">
        <v>11917.5</v>
      </c>
      <c r="Z289" s="9" t="s">
        <v>165</v>
      </c>
      <c r="AA289" s="8">
        <v>14111.7955</v>
      </c>
      <c r="AB289" s="8">
        <v>2000</v>
      </c>
      <c r="AC289" s="8">
        <v>12111.7955</v>
      </c>
      <c r="AD289" s="8">
        <v>0</v>
      </c>
      <c r="AE289" s="8">
        <v>14111.7955</v>
      </c>
      <c r="AF289" s="8">
        <v>0</v>
      </c>
      <c r="AG289" s="1" t="s">
        <v>122</v>
      </c>
      <c r="AH289" s="1" t="s">
        <v>68</v>
      </c>
      <c r="AI289" s="1">
        <v>4</v>
      </c>
      <c r="AJ289" s="3">
        <v>45744</v>
      </c>
      <c r="AK289" s="3">
        <v>45740</v>
      </c>
      <c r="AL289" s="3">
        <v>45734</v>
      </c>
      <c r="AM289" s="3">
        <v>45741</v>
      </c>
      <c r="AN289" s="3">
        <v>45742</v>
      </c>
      <c r="AO289" s="3">
        <v>45742</v>
      </c>
      <c r="AP289" s="3">
        <v>45739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106</v>
      </c>
      <c r="BD289" s="56">
        <v>1088.1775379222222</v>
      </c>
    </row>
    <row r="290" spans="1:56" ht="28.5" customHeight="1" x14ac:dyDescent="0.45">
      <c r="A290" s="3">
        <v>45733</v>
      </c>
      <c r="B290" s="14" t="s">
        <v>636</v>
      </c>
      <c r="C290" s="9" t="s">
        <v>227</v>
      </c>
      <c r="D290" s="13" t="s">
        <v>560</v>
      </c>
      <c r="E290" s="9">
        <v>26</v>
      </c>
      <c r="F290" s="9">
        <v>43</v>
      </c>
      <c r="G290" s="9" t="s">
        <v>60</v>
      </c>
      <c r="H290" s="9" t="s">
        <v>66</v>
      </c>
      <c r="I290" s="9">
        <v>140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213</v>
      </c>
      <c r="T290" s="12">
        <v>45751</v>
      </c>
      <c r="U290" s="11">
        <v>12500</v>
      </c>
      <c r="V290" s="10">
        <v>0</v>
      </c>
      <c r="W290" s="10">
        <v>12500</v>
      </c>
      <c r="X290" s="10">
        <v>0</v>
      </c>
      <c r="Y290" s="10">
        <v>13125</v>
      </c>
      <c r="Z290" s="9" t="s">
        <v>165</v>
      </c>
      <c r="AA290" s="8">
        <v>15541.625</v>
      </c>
      <c r="AB290" s="8">
        <v>0</v>
      </c>
      <c r="AC290" s="8">
        <v>15541.625</v>
      </c>
      <c r="AD290" s="8">
        <v>0</v>
      </c>
      <c r="AE290" s="8">
        <v>15541.625</v>
      </c>
      <c r="AF290" s="8">
        <v>0</v>
      </c>
      <c r="AG290" s="1" t="s">
        <v>122</v>
      </c>
      <c r="AH290" s="1" t="s">
        <v>68</v>
      </c>
      <c r="AI290" s="1">
        <v>4</v>
      </c>
      <c r="AJ290" s="3">
        <v>45751</v>
      </c>
      <c r="AK290" s="3">
        <v>45747</v>
      </c>
      <c r="AL290" s="3">
        <v>45741</v>
      </c>
      <c r="AM290" s="3">
        <v>45748</v>
      </c>
      <c r="AN290" s="3">
        <v>45749</v>
      </c>
      <c r="AO290" s="3">
        <v>45749</v>
      </c>
      <c r="AP290" s="3">
        <v>45746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106</v>
      </c>
      <c r="BD290" s="56">
        <v>1396.3286638888887</v>
      </c>
    </row>
    <row r="291" spans="1:56" ht="28.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26</v>
      </c>
      <c r="F291" s="9">
        <v>43</v>
      </c>
      <c r="G291" s="9">
        <v>0</v>
      </c>
      <c r="H291" s="9">
        <v>0</v>
      </c>
      <c r="I291" s="9">
        <v>100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165</v>
      </c>
      <c r="AA291" s="8">
        <v>29653.4205</v>
      </c>
      <c r="AB291" s="8">
        <v>2000</v>
      </c>
      <c r="AC291" s="8">
        <v>27653.4205</v>
      </c>
      <c r="AD291" s="8">
        <v>0</v>
      </c>
      <c r="AE291" s="8">
        <v>29653.4205</v>
      </c>
      <c r="AF291" s="8" t="s">
        <v>58</v>
      </c>
      <c r="AG291" s="1" t="s">
        <v>125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106</v>
      </c>
      <c r="BD291" s="56">
        <v>0</v>
      </c>
    </row>
    <row r="292" spans="1:56" ht="28.5" customHeight="1" x14ac:dyDescent="0.45">
      <c r="A292" s="3" t="s">
        <v>146</v>
      </c>
      <c r="B292" s="14" t="s">
        <v>146</v>
      </c>
      <c r="C292" s="9" t="s">
        <v>113</v>
      </c>
      <c r="D292" s="13" t="s">
        <v>59</v>
      </c>
      <c r="E292" s="9">
        <v>26</v>
      </c>
      <c r="F292" s="9">
        <v>43</v>
      </c>
      <c r="G292" s="9" t="s">
        <v>60</v>
      </c>
      <c r="H292" s="9">
        <v>0</v>
      </c>
      <c r="I292" s="9">
        <v>116</v>
      </c>
      <c r="J292" s="9" t="s">
        <v>57</v>
      </c>
      <c r="K292" s="9">
        <v>5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114</v>
      </c>
      <c r="T292" s="12">
        <v>45777</v>
      </c>
      <c r="U292" s="11">
        <v>10000</v>
      </c>
      <c r="V292" s="10">
        <v>0</v>
      </c>
      <c r="W292" s="10">
        <v>10000</v>
      </c>
      <c r="X292" s="10">
        <v>0</v>
      </c>
      <c r="Y292" s="10">
        <v>0</v>
      </c>
      <c r="Z292" s="9" t="s">
        <v>255</v>
      </c>
      <c r="AA292" s="8">
        <v>12433.3</v>
      </c>
      <c r="AB292" s="8">
        <v>8278</v>
      </c>
      <c r="AC292" s="8">
        <v>4155.2999999999993</v>
      </c>
      <c r="AD292" s="8">
        <v>0</v>
      </c>
      <c r="AE292" s="8">
        <v>0</v>
      </c>
      <c r="AF292" s="8">
        <v>0</v>
      </c>
      <c r="AG292" s="1" t="s">
        <v>123</v>
      </c>
      <c r="AH292" s="1" t="s">
        <v>77</v>
      </c>
      <c r="AI292" s="1">
        <v>1</v>
      </c>
      <c r="AJ292" s="3">
        <v>45777</v>
      </c>
      <c r="AK292" s="3">
        <v>0</v>
      </c>
      <c r="AL292" s="3">
        <v>0</v>
      </c>
      <c r="AM292" s="3">
        <v>0</v>
      </c>
      <c r="AN292" s="3">
        <v>0</v>
      </c>
      <c r="AO292" s="3">
        <v>45776</v>
      </c>
      <c r="AP292" s="3">
        <v>45772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104</v>
      </c>
      <c r="BD292" s="56">
        <v>412.94448</v>
      </c>
    </row>
    <row r="293" spans="1:56" ht="28.5" customHeight="1" x14ac:dyDescent="0.45">
      <c r="A293" s="3" t="s">
        <v>146</v>
      </c>
      <c r="B293" s="14" t="s">
        <v>146</v>
      </c>
      <c r="C293" s="9" t="s">
        <v>113</v>
      </c>
      <c r="D293" s="13" t="s">
        <v>59</v>
      </c>
      <c r="E293" s="9">
        <v>26</v>
      </c>
      <c r="F293" s="9">
        <v>43</v>
      </c>
      <c r="G293" s="9" t="s">
        <v>60</v>
      </c>
      <c r="H293" s="9">
        <v>0</v>
      </c>
      <c r="I293" s="9">
        <v>116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114</v>
      </c>
      <c r="T293" s="12" t="s">
        <v>63</v>
      </c>
      <c r="U293" s="11">
        <v>20000</v>
      </c>
      <c r="V293" s="10">
        <v>0</v>
      </c>
      <c r="W293" s="10">
        <v>20000</v>
      </c>
      <c r="X293" s="10">
        <v>0</v>
      </c>
      <c r="Y293" s="10">
        <v>0</v>
      </c>
      <c r="Z293" s="9" t="s">
        <v>255</v>
      </c>
      <c r="AA293" s="8">
        <v>24866.6</v>
      </c>
      <c r="AB293" s="8">
        <v>0</v>
      </c>
      <c r="AC293" s="8">
        <v>24866.6</v>
      </c>
      <c r="AD293" s="8">
        <v>0</v>
      </c>
      <c r="AE293" s="8">
        <v>0</v>
      </c>
      <c r="AF293" s="8">
        <v>0</v>
      </c>
      <c r="AG293" s="1" t="s">
        <v>123</v>
      </c>
      <c r="AH293" s="1" t="s">
        <v>77</v>
      </c>
      <c r="AI293" s="1">
        <v>1</v>
      </c>
      <c r="AJ293" s="3" t="s">
        <v>63</v>
      </c>
      <c r="AK293" s="3">
        <v>0</v>
      </c>
      <c r="AL293" s="3">
        <v>0</v>
      </c>
      <c r="AM293" s="3">
        <v>0</v>
      </c>
      <c r="AN293" s="3">
        <v>0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104</v>
      </c>
      <c r="BD293" s="56">
        <v>2471.1874488888889</v>
      </c>
    </row>
    <row r="294" spans="1:56" ht="28.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26</v>
      </c>
      <c r="F294" s="9">
        <v>43</v>
      </c>
      <c r="G294" s="9">
        <v>0</v>
      </c>
      <c r="H294" s="9">
        <v>0</v>
      </c>
      <c r="I294" s="9">
        <v>116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255</v>
      </c>
      <c r="AA294" s="8">
        <v>37299.899999999994</v>
      </c>
      <c r="AB294" s="8">
        <v>8278</v>
      </c>
      <c r="AC294" s="8">
        <v>29021.899999999998</v>
      </c>
      <c r="AD294" s="8">
        <v>0</v>
      </c>
      <c r="AE294" s="8">
        <v>0</v>
      </c>
      <c r="AF294" s="8" t="s">
        <v>58</v>
      </c>
      <c r="AG294" s="1" t="s">
        <v>125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256</v>
      </c>
      <c r="BD294" s="56">
        <v>0</v>
      </c>
    </row>
    <row r="295" spans="1:56" ht="28.5" customHeight="1" x14ac:dyDescent="0.45">
      <c r="A295" s="3">
        <v>45723</v>
      </c>
      <c r="B295" s="14" t="s">
        <v>539</v>
      </c>
      <c r="C295" s="9" t="s">
        <v>113</v>
      </c>
      <c r="D295" s="13" t="s">
        <v>159</v>
      </c>
      <c r="E295" s="9">
        <v>26</v>
      </c>
      <c r="F295" s="9">
        <v>43</v>
      </c>
      <c r="G295" s="9" t="s">
        <v>60</v>
      </c>
      <c r="H295" s="9" t="s">
        <v>66</v>
      </c>
      <c r="I295" s="9">
        <v>150</v>
      </c>
      <c r="J295" s="9" t="s">
        <v>57</v>
      </c>
      <c r="K295" s="9">
        <v>5</v>
      </c>
      <c r="L295" s="9" t="s">
        <v>92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114</v>
      </c>
      <c r="T295" s="12">
        <v>45741</v>
      </c>
      <c r="U295" s="11">
        <v>30000</v>
      </c>
      <c r="V295" s="10">
        <v>0</v>
      </c>
      <c r="W295" s="10">
        <v>30000</v>
      </c>
      <c r="X295" s="10">
        <v>0</v>
      </c>
      <c r="Y295" s="10">
        <v>31500</v>
      </c>
      <c r="Z295" s="9" t="s">
        <v>89</v>
      </c>
      <c r="AA295" s="8">
        <v>37299.899999999994</v>
      </c>
      <c r="AB295" s="8">
        <v>20849</v>
      </c>
      <c r="AC295" s="8">
        <v>16450.899999999994</v>
      </c>
      <c r="AD295" s="8">
        <v>0</v>
      </c>
      <c r="AE295" s="8">
        <v>37299.899999999994</v>
      </c>
      <c r="AF295" s="8" t="s">
        <v>315</v>
      </c>
      <c r="AG295" s="1" t="s">
        <v>125</v>
      </c>
      <c r="AH295" s="1" t="s">
        <v>68</v>
      </c>
      <c r="AI295" s="1">
        <v>4</v>
      </c>
      <c r="AJ295" s="3">
        <v>45741</v>
      </c>
      <c r="AK295" s="3">
        <v>45737</v>
      </c>
      <c r="AL295" s="3">
        <v>45731</v>
      </c>
      <c r="AM295" s="3">
        <v>45738</v>
      </c>
      <c r="AN295" s="3">
        <v>45739</v>
      </c>
      <c r="AO295" s="3">
        <v>45739</v>
      </c>
      <c r="AP295" s="3">
        <v>45736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107</v>
      </c>
      <c r="BD295" s="56">
        <v>1696.6361533333329</v>
      </c>
    </row>
    <row r="296" spans="1:56" ht="28.5" customHeight="1" x14ac:dyDescent="0.45">
      <c r="A296" s="3">
        <v>45731</v>
      </c>
      <c r="B296" s="14" t="s">
        <v>630</v>
      </c>
      <c r="C296" s="9" t="s">
        <v>113</v>
      </c>
      <c r="D296" s="13" t="s">
        <v>300</v>
      </c>
      <c r="E296" s="9">
        <v>26</v>
      </c>
      <c r="F296" s="9">
        <v>43</v>
      </c>
      <c r="G296" s="9" t="s">
        <v>60</v>
      </c>
      <c r="H296" s="9" t="s">
        <v>66</v>
      </c>
      <c r="I296" s="9">
        <v>150</v>
      </c>
      <c r="J296" s="9" t="s">
        <v>57</v>
      </c>
      <c r="K296" s="9">
        <v>5</v>
      </c>
      <c r="L296" s="9" t="s">
        <v>92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114</v>
      </c>
      <c r="T296" s="12">
        <v>45744</v>
      </c>
      <c r="U296" s="11">
        <v>10000</v>
      </c>
      <c r="V296" s="10">
        <v>947</v>
      </c>
      <c r="W296" s="10">
        <v>9053</v>
      </c>
      <c r="X296" s="10">
        <v>0</v>
      </c>
      <c r="Y296" s="10">
        <v>9505.65</v>
      </c>
      <c r="Z296" s="9" t="s">
        <v>89</v>
      </c>
      <c r="AA296" s="8">
        <v>11255.866489999999</v>
      </c>
      <c r="AB296" s="8">
        <v>0</v>
      </c>
      <c r="AC296" s="8">
        <v>11255.866489999999</v>
      </c>
      <c r="AD296" s="8">
        <v>0</v>
      </c>
      <c r="AE296" s="8">
        <v>11255.866489999999</v>
      </c>
      <c r="AF296" s="8" t="s">
        <v>315</v>
      </c>
      <c r="AG296" s="1" t="s">
        <v>123</v>
      </c>
      <c r="AH296" s="1" t="s">
        <v>68</v>
      </c>
      <c r="AI296" s="1">
        <v>4</v>
      </c>
      <c r="AJ296" s="3">
        <v>45744</v>
      </c>
      <c r="AK296" s="3">
        <v>45740</v>
      </c>
      <c r="AL296" s="3">
        <v>45734</v>
      </c>
      <c r="AM296" s="3">
        <v>45741</v>
      </c>
      <c r="AN296" s="3">
        <v>45742</v>
      </c>
      <c r="AO296" s="3">
        <v>45742</v>
      </c>
      <c r="AP296" s="3">
        <v>45739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107</v>
      </c>
      <c r="BD296" s="56">
        <v>1160.8550306686666</v>
      </c>
    </row>
    <row r="297" spans="1:56" ht="28.5" customHeight="1" x14ac:dyDescent="0.45">
      <c r="A297" s="3">
        <v>45731</v>
      </c>
      <c r="B297" s="14" t="s">
        <v>651</v>
      </c>
      <c r="C297" s="9" t="s">
        <v>113</v>
      </c>
      <c r="D297" s="13" t="s">
        <v>59</v>
      </c>
      <c r="E297" s="9">
        <v>26</v>
      </c>
      <c r="F297" s="9">
        <v>43</v>
      </c>
      <c r="G297" s="9" t="s">
        <v>60</v>
      </c>
      <c r="H297" s="9" t="s">
        <v>66</v>
      </c>
      <c r="I297" s="9">
        <v>150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114</v>
      </c>
      <c r="T297" s="12">
        <v>45744</v>
      </c>
      <c r="U297" s="11">
        <v>10000</v>
      </c>
      <c r="V297" s="10">
        <v>0</v>
      </c>
      <c r="W297" s="10">
        <v>10000</v>
      </c>
      <c r="X297" s="10">
        <v>0</v>
      </c>
      <c r="Y297" s="10">
        <v>0</v>
      </c>
      <c r="Z297" s="9" t="s">
        <v>89</v>
      </c>
      <c r="AA297" s="8">
        <v>12433.3</v>
      </c>
      <c r="AB297" s="8">
        <v>0</v>
      </c>
      <c r="AC297" s="8">
        <v>12433.3</v>
      </c>
      <c r="AD297" s="8">
        <v>0</v>
      </c>
      <c r="AE297" s="8">
        <v>12433.3</v>
      </c>
      <c r="AF297" s="8" t="s">
        <v>299</v>
      </c>
      <c r="AG297" s="1" t="s">
        <v>123</v>
      </c>
      <c r="AH297" s="1" t="s">
        <v>163</v>
      </c>
      <c r="AI297" s="1">
        <v>2</v>
      </c>
      <c r="AJ297" s="3">
        <v>45744</v>
      </c>
      <c r="AK297" s="3">
        <v>45742</v>
      </c>
      <c r="AL297" s="3">
        <v>0</v>
      </c>
      <c r="AM297" s="3">
        <v>0</v>
      </c>
      <c r="AN297" s="3">
        <v>0</v>
      </c>
      <c r="AO297" s="3">
        <v>45743</v>
      </c>
      <c r="AP297" s="3">
        <v>45739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483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107</v>
      </c>
      <c r="BD297" s="56">
        <v>1282.2876733333333</v>
      </c>
    </row>
    <row r="298" spans="1:56" ht="28.5" customHeight="1" x14ac:dyDescent="0.45">
      <c r="A298" s="3">
        <v>45731</v>
      </c>
      <c r="B298" s="14" t="s">
        <v>651</v>
      </c>
      <c r="C298" s="9" t="s">
        <v>113</v>
      </c>
      <c r="D298" s="13" t="s">
        <v>59</v>
      </c>
      <c r="E298" s="9">
        <v>26</v>
      </c>
      <c r="F298" s="9">
        <v>43</v>
      </c>
      <c r="G298" s="9" t="s">
        <v>60</v>
      </c>
      <c r="H298" s="9" t="s">
        <v>66</v>
      </c>
      <c r="I298" s="9">
        <v>150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114</v>
      </c>
      <c r="T298" s="12">
        <v>45747</v>
      </c>
      <c r="U298" s="11">
        <v>20000</v>
      </c>
      <c r="V298" s="10">
        <v>0</v>
      </c>
      <c r="W298" s="10">
        <v>20000</v>
      </c>
      <c r="X298" s="10">
        <v>0</v>
      </c>
      <c r="Y298" s="10">
        <v>0</v>
      </c>
      <c r="Z298" s="9" t="s">
        <v>89</v>
      </c>
      <c r="AA298" s="8">
        <v>24866.6</v>
      </c>
      <c r="AB298" s="8">
        <v>0</v>
      </c>
      <c r="AC298" s="8">
        <v>24866.6</v>
      </c>
      <c r="AD298" s="8">
        <v>0</v>
      </c>
      <c r="AE298" s="8">
        <v>24866.6</v>
      </c>
      <c r="AF298" s="8" t="s">
        <v>299</v>
      </c>
      <c r="AG298" s="1" t="s">
        <v>123</v>
      </c>
      <c r="AH298" s="1" t="s">
        <v>163</v>
      </c>
      <c r="AI298" s="1">
        <v>2</v>
      </c>
      <c r="AJ298" s="3">
        <v>45747</v>
      </c>
      <c r="AK298" s="3">
        <v>45745</v>
      </c>
      <c r="AL298" s="3">
        <v>0</v>
      </c>
      <c r="AM298" s="3">
        <v>0</v>
      </c>
      <c r="AN298" s="3">
        <v>0</v>
      </c>
      <c r="AO298" s="3">
        <v>45746</v>
      </c>
      <c r="AP298" s="3">
        <v>45742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483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107</v>
      </c>
      <c r="BD298" s="56">
        <v>2564.5753466666665</v>
      </c>
    </row>
    <row r="299" spans="1:56" ht="28.5" customHeight="1" x14ac:dyDescent="0.45">
      <c r="A299" s="3">
        <v>45723</v>
      </c>
      <c r="B299" s="14" t="s">
        <v>540</v>
      </c>
      <c r="C299" s="9" t="s">
        <v>113</v>
      </c>
      <c r="D299" s="13" t="s">
        <v>159</v>
      </c>
      <c r="E299" s="9">
        <v>26</v>
      </c>
      <c r="F299" s="9">
        <v>43</v>
      </c>
      <c r="G299" s="9" t="s">
        <v>60</v>
      </c>
      <c r="H299" s="9" t="s">
        <v>66</v>
      </c>
      <c r="I299" s="9">
        <v>150</v>
      </c>
      <c r="J299" s="9" t="s">
        <v>57</v>
      </c>
      <c r="K299" s="9">
        <v>5</v>
      </c>
      <c r="L299" s="9" t="s">
        <v>92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114</v>
      </c>
      <c r="T299" s="12">
        <v>45754</v>
      </c>
      <c r="U299" s="11">
        <v>30000</v>
      </c>
      <c r="V299" s="10">
        <v>0</v>
      </c>
      <c r="W299" s="10">
        <v>30000</v>
      </c>
      <c r="X299" s="10">
        <v>0</v>
      </c>
      <c r="Y299" s="10">
        <v>31500</v>
      </c>
      <c r="Z299" s="9" t="s">
        <v>89</v>
      </c>
      <c r="AA299" s="8">
        <v>37299.899999999994</v>
      </c>
      <c r="AB299" s="8">
        <v>0</v>
      </c>
      <c r="AC299" s="8">
        <v>37299.899999999994</v>
      </c>
      <c r="AD299" s="8">
        <v>0</v>
      </c>
      <c r="AE299" s="8">
        <v>37299.899999999994</v>
      </c>
      <c r="AF299" s="8" t="s">
        <v>315</v>
      </c>
      <c r="AG299" s="1" t="s">
        <v>61</v>
      </c>
      <c r="AH299" s="1" t="s">
        <v>68</v>
      </c>
      <c r="AI299" s="1">
        <v>4</v>
      </c>
      <c r="AJ299" s="3">
        <v>45754</v>
      </c>
      <c r="AK299" s="3">
        <v>45750</v>
      </c>
      <c r="AL299" s="3">
        <v>45744</v>
      </c>
      <c r="AM299" s="3">
        <v>45751</v>
      </c>
      <c r="AN299" s="3">
        <v>45752</v>
      </c>
      <c r="AO299" s="3">
        <v>45752</v>
      </c>
      <c r="AP299" s="3">
        <v>45749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107</v>
      </c>
      <c r="BD299" s="56">
        <v>3846.8630200000002</v>
      </c>
    </row>
    <row r="300" spans="1:56" ht="28.5" customHeight="1" x14ac:dyDescent="0.45">
      <c r="A300" s="3">
        <v>45723</v>
      </c>
      <c r="B300" s="14" t="s">
        <v>541</v>
      </c>
      <c r="C300" s="9" t="s">
        <v>113</v>
      </c>
      <c r="D300" s="13" t="s">
        <v>159</v>
      </c>
      <c r="E300" s="9">
        <v>26</v>
      </c>
      <c r="F300" s="9">
        <v>43</v>
      </c>
      <c r="G300" s="9" t="s">
        <v>60</v>
      </c>
      <c r="H300" s="9" t="s">
        <v>66</v>
      </c>
      <c r="I300" s="9">
        <v>150</v>
      </c>
      <c r="J300" s="9" t="s">
        <v>57</v>
      </c>
      <c r="K300" s="9">
        <v>5</v>
      </c>
      <c r="L300" s="9" t="s">
        <v>92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114</v>
      </c>
      <c r="T300" s="12">
        <v>45757</v>
      </c>
      <c r="U300" s="11">
        <v>30000</v>
      </c>
      <c r="V300" s="10">
        <v>0</v>
      </c>
      <c r="W300" s="10">
        <v>30000</v>
      </c>
      <c r="X300" s="10">
        <v>0</v>
      </c>
      <c r="Y300" s="10">
        <v>31500</v>
      </c>
      <c r="Z300" s="9" t="s">
        <v>89</v>
      </c>
      <c r="AA300" s="8">
        <v>37299.899999999994</v>
      </c>
      <c r="AB300" s="8">
        <v>0</v>
      </c>
      <c r="AC300" s="8">
        <v>37299.899999999994</v>
      </c>
      <c r="AD300" s="8">
        <v>0</v>
      </c>
      <c r="AE300" s="8">
        <v>37299.899999999994</v>
      </c>
      <c r="AF300" s="8" t="s">
        <v>315</v>
      </c>
      <c r="AG300" s="1" t="s">
        <v>122</v>
      </c>
      <c r="AH300" s="1" t="s">
        <v>68</v>
      </c>
      <c r="AI300" s="1">
        <v>4</v>
      </c>
      <c r="AJ300" s="3">
        <v>45757</v>
      </c>
      <c r="AK300" s="3">
        <v>45753</v>
      </c>
      <c r="AL300" s="3">
        <v>45747</v>
      </c>
      <c r="AM300" s="3">
        <v>45754</v>
      </c>
      <c r="AN300" s="3">
        <v>45755</v>
      </c>
      <c r="AO300" s="3">
        <v>45755</v>
      </c>
      <c r="AP300" s="3">
        <v>45752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107</v>
      </c>
      <c r="BD300" s="56">
        <v>3846.8630200000002</v>
      </c>
    </row>
    <row r="301" spans="1:56" ht="28.5" customHeight="1" x14ac:dyDescent="0.45">
      <c r="A301" s="3">
        <v>45723</v>
      </c>
      <c r="B301" s="14" t="s">
        <v>542</v>
      </c>
      <c r="C301" s="9" t="s">
        <v>113</v>
      </c>
      <c r="D301" s="13" t="s">
        <v>159</v>
      </c>
      <c r="E301" s="9">
        <v>26</v>
      </c>
      <c r="F301" s="9">
        <v>43</v>
      </c>
      <c r="G301" s="9" t="s">
        <v>60</v>
      </c>
      <c r="H301" s="9" t="s">
        <v>66</v>
      </c>
      <c r="I301" s="9">
        <v>150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114</v>
      </c>
      <c r="T301" s="12">
        <v>45772</v>
      </c>
      <c r="U301" s="11">
        <v>30000</v>
      </c>
      <c r="V301" s="10">
        <v>0</v>
      </c>
      <c r="W301" s="10">
        <v>30000</v>
      </c>
      <c r="X301" s="10">
        <v>0</v>
      </c>
      <c r="Y301" s="10">
        <v>31500</v>
      </c>
      <c r="Z301" s="9" t="s">
        <v>89</v>
      </c>
      <c r="AA301" s="8">
        <v>37299.899999999994</v>
      </c>
      <c r="AB301" s="8">
        <v>0</v>
      </c>
      <c r="AC301" s="8">
        <v>37299.899999999994</v>
      </c>
      <c r="AD301" s="8">
        <v>0</v>
      </c>
      <c r="AE301" s="8">
        <v>37299.899999999994</v>
      </c>
      <c r="AF301" s="8" t="s">
        <v>315</v>
      </c>
      <c r="AG301" s="1" t="s">
        <v>122</v>
      </c>
      <c r="AH301" s="1" t="s">
        <v>68</v>
      </c>
      <c r="AI301" s="1">
        <v>4</v>
      </c>
      <c r="AJ301" s="3">
        <v>45772</v>
      </c>
      <c r="AK301" s="3">
        <v>45768</v>
      </c>
      <c r="AL301" s="3">
        <v>45762</v>
      </c>
      <c r="AM301" s="3">
        <v>45769</v>
      </c>
      <c r="AN301" s="3">
        <v>45770</v>
      </c>
      <c r="AO301" s="3">
        <v>45770</v>
      </c>
      <c r="AP301" s="3">
        <v>45767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107</v>
      </c>
      <c r="BD301" s="56">
        <v>3846.8630200000002</v>
      </c>
    </row>
    <row r="302" spans="1:56" ht="28.5" customHeight="1" x14ac:dyDescent="0.45">
      <c r="A302" s="3" t="s">
        <v>146</v>
      </c>
      <c r="B302" s="14" t="s">
        <v>146</v>
      </c>
      <c r="C302" s="9" t="s">
        <v>113</v>
      </c>
      <c r="D302" s="13" t="s">
        <v>61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150</v>
      </c>
      <c r="J302" s="9" t="s">
        <v>57</v>
      </c>
      <c r="K302" s="9">
        <v>5</v>
      </c>
      <c r="L302" s="9" t="s">
        <v>92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114</v>
      </c>
      <c r="T302" s="12">
        <v>45777</v>
      </c>
      <c r="U302" s="11">
        <v>20000</v>
      </c>
      <c r="V302" s="10">
        <v>0</v>
      </c>
      <c r="W302" s="10">
        <v>20000</v>
      </c>
      <c r="X302" s="10">
        <v>0</v>
      </c>
      <c r="Y302" s="10">
        <v>21000</v>
      </c>
      <c r="Z302" s="9" t="s">
        <v>89</v>
      </c>
      <c r="AA302" s="8">
        <v>24866.6</v>
      </c>
      <c r="AB302" s="8">
        <v>0</v>
      </c>
      <c r="AC302" s="8">
        <v>24866.6</v>
      </c>
      <c r="AD302" s="8">
        <v>0</v>
      </c>
      <c r="AE302" s="8">
        <v>24866.6</v>
      </c>
      <c r="AF302" s="8" t="s">
        <v>315</v>
      </c>
      <c r="AG302" s="1" t="s">
        <v>123</v>
      </c>
      <c r="AH302" s="1" t="s">
        <v>68</v>
      </c>
      <c r="AI302" s="1">
        <v>4</v>
      </c>
      <c r="AJ302" s="3">
        <v>45777</v>
      </c>
      <c r="AK302" s="3">
        <v>45773</v>
      </c>
      <c r="AL302" s="3">
        <v>45767</v>
      </c>
      <c r="AM302" s="3">
        <v>45774</v>
      </c>
      <c r="AN302" s="3">
        <v>45775</v>
      </c>
      <c r="AO302" s="3">
        <v>45775</v>
      </c>
      <c r="AP302" s="3">
        <v>45772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107</v>
      </c>
      <c r="BD302" s="56">
        <v>2564.5753466666665</v>
      </c>
    </row>
    <row r="303" spans="1:56" ht="28.5" customHeight="1" x14ac:dyDescent="0.45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>
        <v>0</v>
      </c>
      <c r="H303" s="9">
        <v>0</v>
      </c>
      <c r="I303" s="9">
        <v>120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89</v>
      </c>
      <c r="AA303" s="8">
        <v>222621.96648999999</v>
      </c>
      <c r="AB303" s="8">
        <v>20849</v>
      </c>
      <c r="AC303" s="8">
        <v>201772.96648999999</v>
      </c>
      <c r="AD303" s="8">
        <v>0</v>
      </c>
      <c r="AE303" s="8">
        <v>222621.96648999999</v>
      </c>
      <c r="AF303" s="8" t="s">
        <v>58</v>
      </c>
      <c r="AG303" s="1" t="s">
        <v>125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109</v>
      </c>
      <c r="BD303" s="56">
        <v>0</v>
      </c>
    </row>
    <row r="304" spans="1:56" ht="28.5" customHeight="1" x14ac:dyDescent="0.45">
      <c r="A304" s="3">
        <v>45719</v>
      </c>
      <c r="B304" s="14" t="s">
        <v>508</v>
      </c>
      <c r="C304" s="9" t="s">
        <v>166</v>
      </c>
      <c r="D304" s="13" t="s">
        <v>167</v>
      </c>
      <c r="E304" s="9">
        <v>28</v>
      </c>
      <c r="F304" s="9">
        <v>41</v>
      </c>
      <c r="G304" s="9" t="s">
        <v>60</v>
      </c>
      <c r="H304" s="9">
        <v>0</v>
      </c>
      <c r="I304" s="9">
        <v>120</v>
      </c>
      <c r="J304" s="9" t="s">
        <v>78</v>
      </c>
      <c r="K304" s="9">
        <v>3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>
        <v>45745</v>
      </c>
      <c r="U304" s="11">
        <v>50000</v>
      </c>
      <c r="V304" s="10">
        <v>0</v>
      </c>
      <c r="W304" s="10">
        <v>50000</v>
      </c>
      <c r="X304" s="10">
        <v>0</v>
      </c>
      <c r="Y304" s="10">
        <v>52500</v>
      </c>
      <c r="Z304" s="9" t="s">
        <v>137</v>
      </c>
      <c r="AA304" s="8">
        <v>59372.5</v>
      </c>
      <c r="AB304" s="8">
        <v>59372.5</v>
      </c>
      <c r="AC304" s="8">
        <v>0</v>
      </c>
      <c r="AD304" s="8">
        <v>0</v>
      </c>
      <c r="AE304" s="8">
        <v>0</v>
      </c>
      <c r="AF304" s="8">
        <v>0</v>
      </c>
      <c r="AG304" s="1" t="s">
        <v>122</v>
      </c>
      <c r="AH304" s="1" t="s">
        <v>168</v>
      </c>
      <c r="AI304" s="1">
        <v>2</v>
      </c>
      <c r="AJ304" s="3">
        <v>45745</v>
      </c>
      <c r="AK304" s="3">
        <v>0</v>
      </c>
      <c r="AL304" s="3">
        <v>45736</v>
      </c>
      <c r="AM304" s="3">
        <v>45743</v>
      </c>
      <c r="AN304" s="3">
        <v>0</v>
      </c>
      <c r="AO304" s="3">
        <v>45744</v>
      </c>
      <c r="AP304" s="3">
        <v>45740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107</v>
      </c>
      <c r="BD304" s="56">
        <v>0</v>
      </c>
    </row>
    <row r="305" spans="1:56" ht="28.5" customHeight="1" x14ac:dyDescent="0.45">
      <c r="A305" s="3" t="s">
        <v>146</v>
      </c>
      <c r="B305" s="14" t="s">
        <v>146</v>
      </c>
      <c r="C305" s="9" t="s">
        <v>113</v>
      </c>
      <c r="D305" s="13" t="s">
        <v>59</v>
      </c>
      <c r="E305" s="9">
        <v>28</v>
      </c>
      <c r="F305" s="9">
        <v>47</v>
      </c>
      <c r="G305" s="9" t="s">
        <v>60</v>
      </c>
      <c r="H305" s="9" t="s">
        <v>66</v>
      </c>
      <c r="I305" s="9">
        <v>180</v>
      </c>
      <c r="J305" s="9" t="s">
        <v>57</v>
      </c>
      <c r="K305" s="9">
        <v>5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114</v>
      </c>
      <c r="T305" s="12">
        <v>45777</v>
      </c>
      <c r="U305" s="11">
        <v>20000</v>
      </c>
      <c r="V305" s="10">
        <v>0</v>
      </c>
      <c r="W305" s="10">
        <v>20000</v>
      </c>
      <c r="X305" s="10">
        <v>0</v>
      </c>
      <c r="Y305" s="10">
        <v>0</v>
      </c>
      <c r="Z305" s="9" t="s">
        <v>137</v>
      </c>
      <c r="AA305" s="8">
        <v>27101.800000000003</v>
      </c>
      <c r="AB305" s="8">
        <v>10611</v>
      </c>
      <c r="AC305" s="8">
        <v>16490.800000000003</v>
      </c>
      <c r="AD305" s="8">
        <v>0</v>
      </c>
      <c r="AE305" s="8">
        <v>27101.800000000003</v>
      </c>
      <c r="AF305" s="8">
        <v>0</v>
      </c>
      <c r="AG305" s="1" t="s">
        <v>122</v>
      </c>
      <c r="AH305" s="1" t="s">
        <v>77</v>
      </c>
      <c r="AI305" s="1">
        <v>1</v>
      </c>
      <c r="AJ305" s="3">
        <v>45777</v>
      </c>
      <c r="AK305" s="3">
        <v>0</v>
      </c>
      <c r="AL305" s="3">
        <v>0</v>
      </c>
      <c r="AM305" s="3">
        <v>0</v>
      </c>
      <c r="AN305" s="3">
        <v>0</v>
      </c>
      <c r="AO305" s="3">
        <v>45776</v>
      </c>
      <c r="AP305" s="3">
        <v>45772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107</v>
      </c>
      <c r="BD305" s="56">
        <v>1853.3826888888893</v>
      </c>
    </row>
    <row r="306" spans="1:56" ht="28.5" customHeight="1" x14ac:dyDescent="0.45">
      <c r="A306" s="3" t="s">
        <v>146</v>
      </c>
      <c r="B306" s="14" t="s">
        <v>146</v>
      </c>
      <c r="C306" s="9" t="s">
        <v>166</v>
      </c>
      <c r="D306" s="13" t="s">
        <v>167</v>
      </c>
      <c r="E306" s="9">
        <v>28</v>
      </c>
      <c r="F306" s="9">
        <v>41</v>
      </c>
      <c r="G306" s="9" t="s">
        <v>60</v>
      </c>
      <c r="H306" s="9">
        <v>0</v>
      </c>
      <c r="I306" s="9">
        <v>120</v>
      </c>
      <c r="J306" s="9" t="s">
        <v>78</v>
      </c>
      <c r="K306" s="9">
        <v>3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45777</v>
      </c>
      <c r="U306" s="11">
        <v>50000</v>
      </c>
      <c r="V306" s="10">
        <v>0</v>
      </c>
      <c r="W306" s="10">
        <v>50000</v>
      </c>
      <c r="X306" s="10">
        <v>0</v>
      </c>
      <c r="Y306" s="10">
        <v>52500</v>
      </c>
      <c r="Z306" s="9" t="s">
        <v>137</v>
      </c>
      <c r="AA306" s="8">
        <v>59372.5</v>
      </c>
      <c r="AB306" s="8">
        <v>0</v>
      </c>
      <c r="AC306" s="8">
        <v>59372.5</v>
      </c>
      <c r="AD306" s="8">
        <v>0</v>
      </c>
      <c r="AE306" s="8">
        <v>0</v>
      </c>
      <c r="AF306" s="8">
        <v>0</v>
      </c>
      <c r="AG306" s="1">
        <v>0</v>
      </c>
      <c r="AH306" s="1" t="s">
        <v>168</v>
      </c>
      <c r="AI306" s="1">
        <v>2</v>
      </c>
      <c r="AJ306" s="3">
        <v>45777</v>
      </c>
      <c r="AK306" s="3">
        <v>0</v>
      </c>
      <c r="AL306" s="3">
        <v>45768</v>
      </c>
      <c r="AM306" s="3">
        <v>45775</v>
      </c>
      <c r="AN306" s="3">
        <v>0</v>
      </c>
      <c r="AO306" s="3">
        <v>45776</v>
      </c>
      <c r="AP306" s="3">
        <v>45772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65</v>
      </c>
      <c r="AY306" s="2">
        <v>0</v>
      </c>
      <c r="AZ306" s="2">
        <v>0</v>
      </c>
      <c r="BA306" s="2">
        <v>0</v>
      </c>
      <c r="BB306" s="2">
        <v>0</v>
      </c>
      <c r="BC306" s="1" t="s">
        <v>107</v>
      </c>
      <c r="BD306" s="56">
        <v>6672.8093055555564</v>
      </c>
    </row>
    <row r="307" spans="1:56" ht="28.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28</v>
      </c>
      <c r="F307" s="9">
        <v>43</v>
      </c>
      <c r="G307" s="9">
        <v>0</v>
      </c>
      <c r="H307" s="9">
        <v>0</v>
      </c>
      <c r="I307" s="9">
        <v>130</v>
      </c>
      <c r="J307" s="9" t="s">
        <v>57</v>
      </c>
      <c r="K307" s="9">
        <v>3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137</v>
      </c>
      <c r="AA307" s="8">
        <v>145846.79999999999</v>
      </c>
      <c r="AB307" s="8">
        <v>69983.5</v>
      </c>
      <c r="AC307" s="8">
        <v>75863.3</v>
      </c>
      <c r="AD307" s="8">
        <v>0</v>
      </c>
      <c r="AE307" s="8">
        <v>27101.800000000003</v>
      </c>
      <c r="AF307" s="8" t="s">
        <v>58</v>
      </c>
      <c r="AG307" s="1">
        <v>0</v>
      </c>
      <c r="AH307" s="1">
        <v>0</v>
      </c>
      <c r="AI307" s="1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169</v>
      </c>
      <c r="BD307" s="56">
        <v>0</v>
      </c>
    </row>
  </sheetData>
  <autoFilter ref="A5:BD30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7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C969-D109-413E-820C-9BD05883F4B4}">
  <sheetPr>
    <tabColor rgb="FFFFFF00"/>
  </sheetPr>
  <dimension ref="A1:BD319"/>
  <sheetViews>
    <sheetView zoomScale="80" zoomScaleNormal="80" workbookViewId="0">
      <selection activeCell="G16" sqref="G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45735</v>
      </c>
      <c r="E3" s="80" t="s">
        <v>52</v>
      </c>
      <c r="F3" s="80"/>
      <c r="G3" s="81">
        <v>10.3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474</v>
      </c>
      <c r="C13" s="9" t="s">
        <v>147</v>
      </c>
      <c r="D13" s="13" t="s">
        <v>134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45741</v>
      </c>
      <c r="U13" s="11">
        <v>70000</v>
      </c>
      <c r="V13" s="10">
        <v>800</v>
      </c>
      <c r="W13" s="10">
        <v>69200</v>
      </c>
      <c r="X13" s="10">
        <v>0</v>
      </c>
      <c r="Y13" s="10">
        <v>72660</v>
      </c>
      <c r="Z13" s="9" t="s">
        <v>189</v>
      </c>
      <c r="AA13" s="8">
        <v>60903.612000000001</v>
      </c>
      <c r="AB13" s="8">
        <v>50231</v>
      </c>
      <c r="AC13" s="8">
        <v>10672.612000000001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45741</v>
      </c>
      <c r="AK13" s="3">
        <v>0</v>
      </c>
      <c r="AL13" s="3">
        <v>45732</v>
      </c>
      <c r="AM13" s="3">
        <v>45739</v>
      </c>
      <c r="AN13" s="3">
        <v>45740</v>
      </c>
      <c r="AO13" s="3">
        <v>45740</v>
      </c>
      <c r="AP13" s="3">
        <v>45736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775.06880035555571</v>
      </c>
    </row>
    <row r="14" spans="1:56" ht="28.5" customHeight="1" x14ac:dyDescent="0.45">
      <c r="A14" s="3">
        <v>45731</v>
      </c>
      <c r="B14" s="14" t="s">
        <v>631</v>
      </c>
      <c r="C14" s="9" t="s">
        <v>466</v>
      </c>
      <c r="D14" s="13" t="s">
        <v>276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189</v>
      </c>
      <c r="AA14" s="8">
        <v>8801.1</v>
      </c>
      <c r="AB14" s="8">
        <v>0</v>
      </c>
      <c r="AC14" s="8">
        <v>8801.1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639.15544000000023</v>
      </c>
    </row>
    <row r="15" spans="1:56" ht="28.5" customHeight="1" x14ac:dyDescent="0.45">
      <c r="A15" s="3">
        <v>45731</v>
      </c>
      <c r="B15" s="14" t="s">
        <v>631</v>
      </c>
      <c r="C15" s="9" t="s">
        <v>466</v>
      </c>
      <c r="D15" s="13" t="s">
        <v>277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189</v>
      </c>
      <c r="AA15" s="8">
        <v>4400.55</v>
      </c>
      <c r="AB15" s="8">
        <v>0</v>
      </c>
      <c r="AC15" s="8">
        <v>4400.55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319.57772000000011</v>
      </c>
    </row>
    <row r="16" spans="1:56" ht="28.5" customHeight="1" x14ac:dyDescent="0.45">
      <c r="A16" s="3">
        <v>45731</v>
      </c>
      <c r="B16" s="14" t="s">
        <v>631</v>
      </c>
      <c r="C16" s="9" t="s">
        <v>466</v>
      </c>
      <c r="D16" s="13" t="s">
        <v>278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189</v>
      </c>
      <c r="AA16" s="8">
        <v>8801.1</v>
      </c>
      <c r="AB16" s="8">
        <v>0</v>
      </c>
      <c r="AC16" s="8">
        <v>8801.1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639.15544000000023</v>
      </c>
    </row>
    <row r="17" spans="1:56" ht="28.5" customHeight="1" x14ac:dyDescent="0.45">
      <c r="A17" s="3">
        <v>45734</v>
      </c>
      <c r="B17" s="14" t="s">
        <v>138</v>
      </c>
      <c r="C17" s="9" t="s">
        <v>637</v>
      </c>
      <c r="D17" s="13" t="s">
        <v>638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3000</v>
      </c>
      <c r="V17" s="10">
        <v>0</v>
      </c>
      <c r="W17" s="10">
        <v>3000</v>
      </c>
      <c r="X17" s="10">
        <v>0</v>
      </c>
      <c r="Y17" s="10">
        <v>3150</v>
      </c>
      <c r="Z17" s="9" t="s">
        <v>189</v>
      </c>
      <c r="AA17" s="8">
        <v>2640.33</v>
      </c>
      <c r="AB17" s="8">
        <v>0</v>
      </c>
      <c r="AC17" s="8">
        <v>2640.33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191.74663200000003</v>
      </c>
    </row>
    <row r="18" spans="1:56" ht="28.5" customHeight="1" x14ac:dyDescent="0.45">
      <c r="A18" s="3">
        <v>45734</v>
      </c>
      <c r="B18" s="14" t="s">
        <v>138</v>
      </c>
      <c r="C18" s="9" t="s">
        <v>637</v>
      </c>
      <c r="D18" s="13" t="s">
        <v>639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3500</v>
      </c>
      <c r="V18" s="10">
        <v>0</v>
      </c>
      <c r="W18" s="10">
        <v>3500</v>
      </c>
      <c r="X18" s="10">
        <v>0</v>
      </c>
      <c r="Y18" s="10">
        <v>3675</v>
      </c>
      <c r="Z18" s="9" t="s">
        <v>189</v>
      </c>
      <c r="AA18" s="8">
        <v>3080.3850000000002</v>
      </c>
      <c r="AB18" s="8">
        <v>0</v>
      </c>
      <c r="AC18" s="8">
        <v>3080.3850000000002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223.70440400000004</v>
      </c>
    </row>
    <row r="19" spans="1:56" ht="28.5" customHeight="1" x14ac:dyDescent="0.45">
      <c r="A19" s="3">
        <v>45734</v>
      </c>
      <c r="B19" s="14" t="s">
        <v>138</v>
      </c>
      <c r="C19" s="9" t="s">
        <v>637</v>
      </c>
      <c r="D19" s="13" t="s">
        <v>640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45747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45747</v>
      </c>
      <c r="AK19" s="3">
        <v>0</v>
      </c>
      <c r="AL19" s="3">
        <v>45738</v>
      </c>
      <c r="AM19" s="3">
        <v>45745</v>
      </c>
      <c r="AN19" s="3">
        <v>45746</v>
      </c>
      <c r="AO19" s="3">
        <v>45746</v>
      </c>
      <c r="AP19" s="3">
        <v>45742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639.15544000000023</v>
      </c>
    </row>
    <row r="20" spans="1:56" ht="28.5" customHeight="1" x14ac:dyDescent="0.45">
      <c r="A20" s="3" t="s">
        <v>146</v>
      </c>
      <c r="B20" s="14" t="s">
        <v>146</v>
      </c>
      <c r="C20" s="9" t="s">
        <v>273</v>
      </c>
      <c r="D20" s="13" t="s">
        <v>274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189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8.5" customHeight="1" x14ac:dyDescent="0.45">
      <c r="A21" s="3" t="s">
        <v>146</v>
      </c>
      <c r="B21" s="14" t="s">
        <v>146</v>
      </c>
      <c r="C21" s="9" t="s">
        <v>147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189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7669.86528</v>
      </c>
    </row>
    <row r="22" spans="1:56" ht="28.5" customHeight="1" x14ac:dyDescent="0.45">
      <c r="A22" s="3">
        <v>45734</v>
      </c>
      <c r="B22" s="14" t="s">
        <v>138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133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189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2394.2965688888899</v>
      </c>
    </row>
    <row r="23" spans="1:56" ht="28.5" customHeight="1" x14ac:dyDescent="0.45">
      <c r="A23" s="3">
        <v>45734</v>
      </c>
      <c r="B23" s="14" t="s">
        <v>138</v>
      </c>
      <c r="C23" s="9" t="s">
        <v>443</v>
      </c>
      <c r="D23" s="13" t="s">
        <v>375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189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123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1197.1482844444449</v>
      </c>
    </row>
    <row r="24" spans="1:56" ht="28.5" customHeight="1" x14ac:dyDescent="0.45">
      <c r="A24" s="3" t="s">
        <v>146</v>
      </c>
      <c r="B24" s="14" t="s">
        <v>146</v>
      </c>
      <c r="C24" s="9" t="s">
        <v>466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288258.37700000004</v>
      </c>
      <c r="AB25" s="8">
        <v>50231</v>
      </c>
      <c r="AC25" s="8">
        <v>238027.37700000001</v>
      </c>
      <c r="AD25" s="8">
        <v>0</v>
      </c>
      <c r="AE25" s="8">
        <v>0</v>
      </c>
      <c r="AF25" s="8" t="s">
        <v>58</v>
      </c>
      <c r="AG25" s="1" t="s">
        <v>124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45716</v>
      </c>
      <c r="B26" s="14" t="s">
        <v>470</v>
      </c>
      <c r="C26" s="9" t="s">
        <v>73</v>
      </c>
      <c r="D26" s="13" t="s">
        <v>337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45736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196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458</v>
      </c>
      <c r="AG26" s="1" t="s">
        <v>123</v>
      </c>
      <c r="AH26" s="1" t="s">
        <v>74</v>
      </c>
      <c r="AI26" s="1">
        <v>2</v>
      </c>
      <c r="AJ26" s="3">
        <v>45736</v>
      </c>
      <c r="AK26" s="3">
        <v>0</v>
      </c>
      <c r="AL26" s="3">
        <v>45727</v>
      </c>
      <c r="AM26" s="3">
        <v>45734</v>
      </c>
      <c r="AN26" s="3">
        <v>45735</v>
      </c>
      <c r="AO26" s="3">
        <v>45735</v>
      </c>
      <c r="AP26" s="3">
        <v>45731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45716</v>
      </c>
      <c r="B27" s="14" t="s">
        <v>470</v>
      </c>
      <c r="C27" s="9" t="s">
        <v>73</v>
      </c>
      <c r="D27" s="13" t="s">
        <v>237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458</v>
      </c>
      <c r="AG27" s="1" t="s">
        <v>125</v>
      </c>
      <c r="AH27" s="1" t="s">
        <v>74</v>
      </c>
      <c r="AI27" s="1">
        <v>2</v>
      </c>
      <c r="AJ27" s="3">
        <v>45736</v>
      </c>
      <c r="AK27" s="3">
        <v>0</v>
      </c>
      <c r="AL27" s="3">
        <v>45727</v>
      </c>
      <c r="AM27" s="3">
        <v>45734</v>
      </c>
      <c r="AN27" s="3">
        <v>45735</v>
      </c>
      <c r="AO27" s="3">
        <v>45735</v>
      </c>
      <c r="AP27" s="3">
        <v>45731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45716</v>
      </c>
      <c r="B28" s="14" t="s">
        <v>470</v>
      </c>
      <c r="C28" s="9" t="s">
        <v>73</v>
      </c>
      <c r="D28" s="13" t="s">
        <v>377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45736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458</v>
      </c>
      <c r="AG28" s="1" t="s">
        <v>123</v>
      </c>
      <c r="AH28" s="1" t="s">
        <v>74</v>
      </c>
      <c r="AI28" s="1">
        <v>2</v>
      </c>
      <c r="AJ28" s="3">
        <v>45736</v>
      </c>
      <c r="AK28" s="3">
        <v>0</v>
      </c>
      <c r="AL28" s="3">
        <v>45727</v>
      </c>
      <c r="AM28" s="3">
        <v>45734</v>
      </c>
      <c r="AN28" s="3">
        <v>45735</v>
      </c>
      <c r="AO28" s="3">
        <v>45735</v>
      </c>
      <c r="AP28" s="3">
        <v>45731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45716</v>
      </c>
      <c r="B29" s="14" t="s">
        <v>470</v>
      </c>
      <c r="C29" s="9" t="s">
        <v>73</v>
      </c>
      <c r="D29" s="13" t="s">
        <v>291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458</v>
      </c>
      <c r="AG29" s="1" t="s">
        <v>123</v>
      </c>
      <c r="AH29" s="1" t="s">
        <v>74</v>
      </c>
      <c r="AI29" s="1">
        <v>2</v>
      </c>
      <c r="AJ29" s="3">
        <v>45736</v>
      </c>
      <c r="AK29" s="3">
        <v>0</v>
      </c>
      <c r="AL29" s="3">
        <v>45727</v>
      </c>
      <c r="AM29" s="3">
        <v>45734</v>
      </c>
      <c r="AN29" s="3">
        <v>45735</v>
      </c>
      <c r="AO29" s="3">
        <v>45735</v>
      </c>
      <c r="AP29" s="3">
        <v>45731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45715</v>
      </c>
      <c r="B30" s="14" t="s">
        <v>473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45736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196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 t="s">
        <v>458</v>
      </c>
      <c r="AG30" s="1" t="s">
        <v>123</v>
      </c>
      <c r="AH30" s="1" t="s">
        <v>77</v>
      </c>
      <c r="AI30" s="1">
        <v>1</v>
      </c>
      <c r="AJ30" s="3">
        <v>45736</v>
      </c>
      <c r="AK30" s="3">
        <v>0</v>
      </c>
      <c r="AL30" s="3">
        <v>0</v>
      </c>
      <c r="AM30" s="3">
        <v>0</v>
      </c>
      <c r="AN30" s="3">
        <v>0</v>
      </c>
      <c r="AO30" s="3">
        <v>45735</v>
      </c>
      <c r="AP30" s="3">
        <v>45731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45722</v>
      </c>
      <c r="B31" s="14" t="s">
        <v>497</v>
      </c>
      <c r="C31" s="9" t="s">
        <v>73</v>
      </c>
      <c r="D31" s="13" t="s">
        <v>193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196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 t="s">
        <v>498</v>
      </c>
      <c r="AG31" s="1" t="s">
        <v>123</v>
      </c>
      <c r="AH31" s="1" t="s">
        <v>74</v>
      </c>
      <c r="AI31" s="1">
        <v>2</v>
      </c>
      <c r="AJ31" s="3">
        <v>45738</v>
      </c>
      <c r="AK31" s="3">
        <v>0</v>
      </c>
      <c r="AL31" s="3">
        <v>45729</v>
      </c>
      <c r="AM31" s="3">
        <v>45736</v>
      </c>
      <c r="AN31" s="3">
        <v>45737</v>
      </c>
      <c r="AO31" s="3">
        <v>45737</v>
      </c>
      <c r="AP31" s="3">
        <v>45733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45722</v>
      </c>
      <c r="B32" s="14" t="s">
        <v>497</v>
      </c>
      <c r="C32" s="9" t="s">
        <v>73</v>
      </c>
      <c r="D32" s="13" t="s">
        <v>267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498</v>
      </c>
      <c r="AG32" s="1" t="s">
        <v>123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45722</v>
      </c>
      <c r="B33" s="14" t="s">
        <v>497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498</v>
      </c>
      <c r="AG33" s="1" t="s">
        <v>123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45722</v>
      </c>
      <c r="B34" s="14" t="s">
        <v>497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498</v>
      </c>
      <c r="AG34" s="1" t="s">
        <v>124</v>
      </c>
      <c r="AH34" s="1" t="s">
        <v>74</v>
      </c>
      <c r="AI34" s="1">
        <v>2</v>
      </c>
      <c r="AJ34" s="3">
        <v>45738</v>
      </c>
      <c r="AK34" s="3">
        <v>0</v>
      </c>
      <c r="AL34" s="3">
        <v>45729</v>
      </c>
      <c r="AM34" s="3">
        <v>45736</v>
      </c>
      <c r="AN34" s="3">
        <v>45737</v>
      </c>
      <c r="AO34" s="3">
        <v>45737</v>
      </c>
      <c r="AP34" s="3">
        <v>45733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45728</v>
      </c>
      <c r="B35" s="14" t="s">
        <v>562</v>
      </c>
      <c r="C35" s="9" t="s">
        <v>73</v>
      </c>
      <c r="D35" s="13" t="s">
        <v>229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563</v>
      </c>
      <c r="AG35" s="1" t="s">
        <v>124</v>
      </c>
      <c r="AH35" s="1" t="s">
        <v>74</v>
      </c>
      <c r="AI35" s="1">
        <v>2</v>
      </c>
      <c r="AJ35" s="3">
        <v>45738</v>
      </c>
      <c r="AK35" s="3">
        <v>0</v>
      </c>
      <c r="AL35" s="3">
        <v>45729</v>
      </c>
      <c r="AM35" s="3">
        <v>45736</v>
      </c>
      <c r="AN35" s="3">
        <v>45737</v>
      </c>
      <c r="AO35" s="3">
        <v>45737</v>
      </c>
      <c r="AP35" s="3">
        <v>45733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45728</v>
      </c>
      <c r="B36" s="14" t="s">
        <v>564</v>
      </c>
      <c r="C36" s="9" t="s">
        <v>73</v>
      </c>
      <c r="D36" s="13" t="s">
        <v>224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563</v>
      </c>
      <c r="AG36" s="1" t="s">
        <v>123</v>
      </c>
      <c r="AH36" s="1" t="s">
        <v>74</v>
      </c>
      <c r="AI36" s="1">
        <v>2</v>
      </c>
      <c r="AJ36" s="3">
        <v>45738</v>
      </c>
      <c r="AK36" s="3">
        <v>0</v>
      </c>
      <c r="AL36" s="3">
        <v>45729</v>
      </c>
      <c r="AM36" s="3">
        <v>45736</v>
      </c>
      <c r="AN36" s="3">
        <v>45737</v>
      </c>
      <c r="AO36" s="3">
        <v>45737</v>
      </c>
      <c r="AP36" s="3">
        <v>45733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45728</v>
      </c>
      <c r="B37" s="14" t="s">
        <v>564</v>
      </c>
      <c r="C37" s="9" t="s">
        <v>73</v>
      </c>
      <c r="D37" s="13" t="s">
        <v>378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45738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196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563</v>
      </c>
      <c r="AG37" s="1" t="s">
        <v>123</v>
      </c>
      <c r="AH37" s="1" t="s">
        <v>74</v>
      </c>
      <c r="AI37" s="1">
        <v>2</v>
      </c>
      <c r="AJ37" s="3">
        <v>45738</v>
      </c>
      <c r="AK37" s="3">
        <v>0</v>
      </c>
      <c r="AL37" s="3">
        <v>45729</v>
      </c>
      <c r="AM37" s="3">
        <v>45736</v>
      </c>
      <c r="AN37" s="3">
        <v>45737</v>
      </c>
      <c r="AO37" s="3">
        <v>45737</v>
      </c>
      <c r="AP37" s="3">
        <v>45733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 t="s">
        <v>641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45728</v>
      </c>
      <c r="B38" s="14" t="s">
        <v>564</v>
      </c>
      <c r="C38" s="9" t="s">
        <v>73</v>
      </c>
      <c r="D38" s="13" t="s">
        <v>258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45738</v>
      </c>
      <c r="U38" s="11">
        <v>10000</v>
      </c>
      <c r="V38" s="10">
        <v>0</v>
      </c>
      <c r="W38" s="10">
        <v>10000</v>
      </c>
      <c r="X38" s="10">
        <v>10400</v>
      </c>
      <c r="Y38" s="10">
        <v>0</v>
      </c>
      <c r="Z38" s="9" t="s">
        <v>196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563</v>
      </c>
      <c r="AG38" s="1" t="s">
        <v>123</v>
      </c>
      <c r="AH38" s="1" t="s">
        <v>74</v>
      </c>
      <c r="AI38" s="1">
        <v>2</v>
      </c>
      <c r="AJ38" s="3">
        <v>45738</v>
      </c>
      <c r="AK38" s="3">
        <v>0</v>
      </c>
      <c r="AL38" s="3">
        <v>45729</v>
      </c>
      <c r="AM38" s="3">
        <v>45736</v>
      </c>
      <c r="AN38" s="3">
        <v>45737</v>
      </c>
      <c r="AO38" s="3">
        <v>45737</v>
      </c>
      <c r="AP38" s="3">
        <v>45733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45722</v>
      </c>
      <c r="B39" s="14" t="s">
        <v>497</v>
      </c>
      <c r="C39" s="9" t="s">
        <v>73</v>
      </c>
      <c r="D39" s="13" t="s">
        <v>230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45741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196</v>
      </c>
      <c r="AA39" s="8">
        <v>8801.1</v>
      </c>
      <c r="AB39" s="8">
        <v>5951</v>
      </c>
      <c r="AC39" s="8">
        <v>2850.1000000000004</v>
      </c>
      <c r="AD39" s="8">
        <v>0</v>
      </c>
      <c r="AE39" s="8">
        <v>0</v>
      </c>
      <c r="AF39" s="8" t="s">
        <v>499</v>
      </c>
      <c r="AG39" s="1" t="s">
        <v>123</v>
      </c>
      <c r="AH39" s="1" t="s">
        <v>74</v>
      </c>
      <c r="AI39" s="1">
        <v>2</v>
      </c>
      <c r="AJ39" s="3">
        <v>45741</v>
      </c>
      <c r="AK39" s="3">
        <v>0</v>
      </c>
      <c r="AL39" s="3">
        <v>45732</v>
      </c>
      <c r="AM39" s="3">
        <v>45739</v>
      </c>
      <c r="AN39" s="3">
        <v>45740</v>
      </c>
      <c r="AO39" s="3">
        <v>45740</v>
      </c>
      <c r="AP39" s="3">
        <v>45736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214.68219911111117</v>
      </c>
    </row>
    <row r="40" spans="1:56" ht="28.5" customHeight="1" x14ac:dyDescent="0.45">
      <c r="A40" s="3">
        <v>45722</v>
      </c>
      <c r="B40" s="14" t="s">
        <v>497</v>
      </c>
      <c r="C40" s="9" t="s">
        <v>73</v>
      </c>
      <c r="D40" s="13" t="s">
        <v>254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45741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196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499</v>
      </c>
      <c r="AG40" s="1" t="s">
        <v>123</v>
      </c>
      <c r="AH40" s="1" t="s">
        <v>74</v>
      </c>
      <c r="AI40" s="1">
        <v>2</v>
      </c>
      <c r="AJ40" s="3">
        <v>45741</v>
      </c>
      <c r="AK40" s="3">
        <v>0</v>
      </c>
      <c r="AL40" s="3">
        <v>45732</v>
      </c>
      <c r="AM40" s="3">
        <v>45739</v>
      </c>
      <c r="AN40" s="3">
        <v>45740</v>
      </c>
      <c r="AO40" s="3">
        <v>45740</v>
      </c>
      <c r="AP40" s="3">
        <v>45736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662.93796800000007</v>
      </c>
    </row>
    <row r="41" spans="1:56" ht="28.5" customHeight="1" x14ac:dyDescent="0.45">
      <c r="A41" s="3">
        <v>45722</v>
      </c>
      <c r="B41" s="14" t="s">
        <v>497</v>
      </c>
      <c r="C41" s="9" t="s">
        <v>73</v>
      </c>
      <c r="D41" s="13">
        <v>997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499</v>
      </c>
      <c r="AG41" s="1" t="s">
        <v>123</v>
      </c>
      <c r="AH41" s="1" t="s">
        <v>74</v>
      </c>
      <c r="AI41" s="1">
        <v>2</v>
      </c>
      <c r="AJ41" s="3">
        <v>45741</v>
      </c>
      <c r="AK41" s="3">
        <v>0</v>
      </c>
      <c r="AL41" s="3">
        <v>45732</v>
      </c>
      <c r="AM41" s="3">
        <v>45739</v>
      </c>
      <c r="AN41" s="3">
        <v>45740</v>
      </c>
      <c r="AO41" s="3">
        <v>45740</v>
      </c>
      <c r="AP41" s="3">
        <v>45736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45728</v>
      </c>
      <c r="B42" s="14" t="s">
        <v>562</v>
      </c>
      <c r="C42" s="9" t="s">
        <v>73</v>
      </c>
      <c r="D42" s="13" t="s">
        <v>352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45742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565</v>
      </c>
      <c r="AG42" s="1" t="s">
        <v>123</v>
      </c>
      <c r="AH42" s="1" t="s">
        <v>74</v>
      </c>
      <c r="AI42" s="1">
        <v>2</v>
      </c>
      <c r="AJ42" s="3">
        <v>45742</v>
      </c>
      <c r="AK42" s="3">
        <v>0</v>
      </c>
      <c r="AL42" s="3">
        <v>45733</v>
      </c>
      <c r="AM42" s="3">
        <v>45740</v>
      </c>
      <c r="AN42" s="3">
        <v>45741</v>
      </c>
      <c r="AO42" s="3">
        <v>45741</v>
      </c>
      <c r="AP42" s="3">
        <v>45737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45728</v>
      </c>
      <c r="B43" s="14" t="s">
        <v>562</v>
      </c>
      <c r="C43" s="9" t="s">
        <v>73</v>
      </c>
      <c r="D43" s="13" t="s">
        <v>353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45742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565</v>
      </c>
      <c r="AG43" s="1" t="s">
        <v>123</v>
      </c>
      <c r="AH43" s="1" t="s">
        <v>74</v>
      </c>
      <c r="AI43" s="1">
        <v>2</v>
      </c>
      <c r="AJ43" s="3">
        <v>45742</v>
      </c>
      <c r="AK43" s="3">
        <v>0</v>
      </c>
      <c r="AL43" s="3">
        <v>45733</v>
      </c>
      <c r="AM43" s="3">
        <v>45740</v>
      </c>
      <c r="AN43" s="3">
        <v>45741</v>
      </c>
      <c r="AO43" s="3">
        <v>45741</v>
      </c>
      <c r="AP43" s="3">
        <v>45737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45728</v>
      </c>
      <c r="B44" s="14" t="s">
        <v>562</v>
      </c>
      <c r="C44" s="9" t="s">
        <v>73</v>
      </c>
      <c r="D44" s="13" t="s">
        <v>407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45742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565</v>
      </c>
      <c r="AG44" s="1" t="s">
        <v>123</v>
      </c>
      <c r="AH44" s="1" t="s">
        <v>74</v>
      </c>
      <c r="AI44" s="1">
        <v>2</v>
      </c>
      <c r="AJ44" s="3">
        <v>45742</v>
      </c>
      <c r="AK44" s="3">
        <v>0</v>
      </c>
      <c r="AL44" s="3">
        <v>45733</v>
      </c>
      <c r="AM44" s="3">
        <v>45740</v>
      </c>
      <c r="AN44" s="3">
        <v>45741</v>
      </c>
      <c r="AO44" s="3">
        <v>45741</v>
      </c>
      <c r="AP44" s="3">
        <v>45737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45728</v>
      </c>
      <c r="B45" s="14" t="s">
        <v>564</v>
      </c>
      <c r="C45" s="9" t="s">
        <v>73</v>
      </c>
      <c r="D45" s="13" t="s">
        <v>230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45742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565</v>
      </c>
      <c r="AG45" s="1" t="s">
        <v>125</v>
      </c>
      <c r="AH45" s="1" t="s">
        <v>74</v>
      </c>
      <c r="AI45" s="1">
        <v>2</v>
      </c>
      <c r="AJ45" s="3">
        <v>45742</v>
      </c>
      <c r="AK45" s="3">
        <v>0</v>
      </c>
      <c r="AL45" s="3">
        <v>45733</v>
      </c>
      <c r="AM45" s="3">
        <v>45740</v>
      </c>
      <c r="AN45" s="3">
        <v>45741</v>
      </c>
      <c r="AO45" s="3">
        <v>45741</v>
      </c>
      <c r="AP45" s="3">
        <v>45737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705.02926755555563</v>
      </c>
    </row>
    <row r="46" spans="1:56" ht="28.5" customHeight="1" x14ac:dyDescent="0.45">
      <c r="A46" s="3">
        <v>45722</v>
      </c>
      <c r="B46" s="14" t="s">
        <v>497</v>
      </c>
      <c r="C46" s="9" t="s">
        <v>73</v>
      </c>
      <c r="D46" s="13" t="s">
        <v>500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45743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501</v>
      </c>
      <c r="AG46" s="1" t="s">
        <v>123</v>
      </c>
      <c r="AH46" s="1" t="s">
        <v>74</v>
      </c>
      <c r="AI46" s="1">
        <v>2</v>
      </c>
      <c r="AJ46" s="3">
        <v>45743</v>
      </c>
      <c r="AK46" s="3">
        <v>0</v>
      </c>
      <c r="AL46" s="3">
        <v>45734</v>
      </c>
      <c r="AM46" s="3">
        <v>45741</v>
      </c>
      <c r="AN46" s="3">
        <v>45742</v>
      </c>
      <c r="AO46" s="3">
        <v>45742</v>
      </c>
      <c r="AP46" s="3">
        <v>45738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145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45722</v>
      </c>
      <c r="B47" s="14" t="s">
        <v>497</v>
      </c>
      <c r="C47" s="9" t="s">
        <v>73</v>
      </c>
      <c r="D47" s="13" t="s">
        <v>253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45743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501</v>
      </c>
      <c r="AG47" s="1" t="s">
        <v>123</v>
      </c>
      <c r="AH47" s="1" t="s">
        <v>74</v>
      </c>
      <c r="AI47" s="1">
        <v>2</v>
      </c>
      <c r="AJ47" s="3">
        <v>45743</v>
      </c>
      <c r="AK47" s="3">
        <v>0</v>
      </c>
      <c r="AL47" s="3">
        <v>45734</v>
      </c>
      <c r="AM47" s="3">
        <v>45741</v>
      </c>
      <c r="AN47" s="3">
        <v>45742</v>
      </c>
      <c r="AO47" s="3">
        <v>45742</v>
      </c>
      <c r="AP47" s="3">
        <v>45738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145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331.46898400000003</v>
      </c>
    </row>
    <row r="48" spans="1:56" ht="28.5" customHeight="1" x14ac:dyDescent="0.45">
      <c r="A48" s="3">
        <v>45721</v>
      </c>
      <c r="B48" s="14" t="s">
        <v>511</v>
      </c>
      <c r="C48" s="9" t="s">
        <v>73</v>
      </c>
      <c r="D48" s="13" t="s">
        <v>59</v>
      </c>
      <c r="E48" s="9">
        <v>19</v>
      </c>
      <c r="F48" s="9">
        <v>36</v>
      </c>
      <c r="G48" s="9" t="s">
        <v>60</v>
      </c>
      <c r="H48" s="9">
        <v>0</v>
      </c>
      <c r="I48" s="9">
        <v>75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45743</v>
      </c>
      <c r="U48" s="11">
        <v>5000</v>
      </c>
      <c r="V48" s="10">
        <v>0</v>
      </c>
      <c r="W48" s="10">
        <v>5000</v>
      </c>
      <c r="X48" s="10">
        <v>0</v>
      </c>
      <c r="Y48" s="10">
        <v>0</v>
      </c>
      <c r="Z48" s="9" t="s">
        <v>196</v>
      </c>
      <c r="AA48" s="8">
        <v>5238.75</v>
      </c>
      <c r="AB48" s="8">
        <v>0</v>
      </c>
      <c r="AC48" s="8">
        <v>5238.75</v>
      </c>
      <c r="AD48" s="8">
        <v>0</v>
      </c>
      <c r="AE48" s="8">
        <v>0</v>
      </c>
      <c r="AF48" s="8">
        <v>0</v>
      </c>
      <c r="AG48" s="1" t="s">
        <v>123</v>
      </c>
      <c r="AH48" s="1" t="s">
        <v>77</v>
      </c>
      <c r="AI48" s="1">
        <v>1</v>
      </c>
      <c r="AJ48" s="3">
        <v>45743</v>
      </c>
      <c r="AK48" s="3">
        <v>0</v>
      </c>
      <c r="AL48" s="3">
        <v>0</v>
      </c>
      <c r="AM48" s="3">
        <v>0</v>
      </c>
      <c r="AN48" s="3">
        <v>0</v>
      </c>
      <c r="AO48" s="3">
        <v>45742</v>
      </c>
      <c r="AP48" s="3">
        <v>45738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394.60593333333333</v>
      </c>
    </row>
    <row r="49" spans="1:56" ht="28.5" customHeight="1" x14ac:dyDescent="0.45">
      <c r="A49" s="3">
        <v>45728</v>
      </c>
      <c r="B49" s="14" t="s">
        <v>562</v>
      </c>
      <c r="C49" s="9" t="s">
        <v>73</v>
      </c>
      <c r="D49" s="13" t="s">
        <v>193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45744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196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566</v>
      </c>
      <c r="AG49" s="1" t="s">
        <v>123</v>
      </c>
      <c r="AH49" s="1" t="s">
        <v>74</v>
      </c>
      <c r="AI49" s="1">
        <v>2</v>
      </c>
      <c r="AJ49" s="3">
        <v>45744</v>
      </c>
      <c r="AK49" s="3">
        <v>0</v>
      </c>
      <c r="AL49" s="3">
        <v>45735</v>
      </c>
      <c r="AM49" s="3">
        <v>45742</v>
      </c>
      <c r="AN49" s="3">
        <v>45743</v>
      </c>
      <c r="AO49" s="3">
        <v>45743</v>
      </c>
      <c r="AP49" s="3">
        <v>45739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662.93796800000007</v>
      </c>
    </row>
    <row r="50" spans="1:56" ht="28.5" customHeight="1" x14ac:dyDescent="0.45">
      <c r="A50" s="3">
        <v>45728</v>
      </c>
      <c r="B50" s="14" t="s">
        <v>562</v>
      </c>
      <c r="C50" s="9" t="s">
        <v>73</v>
      </c>
      <c r="D50" s="13" t="s">
        <v>237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45744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566</v>
      </c>
      <c r="AG50" s="1" t="s">
        <v>125</v>
      </c>
      <c r="AH50" s="1" t="s">
        <v>74</v>
      </c>
      <c r="AI50" s="1">
        <v>2</v>
      </c>
      <c r="AJ50" s="3">
        <v>45744</v>
      </c>
      <c r="AK50" s="3">
        <v>0</v>
      </c>
      <c r="AL50" s="3">
        <v>45735</v>
      </c>
      <c r="AM50" s="3">
        <v>45742</v>
      </c>
      <c r="AN50" s="3">
        <v>45743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331.46898400000003</v>
      </c>
    </row>
    <row r="51" spans="1:56" ht="28.5" customHeight="1" x14ac:dyDescent="0.45">
      <c r="A51" s="3">
        <v>45728</v>
      </c>
      <c r="B51" s="14" t="s">
        <v>562</v>
      </c>
      <c r="C51" s="9" t="s">
        <v>73</v>
      </c>
      <c r="D51" s="13" t="s">
        <v>236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45744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566</v>
      </c>
      <c r="AG51" s="1" t="s">
        <v>125</v>
      </c>
      <c r="AH51" s="1" t="s">
        <v>74</v>
      </c>
      <c r="AI51" s="1">
        <v>2</v>
      </c>
      <c r="AJ51" s="3">
        <v>45744</v>
      </c>
      <c r="AK51" s="3">
        <v>0</v>
      </c>
      <c r="AL51" s="3">
        <v>45735</v>
      </c>
      <c r="AM51" s="3">
        <v>45742</v>
      </c>
      <c r="AN51" s="3">
        <v>45743</v>
      </c>
      <c r="AO51" s="3">
        <v>45743</v>
      </c>
      <c r="AP51" s="3">
        <v>45739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331.46898400000003</v>
      </c>
    </row>
    <row r="52" spans="1:56" ht="28.5" customHeight="1" x14ac:dyDescent="0.45">
      <c r="A52" s="3">
        <v>45728</v>
      </c>
      <c r="B52" s="14" t="s">
        <v>564</v>
      </c>
      <c r="C52" s="9" t="s">
        <v>73</v>
      </c>
      <c r="D52" s="13" t="s">
        <v>290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45744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566</v>
      </c>
      <c r="AG52" s="1" t="s">
        <v>61</v>
      </c>
      <c r="AH52" s="1" t="s">
        <v>74</v>
      </c>
      <c r="AI52" s="1">
        <v>2</v>
      </c>
      <c r="AJ52" s="3">
        <v>45744</v>
      </c>
      <c r="AK52" s="3">
        <v>0</v>
      </c>
      <c r="AL52" s="3">
        <v>45735</v>
      </c>
      <c r="AM52" s="3">
        <v>45742</v>
      </c>
      <c r="AN52" s="3">
        <v>45743</v>
      </c>
      <c r="AO52" s="3">
        <v>45743</v>
      </c>
      <c r="AP52" s="3">
        <v>45739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352.51463377777782</v>
      </c>
    </row>
    <row r="53" spans="1:56" ht="28.5" customHeight="1" x14ac:dyDescent="0.45">
      <c r="A53" s="3">
        <v>45728</v>
      </c>
      <c r="B53" s="14" t="s">
        <v>567</v>
      </c>
      <c r="C53" s="9" t="s">
        <v>73</v>
      </c>
      <c r="D53" s="13" t="s">
        <v>59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45745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196</v>
      </c>
      <c r="AA53" s="8">
        <v>17602.2</v>
      </c>
      <c r="AB53" s="8">
        <v>0</v>
      </c>
      <c r="AC53" s="8">
        <v>17602.2</v>
      </c>
      <c r="AD53" s="8">
        <v>0</v>
      </c>
      <c r="AE53" s="8">
        <v>0</v>
      </c>
      <c r="AF53" s="8" t="s">
        <v>568</v>
      </c>
      <c r="AG53" s="1" t="s">
        <v>122</v>
      </c>
      <c r="AH53" s="1" t="s">
        <v>77</v>
      </c>
      <c r="AI53" s="1">
        <v>1</v>
      </c>
      <c r="AJ53" s="3">
        <v>45745</v>
      </c>
      <c r="AK53" s="3">
        <v>0</v>
      </c>
      <c r="AL53" s="3">
        <v>0</v>
      </c>
      <c r="AM53" s="3">
        <v>0</v>
      </c>
      <c r="AN53" s="3">
        <v>0</v>
      </c>
      <c r="AO53" s="3">
        <v>45744</v>
      </c>
      <c r="AP53" s="3">
        <v>45740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1325.8759360000001</v>
      </c>
    </row>
    <row r="54" spans="1:56" ht="28.5" customHeight="1" x14ac:dyDescent="0.45">
      <c r="A54" s="3">
        <v>45728</v>
      </c>
      <c r="B54" s="14" t="s">
        <v>569</v>
      </c>
      <c r="C54" s="9" t="s">
        <v>73</v>
      </c>
      <c r="D54" s="13" t="s">
        <v>59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45745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196</v>
      </c>
      <c r="AA54" s="8">
        <v>17602.2</v>
      </c>
      <c r="AB54" s="8">
        <v>0</v>
      </c>
      <c r="AC54" s="8">
        <v>17602.2</v>
      </c>
      <c r="AD54" s="8">
        <v>0</v>
      </c>
      <c r="AE54" s="8">
        <v>0</v>
      </c>
      <c r="AF54" s="8" t="s">
        <v>570</v>
      </c>
      <c r="AG54" s="1" t="s">
        <v>123</v>
      </c>
      <c r="AH54" s="1" t="s">
        <v>77</v>
      </c>
      <c r="AI54" s="1">
        <v>1</v>
      </c>
      <c r="AJ54" s="3">
        <v>45745</v>
      </c>
      <c r="AK54" s="3">
        <v>0</v>
      </c>
      <c r="AL54" s="3">
        <v>0</v>
      </c>
      <c r="AM54" s="3">
        <v>0</v>
      </c>
      <c r="AN54" s="3">
        <v>0</v>
      </c>
      <c r="AO54" s="3">
        <v>45744</v>
      </c>
      <c r="AP54" s="3">
        <v>45740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1325.8759360000001</v>
      </c>
    </row>
    <row r="55" spans="1:56" ht="28.5" customHeight="1" x14ac:dyDescent="0.45">
      <c r="A55" s="3" t="s">
        <v>146</v>
      </c>
      <c r="B55" s="14" t="s">
        <v>146</v>
      </c>
      <c r="C55" s="9" t="s">
        <v>73</v>
      </c>
      <c r="D55" s="13" t="s">
        <v>61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45777</v>
      </c>
      <c r="U55" s="11">
        <v>600000</v>
      </c>
      <c r="V55" s="10">
        <v>0</v>
      </c>
      <c r="W55" s="10">
        <v>600000</v>
      </c>
      <c r="X55" s="10">
        <v>0</v>
      </c>
      <c r="Y55" s="10">
        <v>630000</v>
      </c>
      <c r="Z55" s="9" t="s">
        <v>196</v>
      </c>
      <c r="AA55" s="8">
        <v>528066</v>
      </c>
      <c r="AB55" s="8">
        <v>0</v>
      </c>
      <c r="AC55" s="8">
        <v>528066</v>
      </c>
      <c r="AD55" s="8">
        <v>0</v>
      </c>
      <c r="AE55" s="8">
        <v>0</v>
      </c>
      <c r="AF55" s="8">
        <v>0</v>
      </c>
      <c r="AG55" s="1" t="s">
        <v>122</v>
      </c>
      <c r="AH55" s="1" t="s">
        <v>74</v>
      </c>
      <c r="AI55" s="1">
        <v>2</v>
      </c>
      <c r="AJ55" s="3">
        <v>45777</v>
      </c>
      <c r="AK55" s="3">
        <v>0</v>
      </c>
      <c r="AL55" s="3">
        <v>45768</v>
      </c>
      <c r="AM55" s="3">
        <v>45775</v>
      </c>
      <c r="AN55" s="3">
        <v>45776</v>
      </c>
      <c r="AO55" s="3">
        <v>45776</v>
      </c>
      <c r="AP55" s="3">
        <v>45772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39776.278080000004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196</v>
      </c>
      <c r="AA56" s="8">
        <v>693680.35000000009</v>
      </c>
      <c r="AB56" s="8">
        <v>55474.650000000009</v>
      </c>
      <c r="AC56" s="8">
        <v>638205.69999999995</v>
      </c>
      <c r="AD56" s="8">
        <v>0</v>
      </c>
      <c r="AE56" s="8">
        <v>0</v>
      </c>
      <c r="AF56" s="8" t="s">
        <v>58</v>
      </c>
      <c r="AG56" s="1" t="s">
        <v>123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198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316</v>
      </c>
      <c r="D57" s="13" t="s">
        <v>317</v>
      </c>
      <c r="E57" s="9">
        <v>19</v>
      </c>
      <c r="F57" s="9">
        <v>26</v>
      </c>
      <c r="G57" s="9" t="s">
        <v>60</v>
      </c>
      <c r="H57" s="9" t="s">
        <v>76</v>
      </c>
      <c r="I57" s="9">
        <v>70</v>
      </c>
      <c r="J57" s="9" t="s">
        <v>57</v>
      </c>
      <c r="K57" s="9">
        <v>5</v>
      </c>
      <c r="L57" s="9" t="s">
        <v>93</v>
      </c>
      <c r="M57" s="10">
        <v>20</v>
      </c>
      <c r="N57" s="9">
        <v>28</v>
      </c>
      <c r="O57" s="9">
        <v>50</v>
      </c>
      <c r="P57" s="10">
        <v>259.04464319999994</v>
      </c>
      <c r="Q57" s="10">
        <v>0</v>
      </c>
      <c r="R57" s="10">
        <v>259.04464319999994</v>
      </c>
      <c r="S57" s="9" t="s">
        <v>133</v>
      </c>
      <c r="T57" s="12">
        <v>45777</v>
      </c>
      <c r="U57" s="11">
        <v>15000</v>
      </c>
      <c r="V57" s="10">
        <v>0</v>
      </c>
      <c r="W57" s="10">
        <v>15000</v>
      </c>
      <c r="X57" s="10">
        <v>0</v>
      </c>
      <c r="Y57" s="10">
        <v>15750</v>
      </c>
      <c r="Z57" s="9" t="s">
        <v>318</v>
      </c>
      <c r="AA57" s="8">
        <v>11525.250000000002</v>
      </c>
      <c r="AB57" s="8">
        <v>1520</v>
      </c>
      <c r="AC57" s="8">
        <v>10005.250000000002</v>
      </c>
      <c r="AD57" s="8">
        <v>0</v>
      </c>
      <c r="AE57" s="8">
        <v>11525.250000000002</v>
      </c>
      <c r="AF57" s="8">
        <v>0</v>
      </c>
      <c r="AG57" s="1" t="s">
        <v>122</v>
      </c>
      <c r="AH57" s="1" t="s">
        <v>68</v>
      </c>
      <c r="AI57" s="1">
        <v>4</v>
      </c>
      <c r="AJ57" s="3">
        <v>45777</v>
      </c>
      <c r="AK57" s="3">
        <v>45773</v>
      </c>
      <c r="AL57" s="3">
        <v>45767</v>
      </c>
      <c r="AM57" s="3">
        <v>45774</v>
      </c>
      <c r="AN57" s="3">
        <v>45775</v>
      </c>
      <c r="AO57" s="3">
        <v>45775</v>
      </c>
      <c r="AP57" s="3">
        <v>45772</v>
      </c>
      <c r="AQ57" s="3">
        <v>45776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675.91022222222273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30</v>
      </c>
      <c r="G58" s="9">
        <v>0</v>
      </c>
      <c r="H58" s="9">
        <v>0</v>
      </c>
      <c r="I58" s="9">
        <v>56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 t="s">
        <v>96</v>
      </c>
      <c r="W58" s="10">
        <v>0</v>
      </c>
      <c r="X58" s="10">
        <v>0</v>
      </c>
      <c r="Y58" s="10">
        <v>0</v>
      </c>
      <c r="Z58" s="9" t="s">
        <v>318</v>
      </c>
      <c r="AA58" s="8">
        <v>11525.250000000002</v>
      </c>
      <c r="AB58" s="8">
        <v>1520</v>
      </c>
      <c r="AC58" s="8">
        <v>10005.250000000002</v>
      </c>
      <c r="AD58" s="8">
        <v>0</v>
      </c>
      <c r="AE58" s="8">
        <v>11525.250000000002</v>
      </c>
      <c r="AF58" s="8" t="s">
        <v>58</v>
      </c>
      <c r="AG58" s="1" t="s">
        <v>125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319</v>
      </c>
      <c r="BD58" s="56">
        <v>0</v>
      </c>
    </row>
    <row r="59" spans="1:56" ht="28.5" customHeight="1" x14ac:dyDescent="0.45">
      <c r="A59" s="3">
        <v>45721</v>
      </c>
      <c r="B59" s="14" t="s">
        <v>513</v>
      </c>
      <c r="C59" s="9" t="s">
        <v>152</v>
      </c>
      <c r="D59" s="13" t="s">
        <v>484</v>
      </c>
      <c r="E59" s="9">
        <v>19</v>
      </c>
      <c r="F59" s="9">
        <v>34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45744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116</v>
      </c>
      <c r="AA59" s="8">
        <v>4999.0247999999992</v>
      </c>
      <c r="AB59" s="8">
        <v>4999.0247999999992</v>
      </c>
      <c r="AC59" s="8">
        <v>0</v>
      </c>
      <c r="AD59" s="8">
        <v>0</v>
      </c>
      <c r="AE59" s="8">
        <v>4999.0247999999992</v>
      </c>
      <c r="AF59" s="8">
        <v>0</v>
      </c>
      <c r="AG59" s="1" t="s">
        <v>125</v>
      </c>
      <c r="AH59" s="1" t="s">
        <v>75</v>
      </c>
      <c r="AI59" s="1">
        <v>4</v>
      </c>
      <c r="AJ59" s="3">
        <v>45744</v>
      </c>
      <c r="AK59" s="3">
        <v>45740</v>
      </c>
      <c r="AL59" s="3">
        <v>45733</v>
      </c>
      <c r="AM59" s="3">
        <v>45741</v>
      </c>
      <c r="AN59" s="3">
        <v>45742</v>
      </c>
      <c r="AO59" s="3">
        <v>45743</v>
      </c>
      <c r="AP59" s="3">
        <v>45739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238</v>
      </c>
      <c r="BD59" s="56">
        <v>0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34</v>
      </c>
      <c r="G60" s="9" t="s">
        <v>60</v>
      </c>
      <c r="H60" s="9">
        <v>0</v>
      </c>
      <c r="I60" s="9">
        <v>80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116</v>
      </c>
      <c r="AA60" s="8">
        <v>4999.0247999999992</v>
      </c>
      <c r="AB60" s="8">
        <v>4999.0247999999992</v>
      </c>
      <c r="AC60" s="8">
        <v>0</v>
      </c>
      <c r="AD60" s="8">
        <v>0</v>
      </c>
      <c r="AE60" s="8">
        <v>4999.0247999999992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239</v>
      </c>
      <c r="BD60" s="56">
        <v>0</v>
      </c>
    </row>
    <row r="61" spans="1:56" ht="28.5" customHeight="1" x14ac:dyDescent="0.45">
      <c r="A61" s="3" t="s">
        <v>146</v>
      </c>
      <c r="B61" s="14" t="s">
        <v>146</v>
      </c>
      <c r="C61" s="9" t="s">
        <v>195</v>
      </c>
      <c r="D61" s="13" t="s">
        <v>59</v>
      </c>
      <c r="E61" s="9">
        <v>20</v>
      </c>
      <c r="F61" s="9">
        <v>30</v>
      </c>
      <c r="G61" s="9" t="s">
        <v>60</v>
      </c>
      <c r="H61" s="9">
        <v>0</v>
      </c>
      <c r="I61" s="9">
        <v>53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45746</v>
      </c>
      <c r="U61" s="11">
        <v>10000</v>
      </c>
      <c r="V61" s="10">
        <v>0</v>
      </c>
      <c r="W61" s="10">
        <v>10000</v>
      </c>
      <c r="X61" s="10">
        <v>0</v>
      </c>
      <c r="Y61" s="10">
        <v>0</v>
      </c>
      <c r="Z61" s="9" t="s">
        <v>151</v>
      </c>
      <c r="AA61" s="8">
        <v>8801.1</v>
      </c>
      <c r="AB61" s="8">
        <v>8801.1</v>
      </c>
      <c r="AC61" s="8">
        <v>0</v>
      </c>
      <c r="AD61" s="8">
        <v>0</v>
      </c>
      <c r="AE61" s="8">
        <v>0</v>
      </c>
      <c r="AF61" s="8">
        <v>0</v>
      </c>
      <c r="AG61" s="1" t="s">
        <v>125</v>
      </c>
      <c r="AH61" s="1" t="s">
        <v>77</v>
      </c>
      <c r="AI61" s="1">
        <v>1</v>
      </c>
      <c r="AJ61" s="3">
        <v>45746</v>
      </c>
      <c r="AK61" s="3">
        <v>0</v>
      </c>
      <c r="AL61" s="3">
        <v>0</v>
      </c>
      <c r="AM61" s="3">
        <v>0</v>
      </c>
      <c r="AN61" s="3">
        <v>0</v>
      </c>
      <c r="AO61" s="3">
        <v>45745</v>
      </c>
      <c r="AP61" s="3">
        <v>45741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8.5" customHeight="1" x14ac:dyDescent="0.45">
      <c r="A62" s="3" t="s">
        <v>146</v>
      </c>
      <c r="B62" s="14" t="s">
        <v>146</v>
      </c>
      <c r="C62" s="9" t="s">
        <v>195</v>
      </c>
      <c r="D62" s="13" t="s">
        <v>59</v>
      </c>
      <c r="E62" s="9">
        <v>20</v>
      </c>
      <c r="F62" s="9">
        <v>30</v>
      </c>
      <c r="G62" s="9" t="s">
        <v>60</v>
      </c>
      <c r="H62" s="9">
        <v>0</v>
      </c>
      <c r="I62" s="9">
        <v>53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45777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151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>
        <v>0</v>
      </c>
      <c r="AG62" s="1" t="s">
        <v>122</v>
      </c>
      <c r="AH62" s="1" t="s">
        <v>77</v>
      </c>
      <c r="AI62" s="1">
        <v>1</v>
      </c>
      <c r="AJ62" s="3">
        <v>45777</v>
      </c>
      <c r="AK62" s="3">
        <v>0</v>
      </c>
      <c r="AL62" s="3">
        <v>0</v>
      </c>
      <c r="AM62" s="3">
        <v>0</v>
      </c>
      <c r="AN62" s="3">
        <v>0</v>
      </c>
      <c r="AO62" s="3">
        <v>45776</v>
      </c>
      <c r="AP62" s="3">
        <v>45772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540.28975000000003</v>
      </c>
    </row>
    <row r="63" spans="1:56" ht="28.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20</v>
      </c>
      <c r="F63" s="9">
        <v>37</v>
      </c>
      <c r="G63" s="9" t="s">
        <v>60</v>
      </c>
      <c r="H63" s="9">
        <v>0</v>
      </c>
      <c r="I63" s="9">
        <v>65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151</v>
      </c>
      <c r="AA63" s="8">
        <v>17602.2</v>
      </c>
      <c r="AB63" s="8">
        <v>8801.1</v>
      </c>
      <c r="AC63" s="8">
        <v>8801.1</v>
      </c>
      <c r="AD63" s="8">
        <v>0</v>
      </c>
      <c r="AE63" s="8">
        <v>0</v>
      </c>
      <c r="AF63" s="8" t="s">
        <v>58</v>
      </c>
      <c r="AG63" s="1" t="s">
        <v>122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8.5" customHeight="1" x14ac:dyDescent="0.45">
      <c r="A64" s="3" t="s">
        <v>146</v>
      </c>
      <c r="B64" s="14" t="s">
        <v>146</v>
      </c>
      <c r="C64" s="9" t="s">
        <v>86</v>
      </c>
      <c r="D64" s="13" t="s">
        <v>59</v>
      </c>
      <c r="E64" s="9">
        <v>20</v>
      </c>
      <c r="F64" s="9">
        <v>38</v>
      </c>
      <c r="G64" s="9" t="s">
        <v>60</v>
      </c>
      <c r="H64" s="9">
        <v>0</v>
      </c>
      <c r="I64" s="9">
        <v>72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 t="s">
        <v>63</v>
      </c>
      <c r="U64" s="11">
        <v>50000</v>
      </c>
      <c r="V64" s="10">
        <v>0</v>
      </c>
      <c r="W64" s="10">
        <v>50000</v>
      </c>
      <c r="X64" s="10">
        <v>0</v>
      </c>
      <c r="Y64" s="10">
        <v>0</v>
      </c>
      <c r="Z64" s="9" t="s">
        <v>79</v>
      </c>
      <c r="AA64" s="8">
        <v>55181.5</v>
      </c>
      <c r="AB64" s="8">
        <v>14387</v>
      </c>
      <c r="AC64" s="8">
        <v>40794.5</v>
      </c>
      <c r="AD64" s="8">
        <v>0</v>
      </c>
      <c r="AE64" s="8">
        <v>0</v>
      </c>
      <c r="AF64" s="8">
        <v>0</v>
      </c>
      <c r="AG64" s="1" t="s">
        <v>124</v>
      </c>
      <c r="AH64" s="1" t="s">
        <v>77</v>
      </c>
      <c r="AI64" s="1">
        <v>1</v>
      </c>
      <c r="AJ64" s="3" t="s">
        <v>63</v>
      </c>
      <c r="AK64" s="3">
        <v>0</v>
      </c>
      <c r="AL64" s="3">
        <v>0</v>
      </c>
      <c r="AM64" s="3">
        <v>0</v>
      </c>
      <c r="AN64" s="3">
        <v>0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2937.2039999999997</v>
      </c>
    </row>
    <row r="65" spans="1:56" ht="28.5" customHeight="1" x14ac:dyDescent="0.45">
      <c r="A65" s="3">
        <v>0</v>
      </c>
      <c r="B65" s="14">
        <v>0</v>
      </c>
      <c r="C65" s="9">
        <v>0</v>
      </c>
      <c r="D65" s="13">
        <v>0</v>
      </c>
      <c r="E65" s="9">
        <v>20</v>
      </c>
      <c r="F65" s="9">
        <v>37</v>
      </c>
      <c r="G65" s="9" t="s">
        <v>60</v>
      </c>
      <c r="H65" s="9">
        <v>0</v>
      </c>
      <c r="I65" s="9">
        <v>70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79</v>
      </c>
      <c r="AA65" s="8">
        <v>55181.5</v>
      </c>
      <c r="AB65" s="8">
        <v>14387</v>
      </c>
      <c r="AC65" s="8">
        <v>40794.5</v>
      </c>
      <c r="AD65" s="8">
        <v>0</v>
      </c>
      <c r="AE65" s="8">
        <v>0</v>
      </c>
      <c r="AF65" s="8" t="s">
        <v>58</v>
      </c>
      <c r="AG65" s="1" t="s">
        <v>122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45">
      <c r="A66" s="3">
        <v>45674</v>
      </c>
      <c r="B66" s="14" t="s">
        <v>326</v>
      </c>
      <c r="C66" s="9" t="s">
        <v>132</v>
      </c>
      <c r="D66" s="13">
        <v>953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114</v>
      </c>
      <c r="T66" s="12">
        <v>45736</v>
      </c>
      <c r="U66" s="11">
        <v>2500</v>
      </c>
      <c r="V66" s="10">
        <v>2424</v>
      </c>
      <c r="W66" s="10">
        <v>76</v>
      </c>
      <c r="X66" s="10">
        <v>2750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45736</v>
      </c>
      <c r="AK66" s="3">
        <v>45732</v>
      </c>
      <c r="AL66" s="3">
        <v>45725</v>
      </c>
      <c r="AM66" s="3">
        <v>45733</v>
      </c>
      <c r="AN66" s="3">
        <v>45734</v>
      </c>
      <c r="AO66" s="3">
        <v>45735</v>
      </c>
      <c r="AP66" s="3">
        <v>45731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45724</v>
      </c>
      <c r="B67" s="14" t="s">
        <v>582</v>
      </c>
      <c r="C67" s="9" t="s">
        <v>546</v>
      </c>
      <c r="D67" s="13" t="s">
        <v>547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252</v>
      </c>
      <c r="M67" s="10">
        <v>21</v>
      </c>
      <c r="N67" s="9">
        <v>33</v>
      </c>
      <c r="O67" s="9">
        <v>40</v>
      </c>
      <c r="P67" s="10">
        <v>85.484732256000001</v>
      </c>
      <c r="Q67" s="10">
        <v>0</v>
      </c>
      <c r="R67" s="10">
        <v>85.484732256000001</v>
      </c>
      <c r="S67" s="9" t="s">
        <v>71</v>
      </c>
      <c r="T67" s="12">
        <v>45736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123</v>
      </c>
      <c r="AH67" s="1" t="s">
        <v>68</v>
      </c>
      <c r="AI67" s="1">
        <v>4</v>
      </c>
      <c r="AJ67" s="3">
        <v>45736</v>
      </c>
      <c r="AK67" s="3">
        <v>45732</v>
      </c>
      <c r="AL67" s="3">
        <v>45726</v>
      </c>
      <c r="AM67" s="3">
        <v>45733</v>
      </c>
      <c r="AN67" s="3">
        <v>45734</v>
      </c>
      <c r="AO67" s="3">
        <v>45734</v>
      </c>
      <c r="AP67" s="3">
        <v>45731</v>
      </c>
      <c r="AQ67" s="3">
        <v>45735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45660</v>
      </c>
      <c r="B68" s="14" t="s">
        <v>326</v>
      </c>
      <c r="C68" s="9" t="s">
        <v>132</v>
      </c>
      <c r="D68" s="13">
        <v>917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114</v>
      </c>
      <c r="T68" s="12">
        <v>45736</v>
      </c>
      <c r="U68" s="11">
        <v>2367</v>
      </c>
      <c r="V68" s="10">
        <v>2367</v>
      </c>
      <c r="W68" s="10">
        <v>0</v>
      </c>
      <c r="X68" s="10">
        <v>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124</v>
      </c>
      <c r="AH68" s="1" t="s">
        <v>75</v>
      </c>
      <c r="AI68" s="1">
        <v>4</v>
      </c>
      <c r="AJ68" s="3">
        <v>45736</v>
      </c>
      <c r="AK68" s="3">
        <v>45732</v>
      </c>
      <c r="AL68" s="3">
        <v>45725</v>
      </c>
      <c r="AM68" s="3">
        <v>45733</v>
      </c>
      <c r="AN68" s="3">
        <v>45734</v>
      </c>
      <c r="AO68" s="3">
        <v>45735</v>
      </c>
      <c r="AP68" s="3">
        <v>45731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45674</v>
      </c>
      <c r="B69" s="14" t="s">
        <v>326</v>
      </c>
      <c r="C69" s="9" t="s">
        <v>132</v>
      </c>
      <c r="D69" s="13">
        <v>918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114</v>
      </c>
      <c r="T69" s="12">
        <v>45737</v>
      </c>
      <c r="U69" s="11">
        <v>2300</v>
      </c>
      <c r="V69" s="10">
        <v>2084</v>
      </c>
      <c r="W69" s="10">
        <v>216</v>
      </c>
      <c r="X69" s="10">
        <v>5403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45737</v>
      </c>
      <c r="AK69" s="3">
        <v>45733</v>
      </c>
      <c r="AL69" s="3">
        <v>45726</v>
      </c>
      <c r="AM69" s="3">
        <v>45734</v>
      </c>
      <c r="AN69" s="3">
        <v>45735</v>
      </c>
      <c r="AO69" s="3">
        <v>45736</v>
      </c>
      <c r="AP69" s="3">
        <v>45732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326</v>
      </c>
      <c r="C70" s="9" t="s">
        <v>132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45737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5518.15</v>
      </c>
      <c r="AC70" s="8">
        <v>0</v>
      </c>
      <c r="AD70" s="8">
        <v>0</v>
      </c>
      <c r="AE70" s="8">
        <v>5518.15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45737</v>
      </c>
      <c r="AK70" s="3">
        <v>45733</v>
      </c>
      <c r="AL70" s="3">
        <v>45726</v>
      </c>
      <c r="AM70" s="3">
        <v>45734</v>
      </c>
      <c r="AN70" s="3">
        <v>45735</v>
      </c>
      <c r="AO70" s="3">
        <v>45736</v>
      </c>
      <c r="AP70" s="3">
        <v>45732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45731</v>
      </c>
      <c r="B71" s="14" t="s">
        <v>611</v>
      </c>
      <c r="C71" s="9" t="s">
        <v>111</v>
      </c>
      <c r="D71" s="13" t="s">
        <v>608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45737</v>
      </c>
      <c r="U71" s="11">
        <v>3000</v>
      </c>
      <c r="V71" s="10">
        <v>0</v>
      </c>
      <c r="W71" s="10">
        <v>3000</v>
      </c>
      <c r="X71" s="10">
        <v>3300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124</v>
      </c>
      <c r="AH71" s="1" t="s">
        <v>75</v>
      </c>
      <c r="AI71" s="1">
        <v>4</v>
      </c>
      <c r="AJ71" s="3">
        <v>45737</v>
      </c>
      <c r="AK71" s="3">
        <v>45733</v>
      </c>
      <c r="AL71" s="3">
        <v>45726</v>
      </c>
      <c r="AM71" s="3">
        <v>45734</v>
      </c>
      <c r="AN71" s="3">
        <v>45735</v>
      </c>
      <c r="AO71" s="3">
        <v>45736</v>
      </c>
      <c r="AP71" s="3">
        <v>45732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45701</v>
      </c>
      <c r="B72" s="14" t="s">
        <v>408</v>
      </c>
      <c r="C72" s="9" t="s">
        <v>80</v>
      </c>
      <c r="D72" s="13" t="s">
        <v>409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45738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4414.5199999999995</v>
      </c>
      <c r="AC72" s="8">
        <v>0</v>
      </c>
      <c r="AD72" s="8">
        <v>4414.5199999999995</v>
      </c>
      <c r="AE72" s="8">
        <v>0</v>
      </c>
      <c r="AF72" s="8">
        <v>0</v>
      </c>
      <c r="AG72" s="1" t="s">
        <v>124</v>
      </c>
      <c r="AH72" s="1" t="s">
        <v>75</v>
      </c>
      <c r="AI72" s="1">
        <v>4</v>
      </c>
      <c r="AJ72" s="3">
        <v>45738</v>
      </c>
      <c r="AK72" s="3">
        <v>45734</v>
      </c>
      <c r="AL72" s="3">
        <v>45727</v>
      </c>
      <c r="AM72" s="3">
        <v>45735</v>
      </c>
      <c r="AN72" s="3">
        <v>45736</v>
      </c>
      <c r="AO72" s="3">
        <v>45737</v>
      </c>
      <c r="AP72" s="3">
        <v>45733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45701</v>
      </c>
      <c r="B73" s="14" t="s">
        <v>412</v>
      </c>
      <c r="C73" s="9" t="s">
        <v>80</v>
      </c>
      <c r="D73" s="13" t="s">
        <v>373</v>
      </c>
      <c r="E73" s="9">
        <v>20</v>
      </c>
      <c r="F73" s="9">
        <v>40</v>
      </c>
      <c r="G73" s="9" t="s">
        <v>60</v>
      </c>
      <c r="H73" s="9" t="s">
        <v>76</v>
      </c>
      <c r="I73" s="9">
        <v>108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45738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3478.5300000000007</v>
      </c>
      <c r="AB73" s="8">
        <v>3478.5300000000007</v>
      </c>
      <c r="AC73" s="8">
        <v>0</v>
      </c>
      <c r="AD73" s="8">
        <v>0</v>
      </c>
      <c r="AE73" s="8">
        <v>3478.5300000000007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45738</v>
      </c>
      <c r="AK73" s="3">
        <v>45734</v>
      </c>
      <c r="AL73" s="3">
        <v>45727</v>
      </c>
      <c r="AM73" s="3">
        <v>45735</v>
      </c>
      <c r="AN73" s="3">
        <v>45736</v>
      </c>
      <c r="AO73" s="3">
        <v>45737</v>
      </c>
      <c r="AP73" s="3">
        <v>45733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45727</v>
      </c>
      <c r="B74" s="14" t="s">
        <v>585</v>
      </c>
      <c r="C74" s="9" t="s">
        <v>548</v>
      </c>
      <c r="D74" s="13" t="s">
        <v>549</v>
      </c>
      <c r="E74" s="9">
        <v>20</v>
      </c>
      <c r="F74" s="9">
        <v>34</v>
      </c>
      <c r="G74" s="9" t="s">
        <v>60</v>
      </c>
      <c r="H74" s="9" t="s">
        <v>66</v>
      </c>
      <c r="I74" s="9">
        <v>90</v>
      </c>
      <c r="J74" s="9" t="s">
        <v>57</v>
      </c>
      <c r="K74" s="9">
        <v>5</v>
      </c>
      <c r="L74" s="9" t="s">
        <v>252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45738</v>
      </c>
      <c r="U74" s="11">
        <v>5000</v>
      </c>
      <c r="V74" s="10">
        <v>0</v>
      </c>
      <c r="W74" s="10">
        <v>5000</v>
      </c>
      <c r="X74" s="10">
        <v>5400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351</v>
      </c>
      <c r="AG74" s="1" t="s">
        <v>126</v>
      </c>
      <c r="AH74" s="1" t="s">
        <v>75</v>
      </c>
      <c r="AI74" s="1">
        <v>4</v>
      </c>
      <c r="AJ74" s="3">
        <v>45738</v>
      </c>
      <c r="AK74" s="3">
        <v>45734</v>
      </c>
      <c r="AL74" s="3">
        <v>45727</v>
      </c>
      <c r="AM74" s="3">
        <v>45735</v>
      </c>
      <c r="AN74" s="3">
        <v>45736</v>
      </c>
      <c r="AO74" s="3">
        <v>45737</v>
      </c>
      <c r="AP74" s="3">
        <v>45733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45701</v>
      </c>
      <c r="B75" s="14" t="s">
        <v>410</v>
      </c>
      <c r="C75" s="9" t="s">
        <v>80</v>
      </c>
      <c r="D75" s="13" t="s">
        <v>411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45738</v>
      </c>
      <c r="U75" s="11">
        <v>3000</v>
      </c>
      <c r="V75" s="10">
        <v>0</v>
      </c>
      <c r="W75" s="10">
        <v>3000</v>
      </c>
      <c r="X75" s="10">
        <v>3300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45738</v>
      </c>
      <c r="AK75" s="3">
        <v>45734</v>
      </c>
      <c r="AL75" s="3">
        <v>45727</v>
      </c>
      <c r="AM75" s="3">
        <v>45735</v>
      </c>
      <c r="AN75" s="3">
        <v>45736</v>
      </c>
      <c r="AO75" s="3">
        <v>45737</v>
      </c>
      <c r="AP75" s="3">
        <v>45733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45727</v>
      </c>
      <c r="B76" s="14" t="s">
        <v>586</v>
      </c>
      <c r="C76" s="9" t="s">
        <v>155</v>
      </c>
      <c r="D76" s="13" t="s">
        <v>550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45740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5378.4500000000007</v>
      </c>
      <c r="AB76" s="8">
        <v>5378.4500000000007</v>
      </c>
      <c r="AC76" s="8">
        <v>0</v>
      </c>
      <c r="AD76" s="8">
        <v>0</v>
      </c>
      <c r="AE76" s="8">
        <v>5378.4500000000007</v>
      </c>
      <c r="AF76" s="8" t="s">
        <v>610</v>
      </c>
      <c r="AG76" s="1" t="s">
        <v>124</v>
      </c>
      <c r="AH76" s="1" t="s">
        <v>75</v>
      </c>
      <c r="AI76" s="1">
        <v>4</v>
      </c>
      <c r="AJ76" s="3">
        <v>45740</v>
      </c>
      <c r="AK76" s="3">
        <v>45736</v>
      </c>
      <c r="AL76" s="3">
        <v>45729</v>
      </c>
      <c r="AM76" s="3">
        <v>45737</v>
      </c>
      <c r="AN76" s="3">
        <v>45738</v>
      </c>
      <c r="AO76" s="3">
        <v>45739</v>
      </c>
      <c r="AP76" s="3">
        <v>45735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45726</v>
      </c>
      <c r="B77" s="14" t="s">
        <v>587</v>
      </c>
      <c r="C77" s="9" t="s">
        <v>155</v>
      </c>
      <c r="D77" s="13" t="s">
        <v>543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45740</v>
      </c>
      <c r="U77" s="11">
        <v>10000</v>
      </c>
      <c r="V77" s="10">
        <v>0</v>
      </c>
      <c r="W77" s="10">
        <v>10000</v>
      </c>
      <c r="X77" s="10">
        <v>4060</v>
      </c>
      <c r="Y77" s="10">
        <v>6237</v>
      </c>
      <c r="Z77" s="9" t="s">
        <v>81</v>
      </c>
      <c r="AA77" s="8">
        <v>6709.0785300000007</v>
      </c>
      <c r="AB77" s="8">
        <v>6709.0785300000007</v>
      </c>
      <c r="AC77" s="8">
        <v>0</v>
      </c>
      <c r="AD77" s="8">
        <v>6709.0785300000007</v>
      </c>
      <c r="AE77" s="8">
        <v>0</v>
      </c>
      <c r="AF77" s="8" t="s">
        <v>610</v>
      </c>
      <c r="AG77" s="1" t="s">
        <v>123</v>
      </c>
      <c r="AH77" s="1" t="s">
        <v>75</v>
      </c>
      <c r="AI77" s="1">
        <v>4</v>
      </c>
      <c r="AJ77" s="3">
        <v>45740</v>
      </c>
      <c r="AK77" s="3">
        <v>45736</v>
      </c>
      <c r="AL77" s="3">
        <v>45729</v>
      </c>
      <c r="AM77" s="3">
        <v>45737</v>
      </c>
      <c r="AN77" s="3">
        <v>45738</v>
      </c>
      <c r="AO77" s="3">
        <v>45739</v>
      </c>
      <c r="AP77" s="3">
        <v>45735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45726</v>
      </c>
      <c r="B78" s="14" t="s">
        <v>587</v>
      </c>
      <c r="C78" s="9" t="s">
        <v>155</v>
      </c>
      <c r="D78" s="13" t="s">
        <v>544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45740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10756.900000000001</v>
      </c>
      <c r="AB78" s="8">
        <v>10756.900000000001</v>
      </c>
      <c r="AC78" s="8">
        <v>0</v>
      </c>
      <c r="AD78" s="8">
        <v>0</v>
      </c>
      <c r="AE78" s="8">
        <v>10756.900000000001</v>
      </c>
      <c r="AF78" s="8" t="s">
        <v>610</v>
      </c>
      <c r="AG78" s="1" t="s">
        <v>123</v>
      </c>
      <c r="AH78" s="1" t="s">
        <v>75</v>
      </c>
      <c r="AI78" s="1">
        <v>4</v>
      </c>
      <c r="AJ78" s="3">
        <v>45740</v>
      </c>
      <c r="AK78" s="3">
        <v>45736</v>
      </c>
      <c r="AL78" s="3">
        <v>45729</v>
      </c>
      <c r="AM78" s="3">
        <v>45737</v>
      </c>
      <c r="AN78" s="3">
        <v>45738</v>
      </c>
      <c r="AO78" s="3">
        <v>45739</v>
      </c>
      <c r="AP78" s="3">
        <v>45735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45726</v>
      </c>
      <c r="B79" s="14" t="s">
        <v>587</v>
      </c>
      <c r="C79" s="9" t="s">
        <v>155</v>
      </c>
      <c r="D79" s="13" t="s">
        <v>545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45740</v>
      </c>
      <c r="U79" s="11">
        <v>10000</v>
      </c>
      <c r="V79" s="10">
        <v>0</v>
      </c>
      <c r="W79" s="10">
        <v>10000</v>
      </c>
      <c r="X79" s="10">
        <v>10250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610</v>
      </c>
      <c r="AG79" s="1" t="s">
        <v>122</v>
      </c>
      <c r="AH79" s="1" t="s">
        <v>75</v>
      </c>
      <c r="AI79" s="1">
        <v>4</v>
      </c>
      <c r="AJ79" s="3">
        <v>45740</v>
      </c>
      <c r="AK79" s="3">
        <v>45736</v>
      </c>
      <c r="AL79" s="3">
        <v>45729</v>
      </c>
      <c r="AM79" s="3">
        <v>45737</v>
      </c>
      <c r="AN79" s="3">
        <v>45738</v>
      </c>
      <c r="AO79" s="3">
        <v>45739</v>
      </c>
      <c r="AP79" s="3">
        <v>45735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514</v>
      </c>
      <c r="C80" s="9" t="s">
        <v>152</v>
      </c>
      <c r="D80" s="13" t="s">
        <v>488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45741</v>
      </c>
      <c r="U80" s="11">
        <v>10000</v>
      </c>
      <c r="V80" s="10">
        <v>340</v>
      </c>
      <c r="W80" s="10">
        <v>9660</v>
      </c>
      <c r="X80" s="10">
        <v>0</v>
      </c>
      <c r="Y80" s="10">
        <v>10143</v>
      </c>
      <c r="Z80" s="9" t="s">
        <v>81</v>
      </c>
      <c r="AA80" s="8">
        <v>10121.265000000001</v>
      </c>
      <c r="AB80" s="8">
        <v>10121.265000000001</v>
      </c>
      <c r="AC80" s="8">
        <v>0</v>
      </c>
      <c r="AD80" s="8">
        <v>0</v>
      </c>
      <c r="AE80" s="8">
        <v>10121.265000000001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45741</v>
      </c>
      <c r="AK80" s="3">
        <v>45737</v>
      </c>
      <c r="AL80" s="3">
        <v>45730</v>
      </c>
      <c r="AM80" s="3">
        <v>45738</v>
      </c>
      <c r="AN80" s="3">
        <v>45739</v>
      </c>
      <c r="AO80" s="3">
        <v>45740</v>
      </c>
      <c r="AP80" s="3">
        <v>45736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45721</v>
      </c>
      <c r="B81" s="14" t="s">
        <v>514</v>
      </c>
      <c r="C81" s="9" t="s">
        <v>152</v>
      </c>
      <c r="D81" s="13" t="s">
        <v>357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45741</v>
      </c>
      <c r="U81" s="11">
        <v>5040</v>
      </c>
      <c r="V81" s="10">
        <v>342</v>
      </c>
      <c r="W81" s="10">
        <v>4698</v>
      </c>
      <c r="X81" s="10">
        <v>0</v>
      </c>
      <c r="Y81" s="10">
        <v>4932.9000000000005</v>
      </c>
      <c r="Z81" s="9" t="s">
        <v>81</v>
      </c>
      <c r="AA81" s="8">
        <v>4922.3295000000007</v>
      </c>
      <c r="AB81" s="8">
        <v>4922.3295000000007</v>
      </c>
      <c r="AC81" s="8">
        <v>0</v>
      </c>
      <c r="AD81" s="8">
        <v>0</v>
      </c>
      <c r="AE81" s="8">
        <v>4922.3295000000007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45741</v>
      </c>
      <c r="AK81" s="3">
        <v>45737</v>
      </c>
      <c r="AL81" s="3">
        <v>45730</v>
      </c>
      <c r="AM81" s="3">
        <v>45738</v>
      </c>
      <c r="AN81" s="3">
        <v>45739</v>
      </c>
      <c r="AO81" s="3">
        <v>45740</v>
      </c>
      <c r="AP81" s="3">
        <v>45736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45674</v>
      </c>
      <c r="B82" s="14" t="s">
        <v>326</v>
      </c>
      <c r="C82" s="9" t="s">
        <v>132</v>
      </c>
      <c r="D82" s="13" t="s">
        <v>362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114</v>
      </c>
      <c r="T82" s="12">
        <v>45741</v>
      </c>
      <c r="U82" s="11">
        <v>2500</v>
      </c>
      <c r="V82" s="10">
        <v>2235</v>
      </c>
      <c r="W82" s="10">
        <v>265</v>
      </c>
      <c r="X82" s="10">
        <v>2700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45741</v>
      </c>
      <c r="AK82" s="3">
        <v>45737</v>
      </c>
      <c r="AL82" s="3">
        <v>45730</v>
      </c>
      <c r="AM82" s="3">
        <v>45738</v>
      </c>
      <c r="AN82" s="3">
        <v>45739</v>
      </c>
      <c r="AO82" s="3">
        <v>45740</v>
      </c>
      <c r="AP82" s="3">
        <v>45736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45674</v>
      </c>
      <c r="B83" s="14" t="s">
        <v>326</v>
      </c>
      <c r="C83" s="9" t="s">
        <v>132</v>
      </c>
      <c r="D83" s="13">
        <v>956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>
        <v>45742</v>
      </c>
      <c r="U83" s="11">
        <v>2500</v>
      </c>
      <c r="V83" s="10">
        <v>2172</v>
      </c>
      <c r="W83" s="10">
        <v>328</v>
      </c>
      <c r="X83" s="10">
        <v>2650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45742</v>
      </c>
      <c r="AK83" s="3">
        <v>45738</v>
      </c>
      <c r="AL83" s="3">
        <v>45731</v>
      </c>
      <c r="AM83" s="3">
        <v>45739</v>
      </c>
      <c r="AN83" s="3">
        <v>45740</v>
      </c>
      <c r="AO83" s="3">
        <v>45741</v>
      </c>
      <c r="AP83" s="3">
        <v>45737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326</v>
      </c>
      <c r="C84" s="9" t="s">
        <v>132</v>
      </c>
      <c r="D84" s="13">
        <v>957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114</v>
      </c>
      <c r="T84" s="12">
        <v>45742</v>
      </c>
      <c r="U84" s="11">
        <v>2500</v>
      </c>
      <c r="V84" s="10">
        <v>2225</v>
      </c>
      <c r="W84" s="10">
        <v>275</v>
      </c>
      <c r="X84" s="10">
        <v>2700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45742</v>
      </c>
      <c r="AK84" s="3">
        <v>45738</v>
      </c>
      <c r="AL84" s="3">
        <v>45731</v>
      </c>
      <c r="AM84" s="3">
        <v>45739</v>
      </c>
      <c r="AN84" s="3">
        <v>45740</v>
      </c>
      <c r="AO84" s="3">
        <v>45741</v>
      </c>
      <c r="AP84" s="3">
        <v>45737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45674</v>
      </c>
      <c r="B85" s="14" t="s">
        <v>326</v>
      </c>
      <c r="C85" s="9" t="s">
        <v>132</v>
      </c>
      <c r="D85" s="13" t="s">
        <v>361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114</v>
      </c>
      <c r="T85" s="12">
        <v>45742</v>
      </c>
      <c r="U85" s="11">
        <v>2500</v>
      </c>
      <c r="V85" s="10">
        <v>3047</v>
      </c>
      <c r="W85" s="10">
        <v>0</v>
      </c>
      <c r="X85" s="10">
        <v>2700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380</v>
      </c>
      <c r="AG85" s="1" t="s">
        <v>122</v>
      </c>
      <c r="AH85" s="1" t="s">
        <v>75</v>
      </c>
      <c r="AI85" s="1">
        <v>4</v>
      </c>
      <c r="AJ85" s="3">
        <v>45742</v>
      </c>
      <c r="AK85" s="3">
        <v>45738</v>
      </c>
      <c r="AL85" s="3">
        <v>45731</v>
      </c>
      <c r="AM85" s="3">
        <v>45739</v>
      </c>
      <c r="AN85" s="3">
        <v>45740</v>
      </c>
      <c r="AO85" s="3">
        <v>45741</v>
      </c>
      <c r="AP85" s="3">
        <v>45737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45674</v>
      </c>
      <c r="B86" s="14" t="s">
        <v>326</v>
      </c>
      <c r="C86" s="9" t="s">
        <v>132</v>
      </c>
      <c r="D86" s="13">
        <v>937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78</v>
      </c>
      <c r="K86" s="9">
        <v>0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114</v>
      </c>
      <c r="T86" s="12">
        <v>45742</v>
      </c>
      <c r="U86" s="11">
        <v>2500</v>
      </c>
      <c r="V86" s="10">
        <v>2404</v>
      </c>
      <c r="W86" s="10">
        <v>96</v>
      </c>
      <c r="X86" s="10">
        <v>2700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45742</v>
      </c>
      <c r="AK86" s="3">
        <v>45738</v>
      </c>
      <c r="AL86" s="3">
        <v>45731</v>
      </c>
      <c r="AM86" s="3">
        <v>45739</v>
      </c>
      <c r="AN86" s="3">
        <v>45740</v>
      </c>
      <c r="AO86" s="3">
        <v>45741</v>
      </c>
      <c r="AP86" s="3">
        <v>45737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45721</v>
      </c>
      <c r="B87" s="14" t="s">
        <v>515</v>
      </c>
      <c r="C87" s="9" t="s">
        <v>152</v>
      </c>
      <c r="D87" s="13" t="s">
        <v>161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45742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81</v>
      </c>
      <c r="AA87" s="8">
        <v>20955</v>
      </c>
      <c r="AB87" s="8">
        <v>20955</v>
      </c>
      <c r="AC87" s="8">
        <v>0</v>
      </c>
      <c r="AD87" s="8">
        <v>0</v>
      </c>
      <c r="AE87" s="8">
        <v>20955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45742</v>
      </c>
      <c r="AK87" s="3">
        <v>45738</v>
      </c>
      <c r="AL87" s="3">
        <v>45731</v>
      </c>
      <c r="AM87" s="3">
        <v>45739</v>
      </c>
      <c r="AN87" s="3">
        <v>45740</v>
      </c>
      <c r="AO87" s="3">
        <v>45741</v>
      </c>
      <c r="AP87" s="3">
        <v>45737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45673</v>
      </c>
      <c r="B88" s="14" t="s">
        <v>326</v>
      </c>
      <c r="C88" s="9" t="s">
        <v>132</v>
      </c>
      <c r="D88" s="13" t="s">
        <v>354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114</v>
      </c>
      <c r="T88" s="12">
        <v>45742</v>
      </c>
      <c r="U88" s="11">
        <v>2500</v>
      </c>
      <c r="V88" s="10">
        <v>2400</v>
      </c>
      <c r="W88" s="10">
        <v>100</v>
      </c>
      <c r="X88" s="10">
        <v>2820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45742</v>
      </c>
      <c r="AK88" s="3">
        <v>45738</v>
      </c>
      <c r="AL88" s="3">
        <v>45731</v>
      </c>
      <c r="AM88" s="3">
        <v>45739</v>
      </c>
      <c r="AN88" s="3">
        <v>45740</v>
      </c>
      <c r="AO88" s="3">
        <v>45741</v>
      </c>
      <c r="AP88" s="3">
        <v>45737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45729</v>
      </c>
      <c r="B89" s="14" t="s">
        <v>609</v>
      </c>
      <c r="C89" s="9" t="s">
        <v>297</v>
      </c>
      <c r="D89" s="13" t="s">
        <v>584</v>
      </c>
      <c r="E89" s="9">
        <v>20</v>
      </c>
      <c r="F89" s="9">
        <v>30</v>
      </c>
      <c r="G89" s="9" t="s">
        <v>60</v>
      </c>
      <c r="H89" s="9" t="s">
        <v>66</v>
      </c>
      <c r="I89" s="9">
        <v>80</v>
      </c>
      <c r="J89" s="9" t="s">
        <v>57</v>
      </c>
      <c r="K89" s="9">
        <v>5</v>
      </c>
      <c r="L89" s="9" t="s">
        <v>251</v>
      </c>
      <c r="M89" s="10">
        <v>21</v>
      </c>
      <c r="N89" s="9">
        <v>33</v>
      </c>
      <c r="O89" s="9">
        <v>40</v>
      </c>
      <c r="P89" s="10">
        <v>170.969464512</v>
      </c>
      <c r="Q89" s="10">
        <v>0</v>
      </c>
      <c r="R89" s="10">
        <v>170.969464512</v>
      </c>
      <c r="S89" s="9" t="s">
        <v>71</v>
      </c>
      <c r="T89" s="12">
        <v>45743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8801.1</v>
      </c>
      <c r="AB89" s="8">
        <v>8801.1</v>
      </c>
      <c r="AC89" s="8">
        <v>0</v>
      </c>
      <c r="AD89" s="8">
        <v>0</v>
      </c>
      <c r="AE89" s="8">
        <v>8801.1</v>
      </c>
      <c r="AF89" s="8">
        <v>0</v>
      </c>
      <c r="AG89" s="1" t="s">
        <v>122</v>
      </c>
      <c r="AH89" s="1" t="s">
        <v>68</v>
      </c>
      <c r="AI89" s="1">
        <v>4</v>
      </c>
      <c r="AJ89" s="3">
        <v>45743</v>
      </c>
      <c r="AK89" s="3">
        <v>45739</v>
      </c>
      <c r="AL89" s="3">
        <v>45733</v>
      </c>
      <c r="AM89" s="3">
        <v>45740</v>
      </c>
      <c r="AN89" s="3">
        <v>45741</v>
      </c>
      <c r="AO89" s="3">
        <v>45741</v>
      </c>
      <c r="AP89" s="3">
        <v>45738</v>
      </c>
      <c r="AQ89" s="3">
        <v>45742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45721</v>
      </c>
      <c r="B90" s="14" t="s">
        <v>516</v>
      </c>
      <c r="C90" s="9" t="s">
        <v>152</v>
      </c>
      <c r="D90" s="13" t="s">
        <v>356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45743</v>
      </c>
      <c r="U90" s="11">
        <v>10000</v>
      </c>
      <c r="V90" s="10">
        <v>554</v>
      </c>
      <c r="W90" s="10">
        <v>9446</v>
      </c>
      <c r="X90" s="10">
        <v>0</v>
      </c>
      <c r="Y90" s="10">
        <v>9918.3000000000011</v>
      </c>
      <c r="Z90" s="9" t="s">
        <v>81</v>
      </c>
      <c r="AA90" s="8">
        <v>9897.0465000000022</v>
      </c>
      <c r="AB90" s="8">
        <v>9897.0465000000022</v>
      </c>
      <c r="AC90" s="8">
        <v>0</v>
      </c>
      <c r="AD90" s="8">
        <v>0</v>
      </c>
      <c r="AE90" s="8">
        <v>9897.0465000000022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45743</v>
      </c>
      <c r="AK90" s="3">
        <v>45739</v>
      </c>
      <c r="AL90" s="3">
        <v>45732</v>
      </c>
      <c r="AM90" s="3">
        <v>45740</v>
      </c>
      <c r="AN90" s="3">
        <v>45741</v>
      </c>
      <c r="AO90" s="3">
        <v>45742</v>
      </c>
      <c r="AP90" s="3">
        <v>45738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45721</v>
      </c>
      <c r="B91" s="14" t="s">
        <v>516</v>
      </c>
      <c r="C91" s="9" t="s">
        <v>152</v>
      </c>
      <c r="D91" s="13" t="s">
        <v>131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45743</v>
      </c>
      <c r="U91" s="11">
        <v>5040</v>
      </c>
      <c r="V91" s="10">
        <v>0</v>
      </c>
      <c r="W91" s="10">
        <v>5040</v>
      </c>
      <c r="X91" s="10">
        <v>0</v>
      </c>
      <c r="Y91" s="10">
        <v>5292</v>
      </c>
      <c r="Z91" s="9" t="s">
        <v>81</v>
      </c>
      <c r="AA91" s="8">
        <v>5280.6600000000008</v>
      </c>
      <c r="AB91" s="8">
        <v>5280.6600000000008</v>
      </c>
      <c r="AC91" s="8">
        <v>0</v>
      </c>
      <c r="AD91" s="8">
        <v>0</v>
      </c>
      <c r="AE91" s="8">
        <v>5280.6600000000008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45743</v>
      </c>
      <c r="AK91" s="3">
        <v>45739</v>
      </c>
      <c r="AL91" s="3">
        <v>45732</v>
      </c>
      <c r="AM91" s="3">
        <v>45740</v>
      </c>
      <c r="AN91" s="3">
        <v>45741</v>
      </c>
      <c r="AO91" s="3">
        <v>45742</v>
      </c>
      <c r="AP91" s="3">
        <v>45738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45611</v>
      </c>
      <c r="B92" s="14" t="s">
        <v>249</v>
      </c>
      <c r="C92" s="9" t="s">
        <v>152</v>
      </c>
      <c r="D92" s="13" t="s">
        <v>131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45743</v>
      </c>
      <c r="U92" s="11">
        <v>67</v>
      </c>
      <c r="V92" s="10">
        <v>0</v>
      </c>
      <c r="W92" s="10">
        <v>67</v>
      </c>
      <c r="X92" s="10">
        <v>0</v>
      </c>
      <c r="Y92" s="10">
        <v>70.350000000000009</v>
      </c>
      <c r="Z92" s="9" t="s">
        <v>81</v>
      </c>
      <c r="AA92" s="8">
        <v>70.199250000000006</v>
      </c>
      <c r="AB92" s="8">
        <v>70.199250000000006</v>
      </c>
      <c r="AC92" s="8">
        <v>0</v>
      </c>
      <c r="AD92" s="8">
        <v>0</v>
      </c>
      <c r="AE92" s="8">
        <v>70.199250000000006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45743</v>
      </c>
      <c r="AK92" s="3">
        <v>45739</v>
      </c>
      <c r="AL92" s="3">
        <v>45732</v>
      </c>
      <c r="AM92" s="3">
        <v>45740</v>
      </c>
      <c r="AN92" s="3">
        <v>45741</v>
      </c>
      <c r="AO92" s="3">
        <v>45742</v>
      </c>
      <c r="AP92" s="3">
        <v>45738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45721</v>
      </c>
      <c r="B93" s="14" t="s">
        <v>517</v>
      </c>
      <c r="C93" s="9" t="s">
        <v>152</v>
      </c>
      <c r="D93" s="13" t="s">
        <v>141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>
        <v>45744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81</v>
      </c>
      <c r="AA93" s="8">
        <v>20955</v>
      </c>
      <c r="AB93" s="8">
        <v>18345</v>
      </c>
      <c r="AC93" s="8">
        <v>2610</v>
      </c>
      <c r="AD93" s="8">
        <v>0</v>
      </c>
      <c r="AE93" s="8">
        <v>20955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45744</v>
      </c>
      <c r="AK93" s="3">
        <v>45740</v>
      </c>
      <c r="AL93" s="3">
        <v>45733</v>
      </c>
      <c r="AM93" s="3">
        <v>45741</v>
      </c>
      <c r="AN93" s="3">
        <v>45742</v>
      </c>
      <c r="AO93" s="3">
        <v>45743</v>
      </c>
      <c r="AP93" s="3">
        <v>45739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197.19999999999996</v>
      </c>
    </row>
    <row r="94" spans="1:56" ht="28.5" customHeight="1" x14ac:dyDescent="0.45">
      <c r="A94" s="3">
        <v>45611</v>
      </c>
      <c r="B94" s="14" t="s">
        <v>244</v>
      </c>
      <c r="C94" s="9" t="s">
        <v>152</v>
      </c>
      <c r="D94" s="13" t="s">
        <v>141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>
        <v>45744</v>
      </c>
      <c r="U94" s="11">
        <v>1945</v>
      </c>
      <c r="V94" s="10">
        <v>0</v>
      </c>
      <c r="W94" s="10">
        <v>1945</v>
      </c>
      <c r="X94" s="10">
        <v>0</v>
      </c>
      <c r="Y94" s="10">
        <v>2042.25</v>
      </c>
      <c r="Z94" s="9" t="s">
        <v>81</v>
      </c>
      <c r="AA94" s="8">
        <v>2037.8737500000002</v>
      </c>
      <c r="AB94" s="8">
        <v>0</v>
      </c>
      <c r="AC94" s="8">
        <v>2037.8737500000002</v>
      </c>
      <c r="AD94" s="8">
        <v>0</v>
      </c>
      <c r="AE94" s="8">
        <v>2037.8737500000002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45744</v>
      </c>
      <c r="AK94" s="3">
        <v>45740</v>
      </c>
      <c r="AL94" s="3">
        <v>45733</v>
      </c>
      <c r="AM94" s="3">
        <v>45741</v>
      </c>
      <c r="AN94" s="3">
        <v>45742</v>
      </c>
      <c r="AO94" s="3">
        <v>45743</v>
      </c>
      <c r="AP94" s="3">
        <v>45739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153.97268333333332</v>
      </c>
    </row>
    <row r="95" spans="1:56" ht="28.5" customHeight="1" x14ac:dyDescent="0.45">
      <c r="A95" s="3">
        <v>45721</v>
      </c>
      <c r="B95" s="14" t="s">
        <v>513</v>
      </c>
      <c r="C95" s="9" t="s">
        <v>152</v>
      </c>
      <c r="D95" s="13" t="s">
        <v>358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45744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81</v>
      </c>
      <c r="AA95" s="8">
        <v>10477.5</v>
      </c>
      <c r="AB95" s="8">
        <v>0</v>
      </c>
      <c r="AC95" s="8">
        <v>10477.5</v>
      </c>
      <c r="AD95" s="8">
        <v>0</v>
      </c>
      <c r="AE95" s="8">
        <v>10477.5</v>
      </c>
      <c r="AF95" s="8">
        <v>0</v>
      </c>
      <c r="AG95" s="1" t="s">
        <v>124</v>
      </c>
      <c r="AH95" s="1" t="s">
        <v>75</v>
      </c>
      <c r="AI95" s="1">
        <v>4</v>
      </c>
      <c r="AJ95" s="3">
        <v>45744</v>
      </c>
      <c r="AK95" s="3">
        <v>45740</v>
      </c>
      <c r="AL95" s="3">
        <v>45733</v>
      </c>
      <c r="AM95" s="3">
        <v>45741</v>
      </c>
      <c r="AN95" s="3">
        <v>45742</v>
      </c>
      <c r="AO95" s="3">
        <v>45743</v>
      </c>
      <c r="AP95" s="3">
        <v>45739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791.63333333333321</v>
      </c>
    </row>
    <row r="96" spans="1:56" ht="28.5" customHeight="1" x14ac:dyDescent="0.45">
      <c r="A96" s="3">
        <v>45674</v>
      </c>
      <c r="B96" s="14" t="s">
        <v>369</v>
      </c>
      <c r="C96" s="9" t="s">
        <v>152</v>
      </c>
      <c r="D96" s="13" t="s">
        <v>358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252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45744</v>
      </c>
      <c r="U96" s="11">
        <v>940</v>
      </c>
      <c r="V96" s="10">
        <v>0</v>
      </c>
      <c r="W96" s="10">
        <v>940</v>
      </c>
      <c r="X96" s="10">
        <v>0</v>
      </c>
      <c r="Y96" s="10">
        <v>987</v>
      </c>
      <c r="Z96" s="9" t="s">
        <v>81</v>
      </c>
      <c r="AA96" s="8">
        <v>984.8850000000001</v>
      </c>
      <c r="AB96" s="8">
        <v>0</v>
      </c>
      <c r="AC96" s="8">
        <v>984.8850000000001</v>
      </c>
      <c r="AD96" s="8">
        <v>0</v>
      </c>
      <c r="AE96" s="8">
        <v>984.8850000000001</v>
      </c>
      <c r="AF96" s="8" t="s">
        <v>299</v>
      </c>
      <c r="AG96" s="1" t="s">
        <v>123</v>
      </c>
      <c r="AH96" s="1" t="s">
        <v>75</v>
      </c>
      <c r="AI96" s="1">
        <v>4</v>
      </c>
      <c r="AJ96" s="3">
        <v>45744</v>
      </c>
      <c r="AK96" s="3">
        <v>45740</v>
      </c>
      <c r="AL96" s="3">
        <v>45733</v>
      </c>
      <c r="AM96" s="3">
        <v>45741</v>
      </c>
      <c r="AN96" s="3">
        <v>45742</v>
      </c>
      <c r="AO96" s="3">
        <v>45743</v>
      </c>
      <c r="AP96" s="3">
        <v>45739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74.413533333333319</v>
      </c>
    </row>
    <row r="97" spans="1:56" ht="28.5" customHeight="1" x14ac:dyDescent="0.45">
      <c r="A97" s="3">
        <v>45721</v>
      </c>
      <c r="B97" s="14" t="s">
        <v>518</v>
      </c>
      <c r="C97" s="9" t="s">
        <v>152</v>
      </c>
      <c r="D97" s="13" t="s">
        <v>162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45744</v>
      </c>
      <c r="U97" s="11">
        <v>5040</v>
      </c>
      <c r="V97" s="10">
        <v>418</v>
      </c>
      <c r="W97" s="10">
        <v>4622</v>
      </c>
      <c r="X97" s="10">
        <v>0</v>
      </c>
      <c r="Y97" s="10">
        <v>4853.1000000000004</v>
      </c>
      <c r="Z97" s="9" t="s">
        <v>81</v>
      </c>
      <c r="AA97" s="8">
        <v>4842.7004999999999</v>
      </c>
      <c r="AB97" s="8">
        <v>0</v>
      </c>
      <c r="AC97" s="8">
        <v>4842.7004999999999</v>
      </c>
      <c r="AD97" s="8">
        <v>0</v>
      </c>
      <c r="AE97" s="8">
        <v>4842.7004999999999</v>
      </c>
      <c r="AF97" s="8">
        <v>0</v>
      </c>
      <c r="AG97" s="1" t="s">
        <v>122</v>
      </c>
      <c r="AH97" s="1" t="s">
        <v>75</v>
      </c>
      <c r="AI97" s="1">
        <v>4</v>
      </c>
      <c r="AJ97" s="3">
        <v>45744</v>
      </c>
      <c r="AK97" s="3">
        <v>45740</v>
      </c>
      <c r="AL97" s="3">
        <v>45733</v>
      </c>
      <c r="AM97" s="3">
        <v>45741</v>
      </c>
      <c r="AN97" s="3">
        <v>45742</v>
      </c>
      <c r="AO97" s="3">
        <v>45743</v>
      </c>
      <c r="AP97" s="3">
        <v>45739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365.8929266666666</v>
      </c>
    </row>
    <row r="98" spans="1:56" ht="28.5" customHeight="1" x14ac:dyDescent="0.45">
      <c r="A98" s="3">
        <v>45720</v>
      </c>
      <c r="B98" s="14" t="s">
        <v>502</v>
      </c>
      <c r="C98" s="9" t="s">
        <v>111</v>
      </c>
      <c r="D98" s="13" t="s">
        <v>487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45747</v>
      </c>
      <c r="U98" s="11">
        <v>5000</v>
      </c>
      <c r="V98" s="10">
        <v>0</v>
      </c>
      <c r="W98" s="10">
        <v>5000</v>
      </c>
      <c r="X98" s="10">
        <v>5230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45747</v>
      </c>
      <c r="AK98" s="3">
        <v>45743</v>
      </c>
      <c r="AL98" s="3">
        <v>45736</v>
      </c>
      <c r="AM98" s="3">
        <v>45744</v>
      </c>
      <c r="AN98" s="3">
        <v>45745</v>
      </c>
      <c r="AO98" s="3">
        <v>45746</v>
      </c>
      <c r="AP98" s="3">
        <v>45742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45706</v>
      </c>
      <c r="B99" s="14" t="s">
        <v>424</v>
      </c>
      <c r="C99" s="9" t="s">
        <v>111</v>
      </c>
      <c r="D99" s="13" t="s">
        <v>425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45747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81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45747</v>
      </c>
      <c r="AK99" s="3">
        <v>45743</v>
      </c>
      <c r="AL99" s="3">
        <v>45736</v>
      </c>
      <c r="AM99" s="3">
        <v>45744</v>
      </c>
      <c r="AN99" s="3">
        <v>45745</v>
      </c>
      <c r="AO99" s="3">
        <v>45746</v>
      </c>
      <c r="AP99" s="3">
        <v>45742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250.15613333333337</v>
      </c>
    </row>
    <row r="100" spans="1:56" ht="28.5" customHeight="1" x14ac:dyDescent="0.45">
      <c r="A100" s="3">
        <v>45667</v>
      </c>
      <c r="B100" s="14" t="s">
        <v>339</v>
      </c>
      <c r="C100" s="9" t="s">
        <v>111</v>
      </c>
      <c r="D100" s="13" t="s">
        <v>333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45747</v>
      </c>
      <c r="U100" s="11">
        <v>2432</v>
      </c>
      <c r="V100" s="10">
        <v>2432</v>
      </c>
      <c r="W100" s="10">
        <v>0</v>
      </c>
      <c r="X100" s="10">
        <v>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45747</v>
      </c>
      <c r="AK100" s="3">
        <v>45743</v>
      </c>
      <c r="AL100" s="3">
        <v>45736</v>
      </c>
      <c r="AM100" s="3">
        <v>45744</v>
      </c>
      <c r="AN100" s="3">
        <v>45745</v>
      </c>
      <c r="AO100" s="3">
        <v>45746</v>
      </c>
      <c r="AP100" s="3">
        <v>45742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45667</v>
      </c>
      <c r="B101" s="14" t="s">
        <v>341</v>
      </c>
      <c r="C101" s="9" t="s">
        <v>111</v>
      </c>
      <c r="D101" s="13" t="s">
        <v>335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45747</v>
      </c>
      <c r="U101" s="11">
        <v>12000</v>
      </c>
      <c r="V101" s="10">
        <v>0</v>
      </c>
      <c r="W101" s="10">
        <v>12000</v>
      </c>
      <c r="X101" s="10">
        <v>0</v>
      </c>
      <c r="Y101" s="10">
        <v>12600</v>
      </c>
      <c r="Z101" s="9" t="s">
        <v>81</v>
      </c>
      <c r="AA101" s="8">
        <v>13243.56</v>
      </c>
      <c r="AB101" s="8">
        <v>0</v>
      </c>
      <c r="AC101" s="8">
        <v>13243.56</v>
      </c>
      <c r="AD101" s="8">
        <v>0</v>
      </c>
      <c r="AE101" s="8">
        <v>13243.56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45747</v>
      </c>
      <c r="AK101" s="3">
        <v>45743</v>
      </c>
      <c r="AL101" s="3">
        <v>45736</v>
      </c>
      <c r="AM101" s="3">
        <v>45744</v>
      </c>
      <c r="AN101" s="3">
        <v>45745</v>
      </c>
      <c r="AO101" s="3">
        <v>45746</v>
      </c>
      <c r="AP101" s="3">
        <v>45742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1000.6245333333335</v>
      </c>
    </row>
    <row r="102" spans="1:56" ht="28.5" customHeight="1" x14ac:dyDescent="0.45">
      <c r="A102" s="3">
        <v>45721</v>
      </c>
      <c r="B102" s="14" t="s">
        <v>517</v>
      </c>
      <c r="C102" s="9" t="s">
        <v>152</v>
      </c>
      <c r="D102" s="13" t="s">
        <v>141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>
        <v>45748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81</v>
      </c>
      <c r="AA102" s="8">
        <v>20955</v>
      </c>
      <c r="AB102" s="8">
        <v>0</v>
      </c>
      <c r="AC102" s="8">
        <v>20955</v>
      </c>
      <c r="AD102" s="8">
        <v>0</v>
      </c>
      <c r="AE102" s="8">
        <v>20955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45748</v>
      </c>
      <c r="AK102" s="3">
        <v>45744</v>
      </c>
      <c r="AL102" s="3">
        <v>45737</v>
      </c>
      <c r="AM102" s="3">
        <v>45745</v>
      </c>
      <c r="AN102" s="3">
        <v>45746</v>
      </c>
      <c r="AO102" s="3">
        <v>45747</v>
      </c>
      <c r="AP102" s="3">
        <v>45743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1583.2666666666664</v>
      </c>
    </row>
    <row r="103" spans="1:56" ht="28.5" customHeight="1" x14ac:dyDescent="0.45">
      <c r="A103" s="3">
        <v>45674</v>
      </c>
      <c r="B103" s="14" t="s">
        <v>368</v>
      </c>
      <c r="C103" s="9" t="s">
        <v>152</v>
      </c>
      <c r="D103" s="13" t="s">
        <v>161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252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>
        <v>45748</v>
      </c>
      <c r="U103" s="11">
        <v>811</v>
      </c>
      <c r="V103" s="10">
        <v>0</v>
      </c>
      <c r="W103" s="10">
        <v>811</v>
      </c>
      <c r="X103" s="10">
        <v>0</v>
      </c>
      <c r="Y103" s="10">
        <v>851.55000000000007</v>
      </c>
      <c r="Z103" s="9" t="s">
        <v>81</v>
      </c>
      <c r="AA103" s="8">
        <v>849.72525000000007</v>
      </c>
      <c r="AB103" s="8">
        <v>849.72525000000007</v>
      </c>
      <c r="AC103" s="8">
        <v>0</v>
      </c>
      <c r="AD103" s="8">
        <v>849.72525000000007</v>
      </c>
      <c r="AE103" s="8">
        <v>0</v>
      </c>
      <c r="AF103" s="8" t="s">
        <v>299</v>
      </c>
      <c r="AG103" s="1" t="s">
        <v>122</v>
      </c>
      <c r="AH103" s="1" t="s">
        <v>75</v>
      </c>
      <c r="AI103" s="1">
        <v>4</v>
      </c>
      <c r="AJ103" s="3">
        <v>45748</v>
      </c>
      <c r="AK103" s="3">
        <v>45744</v>
      </c>
      <c r="AL103" s="3">
        <v>45737</v>
      </c>
      <c r="AM103" s="3">
        <v>45745</v>
      </c>
      <c r="AN103" s="3">
        <v>45746</v>
      </c>
      <c r="AO103" s="3">
        <v>45747</v>
      </c>
      <c r="AP103" s="3">
        <v>45743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45721</v>
      </c>
      <c r="B104" s="14" t="s">
        <v>515</v>
      </c>
      <c r="C104" s="9" t="s">
        <v>152</v>
      </c>
      <c r="D104" s="13" t="s">
        <v>161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45748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10477.5</v>
      </c>
      <c r="AB104" s="8">
        <v>0</v>
      </c>
      <c r="AC104" s="8">
        <v>10477.5</v>
      </c>
      <c r="AD104" s="8">
        <v>0</v>
      </c>
      <c r="AE104" s="8">
        <v>10477.5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45748</v>
      </c>
      <c r="AK104" s="3">
        <v>45744</v>
      </c>
      <c r="AL104" s="3">
        <v>45737</v>
      </c>
      <c r="AM104" s="3">
        <v>45745</v>
      </c>
      <c r="AN104" s="3">
        <v>45746</v>
      </c>
      <c r="AO104" s="3">
        <v>45747</v>
      </c>
      <c r="AP104" s="3">
        <v>45743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791.63333333333321</v>
      </c>
    </row>
    <row r="105" spans="1:56" ht="28.5" customHeight="1" x14ac:dyDescent="0.45">
      <c r="A105" s="3">
        <v>45721</v>
      </c>
      <c r="B105" s="14" t="s">
        <v>518</v>
      </c>
      <c r="C105" s="9" t="s">
        <v>152</v>
      </c>
      <c r="D105" s="13" t="s">
        <v>489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>
        <v>45748</v>
      </c>
      <c r="U105" s="11">
        <v>5040</v>
      </c>
      <c r="V105" s="10">
        <v>0</v>
      </c>
      <c r="W105" s="10">
        <v>5040</v>
      </c>
      <c r="X105" s="10">
        <v>0</v>
      </c>
      <c r="Y105" s="10">
        <v>5292</v>
      </c>
      <c r="Z105" s="9" t="s">
        <v>81</v>
      </c>
      <c r="AA105" s="8">
        <v>5280.6600000000008</v>
      </c>
      <c r="AB105" s="8">
        <v>0</v>
      </c>
      <c r="AC105" s="8">
        <v>5280.6600000000008</v>
      </c>
      <c r="AD105" s="8">
        <v>0</v>
      </c>
      <c r="AE105" s="8">
        <v>5280.6600000000008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45748</v>
      </c>
      <c r="AK105" s="3">
        <v>45744</v>
      </c>
      <c r="AL105" s="3">
        <v>45737</v>
      </c>
      <c r="AM105" s="3">
        <v>45745</v>
      </c>
      <c r="AN105" s="3">
        <v>45746</v>
      </c>
      <c r="AO105" s="3">
        <v>45747</v>
      </c>
      <c r="AP105" s="3">
        <v>45743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145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398.98320000000001</v>
      </c>
    </row>
    <row r="106" spans="1:56" ht="28.5" customHeight="1" x14ac:dyDescent="0.45">
      <c r="A106" s="3">
        <v>45611</v>
      </c>
      <c r="B106" s="14" t="s">
        <v>246</v>
      </c>
      <c r="C106" s="9" t="s">
        <v>152</v>
      </c>
      <c r="D106" s="13" t="s">
        <v>489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45748</v>
      </c>
      <c r="U106" s="11">
        <v>640</v>
      </c>
      <c r="V106" s="10">
        <v>225</v>
      </c>
      <c r="W106" s="10">
        <v>415</v>
      </c>
      <c r="X106" s="10">
        <v>0</v>
      </c>
      <c r="Y106" s="10">
        <v>435.75</v>
      </c>
      <c r="Z106" s="9" t="s">
        <v>81</v>
      </c>
      <c r="AA106" s="8">
        <v>434.81625000000008</v>
      </c>
      <c r="AB106" s="8">
        <v>0</v>
      </c>
      <c r="AC106" s="8">
        <v>434.81625000000008</v>
      </c>
      <c r="AD106" s="8">
        <v>0</v>
      </c>
      <c r="AE106" s="8">
        <v>434.81625000000008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45748</v>
      </c>
      <c r="AK106" s="3">
        <v>45744</v>
      </c>
      <c r="AL106" s="3">
        <v>45737</v>
      </c>
      <c r="AM106" s="3">
        <v>45745</v>
      </c>
      <c r="AN106" s="3">
        <v>45746</v>
      </c>
      <c r="AO106" s="3">
        <v>45747</v>
      </c>
      <c r="AP106" s="3">
        <v>45743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145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32.852783333333335</v>
      </c>
    </row>
    <row r="107" spans="1:56" ht="28.5" customHeight="1" x14ac:dyDescent="0.45">
      <c r="A107" s="3">
        <v>45721</v>
      </c>
      <c r="B107" s="14" t="s">
        <v>519</v>
      </c>
      <c r="C107" s="9" t="s">
        <v>152</v>
      </c>
      <c r="D107" s="13" t="s">
        <v>415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45748</v>
      </c>
      <c r="U107" s="11">
        <v>10080</v>
      </c>
      <c r="V107" s="10">
        <v>0</v>
      </c>
      <c r="W107" s="10">
        <v>10080</v>
      </c>
      <c r="X107" s="10">
        <v>0</v>
      </c>
      <c r="Y107" s="10">
        <v>10584</v>
      </c>
      <c r="Z107" s="9" t="s">
        <v>81</v>
      </c>
      <c r="AA107" s="8">
        <v>10279.684800000001</v>
      </c>
      <c r="AB107" s="8">
        <v>0</v>
      </c>
      <c r="AC107" s="8">
        <v>10279.684800000001</v>
      </c>
      <c r="AD107" s="8">
        <v>0</v>
      </c>
      <c r="AE107" s="8">
        <v>10279.684800000001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45748</v>
      </c>
      <c r="AK107" s="3">
        <v>45744</v>
      </c>
      <c r="AL107" s="3">
        <v>45737</v>
      </c>
      <c r="AM107" s="3">
        <v>45745</v>
      </c>
      <c r="AN107" s="3">
        <v>45746</v>
      </c>
      <c r="AO107" s="3">
        <v>45747</v>
      </c>
      <c r="AP107" s="3">
        <v>45743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776.68729599999983</v>
      </c>
    </row>
    <row r="108" spans="1:56" ht="28.5" customHeight="1" x14ac:dyDescent="0.45">
      <c r="A108" s="3">
        <v>45734</v>
      </c>
      <c r="B108" s="14" t="s">
        <v>138</v>
      </c>
      <c r="C108" s="9" t="s">
        <v>155</v>
      </c>
      <c r="D108" s="13" t="s">
        <v>642</v>
      </c>
      <c r="E108" s="9">
        <v>20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45768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5378.4500000000007</v>
      </c>
      <c r="AB108" s="8">
        <v>0</v>
      </c>
      <c r="AC108" s="8">
        <v>5378.4500000000007</v>
      </c>
      <c r="AD108" s="8">
        <v>0</v>
      </c>
      <c r="AE108" s="8">
        <v>5378.4500000000007</v>
      </c>
      <c r="AF108" s="8" t="s">
        <v>610</v>
      </c>
      <c r="AG108" s="1" t="s">
        <v>123</v>
      </c>
      <c r="AH108" s="1" t="s">
        <v>75</v>
      </c>
      <c r="AI108" s="1">
        <v>4</v>
      </c>
      <c r="AJ108" s="3">
        <v>45768</v>
      </c>
      <c r="AK108" s="3">
        <v>45764</v>
      </c>
      <c r="AL108" s="3">
        <v>45757</v>
      </c>
      <c r="AM108" s="3">
        <v>45765</v>
      </c>
      <c r="AN108" s="3">
        <v>45766</v>
      </c>
      <c r="AO108" s="3">
        <v>45767</v>
      </c>
      <c r="AP108" s="3">
        <v>45763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406.37177777777782</v>
      </c>
    </row>
    <row r="109" spans="1:56" ht="28.5" customHeight="1" x14ac:dyDescent="0.45">
      <c r="A109" s="3">
        <v>0</v>
      </c>
      <c r="B109" s="14" t="s">
        <v>138</v>
      </c>
      <c r="C109" s="9" t="s">
        <v>155</v>
      </c>
      <c r="D109" s="13" t="s">
        <v>643</v>
      </c>
      <c r="E109" s="9">
        <v>20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45765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5378.4500000000007</v>
      </c>
      <c r="AF109" s="8" t="s">
        <v>610</v>
      </c>
      <c r="AG109" s="1" t="s">
        <v>123</v>
      </c>
      <c r="AH109" s="1" t="s">
        <v>75</v>
      </c>
      <c r="AI109" s="1">
        <v>4</v>
      </c>
      <c r="AJ109" s="3">
        <v>45765</v>
      </c>
      <c r="AK109" s="3">
        <v>45761</v>
      </c>
      <c r="AL109" s="3">
        <v>45754</v>
      </c>
      <c r="AM109" s="3">
        <v>45762</v>
      </c>
      <c r="AN109" s="3">
        <v>45763</v>
      </c>
      <c r="AO109" s="3">
        <v>45764</v>
      </c>
      <c r="AP109" s="3">
        <v>45760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406.37177777777782</v>
      </c>
    </row>
    <row r="110" spans="1:56" ht="28.5" customHeight="1" x14ac:dyDescent="0.45">
      <c r="A110" s="3">
        <v>45734</v>
      </c>
      <c r="B110" s="14" t="s">
        <v>138</v>
      </c>
      <c r="C110" s="9" t="s">
        <v>155</v>
      </c>
      <c r="D110" s="13" t="s">
        <v>644</v>
      </c>
      <c r="E110" s="9">
        <v>20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45768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5378.4500000000007</v>
      </c>
      <c r="AB110" s="8">
        <v>0</v>
      </c>
      <c r="AC110" s="8">
        <v>5378.4500000000007</v>
      </c>
      <c r="AD110" s="8">
        <v>0</v>
      </c>
      <c r="AE110" s="8">
        <v>5378.4500000000007</v>
      </c>
      <c r="AF110" s="8" t="s">
        <v>610</v>
      </c>
      <c r="AG110" s="1" t="s">
        <v>123</v>
      </c>
      <c r="AH110" s="1" t="s">
        <v>75</v>
      </c>
      <c r="AI110" s="1">
        <v>4</v>
      </c>
      <c r="AJ110" s="3">
        <v>45768</v>
      </c>
      <c r="AK110" s="3">
        <v>45764</v>
      </c>
      <c r="AL110" s="3">
        <v>45757</v>
      </c>
      <c r="AM110" s="3">
        <v>45765</v>
      </c>
      <c r="AN110" s="3">
        <v>45766</v>
      </c>
      <c r="AO110" s="3">
        <v>45767</v>
      </c>
      <c r="AP110" s="3">
        <v>45763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406.37177777777782</v>
      </c>
    </row>
    <row r="111" spans="1:56" ht="28.5" customHeight="1" x14ac:dyDescent="0.45">
      <c r="A111" s="3">
        <v>45734</v>
      </c>
      <c r="B111" s="14" t="s">
        <v>138</v>
      </c>
      <c r="C111" s="9" t="s">
        <v>155</v>
      </c>
      <c r="D111" s="13" t="s">
        <v>645</v>
      </c>
      <c r="E111" s="9">
        <v>20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45768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5378.4500000000007</v>
      </c>
      <c r="AF111" s="8" t="s">
        <v>610</v>
      </c>
      <c r="AG111" s="1" t="s">
        <v>61</v>
      </c>
      <c r="AH111" s="1" t="s">
        <v>75</v>
      </c>
      <c r="AI111" s="1">
        <v>4</v>
      </c>
      <c r="AJ111" s="3">
        <v>45768</v>
      </c>
      <c r="AK111" s="3">
        <v>45764</v>
      </c>
      <c r="AL111" s="3">
        <v>45757</v>
      </c>
      <c r="AM111" s="3">
        <v>45765</v>
      </c>
      <c r="AN111" s="3">
        <v>45766</v>
      </c>
      <c r="AO111" s="3">
        <v>45767</v>
      </c>
      <c r="AP111" s="3">
        <v>45763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406.37177777777782</v>
      </c>
    </row>
    <row r="112" spans="1:56" ht="28.5" customHeight="1" x14ac:dyDescent="0.45">
      <c r="A112" s="3">
        <v>0</v>
      </c>
      <c r="B112" s="14" t="s">
        <v>138</v>
      </c>
      <c r="C112" s="9" t="s">
        <v>155</v>
      </c>
      <c r="D112" s="13" t="s">
        <v>646</v>
      </c>
      <c r="E112" s="9">
        <v>20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45765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5378.4500000000007</v>
      </c>
      <c r="AB112" s="8">
        <v>0</v>
      </c>
      <c r="AC112" s="8">
        <v>5378.4500000000007</v>
      </c>
      <c r="AD112" s="8">
        <v>0</v>
      </c>
      <c r="AE112" s="8">
        <v>5378.4500000000007</v>
      </c>
      <c r="AF112" s="8" t="s">
        <v>610</v>
      </c>
      <c r="AG112" s="1" t="s">
        <v>61</v>
      </c>
      <c r="AH112" s="1" t="s">
        <v>75</v>
      </c>
      <c r="AI112" s="1">
        <v>4</v>
      </c>
      <c r="AJ112" s="3">
        <v>45765</v>
      </c>
      <c r="AK112" s="3">
        <v>45761</v>
      </c>
      <c r="AL112" s="3">
        <v>45754</v>
      </c>
      <c r="AM112" s="3">
        <v>45762</v>
      </c>
      <c r="AN112" s="3">
        <v>45763</v>
      </c>
      <c r="AO112" s="3">
        <v>45764</v>
      </c>
      <c r="AP112" s="3">
        <v>45760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406.37177777777782</v>
      </c>
    </row>
    <row r="113" spans="1:56" ht="28.5" customHeight="1" x14ac:dyDescent="0.45">
      <c r="A113" s="3">
        <v>0</v>
      </c>
      <c r="B113" s="14" t="s">
        <v>138</v>
      </c>
      <c r="C113" s="9" t="s">
        <v>80</v>
      </c>
      <c r="D113" s="13" t="s">
        <v>340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45776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124</v>
      </c>
      <c r="AH113" s="1" t="s">
        <v>75</v>
      </c>
      <c r="AI113" s="1">
        <v>4</v>
      </c>
      <c r="AJ113" s="3">
        <v>45776</v>
      </c>
      <c r="AK113" s="3">
        <v>45772</v>
      </c>
      <c r="AL113" s="3">
        <v>45765</v>
      </c>
      <c r="AM113" s="3">
        <v>45773</v>
      </c>
      <c r="AN113" s="3">
        <v>45774</v>
      </c>
      <c r="AO113" s="3">
        <v>45775</v>
      </c>
      <c r="AP113" s="3">
        <v>45771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416.92688888888887</v>
      </c>
    </row>
    <row r="114" spans="1:56" ht="28.5" customHeight="1" x14ac:dyDescent="0.45">
      <c r="A114" s="3" t="s">
        <v>146</v>
      </c>
      <c r="B114" s="14" t="s">
        <v>146</v>
      </c>
      <c r="C114" s="9" t="s">
        <v>152</v>
      </c>
      <c r="D114" s="13" t="s">
        <v>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45777</v>
      </c>
      <c r="U114" s="11">
        <v>140000</v>
      </c>
      <c r="V114" s="10">
        <v>0</v>
      </c>
      <c r="W114" s="10">
        <v>140000</v>
      </c>
      <c r="X114" s="10">
        <v>0</v>
      </c>
      <c r="Y114" s="10">
        <v>147000</v>
      </c>
      <c r="Z114" s="9" t="s">
        <v>81</v>
      </c>
      <c r="AA114" s="8">
        <v>146685</v>
      </c>
      <c r="AB114" s="8">
        <v>0</v>
      </c>
      <c r="AC114" s="8">
        <v>146685</v>
      </c>
      <c r="AD114" s="8">
        <v>0</v>
      </c>
      <c r="AE114" s="8">
        <v>146685</v>
      </c>
      <c r="AF114" s="8">
        <v>0</v>
      </c>
      <c r="AG114" s="1" t="s">
        <v>61</v>
      </c>
      <c r="AH114" s="1" t="s">
        <v>75</v>
      </c>
      <c r="AI114" s="1">
        <v>4</v>
      </c>
      <c r="AJ114" s="3">
        <v>45777</v>
      </c>
      <c r="AK114" s="3">
        <v>45773</v>
      </c>
      <c r="AL114" s="3">
        <v>45766</v>
      </c>
      <c r="AM114" s="3">
        <v>45774</v>
      </c>
      <c r="AN114" s="3">
        <v>45775</v>
      </c>
      <c r="AO114" s="3">
        <v>45776</v>
      </c>
      <c r="AP114" s="3">
        <v>45772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11082.866666666665</v>
      </c>
    </row>
    <row r="115" spans="1:56" ht="28.5" customHeight="1" x14ac:dyDescent="0.45">
      <c r="A115" s="3" t="s">
        <v>146</v>
      </c>
      <c r="B115" s="14" t="s">
        <v>146</v>
      </c>
      <c r="C115" s="9" t="s">
        <v>80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45777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45777</v>
      </c>
      <c r="AK115" s="3">
        <v>45773</v>
      </c>
      <c r="AL115" s="3">
        <v>45766</v>
      </c>
      <c r="AM115" s="3">
        <v>45774</v>
      </c>
      <c r="AN115" s="3">
        <v>45775</v>
      </c>
      <c r="AO115" s="3">
        <v>45776</v>
      </c>
      <c r="AP115" s="3">
        <v>45772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1667.7075555555555</v>
      </c>
    </row>
    <row r="116" spans="1:56" ht="28.5" customHeight="1" x14ac:dyDescent="0.45">
      <c r="A116" s="3">
        <v>45705</v>
      </c>
      <c r="B116" s="14" t="s">
        <v>423</v>
      </c>
      <c r="C116" s="9" t="s">
        <v>152</v>
      </c>
      <c r="D116" s="13" t="s">
        <v>242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252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2640</v>
      </c>
      <c r="V116" s="10">
        <v>0</v>
      </c>
      <c r="W116" s="10">
        <v>2640</v>
      </c>
      <c r="X116" s="10">
        <v>11870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510</v>
      </c>
      <c r="AG116" s="1" t="s">
        <v>123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 t="s">
        <v>146</v>
      </c>
      <c r="B117" s="14" t="s">
        <v>146</v>
      </c>
      <c r="C117" s="9" t="s">
        <v>98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40000</v>
      </c>
      <c r="V117" s="10">
        <v>0</v>
      </c>
      <c r="W117" s="10">
        <v>40000</v>
      </c>
      <c r="X117" s="10">
        <v>0</v>
      </c>
      <c r="Y117" s="10">
        <v>42000</v>
      </c>
      <c r="Z117" s="9" t="s">
        <v>81</v>
      </c>
      <c r="AA117" s="8">
        <v>43027.600000000006</v>
      </c>
      <c r="AB117" s="8">
        <v>0</v>
      </c>
      <c r="AC117" s="8">
        <v>43027.600000000006</v>
      </c>
      <c r="AD117" s="8">
        <v>0</v>
      </c>
      <c r="AE117" s="8">
        <v>43027.600000000006</v>
      </c>
      <c r="AF117" s="8">
        <v>0</v>
      </c>
      <c r="AG117" s="1" t="s">
        <v>123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3250.9742222222226</v>
      </c>
    </row>
    <row r="118" spans="1:56" ht="28.5" customHeight="1" x14ac:dyDescent="0.45">
      <c r="A118" s="3">
        <v>45720</v>
      </c>
      <c r="B118" s="14" t="s">
        <v>503</v>
      </c>
      <c r="C118" s="9" t="s">
        <v>111</v>
      </c>
      <c r="D118" s="13" t="s">
        <v>485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123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250.15613333333337</v>
      </c>
    </row>
    <row r="119" spans="1:56" ht="28.5" customHeight="1" x14ac:dyDescent="0.45">
      <c r="A119" s="3">
        <v>45720</v>
      </c>
      <c r="B119" s="14" t="s">
        <v>504</v>
      </c>
      <c r="C119" s="9" t="s">
        <v>111</v>
      </c>
      <c r="D119" s="13" t="s">
        <v>486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123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250.15613333333337</v>
      </c>
    </row>
    <row r="120" spans="1:56" ht="28.5" customHeight="1" x14ac:dyDescent="0.45">
      <c r="A120" s="3">
        <v>45720</v>
      </c>
      <c r="B120" s="14" t="s">
        <v>502</v>
      </c>
      <c r="C120" s="9" t="s">
        <v>111</v>
      </c>
      <c r="D120" s="13" t="s">
        <v>487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416.92688888888887</v>
      </c>
    </row>
    <row r="121" spans="1:56" ht="28.5" customHeight="1" x14ac:dyDescent="0.45">
      <c r="A121" s="3">
        <v>45720</v>
      </c>
      <c r="B121" s="14" t="s">
        <v>505</v>
      </c>
      <c r="C121" s="9" t="s">
        <v>111</v>
      </c>
      <c r="D121" s="13" t="s">
        <v>490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124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416.92688888888887</v>
      </c>
    </row>
    <row r="122" spans="1:56" ht="28.5" customHeight="1" x14ac:dyDescent="0.45">
      <c r="A122" s="3">
        <v>45712</v>
      </c>
      <c r="B122" s="14" t="s">
        <v>448</v>
      </c>
      <c r="C122" s="9" t="s">
        <v>111</v>
      </c>
      <c r="D122" s="13" t="s">
        <v>127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416.92688888888887</v>
      </c>
    </row>
    <row r="123" spans="1:56" ht="28.5" customHeight="1" x14ac:dyDescent="0.45">
      <c r="A123" s="3">
        <v>45681</v>
      </c>
      <c r="B123" s="14" t="s">
        <v>376</v>
      </c>
      <c r="C123" s="9" t="s">
        <v>80</v>
      </c>
      <c r="D123" s="13" t="s">
        <v>373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3478.5300000000007</v>
      </c>
      <c r="AB123" s="8">
        <v>0</v>
      </c>
      <c r="AC123" s="8">
        <v>3478.5300000000007</v>
      </c>
      <c r="AD123" s="8">
        <v>0</v>
      </c>
      <c r="AE123" s="8">
        <v>3478.5300000000007</v>
      </c>
      <c r="AF123" s="8">
        <v>0</v>
      </c>
      <c r="AG123" s="1" t="s">
        <v>124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262.82226666666674</v>
      </c>
    </row>
    <row r="124" spans="1:56" ht="28.5" customHeight="1" x14ac:dyDescent="0.45">
      <c r="A124" s="3">
        <v>45705</v>
      </c>
      <c r="B124" s="14" t="s">
        <v>422</v>
      </c>
      <c r="C124" s="9" t="s">
        <v>152</v>
      </c>
      <c r="D124" s="13" t="s">
        <v>209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252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855</v>
      </c>
      <c r="V124" s="10">
        <v>0</v>
      </c>
      <c r="W124" s="10">
        <v>855</v>
      </c>
      <c r="X124" s="10">
        <v>16440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445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45674</v>
      </c>
      <c r="B125" s="14" t="s">
        <v>370</v>
      </c>
      <c r="C125" s="9" t="s">
        <v>152</v>
      </c>
      <c r="D125" s="13" t="s">
        <v>360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252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152</v>
      </c>
      <c r="V125" s="10">
        <v>0</v>
      </c>
      <c r="W125" s="10">
        <v>152</v>
      </c>
      <c r="X125" s="10">
        <v>6000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5987</v>
      </c>
      <c r="AG125" s="1" t="s">
        <v>124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444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45611</v>
      </c>
      <c r="B126" s="14" t="s">
        <v>245</v>
      </c>
      <c r="C126" s="9" t="s">
        <v>152</v>
      </c>
      <c r="D126" s="13" t="s">
        <v>160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 t="s">
        <v>63</v>
      </c>
      <c r="U126" s="11">
        <v>2320</v>
      </c>
      <c r="V126" s="10">
        <v>0</v>
      </c>
      <c r="W126" s="10">
        <v>2320</v>
      </c>
      <c r="X126" s="10">
        <v>20900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45611</v>
      </c>
      <c r="B127" s="14" t="s">
        <v>248</v>
      </c>
      <c r="C127" s="9" t="s">
        <v>152</v>
      </c>
      <c r="D127" s="13" t="s">
        <v>241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45611</v>
      </c>
      <c r="B128" s="14" t="s">
        <v>247</v>
      </c>
      <c r="C128" s="9" t="s">
        <v>152</v>
      </c>
      <c r="D128" s="13" t="s">
        <v>226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 t="s">
        <v>63</v>
      </c>
      <c r="U128" s="11">
        <v>1434</v>
      </c>
      <c r="V128" s="10">
        <v>0</v>
      </c>
      <c r="W128" s="10">
        <v>1434</v>
      </c>
      <c r="X128" s="10">
        <v>11200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145</v>
      </c>
      <c r="AY128" s="2">
        <v>29.3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45523</v>
      </c>
      <c r="B129" s="14" t="s">
        <v>205</v>
      </c>
      <c r="C129" s="9" t="s">
        <v>152</v>
      </c>
      <c r="D129" s="13" t="s">
        <v>203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 t="s">
        <v>63</v>
      </c>
      <c r="U129" s="11">
        <v>1260</v>
      </c>
      <c r="V129" s="10">
        <v>0</v>
      </c>
      <c r="W129" s="10">
        <v>1260</v>
      </c>
      <c r="X129" s="10">
        <v>11095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45523</v>
      </c>
      <c r="B130" s="14" t="s">
        <v>205</v>
      </c>
      <c r="C130" s="9" t="s">
        <v>152</v>
      </c>
      <c r="D130" s="13" t="s">
        <v>204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 t="s">
        <v>63</v>
      </c>
      <c r="U130" s="11">
        <v>89</v>
      </c>
      <c r="V130" s="10">
        <v>0</v>
      </c>
      <c r="W130" s="10">
        <v>89</v>
      </c>
      <c r="X130" s="10">
        <v>11180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45643</v>
      </c>
      <c r="B131" s="14" t="s">
        <v>285</v>
      </c>
      <c r="C131" s="9" t="s">
        <v>111</v>
      </c>
      <c r="D131" s="13" t="s">
        <v>286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142</v>
      </c>
      <c r="U131" s="11">
        <v>4000</v>
      </c>
      <c r="V131" s="10">
        <v>3712</v>
      </c>
      <c r="W131" s="10">
        <v>288</v>
      </c>
      <c r="X131" s="10">
        <v>4300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142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142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45720</v>
      </c>
      <c r="B132" s="14" t="s">
        <v>138</v>
      </c>
      <c r="C132" s="9" t="s">
        <v>111</v>
      </c>
      <c r="D132" s="13" t="s">
        <v>288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142</v>
      </c>
      <c r="U132" s="11">
        <v>4000</v>
      </c>
      <c r="V132" s="10">
        <v>4010</v>
      </c>
      <c r="W132" s="10">
        <v>0</v>
      </c>
      <c r="X132" s="10">
        <v>4470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142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45720</v>
      </c>
      <c r="B133" s="14" t="s">
        <v>138</v>
      </c>
      <c r="C133" s="9" t="s">
        <v>111</v>
      </c>
      <c r="D133" s="13" t="s">
        <v>334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142</v>
      </c>
      <c r="U133" s="11">
        <v>3000</v>
      </c>
      <c r="V133" s="10">
        <v>3065</v>
      </c>
      <c r="W133" s="10">
        <v>0</v>
      </c>
      <c r="X133" s="10">
        <v>3300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75</v>
      </c>
      <c r="AI133" s="1">
        <v>4</v>
      </c>
      <c r="AJ133" s="3" t="s">
        <v>142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45628</v>
      </c>
      <c r="B134" s="14" t="s">
        <v>259</v>
      </c>
      <c r="C134" s="9" t="s">
        <v>111</v>
      </c>
      <c r="D134" s="13" t="s">
        <v>260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142</v>
      </c>
      <c r="U134" s="11">
        <v>2500</v>
      </c>
      <c r="V134" s="10">
        <v>2600</v>
      </c>
      <c r="W134" s="10">
        <v>0</v>
      </c>
      <c r="X134" s="10">
        <v>2800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75</v>
      </c>
      <c r="AI134" s="1">
        <v>4</v>
      </c>
      <c r="AJ134" s="3" t="s">
        <v>142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8.5" customHeight="1" x14ac:dyDescent="0.45">
      <c r="A135" s="3">
        <v>45541</v>
      </c>
      <c r="B135" s="14" t="s">
        <v>211</v>
      </c>
      <c r="C135" s="9" t="s">
        <v>111</v>
      </c>
      <c r="D135" s="13" t="s">
        <v>212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142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217</v>
      </c>
      <c r="AG135" s="1" t="s">
        <v>122</v>
      </c>
      <c r="AH135" s="1" t="s">
        <v>75</v>
      </c>
      <c r="AI135" s="1">
        <v>4</v>
      </c>
      <c r="AJ135" s="3" t="s">
        <v>142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348</v>
      </c>
      <c r="AZ135" s="2">
        <v>0</v>
      </c>
      <c r="BA135" s="2">
        <v>0</v>
      </c>
      <c r="BB135" s="2">
        <v>0</v>
      </c>
      <c r="BC135" s="1" t="s">
        <v>107</v>
      </c>
      <c r="BD135" s="56">
        <v>0</v>
      </c>
    </row>
    <row r="136" spans="1:56" ht="28.5" customHeight="1" x14ac:dyDescent="0.45">
      <c r="A136" s="3">
        <v>45548</v>
      </c>
      <c r="B136" s="14" t="s">
        <v>215</v>
      </c>
      <c r="C136" s="9" t="s">
        <v>111</v>
      </c>
      <c r="D136" s="13" t="s">
        <v>214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142</v>
      </c>
      <c r="U136" s="11">
        <v>2500</v>
      </c>
      <c r="V136" s="10">
        <v>2364</v>
      </c>
      <c r="W136" s="10">
        <v>136</v>
      </c>
      <c r="X136" s="10">
        <v>5500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142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145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8.5" customHeight="1" x14ac:dyDescent="0.45">
      <c r="A137" s="3">
        <v>45581</v>
      </c>
      <c r="B137" s="14" t="s">
        <v>221</v>
      </c>
      <c r="C137" s="9" t="s">
        <v>111</v>
      </c>
      <c r="D137" s="13" t="s">
        <v>222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142</v>
      </c>
      <c r="U137" s="11">
        <v>3000</v>
      </c>
      <c r="V137" s="10">
        <v>3194</v>
      </c>
      <c r="W137" s="10">
        <v>0</v>
      </c>
      <c r="X137" s="10">
        <v>5632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75</v>
      </c>
      <c r="AI137" s="1">
        <v>4</v>
      </c>
      <c r="AJ137" s="3" t="s">
        <v>142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0</v>
      </c>
    </row>
    <row r="138" spans="1:56" ht="28.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38</v>
      </c>
      <c r="G138" s="9">
        <v>0</v>
      </c>
      <c r="H138" s="9">
        <v>0</v>
      </c>
      <c r="I138" s="9">
        <v>84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471283.38433000015</v>
      </c>
      <c r="AB138" s="8">
        <v>115497.95403000001</v>
      </c>
      <c r="AC138" s="8">
        <v>355785.43030000012</v>
      </c>
      <c r="AD138" s="8">
        <v>11973.323779999999</v>
      </c>
      <c r="AE138" s="8">
        <v>459310.06055000017</v>
      </c>
      <c r="AF138" s="8" t="s">
        <v>58</v>
      </c>
      <c r="AG138" s="1" t="s">
        <v>123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45694</v>
      </c>
      <c r="B139" s="14" t="s">
        <v>395</v>
      </c>
      <c r="C139" s="9" t="s">
        <v>132</v>
      </c>
      <c r="D139" s="13" t="s">
        <v>392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45737</v>
      </c>
      <c r="U139" s="11">
        <v>3800</v>
      </c>
      <c r="V139" s="10">
        <v>3000</v>
      </c>
      <c r="W139" s="10">
        <v>800</v>
      </c>
      <c r="X139" s="10">
        <v>8000</v>
      </c>
      <c r="Y139" s="10">
        <v>0</v>
      </c>
      <c r="Z139" s="9" t="s">
        <v>117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74</v>
      </c>
      <c r="AI139" s="1">
        <v>2</v>
      </c>
      <c r="AJ139" s="3">
        <v>45737</v>
      </c>
      <c r="AK139" s="3">
        <v>0</v>
      </c>
      <c r="AL139" s="3">
        <v>45728</v>
      </c>
      <c r="AM139" s="3">
        <v>45735</v>
      </c>
      <c r="AN139" s="3">
        <v>45736</v>
      </c>
      <c r="AO139" s="3">
        <v>45736</v>
      </c>
      <c r="AP139" s="3">
        <v>45732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8.5" customHeight="1" x14ac:dyDescent="0.45">
      <c r="A140" s="3">
        <v>45674</v>
      </c>
      <c r="B140" s="14" t="s">
        <v>327</v>
      </c>
      <c r="C140" s="9" t="s">
        <v>132</v>
      </c>
      <c r="D140" s="13" t="s">
        <v>307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45736</v>
      </c>
      <c r="U140" s="11">
        <v>5000</v>
      </c>
      <c r="V140" s="10">
        <v>5000</v>
      </c>
      <c r="W140" s="10">
        <v>0</v>
      </c>
      <c r="X140" s="10">
        <v>5000</v>
      </c>
      <c r="Y140" s="10">
        <v>0</v>
      </c>
      <c r="Z140" s="9" t="s">
        <v>117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45736</v>
      </c>
      <c r="AK140" s="3">
        <v>0</v>
      </c>
      <c r="AL140" s="3">
        <v>45727</v>
      </c>
      <c r="AM140" s="3">
        <v>45734</v>
      </c>
      <c r="AN140" s="3">
        <v>45735</v>
      </c>
      <c r="AO140" s="3">
        <v>45735</v>
      </c>
      <c r="AP140" s="3">
        <v>45731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118</v>
      </c>
      <c r="BD140" s="56">
        <v>0</v>
      </c>
    </row>
    <row r="141" spans="1:56" ht="28.5" customHeight="1" x14ac:dyDescent="0.45">
      <c r="A141" s="3">
        <v>45674</v>
      </c>
      <c r="B141" s="14" t="s">
        <v>327</v>
      </c>
      <c r="C141" s="9" t="s">
        <v>132</v>
      </c>
      <c r="D141" s="13" t="s">
        <v>305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>
        <v>45736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117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74</v>
      </c>
      <c r="AI141" s="1">
        <v>2</v>
      </c>
      <c r="AJ141" s="3">
        <v>45736</v>
      </c>
      <c r="AK141" s="3">
        <v>0</v>
      </c>
      <c r="AL141" s="3">
        <v>45727</v>
      </c>
      <c r="AM141" s="3">
        <v>45734</v>
      </c>
      <c r="AN141" s="3">
        <v>45735</v>
      </c>
      <c r="AO141" s="3">
        <v>45735</v>
      </c>
      <c r="AP141" s="3">
        <v>45731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118</v>
      </c>
      <c r="BD141" s="56">
        <v>0</v>
      </c>
    </row>
    <row r="142" spans="1:56" ht="28.5" customHeight="1" x14ac:dyDescent="0.45">
      <c r="A142" s="3">
        <v>45694</v>
      </c>
      <c r="B142" s="14" t="s">
        <v>395</v>
      </c>
      <c r="C142" s="9" t="s">
        <v>132</v>
      </c>
      <c r="D142" s="13" t="s">
        <v>393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>
        <v>45736</v>
      </c>
      <c r="U142" s="11">
        <v>15000</v>
      </c>
      <c r="V142" s="10">
        <v>15000</v>
      </c>
      <c r="W142" s="10">
        <v>0</v>
      </c>
      <c r="X142" s="10">
        <v>17840</v>
      </c>
      <c r="Y142" s="10">
        <v>0</v>
      </c>
      <c r="Z142" s="9" t="s">
        <v>117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74</v>
      </c>
      <c r="AI142" s="1">
        <v>2</v>
      </c>
      <c r="AJ142" s="3">
        <v>45736</v>
      </c>
      <c r="AK142" s="3">
        <v>0</v>
      </c>
      <c r="AL142" s="3">
        <v>45727</v>
      </c>
      <c r="AM142" s="3">
        <v>45734</v>
      </c>
      <c r="AN142" s="3">
        <v>45735</v>
      </c>
      <c r="AO142" s="3">
        <v>45735</v>
      </c>
      <c r="AP142" s="3">
        <v>45731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118</v>
      </c>
      <c r="BD142" s="56">
        <v>0</v>
      </c>
    </row>
    <row r="143" spans="1:56" ht="28.5" customHeight="1" x14ac:dyDescent="0.45">
      <c r="A143" s="3">
        <v>45674</v>
      </c>
      <c r="B143" s="14" t="s">
        <v>327</v>
      </c>
      <c r="C143" s="9" t="s">
        <v>132</v>
      </c>
      <c r="D143" s="13">
        <v>959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>
        <v>45736</v>
      </c>
      <c r="U143" s="11">
        <v>2500</v>
      </c>
      <c r="V143" s="10">
        <v>2280</v>
      </c>
      <c r="W143" s="10">
        <v>220</v>
      </c>
      <c r="X143" s="10">
        <v>3606</v>
      </c>
      <c r="Y143" s="10">
        <v>0</v>
      </c>
      <c r="Z143" s="9" t="s">
        <v>117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74</v>
      </c>
      <c r="AI143" s="1">
        <v>2</v>
      </c>
      <c r="AJ143" s="3">
        <v>45736</v>
      </c>
      <c r="AK143" s="3">
        <v>0</v>
      </c>
      <c r="AL143" s="3">
        <v>45727</v>
      </c>
      <c r="AM143" s="3">
        <v>45734</v>
      </c>
      <c r="AN143" s="3">
        <v>45735</v>
      </c>
      <c r="AO143" s="3">
        <v>45735</v>
      </c>
      <c r="AP143" s="3">
        <v>45731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118</v>
      </c>
      <c r="BD143" s="56">
        <v>0</v>
      </c>
    </row>
    <row r="144" spans="1:56" ht="28.5" customHeight="1" x14ac:dyDescent="0.45">
      <c r="A144" s="3">
        <v>45674</v>
      </c>
      <c r="B144" s="14" t="s">
        <v>327</v>
      </c>
      <c r="C144" s="9" t="s">
        <v>132</v>
      </c>
      <c r="D144" s="13" t="s">
        <v>363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>
        <v>45737</v>
      </c>
      <c r="U144" s="11">
        <v>5000</v>
      </c>
      <c r="V144" s="10">
        <v>4915</v>
      </c>
      <c r="W144" s="10">
        <v>85</v>
      </c>
      <c r="X144" s="10">
        <v>5300</v>
      </c>
      <c r="Y144" s="10">
        <v>0</v>
      </c>
      <c r="Z144" s="9" t="s">
        <v>117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74</v>
      </c>
      <c r="AI144" s="1">
        <v>2</v>
      </c>
      <c r="AJ144" s="3">
        <v>45737</v>
      </c>
      <c r="AK144" s="3">
        <v>0</v>
      </c>
      <c r="AL144" s="3">
        <v>45728</v>
      </c>
      <c r="AM144" s="3">
        <v>45735</v>
      </c>
      <c r="AN144" s="3">
        <v>45736</v>
      </c>
      <c r="AO144" s="3">
        <v>45736</v>
      </c>
      <c r="AP144" s="3">
        <v>45732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118</v>
      </c>
      <c r="BD144" s="56">
        <v>0</v>
      </c>
    </row>
    <row r="145" spans="1:56" ht="28.5" customHeight="1" x14ac:dyDescent="0.45">
      <c r="A145" s="3">
        <v>45694</v>
      </c>
      <c r="B145" s="14" t="s">
        <v>395</v>
      </c>
      <c r="C145" s="9" t="s">
        <v>132</v>
      </c>
      <c r="D145" s="13">
        <v>935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45737</v>
      </c>
      <c r="U145" s="11">
        <v>10000</v>
      </c>
      <c r="V145" s="10">
        <v>10000</v>
      </c>
      <c r="W145" s="10">
        <v>0</v>
      </c>
      <c r="X145" s="10">
        <v>6000</v>
      </c>
      <c r="Y145" s="10">
        <v>0</v>
      </c>
      <c r="Z145" s="9" t="s">
        <v>117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74</v>
      </c>
      <c r="AI145" s="1">
        <v>2</v>
      </c>
      <c r="AJ145" s="3">
        <v>45737</v>
      </c>
      <c r="AK145" s="3">
        <v>0</v>
      </c>
      <c r="AL145" s="3">
        <v>45728</v>
      </c>
      <c r="AM145" s="3">
        <v>45735</v>
      </c>
      <c r="AN145" s="3">
        <v>45736</v>
      </c>
      <c r="AO145" s="3">
        <v>45736</v>
      </c>
      <c r="AP145" s="3">
        <v>45732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118</v>
      </c>
      <c r="BD145" s="56">
        <v>0</v>
      </c>
    </row>
    <row r="146" spans="1:56" ht="28.5" customHeight="1" x14ac:dyDescent="0.45">
      <c r="A146" s="3">
        <v>45674</v>
      </c>
      <c r="B146" s="14" t="s">
        <v>327</v>
      </c>
      <c r="C146" s="9" t="s">
        <v>132</v>
      </c>
      <c r="D146" s="13">
        <v>21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>
        <v>45737</v>
      </c>
      <c r="U146" s="11">
        <v>2500</v>
      </c>
      <c r="V146" s="10">
        <v>2455</v>
      </c>
      <c r="W146" s="10">
        <v>45</v>
      </c>
      <c r="X146" s="10">
        <v>2697</v>
      </c>
      <c r="Y146" s="10">
        <v>0</v>
      </c>
      <c r="Z146" s="9" t="s">
        <v>117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124</v>
      </c>
      <c r="AH146" s="1" t="s">
        <v>74</v>
      </c>
      <c r="AI146" s="1">
        <v>2</v>
      </c>
      <c r="AJ146" s="3">
        <v>45737</v>
      </c>
      <c r="AK146" s="3">
        <v>0</v>
      </c>
      <c r="AL146" s="3">
        <v>45728</v>
      </c>
      <c r="AM146" s="3">
        <v>45735</v>
      </c>
      <c r="AN146" s="3">
        <v>45736</v>
      </c>
      <c r="AO146" s="3">
        <v>45736</v>
      </c>
      <c r="AP146" s="3">
        <v>45732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118</v>
      </c>
      <c r="BD146" s="56">
        <v>0</v>
      </c>
    </row>
    <row r="147" spans="1:56" ht="28.5" customHeight="1" x14ac:dyDescent="0.45">
      <c r="A147" s="3">
        <v>45694</v>
      </c>
      <c r="B147" s="14" t="s">
        <v>395</v>
      </c>
      <c r="C147" s="9" t="s">
        <v>132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45740</v>
      </c>
      <c r="U147" s="11">
        <v>8100</v>
      </c>
      <c r="V147" s="10">
        <v>8100</v>
      </c>
      <c r="W147" s="10">
        <v>0</v>
      </c>
      <c r="X147" s="10">
        <v>8000</v>
      </c>
      <c r="Y147" s="10">
        <v>0</v>
      </c>
      <c r="Z147" s="9" t="s">
        <v>117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74</v>
      </c>
      <c r="AI147" s="1">
        <v>2</v>
      </c>
      <c r="AJ147" s="3">
        <v>45740</v>
      </c>
      <c r="AK147" s="3">
        <v>0</v>
      </c>
      <c r="AL147" s="3">
        <v>45731</v>
      </c>
      <c r="AM147" s="3">
        <v>45738</v>
      </c>
      <c r="AN147" s="3">
        <v>45739</v>
      </c>
      <c r="AO147" s="3">
        <v>45739</v>
      </c>
      <c r="AP147" s="3">
        <v>45735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118</v>
      </c>
      <c r="BD147" s="56">
        <v>0</v>
      </c>
    </row>
    <row r="148" spans="1:56" ht="28.5" customHeight="1" x14ac:dyDescent="0.45">
      <c r="A148" s="3">
        <v>45674</v>
      </c>
      <c r="B148" s="14" t="s">
        <v>327</v>
      </c>
      <c r="C148" s="9" t="s">
        <v>132</v>
      </c>
      <c r="D148" s="13" t="s">
        <v>367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>
        <v>45741</v>
      </c>
      <c r="U148" s="11">
        <v>5000</v>
      </c>
      <c r="V148" s="10">
        <v>4914</v>
      </c>
      <c r="W148" s="10">
        <v>86</v>
      </c>
      <c r="X148" s="10">
        <v>5400</v>
      </c>
      <c r="Y148" s="10">
        <v>0</v>
      </c>
      <c r="Z148" s="9" t="s">
        <v>117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45741</v>
      </c>
      <c r="AK148" s="3">
        <v>0</v>
      </c>
      <c r="AL148" s="3">
        <v>45732</v>
      </c>
      <c r="AM148" s="3">
        <v>45739</v>
      </c>
      <c r="AN148" s="3">
        <v>45740</v>
      </c>
      <c r="AO148" s="3">
        <v>45740</v>
      </c>
      <c r="AP148" s="3">
        <v>45736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118</v>
      </c>
      <c r="BD148" s="56">
        <v>0</v>
      </c>
    </row>
    <row r="149" spans="1:56" ht="28.5" customHeight="1" x14ac:dyDescent="0.45">
      <c r="A149" s="3">
        <v>45674</v>
      </c>
      <c r="B149" s="14" t="s">
        <v>327</v>
      </c>
      <c r="C149" s="9" t="s">
        <v>132</v>
      </c>
      <c r="D149" s="13" t="s">
        <v>307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45741</v>
      </c>
      <c r="U149" s="11">
        <v>4000</v>
      </c>
      <c r="V149" s="10">
        <v>3066</v>
      </c>
      <c r="W149" s="10">
        <v>934</v>
      </c>
      <c r="X149" s="10">
        <v>4000</v>
      </c>
      <c r="Y149" s="10">
        <v>0</v>
      </c>
      <c r="Z149" s="9" t="s">
        <v>117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74</v>
      </c>
      <c r="AI149" s="1">
        <v>2</v>
      </c>
      <c r="AJ149" s="3">
        <v>45741</v>
      </c>
      <c r="AK149" s="3">
        <v>0</v>
      </c>
      <c r="AL149" s="3">
        <v>45732</v>
      </c>
      <c r="AM149" s="3">
        <v>45739</v>
      </c>
      <c r="AN149" s="3">
        <v>45740</v>
      </c>
      <c r="AO149" s="3">
        <v>45740</v>
      </c>
      <c r="AP149" s="3">
        <v>45736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118</v>
      </c>
      <c r="BD149" s="56">
        <v>0</v>
      </c>
    </row>
    <row r="150" spans="1:56" ht="28.5" customHeight="1" x14ac:dyDescent="0.45">
      <c r="A150" s="3">
        <v>45674</v>
      </c>
      <c r="B150" s="14" t="s">
        <v>327</v>
      </c>
      <c r="C150" s="9" t="s">
        <v>132</v>
      </c>
      <c r="D150" s="13" t="s">
        <v>366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45742</v>
      </c>
      <c r="U150" s="11">
        <v>2500</v>
      </c>
      <c r="V150" s="10">
        <v>2602</v>
      </c>
      <c r="W150" s="10">
        <v>0</v>
      </c>
      <c r="X150" s="10">
        <v>2700</v>
      </c>
      <c r="Y150" s="10">
        <v>0</v>
      </c>
      <c r="Z150" s="9" t="s">
        <v>117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74</v>
      </c>
      <c r="AI150" s="1">
        <v>2</v>
      </c>
      <c r="AJ150" s="3">
        <v>45742</v>
      </c>
      <c r="AK150" s="3">
        <v>0</v>
      </c>
      <c r="AL150" s="3">
        <v>45733</v>
      </c>
      <c r="AM150" s="3">
        <v>45740</v>
      </c>
      <c r="AN150" s="3">
        <v>45741</v>
      </c>
      <c r="AO150" s="3">
        <v>45741</v>
      </c>
      <c r="AP150" s="3">
        <v>45737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118</v>
      </c>
      <c r="BD150" s="56">
        <v>0</v>
      </c>
    </row>
    <row r="151" spans="1:56" ht="28.5" customHeight="1" x14ac:dyDescent="0.45">
      <c r="A151" s="3">
        <v>45674</v>
      </c>
      <c r="B151" s="14" t="s">
        <v>327</v>
      </c>
      <c r="C151" s="9" t="s">
        <v>132</v>
      </c>
      <c r="D151" s="13" t="s">
        <v>365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45742</v>
      </c>
      <c r="U151" s="11">
        <v>2500</v>
      </c>
      <c r="V151" s="10">
        <v>2525</v>
      </c>
      <c r="W151" s="10">
        <v>0</v>
      </c>
      <c r="X151" s="10">
        <v>2750</v>
      </c>
      <c r="Y151" s="10">
        <v>0</v>
      </c>
      <c r="Z151" s="9" t="s">
        <v>117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124</v>
      </c>
      <c r="AH151" s="1" t="s">
        <v>74</v>
      </c>
      <c r="AI151" s="1">
        <v>2</v>
      </c>
      <c r="AJ151" s="3">
        <v>45742</v>
      </c>
      <c r="AK151" s="3">
        <v>0</v>
      </c>
      <c r="AL151" s="3">
        <v>45733</v>
      </c>
      <c r="AM151" s="3">
        <v>45740</v>
      </c>
      <c r="AN151" s="3">
        <v>45741</v>
      </c>
      <c r="AO151" s="3">
        <v>45741</v>
      </c>
      <c r="AP151" s="3">
        <v>45737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118</v>
      </c>
      <c r="BD151" s="56">
        <v>0</v>
      </c>
    </row>
    <row r="152" spans="1:56" ht="28.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20</v>
      </c>
      <c r="F152" s="9">
        <v>38</v>
      </c>
      <c r="G152" s="9">
        <v>0</v>
      </c>
      <c r="H152" s="9">
        <v>0</v>
      </c>
      <c r="I152" s="9">
        <v>82</v>
      </c>
      <c r="J152" s="9" t="s">
        <v>78</v>
      </c>
      <c r="K152" s="9">
        <v>2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117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 t="s">
        <v>58</v>
      </c>
      <c r="AG152" s="1" t="s">
        <v>126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119</v>
      </c>
      <c r="BD152" s="56">
        <v>0</v>
      </c>
    </row>
    <row r="153" spans="1:56" ht="28.5" customHeight="1" x14ac:dyDescent="0.45">
      <c r="A153" s="3">
        <v>45705</v>
      </c>
      <c r="B153" s="14" t="s">
        <v>430</v>
      </c>
      <c r="C153" s="9" t="s">
        <v>152</v>
      </c>
      <c r="D153" s="13" t="s">
        <v>289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399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>
        <v>45736</v>
      </c>
      <c r="U153" s="11">
        <v>24475</v>
      </c>
      <c r="V153" s="10">
        <v>0</v>
      </c>
      <c r="W153" s="10">
        <v>24475</v>
      </c>
      <c r="X153" s="10">
        <v>25698</v>
      </c>
      <c r="Y153" s="10">
        <v>0</v>
      </c>
      <c r="Z153" s="9" t="s">
        <v>82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45736</v>
      </c>
      <c r="AK153" s="3">
        <v>0</v>
      </c>
      <c r="AL153" s="3">
        <v>45727</v>
      </c>
      <c r="AM153" s="3">
        <v>45734</v>
      </c>
      <c r="AN153" s="3">
        <v>45735</v>
      </c>
      <c r="AO153" s="3">
        <v>45735</v>
      </c>
      <c r="AP153" s="3">
        <v>45731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8.5" customHeight="1" x14ac:dyDescent="0.45">
      <c r="A154" s="3">
        <v>45714</v>
      </c>
      <c r="B154" s="14" t="s">
        <v>460</v>
      </c>
      <c r="C154" s="9" t="s">
        <v>86</v>
      </c>
      <c r="D154" s="13" t="s">
        <v>405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45740</v>
      </c>
      <c r="U154" s="11">
        <v>20000</v>
      </c>
      <c r="V154" s="10">
        <v>0</v>
      </c>
      <c r="W154" s="10">
        <v>20000</v>
      </c>
      <c r="X154" s="10">
        <v>15000</v>
      </c>
      <c r="Y154" s="10">
        <v>5250</v>
      </c>
      <c r="Z154" s="9" t="s">
        <v>82</v>
      </c>
      <c r="AA154" s="8">
        <v>5647.3725000000013</v>
      </c>
      <c r="AB154" s="8">
        <v>5647.3725000000013</v>
      </c>
      <c r="AC154" s="8">
        <v>0</v>
      </c>
      <c r="AD154" s="8">
        <v>0</v>
      </c>
      <c r="AE154" s="8">
        <v>0</v>
      </c>
      <c r="AF154" s="8" t="s">
        <v>432</v>
      </c>
      <c r="AG154" s="1" t="s">
        <v>123</v>
      </c>
      <c r="AH154" s="1" t="s">
        <v>74</v>
      </c>
      <c r="AI154" s="1">
        <v>2</v>
      </c>
      <c r="AJ154" s="3">
        <v>45740</v>
      </c>
      <c r="AK154" s="3">
        <v>0</v>
      </c>
      <c r="AL154" s="3">
        <v>45731</v>
      </c>
      <c r="AM154" s="3">
        <v>45738</v>
      </c>
      <c r="AN154" s="3">
        <v>45739</v>
      </c>
      <c r="AO154" s="3">
        <v>45739</v>
      </c>
      <c r="AP154" s="3">
        <v>45735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8.5" customHeight="1" x14ac:dyDescent="0.45">
      <c r="A155" s="3">
        <v>45714</v>
      </c>
      <c r="B155" s="14" t="s">
        <v>460</v>
      </c>
      <c r="C155" s="9" t="s">
        <v>86</v>
      </c>
      <c r="D155" s="13" t="s">
        <v>406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45740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82</v>
      </c>
      <c r="AA155" s="8">
        <v>32270.700000000004</v>
      </c>
      <c r="AB155" s="8">
        <v>32270.700000000004</v>
      </c>
      <c r="AC155" s="8">
        <v>0</v>
      </c>
      <c r="AD155" s="8">
        <v>0</v>
      </c>
      <c r="AE155" s="8">
        <v>0</v>
      </c>
      <c r="AF155" s="8" t="s">
        <v>432</v>
      </c>
      <c r="AG155" s="1" t="s">
        <v>123</v>
      </c>
      <c r="AH155" s="1" t="s">
        <v>74</v>
      </c>
      <c r="AI155" s="1">
        <v>2</v>
      </c>
      <c r="AJ155" s="3">
        <v>45740</v>
      </c>
      <c r="AK155" s="3">
        <v>0</v>
      </c>
      <c r="AL155" s="3">
        <v>45731</v>
      </c>
      <c r="AM155" s="3">
        <v>45738</v>
      </c>
      <c r="AN155" s="3">
        <v>45739</v>
      </c>
      <c r="AO155" s="3">
        <v>45739</v>
      </c>
      <c r="AP155" s="3">
        <v>45735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8.5" customHeight="1" x14ac:dyDescent="0.45">
      <c r="A156" s="3">
        <v>45714</v>
      </c>
      <c r="B156" s="14" t="s">
        <v>461</v>
      </c>
      <c r="C156" s="9" t="s">
        <v>86</v>
      </c>
      <c r="D156" s="13" t="s">
        <v>349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45740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0</v>
      </c>
      <c r="AF156" s="8" t="s">
        <v>432</v>
      </c>
      <c r="AG156" s="1" t="s">
        <v>123</v>
      </c>
      <c r="AH156" s="1" t="s">
        <v>74</v>
      </c>
      <c r="AI156" s="1">
        <v>2</v>
      </c>
      <c r="AJ156" s="3">
        <v>45740</v>
      </c>
      <c r="AK156" s="3">
        <v>0</v>
      </c>
      <c r="AL156" s="3">
        <v>45731</v>
      </c>
      <c r="AM156" s="3">
        <v>45738</v>
      </c>
      <c r="AN156" s="3">
        <v>45739</v>
      </c>
      <c r="AO156" s="3">
        <v>45739</v>
      </c>
      <c r="AP156" s="3">
        <v>45735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8.5" customHeight="1" x14ac:dyDescent="0.45">
      <c r="A157" s="3">
        <v>45714</v>
      </c>
      <c r="B157" s="14" t="s">
        <v>462</v>
      </c>
      <c r="C157" s="9" t="s">
        <v>86</v>
      </c>
      <c r="D157" s="13" t="s">
        <v>463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45740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5378.4500000000007</v>
      </c>
      <c r="AC157" s="8">
        <v>0</v>
      </c>
      <c r="AD157" s="8">
        <v>0</v>
      </c>
      <c r="AE157" s="8">
        <v>0</v>
      </c>
      <c r="AF157" s="8" t="s">
        <v>432</v>
      </c>
      <c r="AG157" s="1" t="s">
        <v>123</v>
      </c>
      <c r="AH157" s="1" t="s">
        <v>74</v>
      </c>
      <c r="AI157" s="1">
        <v>2</v>
      </c>
      <c r="AJ157" s="3">
        <v>45740</v>
      </c>
      <c r="AK157" s="3">
        <v>0</v>
      </c>
      <c r="AL157" s="3">
        <v>45731</v>
      </c>
      <c r="AM157" s="3">
        <v>45738</v>
      </c>
      <c r="AN157" s="3">
        <v>45739</v>
      </c>
      <c r="AO157" s="3">
        <v>45739</v>
      </c>
      <c r="AP157" s="3">
        <v>45735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8.5" customHeight="1" x14ac:dyDescent="0.45">
      <c r="A158" s="3">
        <v>45723</v>
      </c>
      <c r="B158" s="14" t="s">
        <v>551</v>
      </c>
      <c r="C158" s="9" t="s">
        <v>86</v>
      </c>
      <c r="D158" s="13" t="s">
        <v>435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45740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82</v>
      </c>
      <c r="AA158" s="8">
        <v>32270.700000000004</v>
      </c>
      <c r="AB158" s="8">
        <v>16864</v>
      </c>
      <c r="AC158" s="8">
        <v>15406.700000000004</v>
      </c>
      <c r="AD158" s="8">
        <v>0</v>
      </c>
      <c r="AE158" s="8">
        <v>0</v>
      </c>
      <c r="AF158" s="8" t="s">
        <v>436</v>
      </c>
      <c r="AG158" s="1" t="s">
        <v>123</v>
      </c>
      <c r="AH158" s="1" t="s">
        <v>74</v>
      </c>
      <c r="AI158" s="1">
        <v>2</v>
      </c>
      <c r="AJ158" s="3">
        <v>45740</v>
      </c>
      <c r="AK158" s="3">
        <v>0</v>
      </c>
      <c r="AL158" s="3">
        <v>45731</v>
      </c>
      <c r="AM158" s="3">
        <v>45738</v>
      </c>
      <c r="AN158" s="3">
        <v>45739</v>
      </c>
      <c r="AO158" s="3">
        <v>45739</v>
      </c>
      <c r="AP158" s="3">
        <v>45735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1177.7566222222226</v>
      </c>
    </row>
    <row r="159" spans="1:56" ht="28.5" customHeight="1" x14ac:dyDescent="0.45">
      <c r="A159" s="3">
        <v>45707</v>
      </c>
      <c r="B159" s="14" t="s">
        <v>442</v>
      </c>
      <c r="C159" s="9" t="s">
        <v>86</v>
      </c>
      <c r="D159" s="13" t="s">
        <v>433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329</v>
      </c>
      <c r="T159" s="12">
        <v>45741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298</v>
      </c>
      <c r="AG159" s="1" t="s">
        <v>123</v>
      </c>
      <c r="AH159" s="1" t="s">
        <v>74</v>
      </c>
      <c r="AI159" s="1">
        <v>2</v>
      </c>
      <c r="AJ159" s="3">
        <v>45741</v>
      </c>
      <c r="AK159" s="3">
        <v>0</v>
      </c>
      <c r="AL159" s="3">
        <v>45732</v>
      </c>
      <c r="AM159" s="3">
        <v>45739</v>
      </c>
      <c r="AN159" s="3">
        <v>45740</v>
      </c>
      <c r="AO159" s="3">
        <v>45740</v>
      </c>
      <c r="AP159" s="3">
        <v>45736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45707</v>
      </c>
      <c r="B160" s="14" t="s">
        <v>442</v>
      </c>
      <c r="C160" s="9" t="s">
        <v>86</v>
      </c>
      <c r="D160" s="13" t="s">
        <v>434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329</v>
      </c>
      <c r="T160" s="12">
        <v>45741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298</v>
      </c>
      <c r="AG160" s="1" t="s">
        <v>123</v>
      </c>
      <c r="AH160" s="1" t="s">
        <v>74</v>
      </c>
      <c r="AI160" s="1">
        <v>2</v>
      </c>
      <c r="AJ160" s="3">
        <v>45741</v>
      </c>
      <c r="AK160" s="3">
        <v>0</v>
      </c>
      <c r="AL160" s="3">
        <v>45732</v>
      </c>
      <c r="AM160" s="3">
        <v>45739</v>
      </c>
      <c r="AN160" s="3">
        <v>45740</v>
      </c>
      <c r="AO160" s="3">
        <v>45740</v>
      </c>
      <c r="AP160" s="3">
        <v>45736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45707</v>
      </c>
      <c r="B161" s="14" t="s">
        <v>442</v>
      </c>
      <c r="C161" s="9" t="s">
        <v>86</v>
      </c>
      <c r="D161" s="13" t="s">
        <v>379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329</v>
      </c>
      <c r="T161" s="12">
        <v>45741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298</v>
      </c>
      <c r="AG161" s="1" t="s">
        <v>124</v>
      </c>
      <c r="AH161" s="1" t="s">
        <v>74</v>
      </c>
      <c r="AI161" s="1">
        <v>2</v>
      </c>
      <c r="AJ161" s="3">
        <v>45741</v>
      </c>
      <c r="AK161" s="3">
        <v>0</v>
      </c>
      <c r="AL161" s="3">
        <v>45732</v>
      </c>
      <c r="AM161" s="3">
        <v>45739</v>
      </c>
      <c r="AN161" s="3">
        <v>45740</v>
      </c>
      <c r="AO161" s="3">
        <v>45740</v>
      </c>
      <c r="AP161" s="3">
        <v>45736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45731</v>
      </c>
      <c r="B162" s="14" t="s">
        <v>138</v>
      </c>
      <c r="C162" s="9" t="s">
        <v>86</v>
      </c>
      <c r="D162" s="13" t="s">
        <v>612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45741</v>
      </c>
      <c r="U162" s="11">
        <v>15000</v>
      </c>
      <c r="V162" s="10">
        <v>0</v>
      </c>
      <c r="W162" s="10">
        <v>15000</v>
      </c>
      <c r="X162" s="10">
        <v>0</v>
      </c>
      <c r="Y162" s="10">
        <v>15750</v>
      </c>
      <c r="Z162" s="9" t="s">
        <v>82</v>
      </c>
      <c r="AA162" s="8">
        <v>16135.350000000002</v>
      </c>
      <c r="AB162" s="8">
        <v>0</v>
      </c>
      <c r="AC162" s="8">
        <v>16135.350000000002</v>
      </c>
      <c r="AD162" s="8">
        <v>0</v>
      </c>
      <c r="AE162" s="8">
        <v>0</v>
      </c>
      <c r="AF162" s="8" t="s">
        <v>243</v>
      </c>
      <c r="AG162" s="1" t="s">
        <v>123</v>
      </c>
      <c r="AH162" s="1" t="s">
        <v>74</v>
      </c>
      <c r="AI162" s="1">
        <v>2</v>
      </c>
      <c r="AJ162" s="3">
        <v>45741</v>
      </c>
      <c r="AK162" s="3">
        <v>0</v>
      </c>
      <c r="AL162" s="3">
        <v>45732</v>
      </c>
      <c r="AM162" s="3">
        <v>45739</v>
      </c>
      <c r="AN162" s="3">
        <v>45740</v>
      </c>
      <c r="AO162" s="3">
        <v>45740</v>
      </c>
      <c r="AP162" s="3">
        <v>45736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1233.4578666666669</v>
      </c>
    </row>
    <row r="163" spans="1:56" ht="28.5" customHeight="1" x14ac:dyDescent="0.45">
      <c r="A163" s="3">
        <v>45731</v>
      </c>
      <c r="B163" s="14" t="s">
        <v>138</v>
      </c>
      <c r="C163" s="9" t="s">
        <v>86</v>
      </c>
      <c r="D163" s="13" t="s">
        <v>613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45741</v>
      </c>
      <c r="U163" s="11">
        <v>15000</v>
      </c>
      <c r="V163" s="10">
        <v>0</v>
      </c>
      <c r="W163" s="10">
        <v>15000</v>
      </c>
      <c r="X163" s="10">
        <v>0</v>
      </c>
      <c r="Y163" s="10">
        <v>15750</v>
      </c>
      <c r="Z163" s="9" t="s">
        <v>82</v>
      </c>
      <c r="AA163" s="8">
        <v>16135.350000000002</v>
      </c>
      <c r="AB163" s="8">
        <v>0</v>
      </c>
      <c r="AC163" s="8">
        <v>16135.350000000002</v>
      </c>
      <c r="AD163" s="8">
        <v>0</v>
      </c>
      <c r="AE163" s="8">
        <v>0</v>
      </c>
      <c r="AF163" s="8" t="s">
        <v>243</v>
      </c>
      <c r="AG163" s="1" t="s">
        <v>123</v>
      </c>
      <c r="AH163" s="1" t="s">
        <v>74</v>
      </c>
      <c r="AI163" s="1">
        <v>2</v>
      </c>
      <c r="AJ163" s="3">
        <v>45741</v>
      </c>
      <c r="AK163" s="3">
        <v>0</v>
      </c>
      <c r="AL163" s="3">
        <v>45732</v>
      </c>
      <c r="AM163" s="3">
        <v>45739</v>
      </c>
      <c r="AN163" s="3">
        <v>45740</v>
      </c>
      <c r="AO163" s="3">
        <v>45740</v>
      </c>
      <c r="AP163" s="3">
        <v>45736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1233.4578666666669</v>
      </c>
    </row>
    <row r="164" spans="1:56" ht="28.5" customHeight="1" x14ac:dyDescent="0.45">
      <c r="A164" s="3">
        <v>45721</v>
      </c>
      <c r="B164" s="14" t="s">
        <v>511</v>
      </c>
      <c r="C164" s="9" t="s">
        <v>73</v>
      </c>
      <c r="D164" s="13" t="s">
        <v>231</v>
      </c>
      <c r="E164" s="9">
        <v>20</v>
      </c>
      <c r="F164" s="9">
        <v>32</v>
      </c>
      <c r="G164" s="9" t="s">
        <v>60</v>
      </c>
      <c r="H164" s="9">
        <v>0</v>
      </c>
      <c r="I164" s="9">
        <v>72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156</v>
      </c>
      <c r="T164" s="12">
        <v>45743</v>
      </c>
      <c r="U164" s="11">
        <v>10000</v>
      </c>
      <c r="V164" s="10">
        <v>0</v>
      </c>
      <c r="W164" s="10">
        <v>10000</v>
      </c>
      <c r="X164" s="10">
        <v>10509</v>
      </c>
      <c r="Y164" s="10">
        <v>0</v>
      </c>
      <c r="Z164" s="9" t="s">
        <v>82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>
        <v>45743</v>
      </c>
      <c r="AK164" s="3">
        <v>0</v>
      </c>
      <c r="AL164" s="3">
        <v>45734</v>
      </c>
      <c r="AM164" s="3">
        <v>45741</v>
      </c>
      <c r="AN164" s="3">
        <v>45742</v>
      </c>
      <c r="AO164" s="3">
        <v>45742</v>
      </c>
      <c r="AP164" s="3">
        <v>45738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0</v>
      </c>
    </row>
    <row r="165" spans="1:56" ht="28.5" customHeight="1" x14ac:dyDescent="0.45">
      <c r="A165" s="3">
        <v>45714</v>
      </c>
      <c r="B165" s="14" t="s">
        <v>459</v>
      </c>
      <c r="C165" s="9" t="s">
        <v>86</v>
      </c>
      <c r="D165" s="13" t="s">
        <v>381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329</v>
      </c>
      <c r="T165" s="12">
        <v>45743</v>
      </c>
      <c r="U165" s="11">
        <v>50000</v>
      </c>
      <c r="V165" s="10">
        <v>0</v>
      </c>
      <c r="W165" s="10">
        <v>50000</v>
      </c>
      <c r="X165" s="10">
        <v>0</v>
      </c>
      <c r="Y165" s="10">
        <v>52500</v>
      </c>
      <c r="Z165" s="9" t="s">
        <v>82</v>
      </c>
      <c r="AA165" s="8">
        <v>53784.500000000007</v>
      </c>
      <c r="AB165" s="8">
        <v>0</v>
      </c>
      <c r="AC165" s="8">
        <v>53784.500000000007</v>
      </c>
      <c r="AD165" s="8">
        <v>0</v>
      </c>
      <c r="AE165" s="8">
        <v>0</v>
      </c>
      <c r="AF165" s="8" t="s">
        <v>432</v>
      </c>
      <c r="AG165" s="1" t="s">
        <v>123</v>
      </c>
      <c r="AH165" s="1" t="s">
        <v>74</v>
      </c>
      <c r="AI165" s="1">
        <v>2</v>
      </c>
      <c r="AJ165" s="3">
        <v>45743</v>
      </c>
      <c r="AK165" s="3">
        <v>0</v>
      </c>
      <c r="AL165" s="3">
        <v>45734</v>
      </c>
      <c r="AM165" s="3">
        <v>45741</v>
      </c>
      <c r="AN165" s="3">
        <v>45742</v>
      </c>
      <c r="AO165" s="3">
        <v>45742</v>
      </c>
      <c r="AP165" s="3">
        <v>45738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4111.5262222222227</v>
      </c>
    </row>
    <row r="166" spans="1:56" ht="28.5" customHeight="1" x14ac:dyDescent="0.45">
      <c r="A166" s="3">
        <v>45721</v>
      </c>
      <c r="B166" s="14" t="s">
        <v>520</v>
      </c>
      <c r="C166" s="9" t="s">
        <v>152</v>
      </c>
      <c r="D166" s="13" t="s">
        <v>293</v>
      </c>
      <c r="E166" s="9">
        <v>20</v>
      </c>
      <c r="F166" s="9">
        <v>36</v>
      </c>
      <c r="G166" s="9" t="s">
        <v>60</v>
      </c>
      <c r="H166" s="9">
        <v>0</v>
      </c>
      <c r="I166" s="9">
        <v>78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112</v>
      </c>
      <c r="T166" s="12">
        <v>45743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10477.5</v>
      </c>
      <c r="AB166" s="8">
        <v>0</v>
      </c>
      <c r="AC166" s="8">
        <v>10477.5</v>
      </c>
      <c r="AD166" s="8">
        <v>0</v>
      </c>
      <c r="AE166" s="8">
        <v>0</v>
      </c>
      <c r="AF166" s="8">
        <v>0</v>
      </c>
      <c r="AG166" s="1" t="s">
        <v>126</v>
      </c>
      <c r="AH166" s="1" t="s">
        <v>74</v>
      </c>
      <c r="AI166" s="1">
        <v>2</v>
      </c>
      <c r="AJ166" s="3">
        <v>45743</v>
      </c>
      <c r="AK166" s="3">
        <v>0</v>
      </c>
      <c r="AL166" s="3">
        <v>45734</v>
      </c>
      <c r="AM166" s="3">
        <v>45741</v>
      </c>
      <c r="AN166" s="3">
        <v>45742</v>
      </c>
      <c r="AO166" s="3">
        <v>45742</v>
      </c>
      <c r="AP166" s="3">
        <v>45738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800.9466666666666</v>
      </c>
    </row>
    <row r="167" spans="1:56" ht="28.5" customHeight="1" x14ac:dyDescent="0.45">
      <c r="A167" s="3">
        <v>45724</v>
      </c>
      <c r="B167" s="14" t="s">
        <v>589</v>
      </c>
      <c r="C167" s="9" t="s">
        <v>86</v>
      </c>
      <c r="D167" s="13" t="s">
        <v>322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45744</v>
      </c>
      <c r="U167" s="11">
        <v>20000</v>
      </c>
      <c r="V167" s="10">
        <v>0</v>
      </c>
      <c r="W167" s="10">
        <v>20000</v>
      </c>
      <c r="X167" s="10">
        <v>0</v>
      </c>
      <c r="Y167" s="10">
        <v>21000</v>
      </c>
      <c r="Z167" s="9" t="s">
        <v>82</v>
      </c>
      <c r="AA167" s="8">
        <v>21513.800000000003</v>
      </c>
      <c r="AB167" s="8">
        <v>0</v>
      </c>
      <c r="AC167" s="8">
        <v>21513.800000000003</v>
      </c>
      <c r="AD167" s="8">
        <v>0</v>
      </c>
      <c r="AE167" s="8">
        <v>0</v>
      </c>
      <c r="AF167" s="8" t="s">
        <v>436</v>
      </c>
      <c r="AG167" s="1" t="s">
        <v>123</v>
      </c>
      <c r="AH167" s="1" t="s">
        <v>74</v>
      </c>
      <c r="AI167" s="1">
        <v>2</v>
      </c>
      <c r="AJ167" s="3">
        <v>45744</v>
      </c>
      <c r="AK167" s="3">
        <v>0</v>
      </c>
      <c r="AL167" s="3">
        <v>45735</v>
      </c>
      <c r="AM167" s="3">
        <v>45742</v>
      </c>
      <c r="AN167" s="3">
        <v>45743</v>
      </c>
      <c r="AO167" s="3">
        <v>45743</v>
      </c>
      <c r="AP167" s="3">
        <v>45739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1644.610488888889</v>
      </c>
    </row>
    <row r="168" spans="1:56" ht="28.5" customHeight="1" x14ac:dyDescent="0.45">
      <c r="A168" s="3">
        <v>45720</v>
      </c>
      <c r="B168" s="14" t="s">
        <v>506</v>
      </c>
      <c r="C168" s="9" t="s">
        <v>86</v>
      </c>
      <c r="D168" s="13" t="s">
        <v>405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45744</v>
      </c>
      <c r="U168" s="11">
        <v>25000</v>
      </c>
      <c r="V168" s="10">
        <v>0</v>
      </c>
      <c r="W168" s="10">
        <v>25000</v>
      </c>
      <c r="X168" s="10">
        <v>0</v>
      </c>
      <c r="Y168" s="10">
        <v>26250</v>
      </c>
      <c r="Z168" s="9" t="s">
        <v>82</v>
      </c>
      <c r="AA168" s="8">
        <v>26892.250000000004</v>
      </c>
      <c r="AB168" s="8">
        <v>0</v>
      </c>
      <c r="AC168" s="8">
        <v>26892.250000000004</v>
      </c>
      <c r="AD168" s="8">
        <v>0</v>
      </c>
      <c r="AE168" s="8">
        <v>0</v>
      </c>
      <c r="AF168" s="8" t="s">
        <v>432</v>
      </c>
      <c r="AG168" s="1" t="s">
        <v>123</v>
      </c>
      <c r="AH168" s="1" t="s">
        <v>74</v>
      </c>
      <c r="AI168" s="1">
        <v>2</v>
      </c>
      <c r="AJ168" s="3">
        <v>45744</v>
      </c>
      <c r="AK168" s="3">
        <v>0</v>
      </c>
      <c r="AL168" s="3">
        <v>45735</v>
      </c>
      <c r="AM168" s="3">
        <v>45742</v>
      </c>
      <c r="AN168" s="3">
        <v>45743</v>
      </c>
      <c r="AO168" s="3">
        <v>45743</v>
      </c>
      <c r="AP168" s="3">
        <v>45739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2055.7631111111114</v>
      </c>
    </row>
    <row r="169" spans="1:56" ht="28.5" customHeight="1" x14ac:dyDescent="0.45">
      <c r="A169" s="3">
        <v>45721</v>
      </c>
      <c r="B169" s="14" t="s">
        <v>521</v>
      </c>
      <c r="C169" s="9" t="s">
        <v>152</v>
      </c>
      <c r="D169" s="13" t="s">
        <v>289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112</v>
      </c>
      <c r="T169" s="12">
        <v>45744</v>
      </c>
      <c r="U169" s="11">
        <v>20000</v>
      </c>
      <c r="V169" s="10">
        <v>0</v>
      </c>
      <c r="W169" s="10">
        <v>20000</v>
      </c>
      <c r="X169" s="10">
        <v>12708</v>
      </c>
      <c r="Y169" s="10">
        <v>7656.6</v>
      </c>
      <c r="Z169" s="9" t="s">
        <v>82</v>
      </c>
      <c r="AA169" s="8">
        <v>8022.2026500000011</v>
      </c>
      <c r="AB169" s="8">
        <v>0</v>
      </c>
      <c r="AC169" s="8">
        <v>8022.2026500000011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74</v>
      </c>
      <c r="AI169" s="1">
        <v>2</v>
      </c>
      <c r="AJ169" s="3">
        <v>45744</v>
      </c>
      <c r="AK169" s="3">
        <v>0</v>
      </c>
      <c r="AL169" s="3">
        <v>45735</v>
      </c>
      <c r="AM169" s="3">
        <v>45742</v>
      </c>
      <c r="AN169" s="3">
        <v>45743</v>
      </c>
      <c r="AO169" s="3">
        <v>45743</v>
      </c>
      <c r="AP169" s="3">
        <v>45739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613.2528248000001</v>
      </c>
    </row>
    <row r="170" spans="1:56" ht="28.5" customHeight="1" x14ac:dyDescent="0.45">
      <c r="A170" s="3">
        <v>45721</v>
      </c>
      <c r="B170" s="14" t="s">
        <v>522</v>
      </c>
      <c r="C170" s="9" t="s">
        <v>152</v>
      </c>
      <c r="D170" s="13" t="s">
        <v>491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45744</v>
      </c>
      <c r="U170" s="11">
        <v>10503</v>
      </c>
      <c r="V170" s="10">
        <v>0</v>
      </c>
      <c r="W170" s="10">
        <v>10503</v>
      </c>
      <c r="X170" s="10">
        <v>0</v>
      </c>
      <c r="Y170" s="10">
        <v>11028.15</v>
      </c>
      <c r="Z170" s="9" t="s">
        <v>82</v>
      </c>
      <c r="AA170" s="8">
        <v>11004.518250000001</v>
      </c>
      <c r="AB170" s="8">
        <v>0</v>
      </c>
      <c r="AC170" s="8">
        <v>11004.518250000001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>
        <v>45744</v>
      </c>
      <c r="AK170" s="3">
        <v>0</v>
      </c>
      <c r="AL170" s="3">
        <v>45735</v>
      </c>
      <c r="AM170" s="3">
        <v>45742</v>
      </c>
      <c r="AN170" s="3">
        <v>45743</v>
      </c>
      <c r="AO170" s="3">
        <v>45743</v>
      </c>
      <c r="AP170" s="3">
        <v>45739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841.23428400000012</v>
      </c>
    </row>
    <row r="171" spans="1:56" ht="28.5" customHeight="1" x14ac:dyDescent="0.45">
      <c r="A171" s="3">
        <v>45724</v>
      </c>
      <c r="B171" s="14" t="s">
        <v>590</v>
      </c>
      <c r="C171" s="9" t="s">
        <v>86</v>
      </c>
      <c r="D171" s="13" t="s">
        <v>526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45744</v>
      </c>
      <c r="U171" s="11">
        <v>7000</v>
      </c>
      <c r="V171" s="10">
        <v>0</v>
      </c>
      <c r="W171" s="10">
        <v>7000</v>
      </c>
      <c r="X171" s="10">
        <v>0</v>
      </c>
      <c r="Y171" s="10">
        <v>7350</v>
      </c>
      <c r="Z171" s="9" t="s">
        <v>82</v>
      </c>
      <c r="AA171" s="8">
        <v>7529.8300000000008</v>
      </c>
      <c r="AB171" s="8">
        <v>0</v>
      </c>
      <c r="AC171" s="8">
        <v>7529.8300000000008</v>
      </c>
      <c r="AD171" s="8">
        <v>0</v>
      </c>
      <c r="AE171" s="8">
        <v>0</v>
      </c>
      <c r="AF171" s="8" t="s">
        <v>436</v>
      </c>
      <c r="AG171" s="1" t="s">
        <v>123</v>
      </c>
      <c r="AH171" s="1" t="s">
        <v>74</v>
      </c>
      <c r="AI171" s="1">
        <v>2</v>
      </c>
      <c r="AJ171" s="3">
        <v>45744</v>
      </c>
      <c r="AK171" s="3">
        <v>0</v>
      </c>
      <c r="AL171" s="3">
        <v>45735</v>
      </c>
      <c r="AM171" s="3">
        <v>45742</v>
      </c>
      <c r="AN171" s="3">
        <v>45743</v>
      </c>
      <c r="AO171" s="3">
        <v>45743</v>
      </c>
      <c r="AP171" s="3">
        <v>45739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575.61367111111122</v>
      </c>
    </row>
    <row r="172" spans="1:56" ht="28.5" customHeight="1" x14ac:dyDescent="0.45">
      <c r="A172" s="3">
        <v>45724</v>
      </c>
      <c r="B172" s="14" t="s">
        <v>590</v>
      </c>
      <c r="C172" s="9" t="s">
        <v>86</v>
      </c>
      <c r="D172" s="13" t="s">
        <v>527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45744</v>
      </c>
      <c r="U172" s="11">
        <v>30000</v>
      </c>
      <c r="V172" s="10">
        <v>0</v>
      </c>
      <c r="W172" s="10">
        <v>30000</v>
      </c>
      <c r="X172" s="10">
        <v>0</v>
      </c>
      <c r="Y172" s="10">
        <v>31500</v>
      </c>
      <c r="Z172" s="9" t="s">
        <v>82</v>
      </c>
      <c r="AA172" s="8">
        <v>32270.700000000004</v>
      </c>
      <c r="AB172" s="8">
        <v>0</v>
      </c>
      <c r="AC172" s="8">
        <v>32270.700000000004</v>
      </c>
      <c r="AD172" s="8">
        <v>0</v>
      </c>
      <c r="AE172" s="8">
        <v>0</v>
      </c>
      <c r="AF172" s="8" t="s">
        <v>436</v>
      </c>
      <c r="AG172" s="1" t="s">
        <v>123</v>
      </c>
      <c r="AH172" s="1" t="s">
        <v>74</v>
      </c>
      <c r="AI172" s="1">
        <v>2</v>
      </c>
      <c r="AJ172" s="3">
        <v>45744</v>
      </c>
      <c r="AK172" s="3">
        <v>0</v>
      </c>
      <c r="AL172" s="3">
        <v>45735</v>
      </c>
      <c r="AM172" s="3">
        <v>45742</v>
      </c>
      <c r="AN172" s="3">
        <v>45743</v>
      </c>
      <c r="AO172" s="3">
        <v>45743</v>
      </c>
      <c r="AP172" s="3">
        <v>45739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2466.9157333333337</v>
      </c>
    </row>
    <row r="173" spans="1:56" ht="28.5" customHeight="1" x14ac:dyDescent="0.45">
      <c r="A173" s="3">
        <v>45721</v>
      </c>
      <c r="B173" s="14" t="s">
        <v>522</v>
      </c>
      <c r="C173" s="9" t="s">
        <v>152</v>
      </c>
      <c r="D173" s="13" t="s">
        <v>491</v>
      </c>
      <c r="E173" s="9">
        <v>20</v>
      </c>
      <c r="F173" s="9">
        <v>36</v>
      </c>
      <c r="G173" s="9" t="s">
        <v>60</v>
      </c>
      <c r="H173" s="9">
        <v>0</v>
      </c>
      <c r="I173" s="9">
        <v>78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112</v>
      </c>
      <c r="T173" s="12">
        <v>45744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10477.5</v>
      </c>
      <c r="AB173" s="8">
        <v>0</v>
      </c>
      <c r="AC173" s="8">
        <v>10477.5</v>
      </c>
      <c r="AD173" s="8">
        <v>0</v>
      </c>
      <c r="AE173" s="8">
        <v>0</v>
      </c>
      <c r="AF173" s="8">
        <v>0</v>
      </c>
      <c r="AG173" s="1" t="s">
        <v>123</v>
      </c>
      <c r="AH173" s="1" t="s">
        <v>74</v>
      </c>
      <c r="AI173" s="1">
        <v>2</v>
      </c>
      <c r="AJ173" s="3">
        <v>45744</v>
      </c>
      <c r="AK173" s="3">
        <v>0</v>
      </c>
      <c r="AL173" s="3">
        <v>45735</v>
      </c>
      <c r="AM173" s="3">
        <v>45742</v>
      </c>
      <c r="AN173" s="3">
        <v>45743</v>
      </c>
      <c r="AO173" s="3">
        <v>45743</v>
      </c>
      <c r="AP173" s="3">
        <v>45739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800.9466666666666</v>
      </c>
    </row>
    <row r="174" spans="1:56" ht="28.5" customHeight="1" x14ac:dyDescent="0.45">
      <c r="A174" s="3">
        <v>45724</v>
      </c>
      <c r="B174" s="14" t="s">
        <v>591</v>
      </c>
      <c r="C174" s="9" t="s">
        <v>86</v>
      </c>
      <c r="D174" s="13" t="s">
        <v>528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45747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82</v>
      </c>
      <c r="AA174" s="8">
        <v>21513.800000000003</v>
      </c>
      <c r="AB174" s="8">
        <v>0</v>
      </c>
      <c r="AC174" s="8">
        <v>21513.800000000003</v>
      </c>
      <c r="AD174" s="8">
        <v>0</v>
      </c>
      <c r="AE174" s="8">
        <v>0</v>
      </c>
      <c r="AF174" s="8" t="s">
        <v>436</v>
      </c>
      <c r="AG174" s="1" t="s">
        <v>123</v>
      </c>
      <c r="AH174" s="1" t="s">
        <v>74</v>
      </c>
      <c r="AI174" s="1">
        <v>2</v>
      </c>
      <c r="AJ174" s="3">
        <v>45747</v>
      </c>
      <c r="AK174" s="3">
        <v>0</v>
      </c>
      <c r="AL174" s="3">
        <v>45738</v>
      </c>
      <c r="AM174" s="3">
        <v>45745</v>
      </c>
      <c r="AN174" s="3">
        <v>45746</v>
      </c>
      <c r="AO174" s="3">
        <v>45746</v>
      </c>
      <c r="AP174" s="3">
        <v>45742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1644.610488888889</v>
      </c>
    </row>
    <row r="175" spans="1:56" ht="28.5" customHeight="1" x14ac:dyDescent="0.45">
      <c r="A175" s="3">
        <v>45724</v>
      </c>
      <c r="B175" s="14" t="s">
        <v>591</v>
      </c>
      <c r="C175" s="9" t="s">
        <v>86</v>
      </c>
      <c r="D175" s="13" t="s">
        <v>269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45747</v>
      </c>
      <c r="U175" s="11">
        <v>15000</v>
      </c>
      <c r="V175" s="10">
        <v>0</v>
      </c>
      <c r="W175" s="10">
        <v>15000</v>
      </c>
      <c r="X175" s="10">
        <v>0</v>
      </c>
      <c r="Y175" s="10">
        <v>15750</v>
      </c>
      <c r="Z175" s="9" t="s">
        <v>82</v>
      </c>
      <c r="AA175" s="8">
        <v>16135.350000000002</v>
      </c>
      <c r="AB175" s="8">
        <v>0</v>
      </c>
      <c r="AC175" s="8">
        <v>16135.350000000002</v>
      </c>
      <c r="AD175" s="8">
        <v>0</v>
      </c>
      <c r="AE175" s="8">
        <v>0</v>
      </c>
      <c r="AF175" s="8" t="s">
        <v>436</v>
      </c>
      <c r="AG175" s="1" t="s">
        <v>123</v>
      </c>
      <c r="AH175" s="1" t="s">
        <v>74</v>
      </c>
      <c r="AI175" s="1">
        <v>2</v>
      </c>
      <c r="AJ175" s="3">
        <v>45747</v>
      </c>
      <c r="AK175" s="3">
        <v>0</v>
      </c>
      <c r="AL175" s="3">
        <v>45738</v>
      </c>
      <c r="AM175" s="3">
        <v>45745</v>
      </c>
      <c r="AN175" s="3">
        <v>45746</v>
      </c>
      <c r="AO175" s="3">
        <v>45746</v>
      </c>
      <c r="AP175" s="3">
        <v>45742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1233.4578666666669</v>
      </c>
    </row>
    <row r="176" spans="1:56" ht="28.5" customHeight="1" x14ac:dyDescent="0.45">
      <c r="A176" s="3">
        <v>45724</v>
      </c>
      <c r="B176" s="14" t="s">
        <v>591</v>
      </c>
      <c r="C176" s="9" t="s">
        <v>86</v>
      </c>
      <c r="D176" s="13" t="s">
        <v>529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45747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82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 t="s">
        <v>436</v>
      </c>
      <c r="AG176" s="1" t="s">
        <v>123</v>
      </c>
      <c r="AH176" s="1" t="s">
        <v>74</v>
      </c>
      <c r="AI176" s="1">
        <v>2</v>
      </c>
      <c r="AJ176" s="3">
        <v>45747</v>
      </c>
      <c r="AK176" s="3">
        <v>0</v>
      </c>
      <c r="AL176" s="3">
        <v>45738</v>
      </c>
      <c r="AM176" s="3">
        <v>45745</v>
      </c>
      <c r="AN176" s="3">
        <v>45746</v>
      </c>
      <c r="AO176" s="3">
        <v>45746</v>
      </c>
      <c r="AP176" s="3">
        <v>45742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822.3052444444445</v>
      </c>
    </row>
    <row r="177" spans="1:56" ht="28.5" customHeight="1" x14ac:dyDescent="0.45">
      <c r="A177" s="3">
        <v>45724</v>
      </c>
      <c r="B177" s="14" t="s">
        <v>592</v>
      </c>
      <c r="C177" s="9" t="s">
        <v>86</v>
      </c>
      <c r="D177" s="13" t="s">
        <v>268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232</v>
      </c>
      <c r="T177" s="12">
        <v>45747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436</v>
      </c>
      <c r="AG177" s="1" t="s">
        <v>123</v>
      </c>
      <c r="AH177" s="1" t="s">
        <v>74</v>
      </c>
      <c r="AI177" s="1">
        <v>2</v>
      </c>
      <c r="AJ177" s="3">
        <v>45747</v>
      </c>
      <c r="AK177" s="3">
        <v>0</v>
      </c>
      <c r="AL177" s="3">
        <v>45738</v>
      </c>
      <c r="AM177" s="3">
        <v>45745</v>
      </c>
      <c r="AN177" s="3">
        <v>45746</v>
      </c>
      <c r="AO177" s="3">
        <v>45746</v>
      </c>
      <c r="AP177" s="3">
        <v>45742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1644.610488888889</v>
      </c>
    </row>
    <row r="178" spans="1:56" ht="28.5" customHeight="1" x14ac:dyDescent="0.45">
      <c r="A178" s="3">
        <v>45722</v>
      </c>
      <c r="B178" s="14" t="s">
        <v>530</v>
      </c>
      <c r="C178" s="9" t="s">
        <v>86</v>
      </c>
      <c r="D178" s="13" t="s">
        <v>321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45747</v>
      </c>
      <c r="U178" s="11">
        <v>30000</v>
      </c>
      <c r="V178" s="10">
        <v>0</v>
      </c>
      <c r="W178" s="10">
        <v>30000</v>
      </c>
      <c r="X178" s="10">
        <v>0</v>
      </c>
      <c r="Y178" s="10">
        <v>31500</v>
      </c>
      <c r="Z178" s="9" t="s">
        <v>82</v>
      </c>
      <c r="AA178" s="8">
        <v>32270.700000000004</v>
      </c>
      <c r="AB178" s="8">
        <v>0</v>
      </c>
      <c r="AC178" s="8">
        <v>32270.700000000004</v>
      </c>
      <c r="AD178" s="8">
        <v>0</v>
      </c>
      <c r="AE178" s="8">
        <v>0</v>
      </c>
      <c r="AF178" s="8" t="s">
        <v>436</v>
      </c>
      <c r="AG178" s="1" t="s">
        <v>123</v>
      </c>
      <c r="AH178" s="1" t="s">
        <v>74</v>
      </c>
      <c r="AI178" s="1">
        <v>2</v>
      </c>
      <c r="AJ178" s="3">
        <v>45747</v>
      </c>
      <c r="AK178" s="3">
        <v>0</v>
      </c>
      <c r="AL178" s="3">
        <v>45738</v>
      </c>
      <c r="AM178" s="3">
        <v>45745</v>
      </c>
      <c r="AN178" s="3">
        <v>45746</v>
      </c>
      <c r="AO178" s="3">
        <v>45746</v>
      </c>
      <c r="AP178" s="3">
        <v>45742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2466.9157333333337</v>
      </c>
    </row>
    <row r="179" spans="1:56" ht="28.5" customHeight="1" x14ac:dyDescent="0.45">
      <c r="A179" s="3">
        <v>45723</v>
      </c>
      <c r="B179" s="14" t="s">
        <v>552</v>
      </c>
      <c r="C179" s="9" t="s">
        <v>86</v>
      </c>
      <c r="D179" s="13" t="s">
        <v>435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45747</v>
      </c>
      <c r="U179" s="11">
        <v>40000</v>
      </c>
      <c r="V179" s="10">
        <v>0</v>
      </c>
      <c r="W179" s="10">
        <v>40000</v>
      </c>
      <c r="X179" s="10">
        <v>0</v>
      </c>
      <c r="Y179" s="10">
        <v>42000</v>
      </c>
      <c r="Z179" s="9" t="s">
        <v>82</v>
      </c>
      <c r="AA179" s="8">
        <v>43027.600000000006</v>
      </c>
      <c r="AB179" s="8">
        <v>0</v>
      </c>
      <c r="AC179" s="8">
        <v>43027.600000000006</v>
      </c>
      <c r="AD179" s="8">
        <v>0</v>
      </c>
      <c r="AE179" s="8">
        <v>0</v>
      </c>
      <c r="AF179" s="8" t="s">
        <v>436</v>
      </c>
      <c r="AG179" s="1" t="s">
        <v>123</v>
      </c>
      <c r="AH179" s="1" t="s">
        <v>74</v>
      </c>
      <c r="AI179" s="1">
        <v>2</v>
      </c>
      <c r="AJ179" s="3">
        <v>45747</v>
      </c>
      <c r="AK179" s="3">
        <v>0</v>
      </c>
      <c r="AL179" s="3">
        <v>45738</v>
      </c>
      <c r="AM179" s="3">
        <v>45745</v>
      </c>
      <c r="AN179" s="3">
        <v>45746</v>
      </c>
      <c r="AO179" s="3">
        <v>45746</v>
      </c>
      <c r="AP179" s="3">
        <v>45742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3289.220977777778</v>
      </c>
    </row>
    <row r="180" spans="1:56" ht="28.5" customHeight="1" x14ac:dyDescent="0.45">
      <c r="A180" s="3">
        <v>45724</v>
      </c>
      <c r="B180" s="14" t="s">
        <v>593</v>
      </c>
      <c r="C180" s="9" t="s">
        <v>86</v>
      </c>
      <c r="D180" s="13" t="s">
        <v>328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329</v>
      </c>
      <c r="T180" s="12">
        <v>45748</v>
      </c>
      <c r="U180" s="11">
        <v>20000</v>
      </c>
      <c r="V180" s="10">
        <v>0</v>
      </c>
      <c r="W180" s="10">
        <v>20000</v>
      </c>
      <c r="X180" s="10">
        <v>0</v>
      </c>
      <c r="Y180" s="10">
        <v>21000</v>
      </c>
      <c r="Z180" s="9" t="s">
        <v>82</v>
      </c>
      <c r="AA180" s="8">
        <v>21513.800000000003</v>
      </c>
      <c r="AB180" s="8">
        <v>0</v>
      </c>
      <c r="AC180" s="8">
        <v>21513.800000000003</v>
      </c>
      <c r="AD180" s="8">
        <v>0</v>
      </c>
      <c r="AE180" s="8">
        <v>0</v>
      </c>
      <c r="AF180" s="8" t="s">
        <v>298</v>
      </c>
      <c r="AG180" s="1" t="s">
        <v>123</v>
      </c>
      <c r="AH180" s="1" t="s">
        <v>74</v>
      </c>
      <c r="AI180" s="1">
        <v>2</v>
      </c>
      <c r="AJ180" s="3">
        <v>45748</v>
      </c>
      <c r="AK180" s="3">
        <v>0</v>
      </c>
      <c r="AL180" s="3">
        <v>45739</v>
      </c>
      <c r="AM180" s="3">
        <v>45746</v>
      </c>
      <c r="AN180" s="3">
        <v>45747</v>
      </c>
      <c r="AO180" s="3">
        <v>45747</v>
      </c>
      <c r="AP180" s="3">
        <v>45743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1644.610488888889</v>
      </c>
    </row>
    <row r="181" spans="1:56" ht="28.5" customHeight="1" x14ac:dyDescent="0.45">
      <c r="A181" s="3">
        <v>45721</v>
      </c>
      <c r="B181" s="14" t="s">
        <v>520</v>
      </c>
      <c r="C181" s="9" t="s">
        <v>152</v>
      </c>
      <c r="D181" s="13" t="s">
        <v>293</v>
      </c>
      <c r="E181" s="9">
        <v>20</v>
      </c>
      <c r="F181" s="9">
        <v>36</v>
      </c>
      <c r="G181" s="9" t="s">
        <v>60</v>
      </c>
      <c r="H181" s="9">
        <v>0</v>
      </c>
      <c r="I181" s="9">
        <v>78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112</v>
      </c>
      <c r="T181" s="12">
        <v>45748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10477.5</v>
      </c>
      <c r="AB181" s="8">
        <v>0</v>
      </c>
      <c r="AC181" s="8">
        <v>10477.5</v>
      </c>
      <c r="AD181" s="8">
        <v>0</v>
      </c>
      <c r="AE181" s="8">
        <v>0</v>
      </c>
      <c r="AF181" s="8">
        <v>0</v>
      </c>
      <c r="AG181" s="1" t="s">
        <v>123</v>
      </c>
      <c r="AH181" s="1" t="s">
        <v>74</v>
      </c>
      <c r="AI181" s="1">
        <v>2</v>
      </c>
      <c r="AJ181" s="3">
        <v>45748</v>
      </c>
      <c r="AK181" s="3">
        <v>0</v>
      </c>
      <c r="AL181" s="3">
        <v>45739</v>
      </c>
      <c r="AM181" s="3">
        <v>45746</v>
      </c>
      <c r="AN181" s="3">
        <v>45747</v>
      </c>
      <c r="AO181" s="3">
        <v>45747</v>
      </c>
      <c r="AP181" s="3">
        <v>45743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800.9466666666666</v>
      </c>
    </row>
    <row r="182" spans="1:56" ht="28.5" customHeight="1" x14ac:dyDescent="0.45">
      <c r="A182" s="3">
        <v>45721</v>
      </c>
      <c r="B182" s="14" t="s">
        <v>521</v>
      </c>
      <c r="C182" s="9" t="s">
        <v>152</v>
      </c>
      <c r="D182" s="13" t="s">
        <v>289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112</v>
      </c>
      <c r="T182" s="12">
        <v>45748</v>
      </c>
      <c r="U182" s="11">
        <v>20000</v>
      </c>
      <c r="V182" s="10">
        <v>0</v>
      </c>
      <c r="W182" s="10">
        <v>20000</v>
      </c>
      <c r="X182" s="10">
        <v>0</v>
      </c>
      <c r="Y182" s="10">
        <v>21000</v>
      </c>
      <c r="Z182" s="9" t="s">
        <v>82</v>
      </c>
      <c r="AA182" s="8">
        <v>20955</v>
      </c>
      <c r="AB182" s="8">
        <v>0</v>
      </c>
      <c r="AC182" s="8">
        <v>20955</v>
      </c>
      <c r="AD182" s="8">
        <v>0</v>
      </c>
      <c r="AE182" s="8">
        <v>0</v>
      </c>
      <c r="AF182" s="8">
        <v>0</v>
      </c>
      <c r="AG182" s="1" t="s">
        <v>123</v>
      </c>
      <c r="AH182" s="1" t="s">
        <v>74</v>
      </c>
      <c r="AI182" s="1">
        <v>2</v>
      </c>
      <c r="AJ182" s="3">
        <v>45748</v>
      </c>
      <c r="AK182" s="3">
        <v>0</v>
      </c>
      <c r="AL182" s="3">
        <v>45739</v>
      </c>
      <c r="AM182" s="3">
        <v>45746</v>
      </c>
      <c r="AN182" s="3">
        <v>45747</v>
      </c>
      <c r="AO182" s="3">
        <v>45747</v>
      </c>
      <c r="AP182" s="3">
        <v>45743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1601.8933333333332</v>
      </c>
    </row>
    <row r="183" spans="1:56" ht="28.5" customHeight="1" x14ac:dyDescent="0.45">
      <c r="A183" s="3">
        <v>45731</v>
      </c>
      <c r="B183" s="14" t="s">
        <v>138</v>
      </c>
      <c r="C183" s="9" t="s">
        <v>86</v>
      </c>
      <c r="D183" s="13" t="s">
        <v>615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45749</v>
      </c>
      <c r="U183" s="11">
        <v>15000</v>
      </c>
      <c r="V183" s="10">
        <v>0</v>
      </c>
      <c r="W183" s="10">
        <v>15000</v>
      </c>
      <c r="X183" s="10">
        <v>0</v>
      </c>
      <c r="Y183" s="10">
        <v>15750</v>
      </c>
      <c r="Z183" s="9" t="s">
        <v>82</v>
      </c>
      <c r="AA183" s="8">
        <v>16135.350000000002</v>
      </c>
      <c r="AB183" s="8">
        <v>0</v>
      </c>
      <c r="AC183" s="8">
        <v>16135.350000000002</v>
      </c>
      <c r="AD183" s="8">
        <v>0</v>
      </c>
      <c r="AE183" s="8">
        <v>0</v>
      </c>
      <c r="AF183" s="8" t="s">
        <v>243</v>
      </c>
      <c r="AG183" s="1" t="s">
        <v>123</v>
      </c>
      <c r="AH183" s="1" t="s">
        <v>74</v>
      </c>
      <c r="AI183" s="1">
        <v>2</v>
      </c>
      <c r="AJ183" s="3">
        <v>45749</v>
      </c>
      <c r="AK183" s="3">
        <v>0</v>
      </c>
      <c r="AL183" s="3">
        <v>45740</v>
      </c>
      <c r="AM183" s="3">
        <v>45747</v>
      </c>
      <c r="AN183" s="3">
        <v>45748</v>
      </c>
      <c r="AO183" s="3">
        <v>45748</v>
      </c>
      <c r="AP183" s="3">
        <v>45744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1233.4578666666669</v>
      </c>
    </row>
    <row r="184" spans="1:56" ht="28.5" customHeight="1" x14ac:dyDescent="0.45">
      <c r="A184" s="3">
        <v>45731</v>
      </c>
      <c r="B184" s="14" t="s">
        <v>138</v>
      </c>
      <c r="C184" s="9" t="s">
        <v>86</v>
      </c>
      <c r="D184" s="13" t="s">
        <v>619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45749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82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 t="s">
        <v>243</v>
      </c>
      <c r="AG184" s="1" t="s">
        <v>123</v>
      </c>
      <c r="AH184" s="1" t="s">
        <v>74</v>
      </c>
      <c r="AI184" s="1">
        <v>2</v>
      </c>
      <c r="AJ184" s="3">
        <v>45749</v>
      </c>
      <c r="AK184" s="3">
        <v>0</v>
      </c>
      <c r="AL184" s="3">
        <v>45740</v>
      </c>
      <c r="AM184" s="3">
        <v>45747</v>
      </c>
      <c r="AN184" s="3">
        <v>45748</v>
      </c>
      <c r="AO184" s="3">
        <v>45748</v>
      </c>
      <c r="AP184" s="3">
        <v>45744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411.15262222222225</v>
      </c>
    </row>
    <row r="185" spans="1:56" ht="28.5" customHeight="1" x14ac:dyDescent="0.45">
      <c r="A185" s="3">
        <v>45731</v>
      </c>
      <c r="B185" s="14" t="s">
        <v>138</v>
      </c>
      <c r="C185" s="9" t="s">
        <v>86</v>
      </c>
      <c r="D185" s="13" t="s">
        <v>620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45749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243</v>
      </c>
      <c r="AG185" s="1" t="s">
        <v>123</v>
      </c>
      <c r="AH185" s="1" t="s">
        <v>74</v>
      </c>
      <c r="AI185" s="1">
        <v>2</v>
      </c>
      <c r="AJ185" s="3">
        <v>45749</v>
      </c>
      <c r="AK185" s="3">
        <v>0</v>
      </c>
      <c r="AL185" s="3">
        <v>45740</v>
      </c>
      <c r="AM185" s="3">
        <v>45747</v>
      </c>
      <c r="AN185" s="3">
        <v>45748</v>
      </c>
      <c r="AO185" s="3">
        <v>45748</v>
      </c>
      <c r="AP185" s="3">
        <v>45744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822.3052444444445</v>
      </c>
    </row>
    <row r="186" spans="1:56" ht="28.5" customHeight="1" x14ac:dyDescent="0.45">
      <c r="A186" s="3">
        <v>45731</v>
      </c>
      <c r="B186" s="14" t="s">
        <v>138</v>
      </c>
      <c r="C186" s="9" t="s">
        <v>86</v>
      </c>
      <c r="D186" s="13" t="s">
        <v>621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232</v>
      </c>
      <c r="T186" s="12">
        <v>45749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82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 t="s">
        <v>243</v>
      </c>
      <c r="AG186" s="1" t="s">
        <v>123</v>
      </c>
      <c r="AH186" s="1" t="s">
        <v>74</v>
      </c>
      <c r="AI186" s="1">
        <v>2</v>
      </c>
      <c r="AJ186" s="3">
        <v>45749</v>
      </c>
      <c r="AK186" s="3">
        <v>0</v>
      </c>
      <c r="AL186" s="3">
        <v>45740</v>
      </c>
      <c r="AM186" s="3">
        <v>45747</v>
      </c>
      <c r="AN186" s="3">
        <v>45748</v>
      </c>
      <c r="AO186" s="3">
        <v>45748</v>
      </c>
      <c r="AP186" s="3">
        <v>45744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822.3052444444445</v>
      </c>
    </row>
    <row r="187" spans="1:56" ht="28.5" customHeight="1" x14ac:dyDescent="0.45">
      <c r="A187" s="3">
        <v>45724</v>
      </c>
      <c r="B187" s="14" t="s">
        <v>593</v>
      </c>
      <c r="C187" s="9" t="s">
        <v>86</v>
      </c>
      <c r="D187" s="13" t="s">
        <v>527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329</v>
      </c>
      <c r="T187" s="12">
        <v>45750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298</v>
      </c>
      <c r="AG187" s="1" t="s">
        <v>123</v>
      </c>
      <c r="AH187" s="1" t="s">
        <v>74</v>
      </c>
      <c r="AI187" s="1">
        <v>2</v>
      </c>
      <c r="AJ187" s="3">
        <v>45750</v>
      </c>
      <c r="AK187" s="3">
        <v>0</v>
      </c>
      <c r="AL187" s="3">
        <v>45741</v>
      </c>
      <c r="AM187" s="3">
        <v>45748</v>
      </c>
      <c r="AN187" s="3">
        <v>45749</v>
      </c>
      <c r="AO187" s="3">
        <v>45749</v>
      </c>
      <c r="AP187" s="3">
        <v>45745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45722</v>
      </c>
      <c r="B188" s="14" t="s">
        <v>531</v>
      </c>
      <c r="C188" s="9" t="s">
        <v>86</v>
      </c>
      <c r="D188" s="13" t="s">
        <v>321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45750</v>
      </c>
      <c r="U188" s="11">
        <v>40000</v>
      </c>
      <c r="V188" s="10">
        <v>0</v>
      </c>
      <c r="W188" s="10">
        <v>40000</v>
      </c>
      <c r="X188" s="10">
        <v>0</v>
      </c>
      <c r="Y188" s="10">
        <v>42000</v>
      </c>
      <c r="Z188" s="9" t="s">
        <v>82</v>
      </c>
      <c r="AA188" s="8">
        <v>43027.600000000006</v>
      </c>
      <c r="AB188" s="8">
        <v>0</v>
      </c>
      <c r="AC188" s="8">
        <v>43027.600000000006</v>
      </c>
      <c r="AD188" s="8">
        <v>0</v>
      </c>
      <c r="AE188" s="8">
        <v>0</v>
      </c>
      <c r="AF188" s="8" t="s">
        <v>436</v>
      </c>
      <c r="AG188" s="1" t="s">
        <v>123</v>
      </c>
      <c r="AH188" s="1" t="s">
        <v>74</v>
      </c>
      <c r="AI188" s="1">
        <v>2</v>
      </c>
      <c r="AJ188" s="3">
        <v>45750</v>
      </c>
      <c r="AK188" s="3">
        <v>0</v>
      </c>
      <c r="AL188" s="3">
        <v>45741</v>
      </c>
      <c r="AM188" s="3">
        <v>45748</v>
      </c>
      <c r="AN188" s="3">
        <v>45749</v>
      </c>
      <c r="AO188" s="3">
        <v>45749</v>
      </c>
      <c r="AP188" s="3">
        <v>45745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3289.220977777778</v>
      </c>
    </row>
    <row r="189" spans="1:56" ht="28.5" customHeight="1" x14ac:dyDescent="0.45">
      <c r="A189" s="3">
        <v>45731</v>
      </c>
      <c r="B189" s="14" t="s">
        <v>138</v>
      </c>
      <c r="C189" s="9" t="s">
        <v>86</v>
      </c>
      <c r="D189" s="13" t="s">
        <v>617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45751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82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 t="s">
        <v>243</v>
      </c>
      <c r="AG189" s="1" t="s">
        <v>123</v>
      </c>
      <c r="AH189" s="1" t="s">
        <v>74</v>
      </c>
      <c r="AI189" s="1">
        <v>2</v>
      </c>
      <c r="AJ189" s="3">
        <v>45751</v>
      </c>
      <c r="AK189" s="3">
        <v>0</v>
      </c>
      <c r="AL189" s="3">
        <v>45742</v>
      </c>
      <c r="AM189" s="3">
        <v>45749</v>
      </c>
      <c r="AN189" s="3">
        <v>45750</v>
      </c>
      <c r="AO189" s="3">
        <v>45750</v>
      </c>
      <c r="AP189" s="3">
        <v>45746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822.3052444444445</v>
      </c>
    </row>
    <row r="190" spans="1:56" ht="28.5" customHeight="1" x14ac:dyDescent="0.45">
      <c r="A190" s="3">
        <v>45731</v>
      </c>
      <c r="B190" s="14" t="s">
        <v>138</v>
      </c>
      <c r="C190" s="9" t="s">
        <v>86</v>
      </c>
      <c r="D190" s="13" t="s">
        <v>623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45751</v>
      </c>
      <c r="U190" s="11">
        <v>15000</v>
      </c>
      <c r="V190" s="10">
        <v>0</v>
      </c>
      <c r="W190" s="10">
        <v>15000</v>
      </c>
      <c r="X190" s="10">
        <v>0</v>
      </c>
      <c r="Y190" s="10">
        <v>15750</v>
      </c>
      <c r="Z190" s="9" t="s">
        <v>82</v>
      </c>
      <c r="AA190" s="8">
        <v>16135.350000000002</v>
      </c>
      <c r="AB190" s="8">
        <v>0</v>
      </c>
      <c r="AC190" s="8">
        <v>16135.350000000002</v>
      </c>
      <c r="AD190" s="8">
        <v>0</v>
      </c>
      <c r="AE190" s="8">
        <v>0</v>
      </c>
      <c r="AF190" s="8" t="s">
        <v>243</v>
      </c>
      <c r="AG190" s="1" t="s">
        <v>123</v>
      </c>
      <c r="AH190" s="1" t="s">
        <v>74</v>
      </c>
      <c r="AI190" s="1">
        <v>2</v>
      </c>
      <c r="AJ190" s="3">
        <v>45751</v>
      </c>
      <c r="AK190" s="3">
        <v>0</v>
      </c>
      <c r="AL190" s="3">
        <v>45742</v>
      </c>
      <c r="AM190" s="3">
        <v>45749</v>
      </c>
      <c r="AN190" s="3">
        <v>45750</v>
      </c>
      <c r="AO190" s="3">
        <v>45750</v>
      </c>
      <c r="AP190" s="3">
        <v>45746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1233.4578666666669</v>
      </c>
    </row>
    <row r="191" spans="1:56" ht="28.5" customHeight="1" x14ac:dyDescent="0.45">
      <c r="A191" s="3">
        <v>45731</v>
      </c>
      <c r="B191" s="14" t="s">
        <v>138</v>
      </c>
      <c r="C191" s="9" t="s">
        <v>86</v>
      </c>
      <c r="D191" s="13" t="s">
        <v>625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45751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243</v>
      </c>
      <c r="AG191" s="1" t="s">
        <v>123</v>
      </c>
      <c r="AH191" s="1" t="s">
        <v>74</v>
      </c>
      <c r="AI191" s="1">
        <v>2</v>
      </c>
      <c r="AJ191" s="3">
        <v>45751</v>
      </c>
      <c r="AK191" s="3">
        <v>0</v>
      </c>
      <c r="AL191" s="3">
        <v>45742</v>
      </c>
      <c r="AM191" s="3">
        <v>45749</v>
      </c>
      <c r="AN191" s="3">
        <v>45750</v>
      </c>
      <c r="AO191" s="3">
        <v>45750</v>
      </c>
      <c r="AP191" s="3">
        <v>45746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822.3052444444445</v>
      </c>
    </row>
    <row r="192" spans="1:56" ht="28.5" customHeight="1" x14ac:dyDescent="0.45">
      <c r="A192" s="3">
        <v>45724</v>
      </c>
      <c r="B192" s="14" t="s">
        <v>594</v>
      </c>
      <c r="C192" s="9" t="s">
        <v>86</v>
      </c>
      <c r="D192" s="13" t="s">
        <v>463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45751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82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 t="s">
        <v>436</v>
      </c>
      <c r="AG192" s="1" t="s">
        <v>123</v>
      </c>
      <c r="AH192" s="1" t="s">
        <v>74</v>
      </c>
      <c r="AI192" s="1">
        <v>2</v>
      </c>
      <c r="AJ192" s="3">
        <v>45751</v>
      </c>
      <c r="AK192" s="3">
        <v>0</v>
      </c>
      <c r="AL192" s="3">
        <v>45742</v>
      </c>
      <c r="AM192" s="3">
        <v>45749</v>
      </c>
      <c r="AN192" s="3">
        <v>45750</v>
      </c>
      <c r="AO192" s="3">
        <v>45750</v>
      </c>
      <c r="AP192" s="3">
        <v>45746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822.3052444444445</v>
      </c>
    </row>
    <row r="193" spans="1:56" ht="28.5" customHeight="1" x14ac:dyDescent="0.45">
      <c r="A193" s="3">
        <v>45724</v>
      </c>
      <c r="B193" s="14" t="s">
        <v>594</v>
      </c>
      <c r="C193" s="9" t="s">
        <v>86</v>
      </c>
      <c r="D193" s="13" t="s">
        <v>532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45751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82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 t="s">
        <v>436</v>
      </c>
      <c r="AG193" s="1" t="s">
        <v>123</v>
      </c>
      <c r="AH193" s="1" t="s">
        <v>74</v>
      </c>
      <c r="AI193" s="1">
        <v>2</v>
      </c>
      <c r="AJ193" s="3">
        <v>45751</v>
      </c>
      <c r="AK193" s="3">
        <v>0</v>
      </c>
      <c r="AL193" s="3">
        <v>45742</v>
      </c>
      <c r="AM193" s="3">
        <v>45749</v>
      </c>
      <c r="AN193" s="3">
        <v>45750</v>
      </c>
      <c r="AO193" s="3">
        <v>45750</v>
      </c>
      <c r="AP193" s="3">
        <v>45746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411.15262222222225</v>
      </c>
    </row>
    <row r="194" spans="1:56" ht="28.5" customHeight="1" x14ac:dyDescent="0.45">
      <c r="A194" s="3">
        <v>45721</v>
      </c>
      <c r="B194" s="14" t="s">
        <v>520</v>
      </c>
      <c r="C194" s="9" t="s">
        <v>152</v>
      </c>
      <c r="D194" s="13" t="s">
        <v>293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45752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82</v>
      </c>
      <c r="AA194" s="8">
        <v>10477.5</v>
      </c>
      <c r="AB194" s="8">
        <v>0</v>
      </c>
      <c r="AC194" s="8">
        <v>10477.5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45752</v>
      </c>
      <c r="AK194" s="3">
        <v>0</v>
      </c>
      <c r="AL194" s="3">
        <v>45743</v>
      </c>
      <c r="AM194" s="3">
        <v>45750</v>
      </c>
      <c r="AN194" s="3">
        <v>45751</v>
      </c>
      <c r="AO194" s="3">
        <v>45751</v>
      </c>
      <c r="AP194" s="3">
        <v>45747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800.9466666666666</v>
      </c>
    </row>
    <row r="195" spans="1:56" ht="28.5" customHeight="1" x14ac:dyDescent="0.45">
      <c r="A195" s="3">
        <v>45721</v>
      </c>
      <c r="B195" s="14" t="s">
        <v>521</v>
      </c>
      <c r="C195" s="9" t="s">
        <v>152</v>
      </c>
      <c r="D195" s="13" t="s">
        <v>289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112</v>
      </c>
      <c r="T195" s="12">
        <v>45752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82</v>
      </c>
      <c r="AA195" s="8">
        <v>20955</v>
      </c>
      <c r="AB195" s="8">
        <v>0</v>
      </c>
      <c r="AC195" s="8">
        <v>20955</v>
      </c>
      <c r="AD195" s="8">
        <v>0</v>
      </c>
      <c r="AE195" s="8">
        <v>0</v>
      </c>
      <c r="AF195" s="8">
        <v>0</v>
      </c>
      <c r="AG195" s="1" t="s">
        <v>123</v>
      </c>
      <c r="AH195" s="1" t="s">
        <v>74</v>
      </c>
      <c r="AI195" s="1">
        <v>2</v>
      </c>
      <c r="AJ195" s="3">
        <v>45752</v>
      </c>
      <c r="AK195" s="3">
        <v>0</v>
      </c>
      <c r="AL195" s="3">
        <v>45743</v>
      </c>
      <c r="AM195" s="3">
        <v>45750</v>
      </c>
      <c r="AN195" s="3">
        <v>45751</v>
      </c>
      <c r="AO195" s="3">
        <v>45751</v>
      </c>
      <c r="AP195" s="3">
        <v>45747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1601.8933333333332</v>
      </c>
    </row>
    <row r="196" spans="1:56" ht="28.5" customHeight="1" x14ac:dyDescent="0.45">
      <c r="A196" s="3">
        <v>45722</v>
      </c>
      <c r="B196" s="14" t="s">
        <v>533</v>
      </c>
      <c r="C196" s="9" t="s">
        <v>86</v>
      </c>
      <c r="D196" s="13" t="s">
        <v>512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45754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82</v>
      </c>
      <c r="AA196" s="8">
        <v>21513.800000000003</v>
      </c>
      <c r="AB196" s="8">
        <v>0</v>
      </c>
      <c r="AC196" s="8">
        <v>21513.800000000003</v>
      </c>
      <c r="AD196" s="8">
        <v>0</v>
      </c>
      <c r="AE196" s="8">
        <v>0</v>
      </c>
      <c r="AF196" s="8" t="s">
        <v>436</v>
      </c>
      <c r="AG196" s="1" t="s">
        <v>123</v>
      </c>
      <c r="AH196" s="1" t="s">
        <v>74</v>
      </c>
      <c r="AI196" s="1">
        <v>2</v>
      </c>
      <c r="AJ196" s="3">
        <v>45754</v>
      </c>
      <c r="AK196" s="3">
        <v>0</v>
      </c>
      <c r="AL196" s="3">
        <v>45745</v>
      </c>
      <c r="AM196" s="3">
        <v>45752</v>
      </c>
      <c r="AN196" s="3">
        <v>45753</v>
      </c>
      <c r="AO196" s="3">
        <v>45753</v>
      </c>
      <c r="AP196" s="3">
        <v>45749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1644.610488888889</v>
      </c>
    </row>
    <row r="197" spans="1:56" ht="28.5" customHeight="1" x14ac:dyDescent="0.45">
      <c r="A197" s="3">
        <v>45724</v>
      </c>
      <c r="B197" s="14" t="s">
        <v>595</v>
      </c>
      <c r="C197" s="9" t="s">
        <v>86</v>
      </c>
      <c r="D197" s="13" t="s">
        <v>328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329</v>
      </c>
      <c r="T197" s="12">
        <v>45755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82</v>
      </c>
      <c r="AA197" s="8">
        <v>21513.800000000003</v>
      </c>
      <c r="AB197" s="8">
        <v>0</v>
      </c>
      <c r="AC197" s="8">
        <v>21513.800000000003</v>
      </c>
      <c r="AD197" s="8">
        <v>0</v>
      </c>
      <c r="AE197" s="8">
        <v>0</v>
      </c>
      <c r="AF197" s="8" t="s">
        <v>298</v>
      </c>
      <c r="AG197" s="1" t="s">
        <v>123</v>
      </c>
      <c r="AH197" s="1" t="s">
        <v>74</v>
      </c>
      <c r="AI197" s="1">
        <v>2</v>
      </c>
      <c r="AJ197" s="3">
        <v>45755</v>
      </c>
      <c r="AK197" s="3">
        <v>0</v>
      </c>
      <c r="AL197" s="3">
        <v>45746</v>
      </c>
      <c r="AM197" s="3">
        <v>45753</v>
      </c>
      <c r="AN197" s="3">
        <v>45754</v>
      </c>
      <c r="AO197" s="3">
        <v>45754</v>
      </c>
      <c r="AP197" s="3">
        <v>45750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1644.610488888889</v>
      </c>
    </row>
    <row r="198" spans="1:56" ht="28.5" customHeight="1" x14ac:dyDescent="0.45">
      <c r="A198" s="3">
        <v>45724</v>
      </c>
      <c r="B198" s="14" t="s">
        <v>595</v>
      </c>
      <c r="C198" s="9" t="s">
        <v>86</v>
      </c>
      <c r="D198" s="13" t="s">
        <v>406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329</v>
      </c>
      <c r="T198" s="12">
        <v>45756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82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 t="s">
        <v>298</v>
      </c>
      <c r="AG198" s="1" t="s">
        <v>123</v>
      </c>
      <c r="AH198" s="1" t="s">
        <v>74</v>
      </c>
      <c r="AI198" s="1">
        <v>2</v>
      </c>
      <c r="AJ198" s="3">
        <v>45756</v>
      </c>
      <c r="AK198" s="3">
        <v>0</v>
      </c>
      <c r="AL198" s="3">
        <v>45747</v>
      </c>
      <c r="AM198" s="3">
        <v>45754</v>
      </c>
      <c r="AN198" s="3">
        <v>45755</v>
      </c>
      <c r="AO198" s="3">
        <v>45755</v>
      </c>
      <c r="AP198" s="3">
        <v>45751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822.3052444444445</v>
      </c>
    </row>
    <row r="199" spans="1:56" ht="28.5" customHeight="1" x14ac:dyDescent="0.45">
      <c r="A199" s="3">
        <v>45731</v>
      </c>
      <c r="B199" s="14" t="s">
        <v>138</v>
      </c>
      <c r="C199" s="9" t="s">
        <v>86</v>
      </c>
      <c r="D199" s="13" t="s">
        <v>622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45757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243</v>
      </c>
      <c r="AG199" s="1" t="s">
        <v>123</v>
      </c>
      <c r="AH199" s="1" t="s">
        <v>74</v>
      </c>
      <c r="AI199" s="1">
        <v>2</v>
      </c>
      <c r="AJ199" s="3">
        <v>45757</v>
      </c>
      <c r="AK199" s="3">
        <v>0</v>
      </c>
      <c r="AL199" s="3">
        <v>45748</v>
      </c>
      <c r="AM199" s="3">
        <v>45755</v>
      </c>
      <c r="AN199" s="3">
        <v>45756</v>
      </c>
      <c r="AO199" s="3">
        <v>45756</v>
      </c>
      <c r="AP199" s="3">
        <v>45752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411.15262222222225</v>
      </c>
    </row>
    <row r="200" spans="1:56" ht="28.5" customHeight="1" x14ac:dyDescent="0.45">
      <c r="A200" s="3">
        <v>45724</v>
      </c>
      <c r="B200" s="14" t="s">
        <v>596</v>
      </c>
      <c r="C200" s="9" t="s">
        <v>86</v>
      </c>
      <c r="D200" s="13" t="s">
        <v>527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45757</v>
      </c>
      <c r="U200" s="11">
        <v>30000</v>
      </c>
      <c r="V200" s="10">
        <v>0</v>
      </c>
      <c r="W200" s="10">
        <v>30000</v>
      </c>
      <c r="X200" s="10">
        <v>0</v>
      </c>
      <c r="Y200" s="10">
        <v>31500</v>
      </c>
      <c r="Z200" s="9" t="s">
        <v>82</v>
      </c>
      <c r="AA200" s="8">
        <v>32270.700000000004</v>
      </c>
      <c r="AB200" s="8">
        <v>0</v>
      </c>
      <c r="AC200" s="8">
        <v>32270.700000000004</v>
      </c>
      <c r="AD200" s="8">
        <v>0</v>
      </c>
      <c r="AE200" s="8">
        <v>0</v>
      </c>
      <c r="AF200" s="8" t="s">
        <v>436</v>
      </c>
      <c r="AG200" s="1" t="s">
        <v>123</v>
      </c>
      <c r="AH200" s="1" t="s">
        <v>74</v>
      </c>
      <c r="AI200" s="1">
        <v>2</v>
      </c>
      <c r="AJ200" s="3">
        <v>45757</v>
      </c>
      <c r="AK200" s="3">
        <v>0</v>
      </c>
      <c r="AL200" s="3">
        <v>45748</v>
      </c>
      <c r="AM200" s="3">
        <v>45755</v>
      </c>
      <c r="AN200" s="3">
        <v>45756</v>
      </c>
      <c r="AO200" s="3">
        <v>45756</v>
      </c>
      <c r="AP200" s="3">
        <v>45752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2466.9157333333337</v>
      </c>
    </row>
    <row r="201" spans="1:56" ht="28.5" customHeight="1" x14ac:dyDescent="0.45">
      <c r="A201" s="3">
        <v>45722</v>
      </c>
      <c r="B201" s="14" t="s">
        <v>534</v>
      </c>
      <c r="C201" s="9" t="s">
        <v>86</v>
      </c>
      <c r="D201" s="13" t="s">
        <v>321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232</v>
      </c>
      <c r="T201" s="12">
        <v>45757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82</v>
      </c>
      <c r="AA201" s="8">
        <v>32270.700000000004</v>
      </c>
      <c r="AB201" s="8">
        <v>0</v>
      </c>
      <c r="AC201" s="8">
        <v>32270.700000000004</v>
      </c>
      <c r="AD201" s="8">
        <v>0</v>
      </c>
      <c r="AE201" s="8">
        <v>0</v>
      </c>
      <c r="AF201" s="8" t="s">
        <v>436</v>
      </c>
      <c r="AG201" s="1" t="s">
        <v>123</v>
      </c>
      <c r="AH201" s="1" t="s">
        <v>74</v>
      </c>
      <c r="AI201" s="1">
        <v>2</v>
      </c>
      <c r="AJ201" s="3">
        <v>45757</v>
      </c>
      <c r="AK201" s="3">
        <v>0</v>
      </c>
      <c r="AL201" s="3">
        <v>45748</v>
      </c>
      <c r="AM201" s="3">
        <v>45755</v>
      </c>
      <c r="AN201" s="3">
        <v>45756</v>
      </c>
      <c r="AO201" s="3">
        <v>45756</v>
      </c>
      <c r="AP201" s="3">
        <v>45752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2466.9157333333337</v>
      </c>
    </row>
    <row r="202" spans="1:56" ht="28.5" customHeight="1" x14ac:dyDescent="0.45">
      <c r="A202" s="3">
        <v>45723</v>
      </c>
      <c r="B202" s="14" t="s">
        <v>553</v>
      </c>
      <c r="C202" s="9" t="s">
        <v>86</v>
      </c>
      <c r="D202" s="13" t="s">
        <v>435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45757</v>
      </c>
      <c r="U202" s="11">
        <v>40000</v>
      </c>
      <c r="V202" s="10">
        <v>0</v>
      </c>
      <c r="W202" s="10">
        <v>40000</v>
      </c>
      <c r="X202" s="10">
        <v>0</v>
      </c>
      <c r="Y202" s="10">
        <v>42000</v>
      </c>
      <c r="Z202" s="9" t="s">
        <v>82</v>
      </c>
      <c r="AA202" s="8">
        <v>43027.600000000006</v>
      </c>
      <c r="AB202" s="8">
        <v>0</v>
      </c>
      <c r="AC202" s="8">
        <v>43027.600000000006</v>
      </c>
      <c r="AD202" s="8">
        <v>0</v>
      </c>
      <c r="AE202" s="8">
        <v>0</v>
      </c>
      <c r="AF202" s="8" t="s">
        <v>436</v>
      </c>
      <c r="AG202" s="1" t="s">
        <v>123</v>
      </c>
      <c r="AH202" s="1" t="s">
        <v>74</v>
      </c>
      <c r="AI202" s="1">
        <v>2</v>
      </c>
      <c r="AJ202" s="3">
        <v>45757</v>
      </c>
      <c r="AK202" s="3">
        <v>0</v>
      </c>
      <c r="AL202" s="3">
        <v>45748</v>
      </c>
      <c r="AM202" s="3">
        <v>45755</v>
      </c>
      <c r="AN202" s="3">
        <v>45756</v>
      </c>
      <c r="AO202" s="3">
        <v>45756</v>
      </c>
      <c r="AP202" s="3">
        <v>45752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3289.220977777778</v>
      </c>
    </row>
    <row r="203" spans="1:56" ht="28.5" customHeight="1" x14ac:dyDescent="0.45">
      <c r="A203" s="3">
        <v>45724</v>
      </c>
      <c r="B203" s="14" t="s">
        <v>597</v>
      </c>
      <c r="C203" s="9" t="s">
        <v>86</v>
      </c>
      <c r="D203" s="13" t="s">
        <v>328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329</v>
      </c>
      <c r="T203" s="12">
        <v>45765</v>
      </c>
      <c r="U203" s="11">
        <v>20000</v>
      </c>
      <c r="V203" s="10">
        <v>0</v>
      </c>
      <c r="W203" s="10">
        <v>20000</v>
      </c>
      <c r="X203" s="10">
        <v>0</v>
      </c>
      <c r="Y203" s="10">
        <v>21000</v>
      </c>
      <c r="Z203" s="9" t="s">
        <v>82</v>
      </c>
      <c r="AA203" s="8">
        <v>21513.800000000003</v>
      </c>
      <c r="AB203" s="8">
        <v>0</v>
      </c>
      <c r="AC203" s="8">
        <v>21513.800000000003</v>
      </c>
      <c r="AD203" s="8">
        <v>0</v>
      </c>
      <c r="AE203" s="8">
        <v>0</v>
      </c>
      <c r="AF203" s="8" t="s">
        <v>298</v>
      </c>
      <c r="AG203" s="1" t="s">
        <v>123</v>
      </c>
      <c r="AH203" s="1" t="s">
        <v>74</v>
      </c>
      <c r="AI203" s="1">
        <v>2</v>
      </c>
      <c r="AJ203" s="3">
        <v>45765</v>
      </c>
      <c r="AK203" s="3">
        <v>0</v>
      </c>
      <c r="AL203" s="3">
        <v>45756</v>
      </c>
      <c r="AM203" s="3">
        <v>45763</v>
      </c>
      <c r="AN203" s="3">
        <v>45764</v>
      </c>
      <c r="AO203" s="3">
        <v>45764</v>
      </c>
      <c r="AP203" s="3">
        <v>45760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1644.610488888889</v>
      </c>
    </row>
    <row r="204" spans="1:56" ht="28.5" customHeight="1" x14ac:dyDescent="0.45">
      <c r="A204" s="3">
        <v>45728</v>
      </c>
      <c r="B204" s="14" t="s">
        <v>598</v>
      </c>
      <c r="C204" s="9" t="s">
        <v>86</v>
      </c>
      <c r="D204" s="13" t="s">
        <v>599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232</v>
      </c>
      <c r="T204" s="12">
        <v>45770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82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 t="s">
        <v>243</v>
      </c>
      <c r="AG204" s="1" t="s">
        <v>123</v>
      </c>
      <c r="AH204" s="1" t="s">
        <v>74</v>
      </c>
      <c r="AI204" s="1">
        <v>2</v>
      </c>
      <c r="AJ204" s="3">
        <v>45770</v>
      </c>
      <c r="AK204" s="3">
        <v>0</v>
      </c>
      <c r="AL204" s="3">
        <v>45761</v>
      </c>
      <c r="AM204" s="3">
        <v>45768</v>
      </c>
      <c r="AN204" s="3">
        <v>45769</v>
      </c>
      <c r="AO204" s="3">
        <v>45769</v>
      </c>
      <c r="AP204" s="3">
        <v>45765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822.3052444444445</v>
      </c>
    </row>
    <row r="205" spans="1:56" ht="28.5" customHeight="1" x14ac:dyDescent="0.45">
      <c r="A205" s="3">
        <v>45731</v>
      </c>
      <c r="B205" s="14" t="s">
        <v>138</v>
      </c>
      <c r="C205" s="9" t="s">
        <v>86</v>
      </c>
      <c r="D205" s="13" t="s">
        <v>620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232</v>
      </c>
      <c r="T205" s="12">
        <v>45771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 t="s">
        <v>243</v>
      </c>
      <c r="AG205" s="1" t="s">
        <v>123</v>
      </c>
      <c r="AH205" s="1" t="s">
        <v>74</v>
      </c>
      <c r="AI205" s="1">
        <v>2</v>
      </c>
      <c r="AJ205" s="3">
        <v>45771</v>
      </c>
      <c r="AK205" s="3">
        <v>0</v>
      </c>
      <c r="AL205" s="3">
        <v>45762</v>
      </c>
      <c r="AM205" s="3">
        <v>45769</v>
      </c>
      <c r="AN205" s="3">
        <v>45770</v>
      </c>
      <c r="AO205" s="3">
        <v>45770</v>
      </c>
      <c r="AP205" s="3">
        <v>45766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822.3052444444445</v>
      </c>
    </row>
    <row r="206" spans="1:56" ht="28.5" customHeight="1" x14ac:dyDescent="0.45">
      <c r="A206" s="3">
        <v>45724</v>
      </c>
      <c r="B206" s="14" t="s">
        <v>602</v>
      </c>
      <c r="C206" s="9" t="s">
        <v>86</v>
      </c>
      <c r="D206" s="13" t="s">
        <v>328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329</v>
      </c>
      <c r="T206" s="12">
        <v>45771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82</v>
      </c>
      <c r="AA206" s="8">
        <v>10756.900000000001</v>
      </c>
      <c r="AB206" s="8">
        <v>0</v>
      </c>
      <c r="AC206" s="8">
        <v>10756.900000000001</v>
      </c>
      <c r="AD206" s="8">
        <v>0</v>
      </c>
      <c r="AE206" s="8">
        <v>0</v>
      </c>
      <c r="AF206" s="8" t="s">
        <v>298</v>
      </c>
      <c r="AG206" s="1" t="s">
        <v>123</v>
      </c>
      <c r="AH206" s="1" t="s">
        <v>74</v>
      </c>
      <c r="AI206" s="1">
        <v>2</v>
      </c>
      <c r="AJ206" s="3">
        <v>45771</v>
      </c>
      <c r="AK206" s="3">
        <v>0</v>
      </c>
      <c r="AL206" s="3">
        <v>45762</v>
      </c>
      <c r="AM206" s="3">
        <v>45769</v>
      </c>
      <c r="AN206" s="3">
        <v>45770</v>
      </c>
      <c r="AO206" s="3">
        <v>45770</v>
      </c>
      <c r="AP206" s="3">
        <v>45766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822.3052444444445</v>
      </c>
    </row>
    <row r="207" spans="1:56" ht="28.5" customHeight="1" x14ac:dyDescent="0.45">
      <c r="A207" s="3">
        <v>45724</v>
      </c>
      <c r="B207" s="14" t="s">
        <v>602</v>
      </c>
      <c r="C207" s="9" t="s">
        <v>86</v>
      </c>
      <c r="D207" s="13" t="s">
        <v>527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329</v>
      </c>
      <c r="T207" s="12">
        <v>45771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82</v>
      </c>
      <c r="AA207" s="8">
        <v>10756.900000000001</v>
      </c>
      <c r="AB207" s="8">
        <v>0</v>
      </c>
      <c r="AC207" s="8">
        <v>10756.900000000001</v>
      </c>
      <c r="AD207" s="8">
        <v>0</v>
      </c>
      <c r="AE207" s="8">
        <v>0</v>
      </c>
      <c r="AF207" s="8" t="s">
        <v>298</v>
      </c>
      <c r="AG207" s="1" t="s">
        <v>123</v>
      </c>
      <c r="AH207" s="1" t="s">
        <v>74</v>
      </c>
      <c r="AI207" s="1">
        <v>2</v>
      </c>
      <c r="AJ207" s="3">
        <v>45771</v>
      </c>
      <c r="AK207" s="3">
        <v>0</v>
      </c>
      <c r="AL207" s="3">
        <v>45762</v>
      </c>
      <c r="AM207" s="3">
        <v>45769</v>
      </c>
      <c r="AN207" s="3">
        <v>45770</v>
      </c>
      <c r="AO207" s="3">
        <v>45770</v>
      </c>
      <c r="AP207" s="3">
        <v>45766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822.3052444444445</v>
      </c>
    </row>
    <row r="208" spans="1:56" ht="28.5" customHeight="1" x14ac:dyDescent="0.45">
      <c r="A208" s="3">
        <v>45731</v>
      </c>
      <c r="B208" s="14" t="s">
        <v>138</v>
      </c>
      <c r="C208" s="9" t="s">
        <v>86</v>
      </c>
      <c r="D208" s="13" t="s">
        <v>613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232</v>
      </c>
      <c r="T208" s="12">
        <v>45772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 t="s">
        <v>243</v>
      </c>
      <c r="AG208" s="1" t="s">
        <v>123</v>
      </c>
      <c r="AH208" s="1" t="s">
        <v>74</v>
      </c>
      <c r="AI208" s="1">
        <v>2</v>
      </c>
      <c r="AJ208" s="3">
        <v>45772</v>
      </c>
      <c r="AK208" s="3">
        <v>0</v>
      </c>
      <c r="AL208" s="3">
        <v>45763</v>
      </c>
      <c r="AM208" s="3">
        <v>45770</v>
      </c>
      <c r="AN208" s="3">
        <v>45771</v>
      </c>
      <c r="AO208" s="3">
        <v>45771</v>
      </c>
      <c r="AP208" s="3">
        <v>45767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822.3052444444445</v>
      </c>
    </row>
    <row r="209" spans="1:56" ht="28.5" customHeight="1" x14ac:dyDescent="0.45">
      <c r="A209" s="3">
        <v>0</v>
      </c>
      <c r="B209" s="14" t="s">
        <v>138</v>
      </c>
      <c r="C209" s="9" t="s">
        <v>86</v>
      </c>
      <c r="D209" s="13" t="s">
        <v>311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45759</v>
      </c>
      <c r="U209" s="11">
        <v>15000</v>
      </c>
      <c r="V209" s="10">
        <v>0</v>
      </c>
      <c r="W209" s="10">
        <v>15000</v>
      </c>
      <c r="X209" s="10">
        <v>0</v>
      </c>
      <c r="Y209" s="10">
        <v>15750</v>
      </c>
      <c r="Z209" s="9" t="s">
        <v>82</v>
      </c>
      <c r="AA209" s="8">
        <v>16135.350000000002</v>
      </c>
      <c r="AB209" s="8">
        <v>0</v>
      </c>
      <c r="AC209" s="8">
        <v>16135.350000000002</v>
      </c>
      <c r="AD209" s="8">
        <v>0</v>
      </c>
      <c r="AE209" s="8">
        <v>0</v>
      </c>
      <c r="AF209" s="8" t="s">
        <v>312</v>
      </c>
      <c r="AG209" s="1" t="s">
        <v>61</v>
      </c>
      <c r="AH209" s="1" t="s">
        <v>74</v>
      </c>
      <c r="AI209" s="1">
        <v>2</v>
      </c>
      <c r="AJ209" s="3">
        <v>45759</v>
      </c>
      <c r="AK209" s="3">
        <v>0</v>
      </c>
      <c r="AL209" s="3">
        <v>45750</v>
      </c>
      <c r="AM209" s="3">
        <v>45757</v>
      </c>
      <c r="AN209" s="3">
        <v>45758</v>
      </c>
      <c r="AO209" s="3">
        <v>45758</v>
      </c>
      <c r="AP209" s="3">
        <v>45754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1233.4578666666669</v>
      </c>
    </row>
    <row r="210" spans="1:56" ht="28.5" customHeight="1" x14ac:dyDescent="0.45">
      <c r="A210" s="3">
        <v>0</v>
      </c>
      <c r="B210" s="14" t="s">
        <v>138</v>
      </c>
      <c r="C210" s="9" t="s">
        <v>86</v>
      </c>
      <c r="D210" s="13" t="s">
        <v>314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45764</v>
      </c>
      <c r="U210" s="11">
        <v>14000</v>
      </c>
      <c r="V210" s="10">
        <v>0</v>
      </c>
      <c r="W210" s="10">
        <v>14000</v>
      </c>
      <c r="X210" s="10">
        <v>0</v>
      </c>
      <c r="Y210" s="10">
        <v>14700</v>
      </c>
      <c r="Z210" s="9" t="s">
        <v>82</v>
      </c>
      <c r="AA210" s="8">
        <v>15059.660000000002</v>
      </c>
      <c r="AB210" s="8">
        <v>0</v>
      </c>
      <c r="AC210" s="8">
        <v>15059.660000000002</v>
      </c>
      <c r="AD210" s="8">
        <v>0</v>
      </c>
      <c r="AE210" s="8">
        <v>0</v>
      </c>
      <c r="AF210" s="8" t="s">
        <v>312</v>
      </c>
      <c r="AG210" s="1" t="s">
        <v>61</v>
      </c>
      <c r="AH210" s="1" t="s">
        <v>74</v>
      </c>
      <c r="AI210" s="1">
        <v>2</v>
      </c>
      <c r="AJ210" s="3">
        <v>45764</v>
      </c>
      <c r="AK210" s="3">
        <v>0</v>
      </c>
      <c r="AL210" s="3">
        <v>45755</v>
      </c>
      <c r="AM210" s="3">
        <v>45762</v>
      </c>
      <c r="AN210" s="3">
        <v>45763</v>
      </c>
      <c r="AO210" s="3">
        <v>45763</v>
      </c>
      <c r="AP210" s="3">
        <v>45759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1151.2273422222224</v>
      </c>
    </row>
    <row r="211" spans="1:56" ht="28.5" customHeight="1" x14ac:dyDescent="0.45">
      <c r="A211" s="3">
        <v>0</v>
      </c>
      <c r="B211" s="14" t="s">
        <v>138</v>
      </c>
      <c r="C211" s="9" t="s">
        <v>86</v>
      </c>
      <c r="D211" s="13" t="s">
        <v>647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45757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312</v>
      </c>
      <c r="AG211" s="1" t="s">
        <v>123</v>
      </c>
      <c r="AH211" s="1" t="s">
        <v>74</v>
      </c>
      <c r="AI211" s="1">
        <v>2</v>
      </c>
      <c r="AJ211" s="3">
        <v>45757</v>
      </c>
      <c r="AK211" s="3">
        <v>0</v>
      </c>
      <c r="AL211" s="3">
        <v>45748</v>
      </c>
      <c r="AM211" s="3">
        <v>45755</v>
      </c>
      <c r="AN211" s="3">
        <v>45756</v>
      </c>
      <c r="AO211" s="3">
        <v>45756</v>
      </c>
      <c r="AP211" s="3">
        <v>45752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411.15262222222225</v>
      </c>
    </row>
    <row r="212" spans="1:56" ht="28.5" customHeight="1" x14ac:dyDescent="0.45">
      <c r="A212" s="3" t="s">
        <v>146</v>
      </c>
      <c r="B212" s="14" t="s">
        <v>146</v>
      </c>
      <c r="C212" s="9" t="s">
        <v>86</v>
      </c>
      <c r="D212" s="13" t="s">
        <v>61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45777</v>
      </c>
      <c r="U212" s="11">
        <v>66000</v>
      </c>
      <c r="V212" s="10">
        <v>0</v>
      </c>
      <c r="W212" s="10">
        <v>66000</v>
      </c>
      <c r="X212" s="10">
        <v>0</v>
      </c>
      <c r="Y212" s="10">
        <v>69300</v>
      </c>
      <c r="Z212" s="9" t="s">
        <v>82</v>
      </c>
      <c r="AA212" s="8">
        <v>70995.540000000008</v>
      </c>
      <c r="AB212" s="8">
        <v>0</v>
      </c>
      <c r="AC212" s="8">
        <v>70995.540000000008</v>
      </c>
      <c r="AD212" s="8">
        <v>0</v>
      </c>
      <c r="AE212" s="8">
        <v>0</v>
      </c>
      <c r="AF212" s="8">
        <v>0</v>
      </c>
      <c r="AG212" s="1" t="s">
        <v>123</v>
      </c>
      <c r="AH212" s="1" t="s">
        <v>74</v>
      </c>
      <c r="AI212" s="1">
        <v>2</v>
      </c>
      <c r="AJ212" s="3">
        <v>45777</v>
      </c>
      <c r="AK212" s="3">
        <v>0</v>
      </c>
      <c r="AL212" s="3">
        <v>45768</v>
      </c>
      <c r="AM212" s="3">
        <v>45775</v>
      </c>
      <c r="AN212" s="3">
        <v>45776</v>
      </c>
      <c r="AO212" s="3">
        <v>45776</v>
      </c>
      <c r="AP212" s="3">
        <v>45772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5427.2146133333345</v>
      </c>
    </row>
    <row r="213" spans="1:56" ht="28.5" customHeight="1" x14ac:dyDescent="0.45">
      <c r="A213" s="3" t="s">
        <v>146</v>
      </c>
      <c r="B213" s="14" t="s">
        <v>146</v>
      </c>
      <c r="C213" s="9" t="s">
        <v>152</v>
      </c>
      <c r="D213" s="13" t="s">
        <v>61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112</v>
      </c>
      <c r="T213" s="12">
        <v>45777</v>
      </c>
      <c r="U213" s="11">
        <v>160000</v>
      </c>
      <c r="V213" s="10">
        <v>0</v>
      </c>
      <c r="W213" s="10">
        <v>160000</v>
      </c>
      <c r="X213" s="10">
        <v>0</v>
      </c>
      <c r="Y213" s="10">
        <v>168000</v>
      </c>
      <c r="Z213" s="9" t="s">
        <v>82</v>
      </c>
      <c r="AA213" s="8">
        <v>167640</v>
      </c>
      <c r="AB213" s="8">
        <v>0</v>
      </c>
      <c r="AC213" s="8">
        <v>167640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74</v>
      </c>
      <c r="AI213" s="1">
        <v>2</v>
      </c>
      <c r="AJ213" s="3">
        <v>45777</v>
      </c>
      <c r="AK213" s="3">
        <v>0</v>
      </c>
      <c r="AL213" s="3">
        <v>45768</v>
      </c>
      <c r="AM213" s="3">
        <v>45775</v>
      </c>
      <c r="AN213" s="3">
        <v>45776</v>
      </c>
      <c r="AO213" s="3">
        <v>45776</v>
      </c>
      <c r="AP213" s="3">
        <v>45772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12815.146666666666</v>
      </c>
    </row>
    <row r="214" spans="1:56" ht="28.5" customHeight="1" x14ac:dyDescent="0.45">
      <c r="A214" s="3">
        <v>45731</v>
      </c>
      <c r="B214" s="14" t="s">
        <v>138</v>
      </c>
      <c r="C214" s="9" t="s">
        <v>86</v>
      </c>
      <c r="D214" s="13" t="s">
        <v>612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232</v>
      </c>
      <c r="T214" s="12">
        <v>45779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82</v>
      </c>
      <c r="AA214" s="8">
        <v>10756.900000000001</v>
      </c>
      <c r="AB214" s="8">
        <v>0</v>
      </c>
      <c r="AC214" s="8">
        <v>10756.900000000001</v>
      </c>
      <c r="AD214" s="8">
        <v>0</v>
      </c>
      <c r="AE214" s="8">
        <v>0</v>
      </c>
      <c r="AF214" s="8" t="s">
        <v>243</v>
      </c>
      <c r="AG214" s="1" t="s">
        <v>123</v>
      </c>
      <c r="AH214" s="1" t="s">
        <v>74</v>
      </c>
      <c r="AI214" s="1">
        <v>2</v>
      </c>
      <c r="AJ214" s="3">
        <v>45779</v>
      </c>
      <c r="AK214" s="3">
        <v>0</v>
      </c>
      <c r="AL214" s="3">
        <v>45770</v>
      </c>
      <c r="AM214" s="3">
        <v>45777</v>
      </c>
      <c r="AN214" s="3">
        <v>45778</v>
      </c>
      <c r="AO214" s="3">
        <v>45778</v>
      </c>
      <c r="AP214" s="3">
        <v>45774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822.3052444444445</v>
      </c>
    </row>
    <row r="215" spans="1:56" ht="28.5" customHeight="1" x14ac:dyDescent="0.45">
      <c r="A215" s="3">
        <v>45731</v>
      </c>
      <c r="B215" s="14" t="s">
        <v>138</v>
      </c>
      <c r="C215" s="9" t="s">
        <v>86</v>
      </c>
      <c r="D215" s="13" t="s">
        <v>617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232</v>
      </c>
      <c r="T215" s="12">
        <v>45779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 t="s">
        <v>243</v>
      </c>
      <c r="AG215" s="1" t="s">
        <v>123</v>
      </c>
      <c r="AH215" s="1" t="s">
        <v>74</v>
      </c>
      <c r="AI215" s="1">
        <v>2</v>
      </c>
      <c r="AJ215" s="3">
        <v>45779</v>
      </c>
      <c r="AK215" s="3">
        <v>0</v>
      </c>
      <c r="AL215" s="3">
        <v>45770</v>
      </c>
      <c r="AM215" s="3">
        <v>45777</v>
      </c>
      <c r="AN215" s="3">
        <v>45778</v>
      </c>
      <c r="AO215" s="3">
        <v>45778</v>
      </c>
      <c r="AP215" s="3">
        <v>45774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822.3052444444445</v>
      </c>
    </row>
    <row r="216" spans="1:56" ht="28.5" customHeight="1" x14ac:dyDescent="0.45">
      <c r="A216" s="3">
        <v>45731</v>
      </c>
      <c r="B216" s="14" t="s">
        <v>138</v>
      </c>
      <c r="C216" s="9" t="s">
        <v>86</v>
      </c>
      <c r="D216" s="13" t="s">
        <v>623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232</v>
      </c>
      <c r="T216" s="12">
        <v>45779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 t="s">
        <v>243</v>
      </c>
      <c r="AG216" s="1" t="s">
        <v>123</v>
      </c>
      <c r="AH216" s="1" t="s">
        <v>74</v>
      </c>
      <c r="AI216" s="1">
        <v>2</v>
      </c>
      <c r="AJ216" s="3">
        <v>45779</v>
      </c>
      <c r="AK216" s="3">
        <v>0</v>
      </c>
      <c r="AL216" s="3">
        <v>45770</v>
      </c>
      <c r="AM216" s="3">
        <v>45777</v>
      </c>
      <c r="AN216" s="3">
        <v>45778</v>
      </c>
      <c r="AO216" s="3">
        <v>45778</v>
      </c>
      <c r="AP216" s="3">
        <v>45774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822.3052444444445</v>
      </c>
    </row>
    <row r="217" spans="1:56" ht="28.5" customHeight="1" x14ac:dyDescent="0.45">
      <c r="A217" s="3">
        <v>45731</v>
      </c>
      <c r="B217" s="14" t="s">
        <v>138</v>
      </c>
      <c r="C217" s="9" t="s">
        <v>86</v>
      </c>
      <c r="D217" s="13" t="s">
        <v>618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232</v>
      </c>
      <c r="T217" s="12">
        <v>45780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82</v>
      </c>
      <c r="AA217" s="8">
        <v>5378.4500000000007</v>
      </c>
      <c r="AB217" s="8">
        <v>0</v>
      </c>
      <c r="AC217" s="8">
        <v>5378.4500000000007</v>
      </c>
      <c r="AD217" s="8">
        <v>0</v>
      </c>
      <c r="AE217" s="8">
        <v>0</v>
      </c>
      <c r="AF217" s="8" t="s">
        <v>243</v>
      </c>
      <c r="AG217" s="1" t="s">
        <v>123</v>
      </c>
      <c r="AH217" s="1" t="s">
        <v>74</v>
      </c>
      <c r="AI217" s="1">
        <v>2</v>
      </c>
      <c r="AJ217" s="3">
        <v>45780</v>
      </c>
      <c r="AK217" s="3">
        <v>0</v>
      </c>
      <c r="AL217" s="3">
        <v>45771</v>
      </c>
      <c r="AM217" s="3">
        <v>45778</v>
      </c>
      <c r="AN217" s="3">
        <v>45779</v>
      </c>
      <c r="AO217" s="3">
        <v>45779</v>
      </c>
      <c r="AP217" s="3">
        <v>45775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411.15262222222225</v>
      </c>
    </row>
    <row r="218" spans="1:56" ht="28.5" customHeight="1" x14ac:dyDescent="0.45">
      <c r="A218" s="3">
        <v>45731</v>
      </c>
      <c r="B218" s="14" t="s">
        <v>138</v>
      </c>
      <c r="C218" s="9" t="s">
        <v>86</v>
      </c>
      <c r="D218" s="13" t="s">
        <v>624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232</v>
      </c>
      <c r="T218" s="12">
        <v>45785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82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 t="s">
        <v>243</v>
      </c>
      <c r="AG218" s="1" t="s">
        <v>123</v>
      </c>
      <c r="AH218" s="1" t="s">
        <v>74</v>
      </c>
      <c r="AI218" s="1">
        <v>2</v>
      </c>
      <c r="AJ218" s="3">
        <v>45785</v>
      </c>
      <c r="AK218" s="3">
        <v>0</v>
      </c>
      <c r="AL218" s="3">
        <v>45776</v>
      </c>
      <c r="AM218" s="3">
        <v>45783</v>
      </c>
      <c r="AN218" s="3">
        <v>45784</v>
      </c>
      <c r="AO218" s="3">
        <v>45784</v>
      </c>
      <c r="AP218" s="3">
        <v>45780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411.15262222222225</v>
      </c>
    </row>
    <row r="219" spans="1:56" ht="28.5" customHeight="1" x14ac:dyDescent="0.45">
      <c r="A219" s="3">
        <v>45731</v>
      </c>
      <c r="B219" s="14" t="s">
        <v>138</v>
      </c>
      <c r="C219" s="9" t="s">
        <v>86</v>
      </c>
      <c r="D219" s="13" t="s">
        <v>616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232</v>
      </c>
      <c r="T219" s="12">
        <v>45790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82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 t="s">
        <v>243</v>
      </c>
      <c r="AG219" s="1" t="s">
        <v>123</v>
      </c>
      <c r="AH219" s="1" t="s">
        <v>74</v>
      </c>
      <c r="AI219" s="1">
        <v>2</v>
      </c>
      <c r="AJ219" s="3">
        <v>45790</v>
      </c>
      <c r="AK219" s="3">
        <v>0</v>
      </c>
      <c r="AL219" s="3">
        <v>45781</v>
      </c>
      <c r="AM219" s="3">
        <v>45788</v>
      </c>
      <c r="AN219" s="3">
        <v>45789</v>
      </c>
      <c r="AO219" s="3">
        <v>45789</v>
      </c>
      <c r="AP219" s="3">
        <v>45785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411.15262222222225</v>
      </c>
    </row>
    <row r="220" spans="1:56" ht="28.5" customHeight="1" x14ac:dyDescent="0.45">
      <c r="A220" s="3">
        <v>45731</v>
      </c>
      <c r="B220" s="14" t="s">
        <v>138</v>
      </c>
      <c r="C220" s="9" t="s">
        <v>86</v>
      </c>
      <c r="D220" s="13" t="s">
        <v>614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232</v>
      </c>
      <c r="T220" s="12">
        <v>45792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 t="s">
        <v>243</v>
      </c>
      <c r="AG220" s="1" t="s">
        <v>122</v>
      </c>
      <c r="AH220" s="1" t="s">
        <v>74</v>
      </c>
      <c r="AI220" s="1">
        <v>2</v>
      </c>
      <c r="AJ220" s="3">
        <v>45792</v>
      </c>
      <c r="AK220" s="3">
        <v>0</v>
      </c>
      <c r="AL220" s="3">
        <v>45783</v>
      </c>
      <c r="AM220" s="3">
        <v>45790</v>
      </c>
      <c r="AN220" s="3">
        <v>45791</v>
      </c>
      <c r="AO220" s="3">
        <v>45791</v>
      </c>
      <c r="AP220" s="3">
        <v>45787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411.15262222222225</v>
      </c>
    </row>
    <row r="221" spans="1:56" ht="28.5" customHeight="1" x14ac:dyDescent="0.45">
      <c r="A221" s="3">
        <v>45728</v>
      </c>
      <c r="B221" s="14" t="s">
        <v>600</v>
      </c>
      <c r="C221" s="9" t="s">
        <v>86</v>
      </c>
      <c r="D221" s="13" t="s">
        <v>601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232</v>
      </c>
      <c r="T221" s="12">
        <v>45793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82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 t="s">
        <v>243</v>
      </c>
      <c r="AG221" s="1" t="s">
        <v>122</v>
      </c>
      <c r="AH221" s="1" t="s">
        <v>74</v>
      </c>
      <c r="AI221" s="1">
        <v>2</v>
      </c>
      <c r="AJ221" s="3">
        <v>45793</v>
      </c>
      <c r="AK221" s="3">
        <v>0</v>
      </c>
      <c r="AL221" s="3">
        <v>45784</v>
      </c>
      <c r="AM221" s="3">
        <v>45791</v>
      </c>
      <c r="AN221" s="3">
        <v>45792</v>
      </c>
      <c r="AO221" s="3">
        <v>45792</v>
      </c>
      <c r="AP221" s="3">
        <v>45788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411.15262222222225</v>
      </c>
    </row>
    <row r="222" spans="1:56" ht="28.5" customHeight="1" x14ac:dyDescent="0.45">
      <c r="A222" s="3">
        <v>45728</v>
      </c>
      <c r="B222" s="14" t="s">
        <v>600</v>
      </c>
      <c r="C222" s="9" t="s">
        <v>86</v>
      </c>
      <c r="D222" s="13" t="s">
        <v>250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232</v>
      </c>
      <c r="T222" s="12">
        <v>45793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243</v>
      </c>
      <c r="AG222" s="1" t="s">
        <v>122</v>
      </c>
      <c r="AH222" s="1" t="s">
        <v>74</v>
      </c>
      <c r="AI222" s="1">
        <v>2</v>
      </c>
      <c r="AJ222" s="3">
        <v>45793</v>
      </c>
      <c r="AK222" s="3">
        <v>0</v>
      </c>
      <c r="AL222" s="3">
        <v>45784</v>
      </c>
      <c r="AM222" s="3">
        <v>45791</v>
      </c>
      <c r="AN222" s="3">
        <v>45792</v>
      </c>
      <c r="AO222" s="3">
        <v>45792</v>
      </c>
      <c r="AP222" s="3">
        <v>45788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411.15262222222225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20</v>
      </c>
      <c r="F223" s="9">
        <v>37</v>
      </c>
      <c r="G223" s="9">
        <v>0</v>
      </c>
      <c r="H223" s="9">
        <v>0</v>
      </c>
      <c r="I223" s="9">
        <v>80</v>
      </c>
      <c r="J223" s="9" t="s">
        <v>57</v>
      </c>
      <c r="K223" s="9">
        <v>3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82</v>
      </c>
      <c r="AA223" s="8">
        <v>1278677.1733999997</v>
      </c>
      <c r="AB223" s="8">
        <v>65538.972500000003</v>
      </c>
      <c r="AC223" s="8">
        <v>1213138.2008999996</v>
      </c>
      <c r="AD223" s="8">
        <v>0</v>
      </c>
      <c r="AE223" s="8">
        <v>0</v>
      </c>
      <c r="AF223" s="8" t="s">
        <v>58</v>
      </c>
      <c r="AG223" s="1" t="s">
        <v>122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0</v>
      </c>
    </row>
    <row r="224" spans="1:56" ht="28.5" customHeight="1" x14ac:dyDescent="0.45">
      <c r="A224" s="3">
        <v>45735</v>
      </c>
      <c r="B224" s="14" t="s">
        <v>138</v>
      </c>
      <c r="C224" s="9" t="s">
        <v>195</v>
      </c>
      <c r="D224" s="13" t="s">
        <v>59</v>
      </c>
      <c r="E224" s="9">
        <v>21</v>
      </c>
      <c r="F224" s="9">
        <v>38</v>
      </c>
      <c r="G224" s="9" t="s">
        <v>60</v>
      </c>
      <c r="H224" s="9">
        <v>0</v>
      </c>
      <c r="I224" s="9">
        <v>69</v>
      </c>
      <c r="J224" s="9" t="s">
        <v>57</v>
      </c>
      <c r="K224" s="9">
        <v>5</v>
      </c>
      <c r="L224" s="9" t="s">
        <v>93</v>
      </c>
      <c r="M224" s="10">
        <v>22</v>
      </c>
      <c r="N224" s="9">
        <v>41</v>
      </c>
      <c r="O224" s="9">
        <v>40</v>
      </c>
      <c r="P224" s="10">
        <v>222.53168396799998</v>
      </c>
      <c r="Q224" s="10">
        <v>0</v>
      </c>
      <c r="R224" s="10">
        <v>222.53168396799998</v>
      </c>
      <c r="S224" s="9" t="s">
        <v>71</v>
      </c>
      <c r="T224" s="12">
        <v>45738</v>
      </c>
      <c r="U224" s="11">
        <v>10000</v>
      </c>
      <c r="V224" s="10">
        <v>0</v>
      </c>
      <c r="W224" s="10">
        <v>10000</v>
      </c>
      <c r="X224" s="10">
        <v>0</v>
      </c>
      <c r="Y224" s="10">
        <v>0</v>
      </c>
      <c r="Z224" s="9" t="s">
        <v>140</v>
      </c>
      <c r="AA224" s="8">
        <v>11036.3</v>
      </c>
      <c r="AB224" s="8">
        <v>11036.3</v>
      </c>
      <c r="AC224" s="8">
        <v>0</v>
      </c>
      <c r="AD224" s="8">
        <v>0</v>
      </c>
      <c r="AE224" s="8">
        <v>0</v>
      </c>
      <c r="AF224" s="8">
        <v>0</v>
      </c>
      <c r="AG224" s="1" t="s">
        <v>125</v>
      </c>
      <c r="AH224" s="1" t="s">
        <v>77</v>
      </c>
      <c r="AI224" s="1">
        <v>3</v>
      </c>
      <c r="AJ224" s="3">
        <v>45738</v>
      </c>
      <c r="AK224" s="3">
        <v>0</v>
      </c>
      <c r="AL224" s="3">
        <v>0</v>
      </c>
      <c r="AM224" s="3">
        <v>0</v>
      </c>
      <c r="AN224" s="3">
        <v>0</v>
      </c>
      <c r="AO224" s="3">
        <v>45735</v>
      </c>
      <c r="AP224" s="3">
        <v>45733</v>
      </c>
      <c r="AQ224" s="3">
        <v>45736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0</v>
      </c>
    </row>
    <row r="225" spans="1:56" ht="28.5" customHeight="1" x14ac:dyDescent="0.45">
      <c r="A225" s="3">
        <v>45735</v>
      </c>
      <c r="B225" s="14" t="s">
        <v>138</v>
      </c>
      <c r="C225" s="9" t="s">
        <v>195</v>
      </c>
      <c r="D225" s="13" t="s">
        <v>59</v>
      </c>
      <c r="E225" s="9">
        <v>21</v>
      </c>
      <c r="F225" s="9">
        <v>38</v>
      </c>
      <c r="G225" s="9" t="s">
        <v>60</v>
      </c>
      <c r="H225" s="9">
        <v>0</v>
      </c>
      <c r="I225" s="9">
        <v>69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45738</v>
      </c>
      <c r="U225" s="11">
        <v>10000</v>
      </c>
      <c r="V225" s="10">
        <v>0</v>
      </c>
      <c r="W225" s="10">
        <v>10000</v>
      </c>
      <c r="X225" s="10">
        <v>0</v>
      </c>
      <c r="Y225" s="10">
        <v>0</v>
      </c>
      <c r="Z225" s="9" t="s">
        <v>140</v>
      </c>
      <c r="AA225" s="8">
        <v>11036.3</v>
      </c>
      <c r="AB225" s="8">
        <v>11036.3</v>
      </c>
      <c r="AC225" s="8">
        <v>0</v>
      </c>
      <c r="AD225" s="8">
        <v>0</v>
      </c>
      <c r="AE225" s="8">
        <v>0</v>
      </c>
      <c r="AF225" s="8">
        <v>0</v>
      </c>
      <c r="AG225" s="1" t="s">
        <v>125</v>
      </c>
      <c r="AH225" s="1" t="s">
        <v>77</v>
      </c>
      <c r="AI225" s="1">
        <v>2</v>
      </c>
      <c r="AJ225" s="3">
        <v>45738</v>
      </c>
      <c r="AK225" s="3">
        <v>0</v>
      </c>
      <c r="AL225" s="3">
        <v>0</v>
      </c>
      <c r="AM225" s="3">
        <v>0</v>
      </c>
      <c r="AN225" s="3">
        <v>0</v>
      </c>
      <c r="AO225" s="3">
        <v>45736</v>
      </c>
      <c r="AP225" s="3">
        <v>45733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 t="s">
        <v>559</v>
      </c>
      <c r="AZ225" s="2">
        <v>0</v>
      </c>
      <c r="BA225" s="2">
        <v>0</v>
      </c>
      <c r="BB225" s="2">
        <v>0</v>
      </c>
      <c r="BC225" s="1" t="s">
        <v>105</v>
      </c>
      <c r="BD225" s="56">
        <v>0</v>
      </c>
    </row>
    <row r="226" spans="1:56" ht="28.5" customHeight="1" x14ac:dyDescent="0.45">
      <c r="A226" s="3" t="s">
        <v>146</v>
      </c>
      <c r="B226" s="14" t="s">
        <v>146</v>
      </c>
      <c r="C226" s="9" t="s">
        <v>273</v>
      </c>
      <c r="D226" s="13" t="s">
        <v>275</v>
      </c>
      <c r="E226" s="9">
        <v>21</v>
      </c>
      <c r="F226" s="9">
        <v>34</v>
      </c>
      <c r="G226" s="9" t="s">
        <v>60</v>
      </c>
      <c r="H226" s="9">
        <v>0</v>
      </c>
      <c r="I226" s="9">
        <v>60</v>
      </c>
      <c r="J226" s="9" t="s">
        <v>57</v>
      </c>
      <c r="K226" s="9">
        <v>5</v>
      </c>
      <c r="L226" s="9" t="s">
        <v>93</v>
      </c>
      <c r="M226" s="10">
        <v>22</v>
      </c>
      <c r="N226" s="9">
        <v>36</v>
      </c>
      <c r="O226" s="9">
        <v>40</v>
      </c>
      <c r="P226" s="10">
        <v>195.39367372799995</v>
      </c>
      <c r="Q226" s="10">
        <v>0</v>
      </c>
      <c r="R226" s="10">
        <v>195.39367372799995</v>
      </c>
      <c r="S226" s="9" t="s">
        <v>67</v>
      </c>
      <c r="T226" s="12">
        <v>45777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140</v>
      </c>
      <c r="AA226" s="8">
        <v>9918.7000000000007</v>
      </c>
      <c r="AB226" s="8">
        <v>0</v>
      </c>
      <c r="AC226" s="8">
        <v>9918.7000000000007</v>
      </c>
      <c r="AD226" s="8">
        <v>0</v>
      </c>
      <c r="AE226" s="8">
        <v>0</v>
      </c>
      <c r="AF226" s="8">
        <v>0</v>
      </c>
      <c r="AG226" s="1" t="s">
        <v>122</v>
      </c>
      <c r="AH226" s="1" t="s">
        <v>72</v>
      </c>
      <c r="AI226" s="1">
        <v>3</v>
      </c>
      <c r="AJ226" s="3">
        <v>45777</v>
      </c>
      <c r="AK226" s="3">
        <v>0</v>
      </c>
      <c r="AL226" s="3">
        <v>45767</v>
      </c>
      <c r="AM226" s="3">
        <v>45774</v>
      </c>
      <c r="AN226" s="3">
        <v>45775</v>
      </c>
      <c r="AO226" s="3">
        <v>45775</v>
      </c>
      <c r="AP226" s="3">
        <v>45772</v>
      </c>
      <c r="AQ226" s="3">
        <v>45776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676.95127500000001</v>
      </c>
    </row>
    <row r="227" spans="1:56" ht="28.5" customHeight="1" x14ac:dyDescent="0.45">
      <c r="A227" s="3" t="s">
        <v>146</v>
      </c>
      <c r="B227" s="14" t="s">
        <v>146</v>
      </c>
      <c r="C227" s="9" t="s">
        <v>195</v>
      </c>
      <c r="D227" s="13" t="s">
        <v>59</v>
      </c>
      <c r="E227" s="9">
        <v>21</v>
      </c>
      <c r="F227" s="9">
        <v>38</v>
      </c>
      <c r="G227" s="9" t="s">
        <v>60</v>
      </c>
      <c r="H227" s="9">
        <v>0</v>
      </c>
      <c r="I227" s="9">
        <v>69</v>
      </c>
      <c r="J227" s="9" t="s">
        <v>57</v>
      </c>
      <c r="K227" s="9">
        <v>5</v>
      </c>
      <c r="L227" s="9" t="s">
        <v>93</v>
      </c>
      <c r="M227" s="10">
        <v>22</v>
      </c>
      <c r="N227" s="9">
        <v>41</v>
      </c>
      <c r="O227" s="9">
        <v>40</v>
      </c>
      <c r="P227" s="10">
        <v>445.06336793599996</v>
      </c>
      <c r="Q227" s="10">
        <v>0</v>
      </c>
      <c r="R227" s="10">
        <v>445.06336793599996</v>
      </c>
      <c r="S227" s="9" t="s">
        <v>71</v>
      </c>
      <c r="T227" s="12">
        <v>45777</v>
      </c>
      <c r="U227" s="11">
        <v>20000</v>
      </c>
      <c r="V227" s="10">
        <v>0</v>
      </c>
      <c r="W227" s="10">
        <v>20000</v>
      </c>
      <c r="X227" s="10">
        <v>0</v>
      </c>
      <c r="Y227" s="10">
        <v>0</v>
      </c>
      <c r="Z227" s="9" t="s">
        <v>140</v>
      </c>
      <c r="AA227" s="8">
        <v>22072.6</v>
      </c>
      <c r="AB227" s="8">
        <v>0</v>
      </c>
      <c r="AC227" s="8">
        <v>22072.6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77</v>
      </c>
      <c r="AI227" s="1">
        <v>3</v>
      </c>
      <c r="AJ227" s="3">
        <v>45777</v>
      </c>
      <c r="AK227" s="3">
        <v>0</v>
      </c>
      <c r="AL227" s="3">
        <v>0</v>
      </c>
      <c r="AM227" s="3">
        <v>0</v>
      </c>
      <c r="AN227" s="3">
        <v>0</v>
      </c>
      <c r="AO227" s="3">
        <v>45774</v>
      </c>
      <c r="AP227" s="3">
        <v>45772</v>
      </c>
      <c r="AQ227" s="3">
        <v>45775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1506.4549499999996</v>
      </c>
    </row>
    <row r="228" spans="1:56" ht="28.5" customHeight="1" x14ac:dyDescent="0.45">
      <c r="A228" s="3" t="s">
        <v>146</v>
      </c>
      <c r="B228" s="14" t="s">
        <v>146</v>
      </c>
      <c r="C228" s="9" t="s">
        <v>195</v>
      </c>
      <c r="D228" s="13" t="s">
        <v>59</v>
      </c>
      <c r="E228" s="9">
        <v>21</v>
      </c>
      <c r="F228" s="9">
        <v>38</v>
      </c>
      <c r="G228" s="9" t="s">
        <v>60</v>
      </c>
      <c r="H228" s="9">
        <v>0</v>
      </c>
      <c r="I228" s="9">
        <v>69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45777</v>
      </c>
      <c r="U228" s="11">
        <v>20000</v>
      </c>
      <c r="V228" s="10">
        <v>0</v>
      </c>
      <c r="W228" s="10">
        <v>20000</v>
      </c>
      <c r="X228" s="10">
        <v>0</v>
      </c>
      <c r="Y228" s="10">
        <v>0</v>
      </c>
      <c r="Z228" s="9" t="s">
        <v>140</v>
      </c>
      <c r="AA228" s="8">
        <v>22072.6</v>
      </c>
      <c r="AB228" s="8">
        <v>0</v>
      </c>
      <c r="AC228" s="8">
        <v>22072.6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77</v>
      </c>
      <c r="AI228" s="1">
        <v>2</v>
      </c>
      <c r="AJ228" s="3">
        <v>45777</v>
      </c>
      <c r="AK228" s="3">
        <v>0</v>
      </c>
      <c r="AL228" s="3">
        <v>0</v>
      </c>
      <c r="AM228" s="3">
        <v>0</v>
      </c>
      <c r="AN228" s="3">
        <v>0</v>
      </c>
      <c r="AO228" s="3">
        <v>45775</v>
      </c>
      <c r="AP228" s="3">
        <v>45772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1506.4549499999996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21</v>
      </c>
      <c r="F229" s="9">
        <v>37</v>
      </c>
      <c r="G229" s="9" t="s">
        <v>60</v>
      </c>
      <c r="H229" s="9">
        <v>0</v>
      </c>
      <c r="I229" s="9">
        <v>67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140</v>
      </c>
      <c r="AA229" s="8">
        <v>76136.5</v>
      </c>
      <c r="AB229" s="8">
        <v>22072.6</v>
      </c>
      <c r="AC229" s="8">
        <v>54063.899999999994</v>
      </c>
      <c r="AD229" s="8">
        <v>0</v>
      </c>
      <c r="AE229" s="8">
        <v>0</v>
      </c>
      <c r="AF229" s="8" t="s">
        <v>58</v>
      </c>
      <c r="AG229" s="1" t="s">
        <v>124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0</v>
      </c>
    </row>
    <row r="230" spans="1:56" ht="28.5" customHeight="1" x14ac:dyDescent="0.45">
      <c r="A230" s="3">
        <v>45727</v>
      </c>
      <c r="B230" s="14" t="s">
        <v>603</v>
      </c>
      <c r="C230" s="9" t="s">
        <v>115</v>
      </c>
      <c r="D230" s="13" t="s">
        <v>555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45741</v>
      </c>
      <c r="U230" s="11">
        <v>5000</v>
      </c>
      <c r="V230" s="10">
        <v>0</v>
      </c>
      <c r="W230" s="10">
        <v>5000</v>
      </c>
      <c r="X230" s="10">
        <v>21150</v>
      </c>
      <c r="Y230" s="10">
        <v>0</v>
      </c>
      <c r="Z230" s="9" t="s">
        <v>128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124</v>
      </c>
      <c r="AH230" s="1" t="s">
        <v>68</v>
      </c>
      <c r="AI230" s="1">
        <v>4</v>
      </c>
      <c r="AJ230" s="3">
        <v>45741</v>
      </c>
      <c r="AK230" s="3">
        <v>45737</v>
      </c>
      <c r="AL230" s="3">
        <v>45731</v>
      </c>
      <c r="AM230" s="3">
        <v>45738</v>
      </c>
      <c r="AN230" s="3">
        <v>45739</v>
      </c>
      <c r="AO230" s="3">
        <v>45739</v>
      </c>
      <c r="AP230" s="3">
        <v>45736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129</v>
      </c>
      <c r="BD230" s="56">
        <v>0</v>
      </c>
    </row>
    <row r="231" spans="1:56" ht="28.5" customHeight="1" x14ac:dyDescent="0.45">
      <c r="A231" s="3">
        <v>45727</v>
      </c>
      <c r="B231" s="14" t="s">
        <v>603</v>
      </c>
      <c r="C231" s="9" t="s">
        <v>115</v>
      </c>
      <c r="D231" s="13" t="s">
        <v>262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45741</v>
      </c>
      <c r="U231" s="11">
        <v>30000</v>
      </c>
      <c r="V231" s="10">
        <v>0</v>
      </c>
      <c r="W231" s="10">
        <v>30000</v>
      </c>
      <c r="X231" s="10">
        <v>30700</v>
      </c>
      <c r="Y231" s="10">
        <v>0</v>
      </c>
      <c r="Z231" s="9" t="s">
        <v>128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125</v>
      </c>
      <c r="AH231" s="1" t="s">
        <v>68</v>
      </c>
      <c r="AI231" s="1">
        <v>4</v>
      </c>
      <c r="AJ231" s="3">
        <v>45741</v>
      </c>
      <c r="AK231" s="3">
        <v>45737</v>
      </c>
      <c r="AL231" s="3">
        <v>45731</v>
      </c>
      <c r="AM231" s="3">
        <v>45738</v>
      </c>
      <c r="AN231" s="3">
        <v>45739</v>
      </c>
      <c r="AO231" s="3">
        <v>45739</v>
      </c>
      <c r="AP231" s="3">
        <v>45736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129</v>
      </c>
      <c r="BD231" s="56">
        <v>0</v>
      </c>
    </row>
    <row r="232" spans="1:56" ht="28.5" customHeight="1" x14ac:dyDescent="0.45">
      <c r="A232" s="3">
        <v>45727</v>
      </c>
      <c r="B232" s="14" t="s">
        <v>581</v>
      </c>
      <c r="C232" s="9" t="s">
        <v>115</v>
      </c>
      <c r="D232" s="13" t="s">
        <v>296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45741</v>
      </c>
      <c r="U232" s="11">
        <v>5000</v>
      </c>
      <c r="V232" s="10">
        <v>0</v>
      </c>
      <c r="W232" s="10">
        <v>5000</v>
      </c>
      <c r="X232" s="10">
        <v>5400</v>
      </c>
      <c r="Y232" s="10">
        <v>0</v>
      </c>
      <c r="Z232" s="9" t="s">
        <v>128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61</v>
      </c>
      <c r="AH232" s="1" t="s">
        <v>68</v>
      </c>
      <c r="AI232" s="1">
        <v>4</v>
      </c>
      <c r="AJ232" s="3">
        <v>45741</v>
      </c>
      <c r="AK232" s="3">
        <v>45737</v>
      </c>
      <c r="AL232" s="3">
        <v>45731</v>
      </c>
      <c r="AM232" s="3">
        <v>45738</v>
      </c>
      <c r="AN232" s="3">
        <v>45739</v>
      </c>
      <c r="AO232" s="3">
        <v>45739</v>
      </c>
      <c r="AP232" s="3">
        <v>45736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129</v>
      </c>
      <c r="BD232" s="56">
        <v>0</v>
      </c>
    </row>
    <row r="233" spans="1:56" ht="28.5" customHeight="1" x14ac:dyDescent="0.45">
      <c r="A233" s="3">
        <v>45727</v>
      </c>
      <c r="B233" s="14" t="s">
        <v>581</v>
      </c>
      <c r="C233" s="9" t="s">
        <v>115</v>
      </c>
      <c r="D233" s="13" t="s">
        <v>556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67</v>
      </c>
      <c r="T233" s="12">
        <v>45741</v>
      </c>
      <c r="U233" s="11">
        <v>15000</v>
      </c>
      <c r="V233" s="10">
        <v>0</v>
      </c>
      <c r="W233" s="10">
        <v>15000</v>
      </c>
      <c r="X233" s="10">
        <v>16000</v>
      </c>
      <c r="Y233" s="10">
        <v>0</v>
      </c>
      <c r="Z233" s="9" t="s">
        <v>128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124</v>
      </c>
      <c r="AH233" s="1" t="s">
        <v>68</v>
      </c>
      <c r="AI233" s="1">
        <v>4</v>
      </c>
      <c r="AJ233" s="3">
        <v>45741</v>
      </c>
      <c r="AK233" s="3">
        <v>45737</v>
      </c>
      <c r="AL233" s="3">
        <v>45731</v>
      </c>
      <c r="AM233" s="3">
        <v>45738</v>
      </c>
      <c r="AN233" s="3">
        <v>45739</v>
      </c>
      <c r="AO233" s="3">
        <v>45739</v>
      </c>
      <c r="AP233" s="3">
        <v>45736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129</v>
      </c>
      <c r="BD233" s="56">
        <v>0</v>
      </c>
    </row>
    <row r="234" spans="1:56" ht="28.5" customHeight="1" x14ac:dyDescent="0.45">
      <c r="A234" s="3">
        <v>45734</v>
      </c>
      <c r="B234" s="14" t="s">
        <v>648</v>
      </c>
      <c r="C234" s="9" t="s">
        <v>115</v>
      </c>
      <c r="D234" s="13" t="s">
        <v>59</v>
      </c>
      <c r="E234" s="9">
        <v>21</v>
      </c>
      <c r="F234" s="9">
        <v>37</v>
      </c>
      <c r="G234" s="9" t="s">
        <v>60</v>
      </c>
      <c r="H234" s="9" t="s">
        <v>76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67</v>
      </c>
      <c r="T234" s="12">
        <v>45741</v>
      </c>
      <c r="U234" s="11">
        <v>20000</v>
      </c>
      <c r="V234" s="10">
        <v>0</v>
      </c>
      <c r="W234" s="10">
        <v>20000</v>
      </c>
      <c r="X234" s="10">
        <v>0</v>
      </c>
      <c r="Y234" s="10">
        <v>0</v>
      </c>
      <c r="Z234" s="9" t="s">
        <v>128</v>
      </c>
      <c r="AA234" s="8">
        <v>21513.800000000003</v>
      </c>
      <c r="AB234" s="8">
        <v>21513.800000000003</v>
      </c>
      <c r="AC234" s="8">
        <v>0</v>
      </c>
      <c r="AD234" s="8">
        <v>21513.800000000003</v>
      </c>
      <c r="AE234" s="8">
        <v>0</v>
      </c>
      <c r="AF234" s="8">
        <v>0</v>
      </c>
      <c r="AG234" s="1" t="s">
        <v>61</v>
      </c>
      <c r="AH234" s="1" t="s">
        <v>163</v>
      </c>
      <c r="AI234" s="1">
        <v>2</v>
      </c>
      <c r="AJ234" s="3">
        <v>45741</v>
      </c>
      <c r="AK234" s="3">
        <v>45739</v>
      </c>
      <c r="AL234" s="3">
        <v>0</v>
      </c>
      <c r="AM234" s="3">
        <v>0</v>
      </c>
      <c r="AN234" s="3">
        <v>0</v>
      </c>
      <c r="AO234" s="3">
        <v>45740</v>
      </c>
      <c r="AP234" s="3">
        <v>45736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158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129</v>
      </c>
      <c r="BD234" s="56">
        <v>0</v>
      </c>
    </row>
    <row r="235" spans="1:56" ht="28.5" customHeight="1" x14ac:dyDescent="0.45">
      <c r="A235" s="3" t="s">
        <v>146</v>
      </c>
      <c r="B235" s="14" t="s">
        <v>146</v>
      </c>
      <c r="C235" s="9" t="s">
        <v>207</v>
      </c>
      <c r="D235" s="13" t="s">
        <v>61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92</v>
      </c>
      <c r="M235" s="10">
        <v>22</v>
      </c>
      <c r="N235" s="9">
        <v>40</v>
      </c>
      <c r="O235" s="9">
        <v>40</v>
      </c>
      <c r="P235" s="10">
        <v>651.31224575999988</v>
      </c>
      <c r="Q235" s="10">
        <v>0</v>
      </c>
      <c r="R235" s="10">
        <v>651.31224575999988</v>
      </c>
      <c r="S235" s="9" t="s">
        <v>114</v>
      </c>
      <c r="T235" s="12">
        <v>45746</v>
      </c>
      <c r="U235" s="11">
        <v>30000</v>
      </c>
      <c r="V235" s="10">
        <v>0</v>
      </c>
      <c r="W235" s="10">
        <v>30000</v>
      </c>
      <c r="X235" s="10">
        <v>0</v>
      </c>
      <c r="Y235" s="10">
        <v>31500</v>
      </c>
      <c r="Z235" s="9" t="s">
        <v>128</v>
      </c>
      <c r="AA235" s="8">
        <v>32270.700000000004</v>
      </c>
      <c r="AB235" s="8">
        <v>32270.700000000004</v>
      </c>
      <c r="AC235" s="8">
        <v>0</v>
      </c>
      <c r="AD235" s="8">
        <v>32270.700000000004</v>
      </c>
      <c r="AE235" s="8">
        <v>0</v>
      </c>
      <c r="AF235" s="8">
        <v>0</v>
      </c>
      <c r="AG235" s="1" t="s">
        <v>61</v>
      </c>
      <c r="AH235" s="1" t="s">
        <v>68</v>
      </c>
      <c r="AI235" s="1">
        <v>4</v>
      </c>
      <c r="AJ235" s="3">
        <v>45746</v>
      </c>
      <c r="AK235" s="3">
        <v>45742</v>
      </c>
      <c r="AL235" s="3">
        <v>45736</v>
      </c>
      <c r="AM235" s="3">
        <v>45743</v>
      </c>
      <c r="AN235" s="3">
        <v>45744</v>
      </c>
      <c r="AO235" s="3">
        <v>45744</v>
      </c>
      <c r="AP235" s="3">
        <v>45741</v>
      </c>
      <c r="AQ235" s="3">
        <v>45745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129</v>
      </c>
      <c r="BD235" s="56">
        <v>0</v>
      </c>
    </row>
    <row r="236" spans="1:56" ht="28.5" customHeight="1" x14ac:dyDescent="0.45">
      <c r="A236" s="3">
        <v>45693</v>
      </c>
      <c r="B236" s="14" t="s">
        <v>401</v>
      </c>
      <c r="C236" s="9" t="s">
        <v>111</v>
      </c>
      <c r="D236" s="13" t="s">
        <v>192</v>
      </c>
      <c r="E236" s="9">
        <v>21</v>
      </c>
      <c r="F236" s="9">
        <v>40</v>
      </c>
      <c r="G236" s="9" t="s">
        <v>60</v>
      </c>
      <c r="H236" s="9" t="s">
        <v>66</v>
      </c>
      <c r="I236" s="9">
        <v>108</v>
      </c>
      <c r="J236" s="9" t="s">
        <v>57</v>
      </c>
      <c r="K236" s="9">
        <v>5</v>
      </c>
      <c r="L236" s="9" t="s">
        <v>91</v>
      </c>
      <c r="M236" s="10">
        <v>22</v>
      </c>
      <c r="N236" s="9">
        <v>42</v>
      </c>
      <c r="O236" s="9">
        <v>40</v>
      </c>
      <c r="P236" s="10">
        <v>113.97964300799998</v>
      </c>
      <c r="Q236" s="10">
        <v>0</v>
      </c>
      <c r="R236" s="10">
        <v>113.97964300799998</v>
      </c>
      <c r="S236" s="9" t="s">
        <v>67</v>
      </c>
      <c r="T236" s="12">
        <v>45754</v>
      </c>
      <c r="U236" s="11">
        <v>5000</v>
      </c>
      <c r="V236" s="10">
        <v>0</v>
      </c>
      <c r="W236" s="10">
        <v>5000</v>
      </c>
      <c r="X236" s="10">
        <v>5398</v>
      </c>
      <c r="Y236" s="10">
        <v>0</v>
      </c>
      <c r="Z236" s="9" t="s">
        <v>128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61</v>
      </c>
      <c r="AH236" s="1" t="s">
        <v>68</v>
      </c>
      <c r="AI236" s="1">
        <v>4</v>
      </c>
      <c r="AJ236" s="3">
        <v>45754</v>
      </c>
      <c r="AK236" s="3">
        <v>45750</v>
      </c>
      <c r="AL236" s="3">
        <v>45744</v>
      </c>
      <c r="AM236" s="3">
        <v>45751</v>
      </c>
      <c r="AN236" s="3">
        <v>45752</v>
      </c>
      <c r="AO236" s="3">
        <v>45752</v>
      </c>
      <c r="AP236" s="3">
        <v>45749</v>
      </c>
      <c r="AQ236" s="3">
        <v>45753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129</v>
      </c>
      <c r="BD236" s="56">
        <v>0</v>
      </c>
    </row>
    <row r="237" spans="1:56" ht="28.5" customHeight="1" x14ac:dyDescent="0.45">
      <c r="A237" s="3" t="s">
        <v>146</v>
      </c>
      <c r="B237" s="14" t="s">
        <v>146</v>
      </c>
      <c r="C237" s="9" t="s">
        <v>115</v>
      </c>
      <c r="D237" s="13" t="s">
        <v>61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45777</v>
      </c>
      <c r="U237" s="11">
        <v>40000</v>
      </c>
      <c r="V237" s="10">
        <v>0</v>
      </c>
      <c r="W237" s="10">
        <v>40000</v>
      </c>
      <c r="X237" s="10">
        <v>0</v>
      </c>
      <c r="Y237" s="10">
        <v>42000</v>
      </c>
      <c r="Z237" s="9" t="s">
        <v>128</v>
      </c>
      <c r="AA237" s="8">
        <v>43027.600000000006</v>
      </c>
      <c r="AB237" s="8">
        <v>43027.600000000006</v>
      </c>
      <c r="AC237" s="8">
        <v>0</v>
      </c>
      <c r="AD237" s="8">
        <v>43027.600000000006</v>
      </c>
      <c r="AE237" s="8">
        <v>0</v>
      </c>
      <c r="AF237" s="8">
        <v>0</v>
      </c>
      <c r="AG237" s="1" t="s">
        <v>123</v>
      </c>
      <c r="AH237" s="1" t="s">
        <v>68</v>
      </c>
      <c r="AI237" s="1">
        <v>4</v>
      </c>
      <c r="AJ237" s="3">
        <v>45777</v>
      </c>
      <c r="AK237" s="3">
        <v>45773</v>
      </c>
      <c r="AL237" s="3">
        <v>45767</v>
      </c>
      <c r="AM237" s="3">
        <v>45774</v>
      </c>
      <c r="AN237" s="3">
        <v>45775</v>
      </c>
      <c r="AO237" s="3">
        <v>45775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129</v>
      </c>
      <c r="BD237" s="56">
        <v>0</v>
      </c>
    </row>
    <row r="238" spans="1:56" ht="28.5" customHeight="1" x14ac:dyDescent="0.45">
      <c r="A238" s="3" t="s">
        <v>146</v>
      </c>
      <c r="B238" s="14" t="s">
        <v>146</v>
      </c>
      <c r="C238" s="9" t="s">
        <v>207</v>
      </c>
      <c r="D238" s="13" t="s">
        <v>61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651.31224575999988</v>
      </c>
      <c r="Q238" s="10">
        <v>0</v>
      </c>
      <c r="R238" s="10">
        <v>651.31224575999988</v>
      </c>
      <c r="S238" s="9" t="s">
        <v>114</v>
      </c>
      <c r="T238" s="12">
        <v>45777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128</v>
      </c>
      <c r="AA238" s="8">
        <v>32270.700000000004</v>
      </c>
      <c r="AB238" s="8">
        <v>32270.700000000004</v>
      </c>
      <c r="AC238" s="8">
        <v>0</v>
      </c>
      <c r="AD238" s="8">
        <v>32270.700000000004</v>
      </c>
      <c r="AE238" s="8">
        <v>0</v>
      </c>
      <c r="AF238" s="8">
        <v>0</v>
      </c>
      <c r="AG238" s="1" t="s">
        <v>61</v>
      </c>
      <c r="AH238" s="1" t="s">
        <v>68</v>
      </c>
      <c r="AI238" s="1">
        <v>4</v>
      </c>
      <c r="AJ238" s="3">
        <v>45777</v>
      </c>
      <c r="AK238" s="3">
        <v>45773</v>
      </c>
      <c r="AL238" s="3">
        <v>45767</v>
      </c>
      <c r="AM238" s="3">
        <v>45774</v>
      </c>
      <c r="AN238" s="3">
        <v>45775</v>
      </c>
      <c r="AO238" s="3">
        <v>45775</v>
      </c>
      <c r="AP238" s="3">
        <v>45772</v>
      </c>
      <c r="AQ238" s="3">
        <v>45776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129</v>
      </c>
      <c r="BD238" s="56">
        <v>0</v>
      </c>
    </row>
    <row r="239" spans="1:56" ht="28.5" customHeight="1" x14ac:dyDescent="0.45">
      <c r="A239" s="3" t="s">
        <v>146</v>
      </c>
      <c r="B239" s="14" t="s">
        <v>146</v>
      </c>
      <c r="C239" s="9" t="s">
        <v>350</v>
      </c>
      <c r="D239" s="13" t="s">
        <v>61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217.10408191999997</v>
      </c>
      <c r="Q239" s="10">
        <v>0</v>
      </c>
      <c r="R239" s="10">
        <v>217.10408191999997</v>
      </c>
      <c r="S239" s="9" t="s">
        <v>114</v>
      </c>
      <c r="T239" s="12">
        <v>45777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128</v>
      </c>
      <c r="AA239" s="8">
        <v>10756.900000000001</v>
      </c>
      <c r="AB239" s="8">
        <v>10756.900000000001</v>
      </c>
      <c r="AC239" s="8">
        <v>0</v>
      </c>
      <c r="AD239" s="8">
        <v>10756.900000000001</v>
      </c>
      <c r="AE239" s="8">
        <v>0</v>
      </c>
      <c r="AF239" s="8">
        <v>0</v>
      </c>
      <c r="AG239" s="1" t="s">
        <v>123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45776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129</v>
      </c>
      <c r="BD239" s="56">
        <v>0</v>
      </c>
    </row>
    <row r="240" spans="1:56" ht="28.5" customHeight="1" x14ac:dyDescent="0.45">
      <c r="A240" s="3" t="s">
        <v>146</v>
      </c>
      <c r="B240" s="14" t="s">
        <v>146</v>
      </c>
      <c r="C240" s="9" t="s">
        <v>113</v>
      </c>
      <c r="D240" s="13" t="s">
        <v>159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114</v>
      </c>
      <c r="T240" s="12">
        <v>45777</v>
      </c>
      <c r="U240" s="11">
        <v>20000</v>
      </c>
      <c r="V240" s="10">
        <v>0</v>
      </c>
      <c r="W240" s="10">
        <v>20000</v>
      </c>
      <c r="X240" s="10">
        <v>0</v>
      </c>
      <c r="Y240" s="10">
        <v>21000</v>
      </c>
      <c r="Z240" s="9" t="s">
        <v>128</v>
      </c>
      <c r="AA240" s="8">
        <v>21513.800000000003</v>
      </c>
      <c r="AB240" s="8">
        <v>0</v>
      </c>
      <c r="AC240" s="8">
        <v>21513.800000000003</v>
      </c>
      <c r="AD240" s="8">
        <v>0</v>
      </c>
      <c r="AE240" s="8">
        <v>21513.800000000003</v>
      </c>
      <c r="AF240" s="8">
        <v>0</v>
      </c>
      <c r="AG240" s="1" t="s">
        <v>123</v>
      </c>
      <c r="AH240" s="1" t="s">
        <v>68</v>
      </c>
      <c r="AI240" s="1">
        <v>4</v>
      </c>
      <c r="AJ240" s="3">
        <v>45777</v>
      </c>
      <c r="AK240" s="3">
        <v>45773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129</v>
      </c>
      <c r="BD240" s="56">
        <v>1547.1290706666666</v>
      </c>
    </row>
    <row r="241" spans="1:56" ht="28.5" customHeight="1" x14ac:dyDescent="0.45">
      <c r="A241" s="3" t="s">
        <v>146</v>
      </c>
      <c r="B241" s="14" t="s">
        <v>146</v>
      </c>
      <c r="C241" s="9" t="s">
        <v>111</v>
      </c>
      <c r="D241" s="13" t="s">
        <v>61</v>
      </c>
      <c r="E241" s="9">
        <v>21</v>
      </c>
      <c r="F241" s="9">
        <v>40</v>
      </c>
      <c r="G241" s="9" t="s">
        <v>60</v>
      </c>
      <c r="H241" s="9" t="s">
        <v>66</v>
      </c>
      <c r="I241" s="9">
        <v>108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42</v>
      </c>
      <c r="O241" s="9">
        <v>40</v>
      </c>
      <c r="P241" s="10">
        <v>227.95928601599996</v>
      </c>
      <c r="Q241" s="10">
        <v>0</v>
      </c>
      <c r="R241" s="10">
        <v>227.95928601599996</v>
      </c>
      <c r="S241" s="9" t="s">
        <v>67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128</v>
      </c>
      <c r="AA241" s="8">
        <v>11595.1</v>
      </c>
      <c r="AB241" s="8">
        <v>11595.1</v>
      </c>
      <c r="AC241" s="8">
        <v>0</v>
      </c>
      <c r="AD241" s="8">
        <v>11595.1</v>
      </c>
      <c r="AE241" s="8">
        <v>0</v>
      </c>
      <c r="AF241" s="8">
        <v>0</v>
      </c>
      <c r="AG241" s="1" t="s">
        <v>123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45776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129</v>
      </c>
      <c r="BD241" s="56">
        <v>0</v>
      </c>
    </row>
    <row r="242" spans="1:56" ht="28.5" customHeight="1" x14ac:dyDescent="0.45">
      <c r="A242" s="3">
        <v>45631</v>
      </c>
      <c r="B242" s="14" t="s">
        <v>270</v>
      </c>
      <c r="C242" s="9" t="s">
        <v>113</v>
      </c>
      <c r="D242" s="13" t="s">
        <v>159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114</v>
      </c>
      <c r="T242" s="12" t="s">
        <v>63</v>
      </c>
      <c r="U242" s="11">
        <v>16000</v>
      </c>
      <c r="V242" s="10">
        <v>0</v>
      </c>
      <c r="W242" s="10">
        <v>16000</v>
      </c>
      <c r="X242" s="10">
        <v>0</v>
      </c>
      <c r="Y242" s="10">
        <v>16800</v>
      </c>
      <c r="Z242" s="9" t="s">
        <v>128</v>
      </c>
      <c r="AA242" s="8">
        <v>17211.04</v>
      </c>
      <c r="AB242" s="8">
        <v>17211.04</v>
      </c>
      <c r="AC242" s="8">
        <v>0</v>
      </c>
      <c r="AD242" s="8">
        <v>17211.04</v>
      </c>
      <c r="AE242" s="8">
        <v>0</v>
      </c>
      <c r="AF242" s="8">
        <v>0</v>
      </c>
      <c r="AG242" s="1" t="s">
        <v>123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 t="s">
        <v>331</v>
      </c>
      <c r="AZ242" s="2">
        <v>0</v>
      </c>
      <c r="BA242" s="2">
        <v>0</v>
      </c>
      <c r="BB242" s="2">
        <v>0</v>
      </c>
      <c r="BC242" s="1" t="s">
        <v>129</v>
      </c>
      <c r="BD242" s="56">
        <v>0</v>
      </c>
    </row>
    <row r="243" spans="1:56" ht="28.5" customHeight="1" x14ac:dyDescent="0.45">
      <c r="A243" s="3">
        <v>45628</v>
      </c>
      <c r="B243" s="14" t="s">
        <v>263</v>
      </c>
      <c r="C243" s="9" t="s">
        <v>113</v>
      </c>
      <c r="D243" s="13" t="s">
        <v>159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114</v>
      </c>
      <c r="T243" s="12" t="s">
        <v>63</v>
      </c>
      <c r="U243" s="11">
        <v>16000</v>
      </c>
      <c r="V243" s="10">
        <v>1759</v>
      </c>
      <c r="W243" s="10">
        <v>14241</v>
      </c>
      <c r="X243" s="10">
        <v>0</v>
      </c>
      <c r="Y243" s="10">
        <v>14953.050000000001</v>
      </c>
      <c r="Z243" s="9" t="s">
        <v>128</v>
      </c>
      <c r="AA243" s="8">
        <v>15318.901290000002</v>
      </c>
      <c r="AB243" s="8">
        <v>15318.901290000002</v>
      </c>
      <c r="AC243" s="8">
        <v>0</v>
      </c>
      <c r="AD243" s="8">
        <v>15318.901290000002</v>
      </c>
      <c r="AE243" s="8">
        <v>0</v>
      </c>
      <c r="AF243" s="8">
        <v>0</v>
      </c>
      <c r="AG243" s="1" t="s">
        <v>123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 t="s">
        <v>330</v>
      </c>
      <c r="AZ243" s="2">
        <v>0</v>
      </c>
      <c r="BA243" s="2">
        <v>0</v>
      </c>
      <c r="BB243" s="2">
        <v>0</v>
      </c>
      <c r="BC243" s="1" t="s">
        <v>129</v>
      </c>
      <c r="BD243" s="56">
        <v>0</v>
      </c>
    </row>
    <row r="244" spans="1:56" ht="28.5" customHeight="1" x14ac:dyDescent="0.45">
      <c r="A244" s="3">
        <v>45631</v>
      </c>
      <c r="B244" s="14" t="s">
        <v>271</v>
      </c>
      <c r="C244" s="9" t="s">
        <v>113</v>
      </c>
      <c r="D244" s="13" t="s">
        <v>159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114</v>
      </c>
      <c r="T244" s="12" t="s">
        <v>63</v>
      </c>
      <c r="U244" s="11">
        <v>16000</v>
      </c>
      <c r="V244" s="10">
        <v>0</v>
      </c>
      <c r="W244" s="10">
        <v>16000</v>
      </c>
      <c r="X244" s="10">
        <v>0</v>
      </c>
      <c r="Y244" s="10">
        <v>16800</v>
      </c>
      <c r="Z244" s="9" t="s">
        <v>128</v>
      </c>
      <c r="AA244" s="8">
        <v>17211.04</v>
      </c>
      <c r="AB244" s="8">
        <v>17211.04</v>
      </c>
      <c r="AC244" s="8">
        <v>0</v>
      </c>
      <c r="AD244" s="8">
        <v>17211.04</v>
      </c>
      <c r="AE244" s="8">
        <v>0</v>
      </c>
      <c r="AF244" s="8">
        <v>0</v>
      </c>
      <c r="AG244" s="1" t="s">
        <v>123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 t="s">
        <v>332</v>
      </c>
      <c r="AZ244" s="2">
        <v>0</v>
      </c>
      <c r="BA244" s="2">
        <v>0</v>
      </c>
      <c r="BB244" s="2">
        <v>0</v>
      </c>
      <c r="BC244" s="1" t="s">
        <v>129</v>
      </c>
      <c r="BD244" s="56">
        <v>0</v>
      </c>
    </row>
    <row r="245" spans="1:56" ht="28.5" customHeight="1" x14ac:dyDescent="0.45">
      <c r="A245" s="3">
        <v>45693</v>
      </c>
      <c r="B245" s="14" t="s">
        <v>400</v>
      </c>
      <c r="C245" s="9" t="s">
        <v>111</v>
      </c>
      <c r="D245" s="13" t="s">
        <v>397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65.13122457599998</v>
      </c>
      <c r="Q245" s="10">
        <v>0</v>
      </c>
      <c r="R245" s="10">
        <v>65.13122457599998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128</v>
      </c>
      <c r="AA245" s="8">
        <v>3310.89</v>
      </c>
      <c r="AB245" s="8">
        <v>3310.89</v>
      </c>
      <c r="AC245" s="8">
        <v>0</v>
      </c>
      <c r="AD245" s="8">
        <v>3310.89</v>
      </c>
      <c r="AE245" s="8">
        <v>0</v>
      </c>
      <c r="AF245" s="8">
        <v>0</v>
      </c>
      <c r="AG245" s="1" t="s">
        <v>123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129</v>
      </c>
      <c r="BD245" s="56">
        <v>0</v>
      </c>
    </row>
    <row r="246" spans="1:56" ht="28.5" customHeight="1" x14ac:dyDescent="0.45">
      <c r="A246" s="3">
        <v>45693</v>
      </c>
      <c r="B246" s="14" t="s">
        <v>401</v>
      </c>
      <c r="C246" s="9" t="s">
        <v>111</v>
      </c>
      <c r="D246" s="13" t="s">
        <v>192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113.97964300799998</v>
      </c>
      <c r="Q246" s="10">
        <v>0</v>
      </c>
      <c r="R246" s="10">
        <v>113.97964300799998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128</v>
      </c>
      <c r="AA246" s="8">
        <v>5797.55</v>
      </c>
      <c r="AB246" s="8">
        <v>5797.55</v>
      </c>
      <c r="AC246" s="8">
        <v>0</v>
      </c>
      <c r="AD246" s="8">
        <v>5797.55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>
        <v>45667</v>
      </c>
      <c r="B247" s="14" t="s">
        <v>342</v>
      </c>
      <c r="C247" s="9" t="s">
        <v>111</v>
      </c>
      <c r="D247" s="13" t="s">
        <v>336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40</v>
      </c>
      <c r="O247" s="9">
        <v>40</v>
      </c>
      <c r="P247" s="10">
        <v>86.841632767999982</v>
      </c>
      <c r="Q247" s="10">
        <v>0</v>
      </c>
      <c r="R247" s="10">
        <v>86.841632767999982</v>
      </c>
      <c r="S247" s="9" t="s">
        <v>67</v>
      </c>
      <c r="T247" s="12" t="s">
        <v>63</v>
      </c>
      <c r="U247" s="11">
        <v>4000</v>
      </c>
      <c r="V247" s="10">
        <v>0</v>
      </c>
      <c r="W247" s="10">
        <v>4000</v>
      </c>
      <c r="X247" s="10">
        <v>0</v>
      </c>
      <c r="Y247" s="10">
        <v>4200</v>
      </c>
      <c r="Z247" s="9" t="s">
        <v>128</v>
      </c>
      <c r="AA247" s="8">
        <v>4414.5199999999995</v>
      </c>
      <c r="AB247" s="8">
        <v>4414.5199999999995</v>
      </c>
      <c r="AC247" s="8">
        <v>0</v>
      </c>
      <c r="AD247" s="8">
        <v>4414.5199999999995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 t="s">
        <v>146</v>
      </c>
      <c r="B248" s="14" t="s">
        <v>146</v>
      </c>
      <c r="C248" s="9" t="s">
        <v>113</v>
      </c>
      <c r="D248" s="13" t="s">
        <v>159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114</v>
      </c>
      <c r="T248" s="12" t="s">
        <v>63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128</v>
      </c>
      <c r="AA248" s="8">
        <v>10756.900000000001</v>
      </c>
      <c r="AB248" s="8">
        <v>10756.900000000001</v>
      </c>
      <c r="AC248" s="8">
        <v>0</v>
      </c>
      <c r="AD248" s="8">
        <v>10756.900000000001</v>
      </c>
      <c r="AE248" s="8">
        <v>0</v>
      </c>
      <c r="AF248" s="8">
        <v>0</v>
      </c>
      <c r="AG248" s="1" t="s">
        <v>122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45548</v>
      </c>
      <c r="B249" s="14" t="s">
        <v>216</v>
      </c>
      <c r="C249" s="9" t="s">
        <v>111</v>
      </c>
      <c r="D249" s="13" t="s">
        <v>210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40</v>
      </c>
      <c r="O249" s="9">
        <v>40</v>
      </c>
      <c r="P249" s="10">
        <v>217.10408191999997</v>
      </c>
      <c r="Q249" s="10">
        <v>0</v>
      </c>
      <c r="R249" s="10">
        <v>217.10408191999997</v>
      </c>
      <c r="S249" s="9" t="s">
        <v>67</v>
      </c>
      <c r="T249" s="12" t="s">
        <v>63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128</v>
      </c>
      <c r="AA249" s="8">
        <v>11036.3</v>
      </c>
      <c r="AB249" s="8">
        <v>11036.3</v>
      </c>
      <c r="AC249" s="8">
        <v>0</v>
      </c>
      <c r="AD249" s="8">
        <v>11036.3</v>
      </c>
      <c r="AE249" s="8">
        <v>0</v>
      </c>
      <c r="AF249" s="8">
        <v>0</v>
      </c>
      <c r="AG249" s="1" t="s">
        <v>126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>
        <v>45066</v>
      </c>
      <c r="B250" s="14" t="s">
        <v>136</v>
      </c>
      <c r="C250" s="9" t="s">
        <v>80</v>
      </c>
      <c r="D250" s="13" t="s">
        <v>135</v>
      </c>
      <c r="E250" s="9">
        <v>21</v>
      </c>
      <c r="F250" s="9">
        <v>38</v>
      </c>
      <c r="G250" s="9" t="s">
        <v>60</v>
      </c>
      <c r="H250" s="9" t="s">
        <v>76</v>
      </c>
      <c r="I250" s="9">
        <v>102</v>
      </c>
      <c r="J250" s="9" t="s">
        <v>57</v>
      </c>
      <c r="K250" s="9">
        <v>5</v>
      </c>
      <c r="L250" s="9" t="s">
        <v>92</v>
      </c>
      <c r="M250" s="10">
        <v>22</v>
      </c>
      <c r="N250" s="9">
        <v>40</v>
      </c>
      <c r="O250" s="9">
        <v>40</v>
      </c>
      <c r="P250" s="10">
        <v>108.55204095999999</v>
      </c>
      <c r="Q250" s="10">
        <v>0</v>
      </c>
      <c r="R250" s="10">
        <v>108.55204095999999</v>
      </c>
      <c r="S250" s="9" t="s">
        <v>67</v>
      </c>
      <c r="T250" s="12" t="s">
        <v>63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128</v>
      </c>
      <c r="AA250" s="8">
        <v>5518.15</v>
      </c>
      <c r="AB250" s="8">
        <v>5518.15</v>
      </c>
      <c r="AC250" s="8">
        <v>0</v>
      </c>
      <c r="AD250" s="8">
        <v>5518.15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21</v>
      </c>
      <c r="F251" s="9">
        <v>37</v>
      </c>
      <c r="G251" s="9">
        <v>0</v>
      </c>
      <c r="H251" s="9">
        <v>0</v>
      </c>
      <c r="I251" s="9">
        <v>74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 t="s">
        <v>83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128</v>
      </c>
      <c r="AA251" s="8">
        <v>263523.89129</v>
      </c>
      <c r="AB251" s="8">
        <v>242010.09129000001</v>
      </c>
      <c r="AC251" s="8">
        <v>21513.800000000003</v>
      </c>
      <c r="AD251" s="8">
        <v>242010.09129000001</v>
      </c>
      <c r="AE251" s="8">
        <v>21513.800000000003</v>
      </c>
      <c r="AF251" s="8" t="s">
        <v>58</v>
      </c>
      <c r="AG251" s="1" t="s">
        <v>122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130</v>
      </c>
      <c r="BD251" s="56">
        <v>0</v>
      </c>
    </row>
    <row r="252" spans="1:56" ht="28.5" customHeight="1" x14ac:dyDescent="0.45">
      <c r="A252" s="3">
        <v>45720</v>
      </c>
      <c r="B252" s="14" t="s">
        <v>507</v>
      </c>
      <c r="C252" s="9" t="s">
        <v>493</v>
      </c>
      <c r="D252" s="13" t="s">
        <v>494</v>
      </c>
      <c r="E252" s="9">
        <v>22</v>
      </c>
      <c r="F252" s="9">
        <v>34</v>
      </c>
      <c r="G252" s="9" t="s">
        <v>60</v>
      </c>
      <c r="H252" s="9" t="s">
        <v>66</v>
      </c>
      <c r="I252" s="9">
        <v>115</v>
      </c>
      <c r="J252" s="9" t="s">
        <v>78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372</v>
      </c>
      <c r="T252" s="12">
        <v>45746</v>
      </c>
      <c r="U252" s="11">
        <v>300000</v>
      </c>
      <c r="V252" s="10">
        <v>36302</v>
      </c>
      <c r="W252" s="10">
        <v>263698</v>
      </c>
      <c r="X252" s="10">
        <v>138465</v>
      </c>
      <c r="Y252" s="10">
        <v>169611.75</v>
      </c>
      <c r="Z252" s="9" t="s">
        <v>413</v>
      </c>
      <c r="AA252" s="8">
        <v>168232.8064725</v>
      </c>
      <c r="AB252" s="8">
        <v>55188</v>
      </c>
      <c r="AC252" s="8">
        <v>113044.8064725</v>
      </c>
      <c r="AD252" s="8">
        <v>0</v>
      </c>
      <c r="AE252" s="8">
        <v>168232.8064725</v>
      </c>
      <c r="AF252" s="8">
        <v>0</v>
      </c>
      <c r="AG252" s="1" t="s">
        <v>122</v>
      </c>
      <c r="AH252" s="1" t="s">
        <v>68</v>
      </c>
      <c r="AI252" s="1">
        <v>4</v>
      </c>
      <c r="AJ252" s="3">
        <v>45746</v>
      </c>
      <c r="AK252" s="3">
        <v>45742</v>
      </c>
      <c r="AL252" s="3">
        <v>45736</v>
      </c>
      <c r="AM252" s="3">
        <v>45743</v>
      </c>
      <c r="AN252" s="3">
        <v>45744</v>
      </c>
      <c r="AO252" s="3">
        <v>45744</v>
      </c>
      <c r="AP252" s="3">
        <v>45741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416</v>
      </c>
      <c r="BD252" s="56">
        <v>12078.460755565053</v>
      </c>
    </row>
    <row r="253" spans="1:56" ht="28.5" customHeight="1" x14ac:dyDescent="0.45">
      <c r="A253" s="3">
        <v>45720</v>
      </c>
      <c r="B253" s="14" t="s">
        <v>507</v>
      </c>
      <c r="C253" s="9" t="s">
        <v>493</v>
      </c>
      <c r="D253" s="13" t="s">
        <v>494</v>
      </c>
      <c r="E253" s="9">
        <v>22</v>
      </c>
      <c r="F253" s="9">
        <v>34</v>
      </c>
      <c r="G253" s="9" t="s">
        <v>60</v>
      </c>
      <c r="H253" s="9" t="s">
        <v>66</v>
      </c>
      <c r="I253" s="9">
        <v>115</v>
      </c>
      <c r="J253" s="9" t="s">
        <v>78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372</v>
      </c>
      <c r="T253" s="12">
        <v>45800</v>
      </c>
      <c r="U253" s="11">
        <v>3700000</v>
      </c>
      <c r="V253" s="10">
        <v>0</v>
      </c>
      <c r="W253" s="10">
        <v>3700000</v>
      </c>
      <c r="X253" s="10">
        <v>0</v>
      </c>
      <c r="Y253" s="10">
        <v>3885000</v>
      </c>
      <c r="Z253" s="9" t="s">
        <v>413</v>
      </c>
      <c r="AA253" s="8">
        <v>3669919.0000000005</v>
      </c>
      <c r="AB253" s="8">
        <v>0</v>
      </c>
      <c r="AC253" s="8">
        <v>3669919.0000000005</v>
      </c>
      <c r="AD253" s="8">
        <v>0</v>
      </c>
      <c r="AE253" s="8">
        <v>3669919.0000000005</v>
      </c>
      <c r="AF253" s="8">
        <v>0</v>
      </c>
      <c r="AG253" s="1" t="s">
        <v>122</v>
      </c>
      <c r="AH253" s="1" t="s">
        <v>68</v>
      </c>
      <c r="AI253" s="1">
        <v>4</v>
      </c>
      <c r="AJ253" s="3">
        <v>45800</v>
      </c>
      <c r="AK253" s="3">
        <v>45796</v>
      </c>
      <c r="AL253" s="3">
        <v>45790</v>
      </c>
      <c r="AM253" s="3">
        <v>45797</v>
      </c>
      <c r="AN253" s="3">
        <v>45798</v>
      </c>
      <c r="AO253" s="3">
        <v>45798</v>
      </c>
      <c r="AP253" s="3">
        <v>45795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416</v>
      </c>
      <c r="BD253" s="56">
        <v>392118.61208666681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21.6</v>
      </c>
      <c r="F254" s="9">
        <v>34</v>
      </c>
      <c r="G254" s="9">
        <v>0</v>
      </c>
      <c r="H254" s="9">
        <v>0</v>
      </c>
      <c r="I254" s="9">
        <v>97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413</v>
      </c>
      <c r="AA254" s="8">
        <v>3838151.8064725003</v>
      </c>
      <c r="AB254" s="8">
        <v>55188</v>
      </c>
      <c r="AC254" s="8">
        <v>3782963.8064725003</v>
      </c>
      <c r="AD254" s="8">
        <v>0</v>
      </c>
      <c r="AE254" s="8">
        <v>3838151.8064725003</v>
      </c>
      <c r="AF254" s="8" t="s">
        <v>58</v>
      </c>
      <c r="AG254" s="1" t="s">
        <v>122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416</v>
      </c>
      <c r="BD254" s="56">
        <v>0</v>
      </c>
    </row>
    <row r="255" spans="1:56" ht="28.5" customHeight="1" x14ac:dyDescent="0.45">
      <c r="A255" s="3">
        <v>45706</v>
      </c>
      <c r="B255" s="14" t="s">
        <v>437</v>
      </c>
      <c r="C255" s="9" t="s">
        <v>344</v>
      </c>
      <c r="D255" s="13" t="s">
        <v>345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 t="s">
        <v>93</v>
      </c>
      <c r="M255" s="10">
        <v>24</v>
      </c>
      <c r="N255" s="9">
        <v>37</v>
      </c>
      <c r="O255" s="9">
        <v>50</v>
      </c>
      <c r="P255" s="10">
        <v>13.96620690624</v>
      </c>
      <c r="Q255" s="10">
        <v>0</v>
      </c>
      <c r="R255" s="10">
        <v>13.96620690624</v>
      </c>
      <c r="S255" s="9" t="s">
        <v>133</v>
      </c>
      <c r="T255" s="12">
        <v>45735</v>
      </c>
      <c r="U255" s="11">
        <v>10000</v>
      </c>
      <c r="V255" s="10">
        <v>9490</v>
      </c>
      <c r="W255" s="10">
        <v>510</v>
      </c>
      <c r="X255" s="10">
        <v>10100</v>
      </c>
      <c r="Y255" s="10">
        <v>0</v>
      </c>
      <c r="Z255" s="9" t="s">
        <v>84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 t="s">
        <v>234</v>
      </c>
      <c r="AG255" s="1" t="s">
        <v>122</v>
      </c>
      <c r="AH255" s="1" t="s">
        <v>72</v>
      </c>
      <c r="AI255" s="1">
        <v>3</v>
      </c>
      <c r="AJ255" s="3">
        <v>45735</v>
      </c>
      <c r="AK255" s="3">
        <v>0</v>
      </c>
      <c r="AL255" s="3">
        <v>45725</v>
      </c>
      <c r="AM255" s="3">
        <v>45732</v>
      </c>
      <c r="AN255" s="3">
        <v>45733</v>
      </c>
      <c r="AO255" s="3">
        <v>45733</v>
      </c>
      <c r="AP255" s="3">
        <v>45730</v>
      </c>
      <c r="AQ255" s="3">
        <v>45734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438</v>
      </c>
      <c r="AZ255" s="2">
        <v>0</v>
      </c>
      <c r="BA255" s="2">
        <v>0</v>
      </c>
      <c r="BB255" s="2">
        <v>0</v>
      </c>
      <c r="BC255" s="1" t="s">
        <v>105</v>
      </c>
      <c r="BD255" s="56">
        <v>0</v>
      </c>
    </row>
    <row r="256" spans="1:56" ht="28.5" customHeight="1" x14ac:dyDescent="0.45">
      <c r="A256" s="3">
        <v>45706</v>
      </c>
      <c r="B256" s="14" t="s">
        <v>437</v>
      </c>
      <c r="C256" s="9" t="s">
        <v>344</v>
      </c>
      <c r="D256" s="13" t="s">
        <v>346</v>
      </c>
      <c r="E256" s="9">
        <v>23</v>
      </c>
      <c r="F256" s="9">
        <v>34</v>
      </c>
      <c r="G256" s="9" t="s">
        <v>60</v>
      </c>
      <c r="H256" s="9">
        <v>0</v>
      </c>
      <c r="I256" s="9">
        <v>68</v>
      </c>
      <c r="J256" s="9" t="s">
        <v>57</v>
      </c>
      <c r="K256" s="9">
        <v>5</v>
      </c>
      <c r="L256" s="9" t="s">
        <v>93</v>
      </c>
      <c r="M256" s="10">
        <v>24</v>
      </c>
      <c r="N256" s="9">
        <v>37</v>
      </c>
      <c r="O256" s="9">
        <v>50</v>
      </c>
      <c r="P256" s="10">
        <v>9.4751129207039995</v>
      </c>
      <c r="Q256" s="10">
        <v>0</v>
      </c>
      <c r="R256" s="10">
        <v>9.4751129207039995</v>
      </c>
      <c r="S256" s="9" t="s">
        <v>133</v>
      </c>
      <c r="T256" s="12">
        <v>45735</v>
      </c>
      <c r="U256" s="11">
        <v>10000</v>
      </c>
      <c r="V256" s="10">
        <v>9654</v>
      </c>
      <c r="W256" s="10">
        <v>346</v>
      </c>
      <c r="X256" s="10">
        <v>10100</v>
      </c>
      <c r="Y256" s="10">
        <v>0</v>
      </c>
      <c r="Z256" s="9" t="s">
        <v>84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 t="s">
        <v>234</v>
      </c>
      <c r="AG256" s="1" t="s">
        <v>123</v>
      </c>
      <c r="AH256" s="1" t="s">
        <v>72</v>
      </c>
      <c r="AI256" s="1">
        <v>3</v>
      </c>
      <c r="AJ256" s="3">
        <v>45735</v>
      </c>
      <c r="AK256" s="3">
        <v>0</v>
      </c>
      <c r="AL256" s="3">
        <v>45725</v>
      </c>
      <c r="AM256" s="3">
        <v>45732</v>
      </c>
      <c r="AN256" s="3">
        <v>45733</v>
      </c>
      <c r="AO256" s="3">
        <v>45733</v>
      </c>
      <c r="AP256" s="3">
        <v>45730</v>
      </c>
      <c r="AQ256" s="3">
        <v>45734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 t="s">
        <v>438</v>
      </c>
      <c r="AZ256" s="2">
        <v>0</v>
      </c>
      <c r="BA256" s="2">
        <v>0</v>
      </c>
      <c r="BB256" s="2">
        <v>0</v>
      </c>
      <c r="BC256" s="1" t="s">
        <v>105</v>
      </c>
      <c r="BD256" s="56">
        <v>0</v>
      </c>
    </row>
    <row r="257" spans="1:56" ht="28.5" customHeight="1" x14ac:dyDescent="0.45">
      <c r="A257" s="3">
        <v>45706</v>
      </c>
      <c r="B257" s="14" t="s">
        <v>439</v>
      </c>
      <c r="C257" s="9" t="s">
        <v>344</v>
      </c>
      <c r="D257" s="13" t="s">
        <v>343</v>
      </c>
      <c r="E257" s="9">
        <v>23</v>
      </c>
      <c r="F257" s="9">
        <v>34</v>
      </c>
      <c r="G257" s="9" t="s">
        <v>60</v>
      </c>
      <c r="H257" s="9" t="s">
        <v>66</v>
      </c>
      <c r="I257" s="9">
        <v>92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133</v>
      </c>
      <c r="T257" s="12">
        <v>45735</v>
      </c>
      <c r="U257" s="11">
        <v>5000</v>
      </c>
      <c r="V257" s="10">
        <v>4847</v>
      </c>
      <c r="W257" s="10">
        <v>153</v>
      </c>
      <c r="X257" s="10">
        <v>5929</v>
      </c>
      <c r="Y257" s="10">
        <v>0</v>
      </c>
      <c r="Z257" s="9" t="s">
        <v>84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 t="s">
        <v>234</v>
      </c>
      <c r="AG257" s="1" t="s">
        <v>123</v>
      </c>
      <c r="AH257" s="1" t="s">
        <v>68</v>
      </c>
      <c r="AI257" s="1">
        <v>4</v>
      </c>
      <c r="AJ257" s="3">
        <v>45735</v>
      </c>
      <c r="AK257" s="3">
        <v>45731</v>
      </c>
      <c r="AL257" s="3">
        <v>45725</v>
      </c>
      <c r="AM257" s="3">
        <v>45732</v>
      </c>
      <c r="AN257" s="3">
        <v>45733</v>
      </c>
      <c r="AO257" s="3">
        <v>45733</v>
      </c>
      <c r="AP257" s="3">
        <v>45730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 t="s">
        <v>438</v>
      </c>
      <c r="AZ257" s="2">
        <v>0</v>
      </c>
      <c r="BA257" s="2">
        <v>0</v>
      </c>
      <c r="BB257" s="2">
        <v>0</v>
      </c>
      <c r="BC257" s="1" t="s">
        <v>105</v>
      </c>
      <c r="BD257" s="56">
        <v>0</v>
      </c>
    </row>
    <row r="258" spans="1:56" ht="28.5" customHeight="1" x14ac:dyDescent="0.45">
      <c r="A258" s="3">
        <v>45729</v>
      </c>
      <c r="B258" s="14" t="s">
        <v>626</v>
      </c>
      <c r="C258" s="9" t="s">
        <v>264</v>
      </c>
      <c r="D258" s="13" t="s">
        <v>572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45737</v>
      </c>
      <c r="U258" s="11">
        <v>5000</v>
      </c>
      <c r="V258" s="10">
        <v>5415</v>
      </c>
      <c r="W258" s="10">
        <v>0</v>
      </c>
      <c r="X258" s="10">
        <v>5588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123</v>
      </c>
      <c r="AH258" s="1" t="s">
        <v>74</v>
      </c>
      <c r="AI258" s="1">
        <v>2</v>
      </c>
      <c r="AJ258" s="3">
        <v>45737</v>
      </c>
      <c r="AK258" s="3">
        <v>0</v>
      </c>
      <c r="AL258" s="3">
        <v>45728</v>
      </c>
      <c r="AM258" s="3">
        <v>45735</v>
      </c>
      <c r="AN258" s="3">
        <v>45736</v>
      </c>
      <c r="AO258" s="3">
        <v>45736</v>
      </c>
      <c r="AP258" s="3">
        <v>45732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105</v>
      </c>
      <c r="BD258" s="56">
        <v>0</v>
      </c>
    </row>
    <row r="259" spans="1:56" ht="28.5" customHeight="1" x14ac:dyDescent="0.45">
      <c r="A259" s="3">
        <v>45734</v>
      </c>
      <c r="B259" s="14" t="s">
        <v>138</v>
      </c>
      <c r="C259" s="9" t="s">
        <v>264</v>
      </c>
      <c r="D259" s="13" t="s">
        <v>649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45737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84</v>
      </c>
      <c r="AA259" s="8">
        <v>4959.3500000000004</v>
      </c>
      <c r="AB259" s="8">
        <v>4959.3500000000004</v>
      </c>
      <c r="AC259" s="8">
        <v>0</v>
      </c>
      <c r="AD259" s="8">
        <v>0</v>
      </c>
      <c r="AE259" s="8">
        <v>0</v>
      </c>
      <c r="AF259" s="8">
        <v>0</v>
      </c>
      <c r="AG259" s="1" t="s">
        <v>61</v>
      </c>
      <c r="AH259" s="1" t="s">
        <v>74</v>
      </c>
      <c r="AI259" s="1">
        <v>2</v>
      </c>
      <c r="AJ259" s="3">
        <v>45737</v>
      </c>
      <c r="AK259" s="3">
        <v>0</v>
      </c>
      <c r="AL259" s="3">
        <v>45728</v>
      </c>
      <c r="AM259" s="3">
        <v>45735</v>
      </c>
      <c r="AN259" s="3">
        <v>45736</v>
      </c>
      <c r="AO259" s="3">
        <v>45736</v>
      </c>
      <c r="AP259" s="3">
        <v>45732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105</v>
      </c>
      <c r="BD259" s="56">
        <v>0</v>
      </c>
    </row>
    <row r="260" spans="1:56" ht="28.5" customHeight="1" x14ac:dyDescent="0.45">
      <c r="A260" s="3">
        <v>45706</v>
      </c>
      <c r="B260" s="14" t="s">
        <v>523</v>
      </c>
      <c r="C260" s="9" t="s">
        <v>280</v>
      </c>
      <c r="D260" s="13" t="s">
        <v>281</v>
      </c>
      <c r="E260" s="9">
        <v>23</v>
      </c>
      <c r="F260" s="9">
        <v>38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45747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84</v>
      </c>
      <c r="AA260" s="8">
        <v>5518.15</v>
      </c>
      <c r="AB260" s="8">
        <v>5518.15</v>
      </c>
      <c r="AC260" s="8">
        <v>0</v>
      </c>
      <c r="AD260" s="8">
        <v>5518.15</v>
      </c>
      <c r="AE260" s="8">
        <v>0</v>
      </c>
      <c r="AF260" s="8" t="s">
        <v>234</v>
      </c>
      <c r="AG260" s="1" t="s">
        <v>61</v>
      </c>
      <c r="AH260" s="1" t="s">
        <v>68</v>
      </c>
      <c r="AI260" s="1">
        <v>4</v>
      </c>
      <c r="AJ260" s="3">
        <v>45747</v>
      </c>
      <c r="AK260" s="3">
        <v>45743</v>
      </c>
      <c r="AL260" s="3">
        <v>45737</v>
      </c>
      <c r="AM260" s="3">
        <v>45744</v>
      </c>
      <c r="AN260" s="3">
        <v>45745</v>
      </c>
      <c r="AO260" s="3">
        <v>45745</v>
      </c>
      <c r="AP260" s="3">
        <v>45742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 t="s">
        <v>438</v>
      </c>
      <c r="AZ260" s="2">
        <v>0</v>
      </c>
      <c r="BA260" s="2">
        <v>0</v>
      </c>
      <c r="BB260" s="2">
        <v>0</v>
      </c>
      <c r="BC260" s="1" t="s">
        <v>105</v>
      </c>
      <c r="BD260" s="56">
        <v>0</v>
      </c>
    </row>
    <row r="261" spans="1:56" ht="28.5" customHeight="1" x14ac:dyDescent="0.45">
      <c r="A261" s="3">
        <v>45723</v>
      </c>
      <c r="B261" s="14" t="s">
        <v>536</v>
      </c>
      <c r="C261" s="9" t="s">
        <v>280</v>
      </c>
      <c r="D261" s="13" t="s">
        <v>272</v>
      </c>
      <c r="E261" s="9">
        <v>23</v>
      </c>
      <c r="F261" s="9">
        <v>38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45747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84</v>
      </c>
      <c r="AA261" s="8">
        <v>5518.15</v>
      </c>
      <c r="AB261" s="8">
        <v>5518.15</v>
      </c>
      <c r="AC261" s="8">
        <v>0</v>
      </c>
      <c r="AD261" s="8">
        <v>0</v>
      </c>
      <c r="AE261" s="8">
        <v>5518.15</v>
      </c>
      <c r="AF261" s="8" t="s">
        <v>234</v>
      </c>
      <c r="AG261" s="1" t="s">
        <v>61</v>
      </c>
      <c r="AH261" s="1" t="s">
        <v>68</v>
      </c>
      <c r="AI261" s="1">
        <v>4</v>
      </c>
      <c r="AJ261" s="3">
        <v>45747</v>
      </c>
      <c r="AK261" s="3">
        <v>45743</v>
      </c>
      <c r="AL261" s="3">
        <v>45737</v>
      </c>
      <c r="AM261" s="3">
        <v>45744</v>
      </c>
      <c r="AN261" s="3">
        <v>45745</v>
      </c>
      <c r="AO261" s="3">
        <v>45745</v>
      </c>
      <c r="AP261" s="3">
        <v>45742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105</v>
      </c>
      <c r="BD261" s="56">
        <v>0</v>
      </c>
    </row>
    <row r="262" spans="1:56" ht="28.5" customHeight="1" x14ac:dyDescent="0.45">
      <c r="A262" s="3" t="s">
        <v>146</v>
      </c>
      <c r="B262" s="14" t="s">
        <v>146</v>
      </c>
      <c r="C262" s="9" t="s">
        <v>320</v>
      </c>
      <c r="D262" s="13" t="s">
        <v>61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92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45777</v>
      </c>
      <c r="U262" s="11">
        <v>70000</v>
      </c>
      <c r="V262" s="10">
        <v>0</v>
      </c>
      <c r="W262" s="10">
        <v>70000</v>
      </c>
      <c r="X262" s="10">
        <v>0</v>
      </c>
      <c r="Y262" s="10">
        <v>73500</v>
      </c>
      <c r="Z262" s="9" t="s">
        <v>84</v>
      </c>
      <c r="AA262" s="8">
        <v>69430.899999999994</v>
      </c>
      <c r="AB262" s="8">
        <v>0</v>
      </c>
      <c r="AC262" s="8">
        <v>69430.899999999994</v>
      </c>
      <c r="AD262" s="8">
        <v>0</v>
      </c>
      <c r="AE262" s="8">
        <v>0</v>
      </c>
      <c r="AF262" s="8">
        <v>0</v>
      </c>
      <c r="AG262" s="1" t="s">
        <v>61</v>
      </c>
      <c r="AH262" s="1" t="s">
        <v>74</v>
      </c>
      <c r="AI262" s="1">
        <v>2</v>
      </c>
      <c r="AJ262" s="3">
        <v>45777</v>
      </c>
      <c r="AK262" s="3">
        <v>0</v>
      </c>
      <c r="AL262" s="3">
        <v>45768</v>
      </c>
      <c r="AM262" s="3">
        <v>45775</v>
      </c>
      <c r="AN262" s="3">
        <v>45776</v>
      </c>
      <c r="AO262" s="3">
        <v>45776</v>
      </c>
      <c r="AP262" s="3">
        <v>45772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105</v>
      </c>
      <c r="BD262" s="56">
        <v>5189.9597749999984</v>
      </c>
    </row>
    <row r="263" spans="1:56" ht="28.5" customHeight="1" x14ac:dyDescent="0.45">
      <c r="A263" s="3" t="s">
        <v>146</v>
      </c>
      <c r="B263" s="14" t="s">
        <v>146</v>
      </c>
      <c r="C263" s="9" t="s">
        <v>344</v>
      </c>
      <c r="D263" s="13" t="s">
        <v>61</v>
      </c>
      <c r="E263" s="9">
        <v>23</v>
      </c>
      <c r="F263" s="9">
        <v>34</v>
      </c>
      <c r="G263" s="9" t="s">
        <v>60</v>
      </c>
      <c r="H263" s="9" t="s">
        <v>66</v>
      </c>
      <c r="I263" s="9">
        <v>92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133</v>
      </c>
      <c r="T263" s="12">
        <v>45777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84</v>
      </c>
      <c r="AA263" s="8">
        <v>9918.7000000000007</v>
      </c>
      <c r="AB263" s="8">
        <v>0</v>
      </c>
      <c r="AC263" s="8">
        <v>9918.7000000000007</v>
      </c>
      <c r="AD263" s="8">
        <v>0</v>
      </c>
      <c r="AE263" s="8">
        <v>9918.7000000000007</v>
      </c>
      <c r="AF263" s="8">
        <v>0</v>
      </c>
      <c r="AG263" s="1" t="s">
        <v>122</v>
      </c>
      <c r="AH263" s="1" t="s">
        <v>68</v>
      </c>
      <c r="AI263" s="1">
        <v>4</v>
      </c>
      <c r="AJ263" s="3">
        <v>45777</v>
      </c>
      <c r="AK263" s="3">
        <v>45773</v>
      </c>
      <c r="AL263" s="3">
        <v>45767</v>
      </c>
      <c r="AM263" s="3">
        <v>45774</v>
      </c>
      <c r="AN263" s="3">
        <v>45775</v>
      </c>
      <c r="AO263" s="3">
        <v>45775</v>
      </c>
      <c r="AP263" s="3">
        <v>45772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105</v>
      </c>
      <c r="BD263" s="56">
        <v>741.42282499999999</v>
      </c>
    </row>
    <row r="264" spans="1:56" ht="28.5" customHeight="1" x14ac:dyDescent="0.45">
      <c r="A264" s="3" t="s">
        <v>146</v>
      </c>
      <c r="B264" s="14" t="s">
        <v>146</v>
      </c>
      <c r="C264" s="9" t="s">
        <v>194</v>
      </c>
      <c r="D264" s="13" t="s">
        <v>61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 t="s">
        <v>93</v>
      </c>
      <c r="M264" s="10">
        <v>24</v>
      </c>
      <c r="N264" s="9">
        <v>37</v>
      </c>
      <c r="O264" s="9">
        <v>50</v>
      </c>
      <c r="P264" s="10">
        <v>273.84719423999996</v>
      </c>
      <c r="Q264" s="10">
        <v>0</v>
      </c>
      <c r="R264" s="10">
        <v>273.84719423999996</v>
      </c>
      <c r="S264" s="9" t="s">
        <v>133</v>
      </c>
      <c r="T264" s="12">
        <v>45777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84</v>
      </c>
      <c r="AA264" s="8">
        <v>9918.7000000000007</v>
      </c>
      <c r="AB264" s="8">
        <v>0</v>
      </c>
      <c r="AC264" s="8">
        <v>9918.7000000000007</v>
      </c>
      <c r="AD264" s="8">
        <v>0</v>
      </c>
      <c r="AE264" s="8">
        <v>0</v>
      </c>
      <c r="AF264" s="8">
        <v>0</v>
      </c>
      <c r="AG264" s="1" t="s">
        <v>123</v>
      </c>
      <c r="AH264" s="1" t="s">
        <v>72</v>
      </c>
      <c r="AI264" s="1">
        <v>3</v>
      </c>
      <c r="AJ264" s="3">
        <v>45777</v>
      </c>
      <c r="AK264" s="3">
        <v>0</v>
      </c>
      <c r="AL264" s="3">
        <v>45767</v>
      </c>
      <c r="AM264" s="3">
        <v>45774</v>
      </c>
      <c r="AN264" s="3">
        <v>45775</v>
      </c>
      <c r="AO264" s="3">
        <v>45775</v>
      </c>
      <c r="AP264" s="3">
        <v>45772</v>
      </c>
      <c r="AQ264" s="3">
        <v>45776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105</v>
      </c>
      <c r="BD264" s="56">
        <v>741.42282499999999</v>
      </c>
    </row>
    <row r="265" spans="1:56" ht="28.5" customHeight="1" x14ac:dyDescent="0.45">
      <c r="A265" s="3" t="s">
        <v>146</v>
      </c>
      <c r="B265" s="14" t="s">
        <v>146</v>
      </c>
      <c r="C265" s="9" t="s">
        <v>280</v>
      </c>
      <c r="D265" s="13" t="s">
        <v>61</v>
      </c>
      <c r="E265" s="9">
        <v>23</v>
      </c>
      <c r="F265" s="9">
        <v>34</v>
      </c>
      <c r="G265" s="9" t="s">
        <v>60</v>
      </c>
      <c r="H265" s="9" t="s">
        <v>66</v>
      </c>
      <c r="I265" s="9">
        <v>92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45777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84</v>
      </c>
      <c r="AA265" s="8">
        <v>9918.7000000000007</v>
      </c>
      <c r="AB265" s="8">
        <v>0</v>
      </c>
      <c r="AC265" s="8">
        <v>9918.7000000000007</v>
      </c>
      <c r="AD265" s="8">
        <v>0</v>
      </c>
      <c r="AE265" s="8">
        <v>9918.7000000000007</v>
      </c>
      <c r="AF265" s="8">
        <v>0</v>
      </c>
      <c r="AG265" s="1" t="s">
        <v>124</v>
      </c>
      <c r="AH265" s="1" t="s">
        <v>68</v>
      </c>
      <c r="AI265" s="1">
        <v>4</v>
      </c>
      <c r="AJ265" s="3">
        <v>45777</v>
      </c>
      <c r="AK265" s="3">
        <v>45773</v>
      </c>
      <c r="AL265" s="3">
        <v>45767</v>
      </c>
      <c r="AM265" s="3">
        <v>45774</v>
      </c>
      <c r="AN265" s="3">
        <v>45775</v>
      </c>
      <c r="AO265" s="3">
        <v>45775</v>
      </c>
      <c r="AP265" s="3">
        <v>45772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105</v>
      </c>
      <c r="BD265" s="56">
        <v>741.42282499999999</v>
      </c>
    </row>
    <row r="266" spans="1:56" ht="28.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84</v>
      </c>
      <c r="AA266" s="8">
        <v>115182.64999999998</v>
      </c>
      <c r="AB266" s="8">
        <v>15995.65</v>
      </c>
      <c r="AC266" s="8">
        <v>99186.999999999985</v>
      </c>
      <c r="AD266" s="8">
        <v>5518.15</v>
      </c>
      <c r="AE266" s="8">
        <v>25355.550000000003</v>
      </c>
      <c r="AF266" s="8" t="s">
        <v>58</v>
      </c>
      <c r="AG266" s="1" t="s">
        <v>122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105</v>
      </c>
      <c r="BD266" s="56">
        <v>0</v>
      </c>
    </row>
    <row r="267" spans="1:56" ht="28.5" customHeight="1" x14ac:dyDescent="0.45">
      <c r="A267" s="3">
        <v>45733</v>
      </c>
      <c r="B267" s="14" t="s">
        <v>632</v>
      </c>
      <c r="C267" s="9" t="s">
        <v>633</v>
      </c>
      <c r="D267" s="13" t="s">
        <v>634</v>
      </c>
      <c r="E267" s="9">
        <v>23</v>
      </c>
      <c r="F267" s="9">
        <v>34</v>
      </c>
      <c r="G267" s="9" t="s">
        <v>199</v>
      </c>
      <c r="H267" s="9">
        <v>0</v>
      </c>
      <c r="I267" s="9">
        <v>68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45750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201</v>
      </c>
      <c r="AA267" s="8">
        <v>4959.3500000000004</v>
      </c>
      <c r="AB267" s="8">
        <v>0</v>
      </c>
      <c r="AC267" s="8">
        <v>4959.3500000000004</v>
      </c>
      <c r="AD267" s="8">
        <v>0</v>
      </c>
      <c r="AE267" s="8">
        <v>0</v>
      </c>
      <c r="AF267" s="8">
        <v>0</v>
      </c>
      <c r="AG267" s="1" t="s">
        <v>122</v>
      </c>
      <c r="AH267" s="1" t="s">
        <v>74</v>
      </c>
      <c r="AI267" s="1">
        <v>2</v>
      </c>
      <c r="AJ267" s="3">
        <v>45750</v>
      </c>
      <c r="AK267" s="3">
        <v>0</v>
      </c>
      <c r="AL267" s="3">
        <v>45741</v>
      </c>
      <c r="AM267" s="3">
        <v>45748</v>
      </c>
      <c r="AN267" s="3">
        <v>45749</v>
      </c>
      <c r="AO267" s="3">
        <v>45749</v>
      </c>
      <c r="AP267" s="3">
        <v>45745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200</v>
      </c>
      <c r="BD267" s="56">
        <v>400.2085242222222</v>
      </c>
    </row>
    <row r="268" spans="1:56" ht="28.5" customHeight="1" x14ac:dyDescent="0.45">
      <c r="A268" s="3">
        <v>45729</v>
      </c>
      <c r="B268" s="14" t="s">
        <v>626</v>
      </c>
      <c r="C268" s="9" t="s">
        <v>264</v>
      </c>
      <c r="D268" s="13" t="s">
        <v>573</v>
      </c>
      <c r="E268" s="9">
        <v>23</v>
      </c>
      <c r="F268" s="9">
        <v>34</v>
      </c>
      <c r="G268" s="9" t="s">
        <v>199</v>
      </c>
      <c r="H268" s="9">
        <v>0</v>
      </c>
      <c r="I268" s="9">
        <v>68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45737</v>
      </c>
      <c r="U268" s="11">
        <v>5000</v>
      </c>
      <c r="V268" s="10">
        <v>4057</v>
      </c>
      <c r="W268" s="10">
        <v>943</v>
      </c>
      <c r="X268" s="10">
        <v>5535</v>
      </c>
      <c r="Y268" s="10">
        <v>0</v>
      </c>
      <c r="Z268" s="9" t="s">
        <v>201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1" t="s">
        <v>123</v>
      </c>
      <c r="AH268" s="1" t="s">
        <v>74</v>
      </c>
      <c r="AI268" s="1">
        <v>2</v>
      </c>
      <c r="AJ268" s="3">
        <v>45737</v>
      </c>
      <c r="AK268" s="3">
        <v>0</v>
      </c>
      <c r="AL268" s="3">
        <v>45728</v>
      </c>
      <c r="AM268" s="3">
        <v>45735</v>
      </c>
      <c r="AN268" s="3">
        <v>45736</v>
      </c>
      <c r="AO268" s="3">
        <v>45736</v>
      </c>
      <c r="AP268" s="3">
        <v>45732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627</v>
      </c>
      <c r="AZ268" s="2">
        <v>0</v>
      </c>
      <c r="BA268" s="2">
        <v>0</v>
      </c>
      <c r="BB268" s="2">
        <v>0</v>
      </c>
      <c r="BC268" s="1" t="s">
        <v>200</v>
      </c>
      <c r="BD268" s="56">
        <v>0</v>
      </c>
    </row>
    <row r="269" spans="1:56" ht="28.5" customHeight="1" x14ac:dyDescent="0.45">
      <c r="A269" s="3">
        <v>0</v>
      </c>
      <c r="B269" s="14">
        <v>0</v>
      </c>
      <c r="C269" s="9">
        <v>0</v>
      </c>
      <c r="D269" s="13">
        <v>0</v>
      </c>
      <c r="E269" s="9">
        <v>23</v>
      </c>
      <c r="F269" s="9">
        <v>34</v>
      </c>
      <c r="G269" s="9" t="s">
        <v>199</v>
      </c>
      <c r="H269" s="9">
        <v>0</v>
      </c>
      <c r="I269" s="9">
        <v>68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201</v>
      </c>
      <c r="AA269" s="8">
        <v>4959.3500000000004</v>
      </c>
      <c r="AB269" s="8">
        <v>0</v>
      </c>
      <c r="AC269" s="8">
        <v>4959.3500000000004</v>
      </c>
      <c r="AD269" s="8">
        <v>0</v>
      </c>
      <c r="AE269" s="8">
        <v>0</v>
      </c>
      <c r="AF269" s="8">
        <v>0</v>
      </c>
      <c r="AG269" s="1" t="s">
        <v>123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200</v>
      </c>
      <c r="BD269" s="56">
        <v>0</v>
      </c>
    </row>
    <row r="270" spans="1:56" ht="28.5" customHeight="1" x14ac:dyDescent="0.45">
      <c r="A270" s="3">
        <v>45729</v>
      </c>
      <c r="B270" s="14" t="s">
        <v>628</v>
      </c>
      <c r="C270" s="9" t="s">
        <v>264</v>
      </c>
      <c r="D270" s="13" t="s">
        <v>577</v>
      </c>
      <c r="E270" s="9">
        <v>23</v>
      </c>
      <c r="F270" s="9">
        <v>34</v>
      </c>
      <c r="G270" s="9" t="s">
        <v>574</v>
      </c>
      <c r="H270" s="9">
        <v>0</v>
      </c>
      <c r="I270" s="9">
        <v>68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45737</v>
      </c>
      <c r="U270" s="11">
        <v>5000</v>
      </c>
      <c r="V270" s="10">
        <v>5456</v>
      </c>
      <c r="W270" s="10">
        <v>0</v>
      </c>
      <c r="X270" s="10">
        <v>5553</v>
      </c>
      <c r="Y270" s="10">
        <v>0</v>
      </c>
      <c r="Z270" s="9" t="s">
        <v>575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122</v>
      </c>
      <c r="AH270" s="1" t="s">
        <v>74</v>
      </c>
      <c r="AI270" s="1">
        <v>2</v>
      </c>
      <c r="AJ270" s="3">
        <v>45737</v>
      </c>
      <c r="AK270" s="3">
        <v>0</v>
      </c>
      <c r="AL270" s="3">
        <v>45728</v>
      </c>
      <c r="AM270" s="3">
        <v>45735</v>
      </c>
      <c r="AN270" s="3">
        <v>45736</v>
      </c>
      <c r="AO270" s="3">
        <v>45736</v>
      </c>
      <c r="AP270" s="3">
        <v>45732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200</v>
      </c>
      <c r="BD270" s="56">
        <v>0</v>
      </c>
    </row>
    <row r="271" spans="1:56" ht="28.5" customHeight="1" x14ac:dyDescent="0.45">
      <c r="A271" s="3">
        <v>45729</v>
      </c>
      <c r="B271" s="14" t="s">
        <v>628</v>
      </c>
      <c r="C271" s="9" t="s">
        <v>264</v>
      </c>
      <c r="D271" s="13" t="s">
        <v>193</v>
      </c>
      <c r="E271" s="9">
        <v>23</v>
      </c>
      <c r="F271" s="9">
        <v>34</v>
      </c>
      <c r="G271" s="9" t="s">
        <v>574</v>
      </c>
      <c r="H271" s="9">
        <v>0</v>
      </c>
      <c r="I271" s="9">
        <v>68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45747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575</v>
      </c>
      <c r="AA271" s="8">
        <v>4959.3500000000004</v>
      </c>
      <c r="AB271" s="8">
        <v>0</v>
      </c>
      <c r="AC271" s="8">
        <v>4959.3500000000004</v>
      </c>
      <c r="AD271" s="8">
        <v>0</v>
      </c>
      <c r="AE271" s="8">
        <v>0</v>
      </c>
      <c r="AF271" s="8">
        <v>0</v>
      </c>
      <c r="AG271" s="1" t="s">
        <v>122</v>
      </c>
      <c r="AH271" s="1" t="s">
        <v>74</v>
      </c>
      <c r="AI271" s="1">
        <v>2</v>
      </c>
      <c r="AJ271" s="3">
        <v>45747</v>
      </c>
      <c r="AK271" s="3">
        <v>0</v>
      </c>
      <c r="AL271" s="3">
        <v>45738</v>
      </c>
      <c r="AM271" s="3">
        <v>45745</v>
      </c>
      <c r="AN271" s="3">
        <v>45746</v>
      </c>
      <c r="AO271" s="3">
        <v>45746</v>
      </c>
      <c r="AP271" s="3">
        <v>45742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200</v>
      </c>
      <c r="BD271" s="56">
        <v>400.2085242222222</v>
      </c>
    </row>
    <row r="272" spans="1:56" ht="28.5" customHeight="1" x14ac:dyDescent="0.45">
      <c r="A272" s="3">
        <v>45729</v>
      </c>
      <c r="B272" s="14" t="s">
        <v>628</v>
      </c>
      <c r="C272" s="9" t="s">
        <v>264</v>
      </c>
      <c r="D272" s="13" t="s">
        <v>576</v>
      </c>
      <c r="E272" s="9">
        <v>23</v>
      </c>
      <c r="F272" s="9">
        <v>34</v>
      </c>
      <c r="G272" s="9" t="s">
        <v>574</v>
      </c>
      <c r="H272" s="9">
        <v>0</v>
      </c>
      <c r="I272" s="9">
        <v>68</v>
      </c>
      <c r="J272" s="9" t="s">
        <v>57</v>
      </c>
      <c r="K272" s="9">
        <v>5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45747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575</v>
      </c>
      <c r="AA272" s="8">
        <v>4959.3500000000004</v>
      </c>
      <c r="AB272" s="8">
        <v>0</v>
      </c>
      <c r="AC272" s="8">
        <v>4959.3500000000004</v>
      </c>
      <c r="AD272" s="8">
        <v>0</v>
      </c>
      <c r="AE272" s="8">
        <v>0</v>
      </c>
      <c r="AF272" s="8">
        <v>0</v>
      </c>
      <c r="AG272" s="1" t="s">
        <v>123</v>
      </c>
      <c r="AH272" s="1" t="s">
        <v>74</v>
      </c>
      <c r="AI272" s="1">
        <v>2</v>
      </c>
      <c r="AJ272" s="3">
        <v>45747</v>
      </c>
      <c r="AK272" s="3">
        <v>0</v>
      </c>
      <c r="AL272" s="3">
        <v>45738</v>
      </c>
      <c r="AM272" s="3">
        <v>45745</v>
      </c>
      <c r="AN272" s="3">
        <v>45746</v>
      </c>
      <c r="AO272" s="3">
        <v>45746</v>
      </c>
      <c r="AP272" s="3">
        <v>45742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200</v>
      </c>
      <c r="BD272" s="56">
        <v>400.2085242222222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23</v>
      </c>
      <c r="F273" s="9">
        <v>34</v>
      </c>
      <c r="G273" s="9" t="s">
        <v>574</v>
      </c>
      <c r="H273" s="9">
        <v>0</v>
      </c>
      <c r="I273" s="9">
        <v>68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575</v>
      </c>
      <c r="AA273" s="8">
        <v>9918.7000000000007</v>
      </c>
      <c r="AB273" s="8">
        <v>0</v>
      </c>
      <c r="AC273" s="8">
        <v>9918.7000000000007</v>
      </c>
      <c r="AD273" s="8">
        <v>0</v>
      </c>
      <c r="AE273" s="8">
        <v>0</v>
      </c>
      <c r="AF273" s="8" t="s">
        <v>58</v>
      </c>
      <c r="AG273" s="1" t="s">
        <v>125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200</v>
      </c>
      <c r="BD273" s="56">
        <v>0</v>
      </c>
    </row>
    <row r="274" spans="1:56" ht="28.5" customHeight="1" x14ac:dyDescent="0.45">
      <c r="A274" s="3">
        <v>45729</v>
      </c>
      <c r="B274" s="14" t="s">
        <v>578</v>
      </c>
      <c r="C274" s="9" t="s">
        <v>579</v>
      </c>
      <c r="D274" s="13" t="s">
        <v>580</v>
      </c>
      <c r="E274" s="9">
        <v>23</v>
      </c>
      <c r="F274" s="9">
        <v>34</v>
      </c>
      <c r="G274" s="9" t="s">
        <v>60</v>
      </c>
      <c r="H274" s="9" t="s">
        <v>66</v>
      </c>
      <c r="I274" s="9">
        <v>105</v>
      </c>
      <c r="J274" s="9" t="s">
        <v>57</v>
      </c>
      <c r="K274" s="9">
        <v>5</v>
      </c>
      <c r="L274" s="9" t="s">
        <v>92</v>
      </c>
      <c r="M274" s="10">
        <v>24</v>
      </c>
      <c r="N274" s="9">
        <v>37</v>
      </c>
      <c r="O274" s="9">
        <v>70</v>
      </c>
      <c r="P274" s="10">
        <v>191.69303596799998</v>
      </c>
      <c r="Q274" s="10">
        <v>35</v>
      </c>
      <c r="R274" s="10">
        <v>156.69303596799998</v>
      </c>
      <c r="S274" s="9" t="s">
        <v>71</v>
      </c>
      <c r="T274" s="12">
        <v>45743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309</v>
      </c>
      <c r="AA274" s="8">
        <v>4959.3500000000004</v>
      </c>
      <c r="AB274" s="8">
        <v>4959.3500000000004</v>
      </c>
      <c r="AC274" s="8">
        <v>0</v>
      </c>
      <c r="AD274" s="8">
        <v>0</v>
      </c>
      <c r="AE274" s="8">
        <v>4959.3500000000004</v>
      </c>
      <c r="AF274" s="8" t="s">
        <v>351</v>
      </c>
      <c r="AG274" s="1" t="s">
        <v>122</v>
      </c>
      <c r="AH274" s="1" t="s">
        <v>68</v>
      </c>
      <c r="AI274" s="1">
        <v>4</v>
      </c>
      <c r="AJ274" s="3">
        <v>45743</v>
      </c>
      <c r="AK274" s="3">
        <v>45739</v>
      </c>
      <c r="AL274" s="3">
        <v>45733</v>
      </c>
      <c r="AM274" s="3">
        <v>45740</v>
      </c>
      <c r="AN274" s="3">
        <v>45741</v>
      </c>
      <c r="AO274" s="3">
        <v>45741</v>
      </c>
      <c r="AP274" s="3">
        <v>45738</v>
      </c>
      <c r="AQ274" s="3">
        <v>45742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108</v>
      </c>
      <c r="BD274" s="56">
        <v>0</v>
      </c>
    </row>
    <row r="275" spans="1:56" ht="28.5" customHeight="1" x14ac:dyDescent="0.45">
      <c r="A275" s="3">
        <v>45727</v>
      </c>
      <c r="B275" s="14" t="s">
        <v>581</v>
      </c>
      <c r="C275" s="9" t="s">
        <v>115</v>
      </c>
      <c r="D275" s="13" t="s">
        <v>59</v>
      </c>
      <c r="E275" s="9">
        <v>23</v>
      </c>
      <c r="F275" s="9">
        <v>40</v>
      </c>
      <c r="G275" s="9" t="s">
        <v>60</v>
      </c>
      <c r="H275" s="9" t="s">
        <v>66</v>
      </c>
      <c r="I275" s="9">
        <v>125</v>
      </c>
      <c r="J275" s="9" t="s">
        <v>57</v>
      </c>
      <c r="K275" s="9">
        <v>5</v>
      </c>
      <c r="L275" s="9" t="s">
        <v>252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67</v>
      </c>
      <c r="T275" s="12">
        <v>45741</v>
      </c>
      <c r="U275" s="11">
        <v>10938</v>
      </c>
      <c r="V275" s="10">
        <v>0</v>
      </c>
      <c r="W275" s="10">
        <v>10938</v>
      </c>
      <c r="X275" s="10">
        <v>0</v>
      </c>
      <c r="Y275" s="10">
        <v>0</v>
      </c>
      <c r="Z275" s="9" t="s">
        <v>309</v>
      </c>
      <c r="AA275" s="8">
        <v>12682.720380000002</v>
      </c>
      <c r="AB275" s="8">
        <v>2917</v>
      </c>
      <c r="AC275" s="8">
        <v>9765.7203800000025</v>
      </c>
      <c r="AD275" s="8">
        <v>0</v>
      </c>
      <c r="AE275" s="8">
        <v>12682.720380000002</v>
      </c>
      <c r="AF275" s="8" t="s">
        <v>315</v>
      </c>
      <c r="AG275" s="1" t="s">
        <v>122</v>
      </c>
      <c r="AH275" s="1" t="s">
        <v>163</v>
      </c>
      <c r="AI275" s="1">
        <v>2</v>
      </c>
      <c r="AJ275" s="3">
        <v>45741</v>
      </c>
      <c r="AK275" s="3">
        <v>45739</v>
      </c>
      <c r="AL275" s="3">
        <v>0</v>
      </c>
      <c r="AM275" s="3">
        <v>0</v>
      </c>
      <c r="AN275" s="3">
        <v>0</v>
      </c>
      <c r="AO275" s="3">
        <v>45740</v>
      </c>
      <c r="AP275" s="3">
        <v>45736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158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108</v>
      </c>
      <c r="BD275" s="56">
        <v>861.0110135033334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23</v>
      </c>
      <c r="F276" s="9">
        <v>37</v>
      </c>
      <c r="G276" s="9">
        <v>0</v>
      </c>
      <c r="H276" s="9">
        <v>0</v>
      </c>
      <c r="I276" s="9">
        <v>85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309</v>
      </c>
      <c r="AA276" s="8">
        <v>17642.070380000005</v>
      </c>
      <c r="AB276" s="8">
        <v>7876.35</v>
      </c>
      <c r="AC276" s="8">
        <v>9765.7203800000025</v>
      </c>
      <c r="AD276" s="8">
        <v>0</v>
      </c>
      <c r="AE276" s="8">
        <v>17642.070380000005</v>
      </c>
      <c r="AF276" s="8" t="s">
        <v>58</v>
      </c>
      <c r="AG276" s="1" t="s">
        <v>122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310</v>
      </c>
      <c r="BD276" s="56">
        <v>0</v>
      </c>
    </row>
    <row r="277" spans="1:56" ht="28.5" customHeight="1" x14ac:dyDescent="0.45">
      <c r="A277" s="3">
        <v>45601</v>
      </c>
      <c r="B277" s="14" t="s">
        <v>240</v>
      </c>
      <c r="C277" s="9" t="s">
        <v>94</v>
      </c>
      <c r="D277" s="13" t="s">
        <v>157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40</v>
      </c>
      <c r="O277" s="9">
        <v>55</v>
      </c>
      <c r="P277" s="10">
        <v>0</v>
      </c>
      <c r="Q277" s="10">
        <v>0</v>
      </c>
      <c r="R277" s="10">
        <v>0</v>
      </c>
      <c r="S277" s="9" t="s">
        <v>100</v>
      </c>
      <c r="T277" s="12">
        <v>45780</v>
      </c>
      <c r="U277" s="11">
        <v>10000</v>
      </c>
      <c r="V277" s="10">
        <v>10000</v>
      </c>
      <c r="W277" s="10">
        <v>0</v>
      </c>
      <c r="X277" s="10">
        <v>56730</v>
      </c>
      <c r="Y277" s="10">
        <v>0</v>
      </c>
      <c r="Z277" s="9" t="s">
        <v>402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 t="s">
        <v>123</v>
      </c>
      <c r="AH277" s="1" t="s">
        <v>72</v>
      </c>
      <c r="AI277" s="1">
        <v>3</v>
      </c>
      <c r="AJ277" s="3">
        <v>45780</v>
      </c>
      <c r="AK277" s="3">
        <v>0</v>
      </c>
      <c r="AL277" s="3">
        <v>45770</v>
      </c>
      <c r="AM277" s="3">
        <v>45777</v>
      </c>
      <c r="AN277" s="3">
        <v>45778</v>
      </c>
      <c r="AO277" s="3">
        <v>45778</v>
      </c>
      <c r="AP277" s="3">
        <v>45775</v>
      </c>
      <c r="AQ277" s="3">
        <v>45779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 t="s">
        <v>414</v>
      </c>
      <c r="AZ277" s="2">
        <v>0</v>
      </c>
      <c r="BA277" s="2">
        <v>0</v>
      </c>
      <c r="BB277" s="2">
        <v>0</v>
      </c>
      <c r="BC277" s="1" t="s">
        <v>120</v>
      </c>
      <c r="BD277" s="56">
        <v>0</v>
      </c>
    </row>
    <row r="278" spans="1:56" ht="28.5" customHeight="1" x14ac:dyDescent="0.45">
      <c r="A278" s="3">
        <v>45601</v>
      </c>
      <c r="B278" s="14" t="s">
        <v>240</v>
      </c>
      <c r="C278" s="9" t="s">
        <v>94</v>
      </c>
      <c r="D278" s="13" t="s">
        <v>157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1498.0181652479998</v>
      </c>
      <c r="Q278" s="10">
        <v>1498.0181652479998</v>
      </c>
      <c r="R278" s="10">
        <v>0</v>
      </c>
      <c r="S278" s="9" t="s">
        <v>100</v>
      </c>
      <c r="T278" s="12">
        <v>45780</v>
      </c>
      <c r="U278" s="11">
        <v>46000</v>
      </c>
      <c r="V278" s="10">
        <v>0</v>
      </c>
      <c r="W278" s="10">
        <v>46000</v>
      </c>
      <c r="X278" s="10">
        <v>0</v>
      </c>
      <c r="Y278" s="10">
        <v>48300</v>
      </c>
      <c r="Z278" s="9" t="s">
        <v>402</v>
      </c>
      <c r="AA278" s="8">
        <v>49481.740000000005</v>
      </c>
      <c r="AB278" s="8">
        <v>0</v>
      </c>
      <c r="AC278" s="8">
        <v>49481.740000000005</v>
      </c>
      <c r="AD278" s="8">
        <v>0</v>
      </c>
      <c r="AE278" s="8">
        <v>0</v>
      </c>
      <c r="AF278" s="8" t="s">
        <v>403</v>
      </c>
      <c r="AG278" s="1" t="s">
        <v>123</v>
      </c>
      <c r="AH278" s="1" t="s">
        <v>72</v>
      </c>
      <c r="AI278" s="1">
        <v>3</v>
      </c>
      <c r="AJ278" s="3">
        <v>45780</v>
      </c>
      <c r="AK278" s="3">
        <v>0</v>
      </c>
      <c r="AL278" s="3">
        <v>45770</v>
      </c>
      <c r="AM278" s="3">
        <v>45777</v>
      </c>
      <c r="AN278" s="3">
        <v>45778</v>
      </c>
      <c r="AO278" s="3">
        <v>45778</v>
      </c>
      <c r="AP278" s="3">
        <v>45775</v>
      </c>
      <c r="AQ278" s="3">
        <v>45779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 t="s">
        <v>482</v>
      </c>
      <c r="AZ278" s="2">
        <v>0</v>
      </c>
      <c r="BA278" s="2">
        <v>0</v>
      </c>
      <c r="BB278" s="2">
        <v>0</v>
      </c>
      <c r="BC278" s="1" t="s">
        <v>120</v>
      </c>
      <c r="BD278" s="56">
        <v>6338.7895780611125</v>
      </c>
    </row>
    <row r="279" spans="1:56" ht="28.5" customHeight="1" x14ac:dyDescent="0.45">
      <c r="A279" s="3">
        <v>45601</v>
      </c>
      <c r="B279" s="14" t="s">
        <v>240</v>
      </c>
      <c r="C279" s="9" t="s">
        <v>94</v>
      </c>
      <c r="D279" s="13" t="s">
        <v>157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1758.5430635519999</v>
      </c>
      <c r="Q279" s="10">
        <v>1758.5430635519999</v>
      </c>
      <c r="R279" s="10">
        <v>0</v>
      </c>
      <c r="S279" s="9" t="s">
        <v>100</v>
      </c>
      <c r="T279" s="12">
        <v>45785</v>
      </c>
      <c r="U279" s="11">
        <v>54000</v>
      </c>
      <c r="V279" s="10">
        <v>0</v>
      </c>
      <c r="W279" s="10">
        <v>54000</v>
      </c>
      <c r="X279" s="10">
        <v>0</v>
      </c>
      <c r="Y279" s="10">
        <v>56700</v>
      </c>
      <c r="Z279" s="9" t="s">
        <v>402</v>
      </c>
      <c r="AA279" s="8">
        <v>58087.26</v>
      </c>
      <c r="AB279" s="8">
        <v>0</v>
      </c>
      <c r="AC279" s="8">
        <v>58087.26</v>
      </c>
      <c r="AD279" s="8">
        <v>0</v>
      </c>
      <c r="AE279" s="8">
        <v>0</v>
      </c>
      <c r="AF279" s="8" t="s">
        <v>403</v>
      </c>
      <c r="AG279" s="1" t="s">
        <v>123</v>
      </c>
      <c r="AH279" s="1" t="s">
        <v>72</v>
      </c>
      <c r="AI279" s="1">
        <v>3</v>
      </c>
      <c r="AJ279" s="3">
        <v>45785</v>
      </c>
      <c r="AK279" s="3">
        <v>0</v>
      </c>
      <c r="AL279" s="3">
        <v>45775</v>
      </c>
      <c r="AM279" s="3">
        <v>45782</v>
      </c>
      <c r="AN279" s="3">
        <v>45783</v>
      </c>
      <c r="AO279" s="3">
        <v>45783</v>
      </c>
      <c r="AP279" s="3">
        <v>45780</v>
      </c>
      <c r="AQ279" s="3">
        <v>45784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482</v>
      </c>
      <c r="AZ279" s="2">
        <v>0</v>
      </c>
      <c r="BA279" s="2">
        <v>0</v>
      </c>
      <c r="BB279" s="2">
        <v>0</v>
      </c>
      <c r="BC279" s="1" t="s">
        <v>120</v>
      </c>
      <c r="BD279" s="56">
        <v>7441.1877655499993</v>
      </c>
    </row>
    <row r="280" spans="1:56" ht="28.5" customHeight="1" x14ac:dyDescent="0.45">
      <c r="A280" s="3">
        <v>45601</v>
      </c>
      <c r="B280" s="14" t="s">
        <v>240</v>
      </c>
      <c r="C280" s="9" t="s">
        <v>94</v>
      </c>
      <c r="D280" s="13" t="s">
        <v>157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1758.5430635519999</v>
      </c>
      <c r="Q280" s="10">
        <v>264</v>
      </c>
      <c r="R280" s="10">
        <v>1494.5430635519999</v>
      </c>
      <c r="S280" s="9" t="s">
        <v>100</v>
      </c>
      <c r="T280" s="12">
        <v>45812</v>
      </c>
      <c r="U280" s="11">
        <v>54000</v>
      </c>
      <c r="V280" s="10">
        <v>0</v>
      </c>
      <c r="W280" s="10">
        <v>54000</v>
      </c>
      <c r="X280" s="10">
        <v>0</v>
      </c>
      <c r="Y280" s="10">
        <v>56700</v>
      </c>
      <c r="Z280" s="9" t="s">
        <v>402</v>
      </c>
      <c r="AA280" s="8">
        <v>58087.26</v>
      </c>
      <c r="AB280" s="8">
        <v>0</v>
      </c>
      <c r="AC280" s="8">
        <v>58087.26</v>
      </c>
      <c r="AD280" s="8">
        <v>0</v>
      </c>
      <c r="AE280" s="8">
        <v>0</v>
      </c>
      <c r="AF280" s="8" t="s">
        <v>403</v>
      </c>
      <c r="AG280" s="1" t="s">
        <v>123</v>
      </c>
      <c r="AH280" s="1" t="s">
        <v>72</v>
      </c>
      <c r="AI280" s="1">
        <v>3</v>
      </c>
      <c r="AJ280" s="3">
        <v>45812</v>
      </c>
      <c r="AK280" s="3">
        <v>0</v>
      </c>
      <c r="AL280" s="3">
        <v>45802</v>
      </c>
      <c r="AM280" s="3">
        <v>45809</v>
      </c>
      <c r="AN280" s="3">
        <v>45810</v>
      </c>
      <c r="AO280" s="3">
        <v>45810</v>
      </c>
      <c r="AP280" s="3">
        <v>45807</v>
      </c>
      <c r="AQ280" s="3">
        <v>45811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482</v>
      </c>
      <c r="AZ280" s="2">
        <v>0</v>
      </c>
      <c r="BA280" s="2">
        <v>0</v>
      </c>
      <c r="BB280" s="2">
        <v>0</v>
      </c>
      <c r="BC280" s="1" t="s">
        <v>120</v>
      </c>
      <c r="BD280" s="56">
        <v>7441.1877655499993</v>
      </c>
    </row>
    <row r="281" spans="1:56" ht="28.5" customHeight="1" x14ac:dyDescent="0.45">
      <c r="A281" s="3">
        <v>45601</v>
      </c>
      <c r="B281" s="14" t="s">
        <v>240</v>
      </c>
      <c r="C281" s="9" t="s">
        <v>94</v>
      </c>
      <c r="D281" s="13" t="s">
        <v>157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1758.5430635519999</v>
      </c>
      <c r="Q281" s="10">
        <v>0</v>
      </c>
      <c r="R281" s="10">
        <v>1758.5430635519999</v>
      </c>
      <c r="S281" s="9" t="s">
        <v>100</v>
      </c>
      <c r="T281" s="12">
        <v>45815</v>
      </c>
      <c r="U281" s="11">
        <v>54000</v>
      </c>
      <c r="V281" s="10">
        <v>0</v>
      </c>
      <c r="W281" s="10">
        <v>54000</v>
      </c>
      <c r="X281" s="10">
        <v>0</v>
      </c>
      <c r="Y281" s="10">
        <v>56700</v>
      </c>
      <c r="Z281" s="9" t="s">
        <v>402</v>
      </c>
      <c r="AA281" s="8">
        <v>58087.26</v>
      </c>
      <c r="AB281" s="8">
        <v>0</v>
      </c>
      <c r="AC281" s="8">
        <v>58087.26</v>
      </c>
      <c r="AD281" s="8">
        <v>0</v>
      </c>
      <c r="AE281" s="8">
        <v>0</v>
      </c>
      <c r="AF281" s="8" t="s">
        <v>403</v>
      </c>
      <c r="AG281" s="1" t="s">
        <v>123</v>
      </c>
      <c r="AH281" s="1" t="s">
        <v>72</v>
      </c>
      <c r="AI281" s="1">
        <v>3</v>
      </c>
      <c r="AJ281" s="3">
        <v>45815</v>
      </c>
      <c r="AK281" s="3">
        <v>0</v>
      </c>
      <c r="AL281" s="3">
        <v>45805</v>
      </c>
      <c r="AM281" s="3">
        <v>45812</v>
      </c>
      <c r="AN281" s="3">
        <v>45813</v>
      </c>
      <c r="AO281" s="3">
        <v>45813</v>
      </c>
      <c r="AP281" s="3">
        <v>45810</v>
      </c>
      <c r="AQ281" s="3">
        <v>45814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 t="s">
        <v>482</v>
      </c>
      <c r="AZ281" s="2">
        <v>0</v>
      </c>
      <c r="BA281" s="2">
        <v>0</v>
      </c>
      <c r="BB281" s="2">
        <v>0</v>
      </c>
      <c r="BC281" s="1" t="s">
        <v>120</v>
      </c>
      <c r="BD281" s="56">
        <v>7441.1877655499993</v>
      </c>
    </row>
    <row r="282" spans="1:56" ht="28.5" customHeight="1" x14ac:dyDescent="0.45">
      <c r="A282" s="3">
        <v>45601</v>
      </c>
      <c r="B282" s="14" t="s">
        <v>240</v>
      </c>
      <c r="C282" s="9" t="s">
        <v>94</v>
      </c>
      <c r="D282" s="13" t="s">
        <v>157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1758.5430635519999</v>
      </c>
      <c r="Q282" s="10">
        <v>0</v>
      </c>
      <c r="R282" s="10">
        <v>1758.5430635519999</v>
      </c>
      <c r="S282" s="9" t="s">
        <v>100</v>
      </c>
      <c r="T282" s="12">
        <v>45818</v>
      </c>
      <c r="U282" s="11">
        <v>54000</v>
      </c>
      <c r="V282" s="10">
        <v>0</v>
      </c>
      <c r="W282" s="10">
        <v>54000</v>
      </c>
      <c r="X282" s="10">
        <v>0</v>
      </c>
      <c r="Y282" s="10">
        <v>56700</v>
      </c>
      <c r="Z282" s="9" t="s">
        <v>402</v>
      </c>
      <c r="AA282" s="8">
        <v>58087.26</v>
      </c>
      <c r="AB282" s="8">
        <v>0</v>
      </c>
      <c r="AC282" s="8">
        <v>58087.26</v>
      </c>
      <c r="AD282" s="8">
        <v>0</v>
      </c>
      <c r="AE282" s="8">
        <v>0</v>
      </c>
      <c r="AF282" s="8" t="s">
        <v>403</v>
      </c>
      <c r="AG282" s="1" t="s">
        <v>123</v>
      </c>
      <c r="AH282" s="1" t="s">
        <v>72</v>
      </c>
      <c r="AI282" s="1">
        <v>3</v>
      </c>
      <c r="AJ282" s="3">
        <v>45818</v>
      </c>
      <c r="AK282" s="3">
        <v>0</v>
      </c>
      <c r="AL282" s="3">
        <v>45808</v>
      </c>
      <c r="AM282" s="3">
        <v>45815</v>
      </c>
      <c r="AN282" s="3">
        <v>45816</v>
      </c>
      <c r="AO282" s="3">
        <v>45816</v>
      </c>
      <c r="AP282" s="3">
        <v>45813</v>
      </c>
      <c r="AQ282" s="3">
        <v>45817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 t="s">
        <v>482</v>
      </c>
      <c r="AZ282" s="2">
        <v>0</v>
      </c>
      <c r="BA282" s="2">
        <v>0</v>
      </c>
      <c r="BB282" s="2">
        <v>0</v>
      </c>
      <c r="BC282" s="1" t="s">
        <v>120</v>
      </c>
      <c r="BD282" s="56">
        <v>7441.1877655499993</v>
      </c>
    </row>
    <row r="283" spans="1:56" ht="28.5" customHeight="1" x14ac:dyDescent="0.45">
      <c r="A283" s="3">
        <v>45601</v>
      </c>
      <c r="B283" s="14" t="s">
        <v>240</v>
      </c>
      <c r="C283" s="9" t="s">
        <v>94</v>
      </c>
      <c r="D283" s="13" t="s">
        <v>157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92</v>
      </c>
      <c r="M283" s="10">
        <v>24</v>
      </c>
      <c r="N283" s="9">
        <v>40</v>
      </c>
      <c r="O283" s="9">
        <v>55</v>
      </c>
      <c r="P283" s="10">
        <v>1758.5430635519999</v>
      </c>
      <c r="Q283" s="10">
        <v>0</v>
      </c>
      <c r="R283" s="10">
        <v>1758.5430635519999</v>
      </c>
      <c r="S283" s="9" t="s">
        <v>100</v>
      </c>
      <c r="T283" s="12">
        <v>45820</v>
      </c>
      <c r="U283" s="11">
        <v>54000</v>
      </c>
      <c r="V283" s="10">
        <v>0</v>
      </c>
      <c r="W283" s="10">
        <v>54000</v>
      </c>
      <c r="X283" s="10">
        <v>0</v>
      </c>
      <c r="Y283" s="10">
        <v>56700</v>
      </c>
      <c r="Z283" s="9" t="s">
        <v>402</v>
      </c>
      <c r="AA283" s="8">
        <v>58087.26</v>
      </c>
      <c r="AB283" s="8">
        <v>0</v>
      </c>
      <c r="AC283" s="8">
        <v>58087.26</v>
      </c>
      <c r="AD283" s="8">
        <v>0</v>
      </c>
      <c r="AE283" s="8">
        <v>0</v>
      </c>
      <c r="AF283" s="8" t="s">
        <v>403</v>
      </c>
      <c r="AG283" s="1" t="s">
        <v>123</v>
      </c>
      <c r="AH283" s="1" t="s">
        <v>72</v>
      </c>
      <c r="AI283" s="1">
        <v>3</v>
      </c>
      <c r="AJ283" s="3">
        <v>45820</v>
      </c>
      <c r="AK283" s="3">
        <v>0</v>
      </c>
      <c r="AL283" s="3">
        <v>45810</v>
      </c>
      <c r="AM283" s="3">
        <v>45817</v>
      </c>
      <c r="AN283" s="3">
        <v>45818</v>
      </c>
      <c r="AO283" s="3">
        <v>45818</v>
      </c>
      <c r="AP283" s="3">
        <v>45815</v>
      </c>
      <c r="AQ283" s="3">
        <v>45819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 t="s">
        <v>482</v>
      </c>
      <c r="AZ283" s="2">
        <v>0</v>
      </c>
      <c r="BA283" s="2">
        <v>0</v>
      </c>
      <c r="BB283" s="2">
        <v>0</v>
      </c>
      <c r="BC283" s="1" t="s">
        <v>120</v>
      </c>
      <c r="BD283" s="56">
        <v>7441.1877655499993</v>
      </c>
    </row>
    <row r="284" spans="1:56" ht="28.5" customHeight="1" x14ac:dyDescent="0.45">
      <c r="A284" s="3">
        <v>45601</v>
      </c>
      <c r="B284" s="14" t="s">
        <v>240</v>
      </c>
      <c r="C284" s="9" t="s">
        <v>94</v>
      </c>
      <c r="D284" s="13" t="s">
        <v>157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1758.5430635519999</v>
      </c>
      <c r="Q284" s="10">
        <v>0</v>
      </c>
      <c r="R284" s="10">
        <v>1758.5430635519999</v>
      </c>
      <c r="S284" s="9" t="s">
        <v>100</v>
      </c>
      <c r="T284" s="12">
        <v>45824</v>
      </c>
      <c r="U284" s="11">
        <v>54000</v>
      </c>
      <c r="V284" s="10">
        <v>0</v>
      </c>
      <c r="W284" s="10">
        <v>54000</v>
      </c>
      <c r="X284" s="10">
        <v>0</v>
      </c>
      <c r="Y284" s="10">
        <v>56700</v>
      </c>
      <c r="Z284" s="9" t="s">
        <v>402</v>
      </c>
      <c r="AA284" s="8">
        <v>58087.26</v>
      </c>
      <c r="AB284" s="8">
        <v>0</v>
      </c>
      <c r="AC284" s="8">
        <v>58087.26</v>
      </c>
      <c r="AD284" s="8">
        <v>0</v>
      </c>
      <c r="AE284" s="8">
        <v>0</v>
      </c>
      <c r="AF284" s="8" t="s">
        <v>403</v>
      </c>
      <c r="AG284" s="1" t="s">
        <v>123</v>
      </c>
      <c r="AH284" s="1" t="s">
        <v>72</v>
      </c>
      <c r="AI284" s="1">
        <v>3</v>
      </c>
      <c r="AJ284" s="3">
        <v>45824</v>
      </c>
      <c r="AK284" s="3">
        <v>0</v>
      </c>
      <c r="AL284" s="3">
        <v>45814</v>
      </c>
      <c r="AM284" s="3">
        <v>45821</v>
      </c>
      <c r="AN284" s="3">
        <v>45822</v>
      </c>
      <c r="AO284" s="3">
        <v>45822</v>
      </c>
      <c r="AP284" s="3">
        <v>45819</v>
      </c>
      <c r="AQ284" s="3">
        <v>45823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482</v>
      </c>
      <c r="AZ284" s="2">
        <v>0</v>
      </c>
      <c r="BA284" s="2">
        <v>0</v>
      </c>
      <c r="BB284" s="2">
        <v>0</v>
      </c>
      <c r="BC284" s="1" t="s">
        <v>120</v>
      </c>
      <c r="BD284" s="56">
        <v>7441.1877655499993</v>
      </c>
    </row>
    <row r="285" spans="1:56" ht="28.5" customHeight="1" x14ac:dyDescent="0.45">
      <c r="A285" s="3">
        <v>45601</v>
      </c>
      <c r="B285" s="14" t="s">
        <v>240</v>
      </c>
      <c r="C285" s="9" t="s">
        <v>94</v>
      </c>
      <c r="D285" s="13" t="s">
        <v>157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1758.5430635519999</v>
      </c>
      <c r="Q285" s="10">
        <v>0</v>
      </c>
      <c r="R285" s="10">
        <v>1758.5430635519999</v>
      </c>
      <c r="S285" s="9" t="s">
        <v>100</v>
      </c>
      <c r="T285" s="12">
        <v>45827</v>
      </c>
      <c r="U285" s="11">
        <v>54000</v>
      </c>
      <c r="V285" s="10">
        <v>0</v>
      </c>
      <c r="W285" s="10">
        <v>54000</v>
      </c>
      <c r="X285" s="10">
        <v>0</v>
      </c>
      <c r="Y285" s="10">
        <v>56700</v>
      </c>
      <c r="Z285" s="9" t="s">
        <v>402</v>
      </c>
      <c r="AA285" s="8">
        <v>58087.26</v>
      </c>
      <c r="AB285" s="8">
        <v>0</v>
      </c>
      <c r="AC285" s="8">
        <v>58087.26</v>
      </c>
      <c r="AD285" s="8">
        <v>0</v>
      </c>
      <c r="AE285" s="8">
        <v>0</v>
      </c>
      <c r="AF285" s="8" t="s">
        <v>403</v>
      </c>
      <c r="AG285" s="1" t="s">
        <v>123</v>
      </c>
      <c r="AH285" s="1" t="s">
        <v>72</v>
      </c>
      <c r="AI285" s="1">
        <v>3</v>
      </c>
      <c r="AJ285" s="3">
        <v>45827</v>
      </c>
      <c r="AK285" s="3">
        <v>0</v>
      </c>
      <c r="AL285" s="3">
        <v>45817</v>
      </c>
      <c r="AM285" s="3">
        <v>45824</v>
      </c>
      <c r="AN285" s="3">
        <v>45825</v>
      </c>
      <c r="AO285" s="3">
        <v>45825</v>
      </c>
      <c r="AP285" s="3">
        <v>45822</v>
      </c>
      <c r="AQ285" s="3">
        <v>45826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482</v>
      </c>
      <c r="AZ285" s="2">
        <v>0</v>
      </c>
      <c r="BA285" s="2">
        <v>0</v>
      </c>
      <c r="BB285" s="2">
        <v>0</v>
      </c>
      <c r="BC285" s="1" t="s">
        <v>120</v>
      </c>
      <c r="BD285" s="56">
        <v>7441.1877655499993</v>
      </c>
    </row>
    <row r="286" spans="1:56" ht="28.5" customHeight="1" x14ac:dyDescent="0.45">
      <c r="A286" s="3">
        <v>45601</v>
      </c>
      <c r="B286" s="14" t="s">
        <v>240</v>
      </c>
      <c r="C286" s="9" t="s">
        <v>94</v>
      </c>
      <c r="D286" s="13" t="s">
        <v>157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0</v>
      </c>
      <c r="R286" s="10">
        <v>1758.5430635519999</v>
      </c>
      <c r="S286" s="9" t="s">
        <v>100</v>
      </c>
      <c r="T286" s="12">
        <v>45831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402</v>
      </c>
      <c r="AA286" s="8">
        <v>58087.26</v>
      </c>
      <c r="AB286" s="8">
        <v>0</v>
      </c>
      <c r="AC286" s="8">
        <v>58087.26</v>
      </c>
      <c r="AD286" s="8">
        <v>0</v>
      </c>
      <c r="AE286" s="8">
        <v>0</v>
      </c>
      <c r="AF286" s="8" t="s">
        <v>403</v>
      </c>
      <c r="AG286" s="1" t="s">
        <v>123</v>
      </c>
      <c r="AH286" s="1" t="s">
        <v>72</v>
      </c>
      <c r="AI286" s="1">
        <v>3</v>
      </c>
      <c r="AJ286" s="3">
        <v>45831</v>
      </c>
      <c r="AK286" s="3">
        <v>0</v>
      </c>
      <c r="AL286" s="3">
        <v>45821</v>
      </c>
      <c r="AM286" s="3">
        <v>45828</v>
      </c>
      <c r="AN286" s="3">
        <v>45829</v>
      </c>
      <c r="AO286" s="3">
        <v>45829</v>
      </c>
      <c r="AP286" s="3">
        <v>45826</v>
      </c>
      <c r="AQ286" s="3">
        <v>45830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120</v>
      </c>
      <c r="BD286" s="56">
        <v>7441.1877655499993</v>
      </c>
    </row>
    <row r="287" spans="1:56" ht="28.5" customHeight="1" x14ac:dyDescent="0.45">
      <c r="A287" s="3">
        <v>45601</v>
      </c>
      <c r="B287" s="14" t="s">
        <v>240</v>
      </c>
      <c r="C287" s="9" t="s">
        <v>94</v>
      </c>
      <c r="D287" s="13" t="s">
        <v>157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0</v>
      </c>
      <c r="R287" s="10">
        <v>1758.5430635519999</v>
      </c>
      <c r="S287" s="9" t="s">
        <v>100</v>
      </c>
      <c r="T287" s="12">
        <v>45834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402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 t="s">
        <v>403</v>
      </c>
      <c r="AG287" s="1" t="s">
        <v>122</v>
      </c>
      <c r="AH287" s="1" t="s">
        <v>72</v>
      </c>
      <c r="AI287" s="1">
        <v>3</v>
      </c>
      <c r="AJ287" s="3">
        <v>45834</v>
      </c>
      <c r="AK287" s="3">
        <v>0</v>
      </c>
      <c r="AL287" s="3">
        <v>45824</v>
      </c>
      <c r="AM287" s="3">
        <v>45831</v>
      </c>
      <c r="AN287" s="3">
        <v>45832</v>
      </c>
      <c r="AO287" s="3">
        <v>45832</v>
      </c>
      <c r="AP287" s="3">
        <v>45829</v>
      </c>
      <c r="AQ287" s="3">
        <v>45833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120</v>
      </c>
      <c r="BD287" s="56">
        <v>7441.1877655499993</v>
      </c>
    </row>
    <row r="288" spans="1:56" ht="28.5" customHeight="1" x14ac:dyDescent="0.45">
      <c r="A288" s="3">
        <v>45601</v>
      </c>
      <c r="B288" s="14" t="s">
        <v>240</v>
      </c>
      <c r="C288" s="9" t="s">
        <v>94</v>
      </c>
      <c r="D288" s="13" t="s">
        <v>157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1758.5430635519999</v>
      </c>
      <c r="Q288" s="10">
        <v>0</v>
      </c>
      <c r="R288" s="10">
        <v>1758.5430635519999</v>
      </c>
      <c r="S288" s="9" t="s">
        <v>100</v>
      </c>
      <c r="T288" s="12">
        <v>45836</v>
      </c>
      <c r="U288" s="11">
        <v>54000</v>
      </c>
      <c r="V288" s="10">
        <v>0</v>
      </c>
      <c r="W288" s="10">
        <v>54000</v>
      </c>
      <c r="X288" s="10">
        <v>0</v>
      </c>
      <c r="Y288" s="10">
        <v>56700</v>
      </c>
      <c r="Z288" s="9" t="s">
        <v>402</v>
      </c>
      <c r="AA288" s="8">
        <v>58087.26</v>
      </c>
      <c r="AB288" s="8">
        <v>0</v>
      </c>
      <c r="AC288" s="8">
        <v>58087.26</v>
      </c>
      <c r="AD288" s="8">
        <v>0</v>
      </c>
      <c r="AE288" s="8">
        <v>0</v>
      </c>
      <c r="AF288" s="8" t="s">
        <v>403</v>
      </c>
      <c r="AG288" s="1" t="s">
        <v>123</v>
      </c>
      <c r="AH288" s="1" t="s">
        <v>72</v>
      </c>
      <c r="AI288" s="1">
        <v>3</v>
      </c>
      <c r="AJ288" s="3">
        <v>45836</v>
      </c>
      <c r="AK288" s="3">
        <v>0</v>
      </c>
      <c r="AL288" s="3">
        <v>45826</v>
      </c>
      <c r="AM288" s="3">
        <v>45833</v>
      </c>
      <c r="AN288" s="3">
        <v>45834</v>
      </c>
      <c r="AO288" s="3">
        <v>45834</v>
      </c>
      <c r="AP288" s="3">
        <v>45831</v>
      </c>
      <c r="AQ288" s="3">
        <v>45835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120</v>
      </c>
      <c r="BD288" s="56">
        <v>7441.1877655499993</v>
      </c>
    </row>
    <row r="289" spans="1:56" ht="28.5" customHeight="1" x14ac:dyDescent="0.45">
      <c r="A289" s="3">
        <v>45601</v>
      </c>
      <c r="B289" s="14" t="s">
        <v>240</v>
      </c>
      <c r="C289" s="9" t="s">
        <v>94</v>
      </c>
      <c r="D289" s="13" t="s">
        <v>157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1758.5430635519999</v>
      </c>
      <c r="Q289" s="10">
        <v>0</v>
      </c>
      <c r="R289" s="10">
        <v>1758.5430635519999</v>
      </c>
      <c r="S289" s="9" t="s">
        <v>100</v>
      </c>
      <c r="T289" s="12">
        <v>45838</v>
      </c>
      <c r="U289" s="11">
        <v>54000</v>
      </c>
      <c r="V289" s="10">
        <v>0</v>
      </c>
      <c r="W289" s="10">
        <v>54000</v>
      </c>
      <c r="X289" s="10">
        <v>0</v>
      </c>
      <c r="Y289" s="10">
        <v>56700</v>
      </c>
      <c r="Z289" s="9" t="s">
        <v>402</v>
      </c>
      <c r="AA289" s="8">
        <v>58087.26</v>
      </c>
      <c r="AB289" s="8">
        <v>0</v>
      </c>
      <c r="AC289" s="8">
        <v>58087.26</v>
      </c>
      <c r="AD289" s="8">
        <v>0</v>
      </c>
      <c r="AE289" s="8">
        <v>0</v>
      </c>
      <c r="AF289" s="8" t="s">
        <v>403</v>
      </c>
      <c r="AG289" s="1" t="s">
        <v>123</v>
      </c>
      <c r="AH289" s="1" t="s">
        <v>72</v>
      </c>
      <c r="AI289" s="1">
        <v>3</v>
      </c>
      <c r="AJ289" s="3">
        <v>45838</v>
      </c>
      <c r="AK289" s="3">
        <v>0</v>
      </c>
      <c r="AL289" s="3">
        <v>45828</v>
      </c>
      <c r="AM289" s="3">
        <v>45835</v>
      </c>
      <c r="AN289" s="3">
        <v>45836</v>
      </c>
      <c r="AO289" s="3">
        <v>45836</v>
      </c>
      <c r="AP289" s="3">
        <v>45833</v>
      </c>
      <c r="AQ289" s="3">
        <v>45837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120</v>
      </c>
      <c r="BD289" s="56">
        <v>7441.1877655499993</v>
      </c>
    </row>
    <row r="290" spans="1:56" ht="28.5" customHeight="1" x14ac:dyDescent="0.45">
      <c r="A290" s="3">
        <v>45601</v>
      </c>
      <c r="B290" s="14" t="s">
        <v>240</v>
      </c>
      <c r="C290" s="9" t="s">
        <v>94</v>
      </c>
      <c r="D290" s="13" t="s">
        <v>110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0</v>
      </c>
      <c r="Q290" s="10">
        <v>0</v>
      </c>
      <c r="R290" s="10">
        <v>0</v>
      </c>
      <c r="S290" s="9" t="s">
        <v>100</v>
      </c>
      <c r="T290" s="12">
        <v>45842</v>
      </c>
      <c r="U290" s="11">
        <v>12000</v>
      </c>
      <c r="V290" s="10">
        <v>12000</v>
      </c>
      <c r="W290" s="10">
        <v>0</v>
      </c>
      <c r="X290" s="10">
        <v>12600</v>
      </c>
      <c r="Y290" s="10">
        <v>0</v>
      </c>
      <c r="Z290" s="9" t="s">
        <v>402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1" t="s">
        <v>123</v>
      </c>
      <c r="AH290" s="1" t="s">
        <v>72</v>
      </c>
      <c r="AI290" s="1">
        <v>3</v>
      </c>
      <c r="AJ290" s="3">
        <v>45842</v>
      </c>
      <c r="AK290" s="3">
        <v>0</v>
      </c>
      <c r="AL290" s="3">
        <v>45832</v>
      </c>
      <c r="AM290" s="3">
        <v>45839</v>
      </c>
      <c r="AN290" s="3">
        <v>45840</v>
      </c>
      <c r="AO290" s="3">
        <v>45840</v>
      </c>
      <c r="AP290" s="3">
        <v>45837</v>
      </c>
      <c r="AQ290" s="3">
        <v>45841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120</v>
      </c>
      <c r="BD290" s="56">
        <v>0</v>
      </c>
    </row>
    <row r="291" spans="1:56" ht="28.5" customHeight="1" x14ac:dyDescent="0.45">
      <c r="A291" s="3">
        <v>45601</v>
      </c>
      <c r="B291" s="14" t="s">
        <v>240</v>
      </c>
      <c r="C291" s="9" t="s">
        <v>94</v>
      </c>
      <c r="D291" s="13" t="s">
        <v>110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1328.6769813503997</v>
      </c>
      <c r="Q291" s="10">
        <v>0</v>
      </c>
      <c r="R291" s="10">
        <v>1328.6769813503997</v>
      </c>
      <c r="S291" s="9" t="s">
        <v>100</v>
      </c>
      <c r="T291" s="12">
        <v>45852</v>
      </c>
      <c r="U291" s="11">
        <v>40800</v>
      </c>
      <c r="V291" s="10">
        <v>0</v>
      </c>
      <c r="W291" s="10">
        <v>40800</v>
      </c>
      <c r="X291" s="10">
        <v>0</v>
      </c>
      <c r="Y291" s="10">
        <v>42840</v>
      </c>
      <c r="Z291" s="9" t="s">
        <v>402</v>
      </c>
      <c r="AA291" s="8">
        <v>43888.152000000002</v>
      </c>
      <c r="AB291" s="8">
        <v>0</v>
      </c>
      <c r="AC291" s="8">
        <v>43888.152000000002</v>
      </c>
      <c r="AD291" s="8">
        <v>0</v>
      </c>
      <c r="AE291" s="8">
        <v>0</v>
      </c>
      <c r="AF291" s="8">
        <v>0</v>
      </c>
      <c r="AG291" s="1" t="s">
        <v>123</v>
      </c>
      <c r="AH291" s="1" t="s">
        <v>72</v>
      </c>
      <c r="AI291" s="1">
        <v>3</v>
      </c>
      <c r="AJ291" s="3">
        <v>45852</v>
      </c>
      <c r="AK291" s="3">
        <v>0</v>
      </c>
      <c r="AL291" s="3">
        <v>45842</v>
      </c>
      <c r="AM291" s="3">
        <v>45849</v>
      </c>
      <c r="AN291" s="3">
        <v>45850</v>
      </c>
      <c r="AO291" s="3">
        <v>45850</v>
      </c>
      <c r="AP291" s="3">
        <v>45847</v>
      </c>
      <c r="AQ291" s="3">
        <v>45851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120</v>
      </c>
      <c r="BD291" s="56">
        <v>5622.230756193333</v>
      </c>
    </row>
    <row r="292" spans="1:56" ht="28.5" customHeight="1" x14ac:dyDescent="0.45">
      <c r="A292" s="3">
        <v>45601</v>
      </c>
      <c r="B292" s="14" t="s">
        <v>240</v>
      </c>
      <c r="C292" s="9" t="s">
        <v>94</v>
      </c>
      <c r="D292" s="13" t="s">
        <v>110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1758.5430635519999</v>
      </c>
      <c r="Q292" s="10">
        <v>0</v>
      </c>
      <c r="R292" s="10">
        <v>1758.5430635519999</v>
      </c>
      <c r="S292" s="9" t="s">
        <v>100</v>
      </c>
      <c r="T292" s="12">
        <v>45859</v>
      </c>
      <c r="U292" s="11">
        <v>54000</v>
      </c>
      <c r="V292" s="10">
        <v>0</v>
      </c>
      <c r="W292" s="10">
        <v>54000</v>
      </c>
      <c r="X292" s="10">
        <v>0</v>
      </c>
      <c r="Y292" s="10">
        <v>56700</v>
      </c>
      <c r="Z292" s="9" t="s">
        <v>402</v>
      </c>
      <c r="AA292" s="8">
        <v>58087.26</v>
      </c>
      <c r="AB292" s="8">
        <v>0</v>
      </c>
      <c r="AC292" s="8">
        <v>58087.26</v>
      </c>
      <c r="AD292" s="8">
        <v>0</v>
      </c>
      <c r="AE292" s="8">
        <v>0</v>
      </c>
      <c r="AF292" s="8">
        <v>0</v>
      </c>
      <c r="AG292" s="1" t="s">
        <v>122</v>
      </c>
      <c r="AH292" s="1" t="s">
        <v>72</v>
      </c>
      <c r="AI292" s="1">
        <v>3</v>
      </c>
      <c r="AJ292" s="3">
        <v>45859</v>
      </c>
      <c r="AK292" s="3">
        <v>0</v>
      </c>
      <c r="AL292" s="3">
        <v>45849</v>
      </c>
      <c r="AM292" s="3">
        <v>45856</v>
      </c>
      <c r="AN292" s="3">
        <v>45857</v>
      </c>
      <c r="AO292" s="3">
        <v>45857</v>
      </c>
      <c r="AP292" s="3">
        <v>45854</v>
      </c>
      <c r="AQ292" s="3">
        <v>45858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120</v>
      </c>
      <c r="BD292" s="56">
        <v>7441.1877655499993</v>
      </c>
    </row>
    <row r="293" spans="1:56" ht="28.5" customHeight="1" x14ac:dyDescent="0.45">
      <c r="A293" s="3">
        <v>45601</v>
      </c>
      <c r="B293" s="14" t="s">
        <v>240</v>
      </c>
      <c r="C293" s="9" t="s">
        <v>94</v>
      </c>
      <c r="D293" s="13" t="s">
        <v>110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1693.4118389759997</v>
      </c>
      <c r="Q293" s="10">
        <v>0</v>
      </c>
      <c r="R293" s="10">
        <v>1693.4118389759997</v>
      </c>
      <c r="S293" s="9" t="s">
        <v>100</v>
      </c>
      <c r="T293" s="12">
        <v>45867</v>
      </c>
      <c r="U293" s="11">
        <v>52000</v>
      </c>
      <c r="V293" s="10">
        <v>0</v>
      </c>
      <c r="W293" s="10">
        <v>52000</v>
      </c>
      <c r="X293" s="10">
        <v>0</v>
      </c>
      <c r="Y293" s="10">
        <v>54600</v>
      </c>
      <c r="Z293" s="9" t="s">
        <v>402</v>
      </c>
      <c r="AA293" s="8">
        <v>55935.880000000005</v>
      </c>
      <c r="AB293" s="8">
        <v>0</v>
      </c>
      <c r="AC293" s="8">
        <v>55935.880000000005</v>
      </c>
      <c r="AD293" s="8">
        <v>0</v>
      </c>
      <c r="AE293" s="8">
        <v>0</v>
      </c>
      <c r="AF293" s="8">
        <v>0</v>
      </c>
      <c r="AG293" s="1" t="s">
        <v>122</v>
      </c>
      <c r="AH293" s="1" t="s">
        <v>72</v>
      </c>
      <c r="AI293" s="1">
        <v>3</v>
      </c>
      <c r="AJ293" s="3">
        <v>45867</v>
      </c>
      <c r="AK293" s="3">
        <v>0</v>
      </c>
      <c r="AL293" s="3">
        <v>45857</v>
      </c>
      <c r="AM293" s="3">
        <v>45864</v>
      </c>
      <c r="AN293" s="3">
        <v>45865</v>
      </c>
      <c r="AO293" s="3">
        <v>45865</v>
      </c>
      <c r="AP293" s="3">
        <v>45862</v>
      </c>
      <c r="AQ293" s="3">
        <v>45866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120</v>
      </c>
      <c r="BD293" s="56">
        <v>7165.588218677779</v>
      </c>
    </row>
    <row r="294" spans="1:56" ht="28.5" customHeight="1" x14ac:dyDescent="0.45">
      <c r="A294" s="3">
        <v>45601</v>
      </c>
      <c r="B294" s="14" t="s">
        <v>240</v>
      </c>
      <c r="C294" s="9" t="s">
        <v>94</v>
      </c>
      <c r="D294" s="13" t="s">
        <v>157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5414.9448800240634</v>
      </c>
      <c r="Q294" s="10">
        <v>0</v>
      </c>
      <c r="R294" s="10">
        <v>5414.9448800240634</v>
      </c>
      <c r="S294" s="9" t="s">
        <v>100</v>
      </c>
      <c r="T294" s="12" t="s">
        <v>63</v>
      </c>
      <c r="U294" s="11">
        <v>166278</v>
      </c>
      <c r="V294" s="10">
        <v>0</v>
      </c>
      <c r="W294" s="10">
        <v>166278</v>
      </c>
      <c r="X294" s="10">
        <v>0</v>
      </c>
      <c r="Y294" s="10">
        <v>174591.9</v>
      </c>
      <c r="Z294" s="9" t="s">
        <v>402</v>
      </c>
      <c r="AA294" s="8">
        <v>178863.58182000002</v>
      </c>
      <c r="AB294" s="8">
        <v>0</v>
      </c>
      <c r="AC294" s="8">
        <v>178863.58182000002</v>
      </c>
      <c r="AD294" s="8">
        <v>0</v>
      </c>
      <c r="AE294" s="8">
        <v>0</v>
      </c>
      <c r="AF294" s="8" t="s">
        <v>403</v>
      </c>
      <c r="AG294" s="1" t="s">
        <v>122</v>
      </c>
      <c r="AH294" s="1" t="s">
        <v>72</v>
      </c>
      <c r="AI294" s="1">
        <v>3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120</v>
      </c>
      <c r="BD294" s="56">
        <v>22913.070727409686</v>
      </c>
    </row>
    <row r="295" spans="1:56" ht="28.5" customHeight="1" x14ac:dyDescent="0.45">
      <c r="A295" s="3">
        <v>0</v>
      </c>
      <c r="B295" s="14">
        <v>0</v>
      </c>
      <c r="C295" s="9">
        <v>0</v>
      </c>
      <c r="D295" s="13">
        <v>0</v>
      </c>
      <c r="E295" s="9">
        <v>23</v>
      </c>
      <c r="F295" s="9">
        <v>37</v>
      </c>
      <c r="G295" s="9">
        <v>0</v>
      </c>
      <c r="H295" s="9">
        <v>0</v>
      </c>
      <c r="I295" s="9">
        <v>128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101</v>
      </c>
      <c r="AA295" s="8">
        <v>1025216.4738200002</v>
      </c>
      <c r="AB295" s="8">
        <v>0</v>
      </c>
      <c r="AC295" s="8">
        <v>1025216.4738200002</v>
      </c>
      <c r="AD295" s="8">
        <v>0</v>
      </c>
      <c r="AE295" s="8">
        <v>0</v>
      </c>
      <c r="AF295" s="8" t="s">
        <v>58</v>
      </c>
      <c r="AG295" s="1" t="s">
        <v>122</v>
      </c>
      <c r="AH295" s="1">
        <v>0</v>
      </c>
      <c r="AI295" s="1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121</v>
      </c>
      <c r="BD295" s="56">
        <v>0</v>
      </c>
    </row>
    <row r="296" spans="1:56" ht="28.5" customHeight="1" x14ac:dyDescent="0.45">
      <c r="A296" s="3">
        <v>45731</v>
      </c>
      <c r="B296" s="14" t="s">
        <v>650</v>
      </c>
      <c r="C296" s="9" t="s">
        <v>635</v>
      </c>
      <c r="D296" s="13" t="s">
        <v>59</v>
      </c>
      <c r="E296" s="9">
        <v>26</v>
      </c>
      <c r="F296" s="9">
        <v>43</v>
      </c>
      <c r="G296" s="9" t="s">
        <v>60</v>
      </c>
      <c r="H296" s="9">
        <v>0</v>
      </c>
      <c r="I296" s="9">
        <v>102</v>
      </c>
      <c r="J296" s="9" t="s">
        <v>57</v>
      </c>
      <c r="K296" s="9">
        <v>5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71</v>
      </c>
      <c r="T296" s="12">
        <v>45737</v>
      </c>
      <c r="U296" s="11">
        <v>5000</v>
      </c>
      <c r="V296" s="10">
        <v>0</v>
      </c>
      <c r="W296" s="10">
        <v>5000</v>
      </c>
      <c r="X296" s="10">
        <v>0</v>
      </c>
      <c r="Y296" s="10">
        <v>0</v>
      </c>
      <c r="Z296" s="9" t="s">
        <v>85</v>
      </c>
      <c r="AA296" s="8">
        <v>6216.65</v>
      </c>
      <c r="AB296" s="8">
        <v>6216.65</v>
      </c>
      <c r="AC296" s="8">
        <v>0</v>
      </c>
      <c r="AD296" s="8">
        <v>0</v>
      </c>
      <c r="AE296" s="8">
        <v>0</v>
      </c>
      <c r="AF296" s="8">
        <v>0</v>
      </c>
      <c r="AG296" s="1" t="s">
        <v>61</v>
      </c>
      <c r="AH296" s="1" t="s">
        <v>77</v>
      </c>
      <c r="AI296" s="1">
        <v>1</v>
      </c>
      <c r="AJ296" s="3">
        <v>45737</v>
      </c>
      <c r="AK296" s="3">
        <v>0</v>
      </c>
      <c r="AL296" s="3">
        <v>0</v>
      </c>
      <c r="AM296" s="3">
        <v>0</v>
      </c>
      <c r="AN296" s="3">
        <v>0</v>
      </c>
      <c r="AO296" s="3">
        <v>45736</v>
      </c>
      <c r="AP296" s="3">
        <v>45732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105</v>
      </c>
      <c r="BD296" s="56">
        <v>0</v>
      </c>
    </row>
    <row r="297" spans="1:56" ht="28.5" customHeight="1" x14ac:dyDescent="0.45">
      <c r="A297" s="3" t="s">
        <v>146</v>
      </c>
      <c r="B297" s="14" t="s">
        <v>146</v>
      </c>
      <c r="C297" s="9" t="s">
        <v>150</v>
      </c>
      <c r="D297" s="13" t="s">
        <v>59</v>
      </c>
      <c r="E297" s="9">
        <v>26</v>
      </c>
      <c r="F297" s="9">
        <v>39</v>
      </c>
      <c r="G297" s="9" t="s">
        <v>60</v>
      </c>
      <c r="H297" s="9">
        <v>0</v>
      </c>
      <c r="I297" s="9">
        <v>93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133</v>
      </c>
      <c r="T297" s="12">
        <v>45777</v>
      </c>
      <c r="U297" s="11">
        <v>10000</v>
      </c>
      <c r="V297" s="10">
        <v>0</v>
      </c>
      <c r="W297" s="10">
        <v>10000</v>
      </c>
      <c r="X297" s="10">
        <v>0</v>
      </c>
      <c r="Y297" s="10">
        <v>0</v>
      </c>
      <c r="Z297" s="9" t="s">
        <v>85</v>
      </c>
      <c r="AA297" s="8">
        <v>11315.7</v>
      </c>
      <c r="AB297" s="8">
        <v>0</v>
      </c>
      <c r="AC297" s="8">
        <v>11315.7</v>
      </c>
      <c r="AD297" s="8">
        <v>0</v>
      </c>
      <c r="AE297" s="8">
        <v>0</v>
      </c>
      <c r="AF297" s="8">
        <v>0</v>
      </c>
      <c r="AG297" s="1" t="s">
        <v>122</v>
      </c>
      <c r="AH297" s="1" t="s">
        <v>77</v>
      </c>
      <c r="AI297" s="1">
        <v>1</v>
      </c>
      <c r="AJ297" s="3">
        <v>45777</v>
      </c>
      <c r="AK297" s="3">
        <v>0</v>
      </c>
      <c r="AL297" s="3">
        <v>0</v>
      </c>
      <c r="AM297" s="3">
        <v>0</v>
      </c>
      <c r="AN297" s="3">
        <v>0</v>
      </c>
      <c r="AO297" s="3">
        <v>45776</v>
      </c>
      <c r="AP297" s="3">
        <v>45772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105</v>
      </c>
      <c r="BD297" s="56">
        <v>913.67990999999995</v>
      </c>
    </row>
    <row r="298" spans="1:56" ht="28.5" customHeight="1" x14ac:dyDescent="0.45">
      <c r="A298" s="3" t="s">
        <v>146</v>
      </c>
      <c r="B298" s="14" t="s">
        <v>146</v>
      </c>
      <c r="C298" s="9" t="s">
        <v>153</v>
      </c>
      <c r="D298" s="13" t="s">
        <v>59</v>
      </c>
      <c r="E298" s="9">
        <v>26</v>
      </c>
      <c r="F298" s="9">
        <v>42</v>
      </c>
      <c r="G298" s="9" t="s">
        <v>60</v>
      </c>
      <c r="H298" s="9">
        <v>0</v>
      </c>
      <c r="I298" s="9">
        <v>100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 t="s">
        <v>63</v>
      </c>
      <c r="U298" s="11">
        <v>40000</v>
      </c>
      <c r="V298" s="10">
        <v>0</v>
      </c>
      <c r="W298" s="10">
        <v>40000</v>
      </c>
      <c r="X298" s="10">
        <v>0</v>
      </c>
      <c r="Y298" s="10">
        <v>0</v>
      </c>
      <c r="Z298" s="9" t="s">
        <v>85</v>
      </c>
      <c r="AA298" s="8">
        <v>48615.600000000006</v>
      </c>
      <c r="AB298" s="8">
        <v>0</v>
      </c>
      <c r="AC298" s="8">
        <v>48615.600000000006</v>
      </c>
      <c r="AD298" s="8">
        <v>0</v>
      </c>
      <c r="AE298" s="8">
        <v>0</v>
      </c>
      <c r="AF298" s="8">
        <v>0</v>
      </c>
      <c r="AG298" s="1" t="s">
        <v>126</v>
      </c>
      <c r="AH298" s="1" t="s">
        <v>77</v>
      </c>
      <c r="AI298" s="1">
        <v>1</v>
      </c>
      <c r="AJ298" s="3" t="s">
        <v>63</v>
      </c>
      <c r="AK298" s="3">
        <v>0</v>
      </c>
      <c r="AL298" s="3">
        <v>0</v>
      </c>
      <c r="AM298" s="3">
        <v>0</v>
      </c>
      <c r="AN298" s="3">
        <v>0</v>
      </c>
      <c r="AO298" s="3" t="e">
        <v>#VALUE!</v>
      </c>
      <c r="AP298" s="3" t="e">
        <v>#VALUE!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105</v>
      </c>
      <c r="BD298" s="56">
        <v>3925.4396133333335</v>
      </c>
    </row>
    <row r="299" spans="1:56" ht="28.5" customHeight="1" x14ac:dyDescent="0.45">
      <c r="A299" s="3" t="s">
        <v>146</v>
      </c>
      <c r="B299" s="14" t="s">
        <v>146</v>
      </c>
      <c r="C299" s="9" t="s">
        <v>206</v>
      </c>
      <c r="D299" s="13" t="s">
        <v>61</v>
      </c>
      <c r="E299" s="9">
        <v>26</v>
      </c>
      <c r="F299" s="9">
        <v>41</v>
      </c>
      <c r="G299" s="9" t="s">
        <v>60</v>
      </c>
      <c r="H299" s="9">
        <v>0</v>
      </c>
      <c r="I299" s="9">
        <v>97</v>
      </c>
      <c r="J299" s="9" t="s">
        <v>57</v>
      </c>
      <c r="K299" s="9">
        <v>5</v>
      </c>
      <c r="L299" s="9" t="s">
        <v>92</v>
      </c>
      <c r="M299" s="10">
        <v>27</v>
      </c>
      <c r="N299" s="9">
        <v>43</v>
      </c>
      <c r="O299" s="9">
        <v>40</v>
      </c>
      <c r="P299" s="10">
        <v>286.42936262399996</v>
      </c>
      <c r="Q299" s="10">
        <v>0</v>
      </c>
      <c r="R299" s="10">
        <v>286.42936262399996</v>
      </c>
      <c r="S299" s="9" t="s">
        <v>218</v>
      </c>
      <c r="T299" s="12" t="s">
        <v>63</v>
      </c>
      <c r="U299" s="11">
        <v>10000</v>
      </c>
      <c r="V299" s="10">
        <v>0</v>
      </c>
      <c r="W299" s="10">
        <v>10000</v>
      </c>
      <c r="X299" s="10">
        <v>0</v>
      </c>
      <c r="Y299" s="10">
        <v>10500</v>
      </c>
      <c r="Z299" s="9" t="s">
        <v>85</v>
      </c>
      <c r="AA299" s="8">
        <v>11874.499999999998</v>
      </c>
      <c r="AB299" s="8">
        <v>0</v>
      </c>
      <c r="AC299" s="8">
        <v>11874.499999999998</v>
      </c>
      <c r="AD299" s="8">
        <v>0</v>
      </c>
      <c r="AE299" s="8">
        <v>0</v>
      </c>
      <c r="AF299" s="8">
        <v>0</v>
      </c>
      <c r="AG299" s="1" t="s">
        <v>123</v>
      </c>
      <c r="AH299" s="1" t="s">
        <v>72</v>
      </c>
      <c r="AI299" s="1">
        <v>3</v>
      </c>
      <c r="AJ299" s="3" t="s">
        <v>63</v>
      </c>
      <c r="AK299" s="3">
        <v>0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65</v>
      </c>
      <c r="AY299" s="2">
        <v>0</v>
      </c>
      <c r="AZ299" s="2">
        <v>0</v>
      </c>
      <c r="BA299" s="2">
        <v>0</v>
      </c>
      <c r="BB299" s="2">
        <v>0</v>
      </c>
      <c r="BC299" s="1" t="s">
        <v>105</v>
      </c>
      <c r="BD299" s="56">
        <v>958.79990555555537</v>
      </c>
    </row>
    <row r="300" spans="1:56" ht="28.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26</v>
      </c>
      <c r="F300" s="9">
        <v>43</v>
      </c>
      <c r="G300" s="9" t="s">
        <v>60</v>
      </c>
      <c r="H300" s="9">
        <v>0</v>
      </c>
      <c r="I300" s="9">
        <v>102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85</v>
      </c>
      <c r="AA300" s="8">
        <v>78022.450000000012</v>
      </c>
      <c r="AB300" s="8">
        <v>6216.65</v>
      </c>
      <c r="AC300" s="8">
        <v>71805.8</v>
      </c>
      <c r="AD300" s="8">
        <v>0</v>
      </c>
      <c r="AE300" s="8">
        <v>0</v>
      </c>
      <c r="AF300" s="8" t="s">
        <v>58</v>
      </c>
      <c r="AG300" s="1" t="s">
        <v>122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105</v>
      </c>
      <c r="BD300" s="56">
        <v>0</v>
      </c>
    </row>
    <row r="301" spans="1:56" ht="28.5" customHeight="1" x14ac:dyDescent="0.45">
      <c r="A301" s="3">
        <v>45733</v>
      </c>
      <c r="B301" s="14" t="s">
        <v>636</v>
      </c>
      <c r="C301" s="9" t="s">
        <v>227</v>
      </c>
      <c r="D301" s="13" t="s">
        <v>560</v>
      </c>
      <c r="E301" s="9">
        <v>26</v>
      </c>
      <c r="F301" s="9">
        <v>43</v>
      </c>
      <c r="G301" s="9" t="s">
        <v>60</v>
      </c>
      <c r="H301" s="9" t="s">
        <v>66</v>
      </c>
      <c r="I301" s="9">
        <v>140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213</v>
      </c>
      <c r="T301" s="12">
        <v>45744</v>
      </c>
      <c r="U301" s="11">
        <v>12500</v>
      </c>
      <c r="V301" s="10">
        <v>1000</v>
      </c>
      <c r="W301" s="10">
        <v>11500</v>
      </c>
      <c r="X301" s="10">
        <v>3883</v>
      </c>
      <c r="Y301" s="10">
        <v>9047.85</v>
      </c>
      <c r="Z301" s="9" t="s">
        <v>165</v>
      </c>
      <c r="AA301" s="8">
        <v>11249.4633405</v>
      </c>
      <c r="AB301" s="8">
        <v>0</v>
      </c>
      <c r="AC301" s="8">
        <v>11249.4633405</v>
      </c>
      <c r="AD301" s="8">
        <v>0</v>
      </c>
      <c r="AE301" s="8">
        <v>11249.4633405</v>
      </c>
      <c r="AF301" s="8">
        <v>0</v>
      </c>
      <c r="AG301" s="1" t="s">
        <v>122</v>
      </c>
      <c r="AH301" s="1" t="s">
        <v>68</v>
      </c>
      <c r="AI301" s="1">
        <v>4</v>
      </c>
      <c r="AJ301" s="3">
        <v>45744</v>
      </c>
      <c r="AK301" s="3">
        <v>45740</v>
      </c>
      <c r="AL301" s="3">
        <v>45734</v>
      </c>
      <c r="AM301" s="3">
        <v>45741</v>
      </c>
      <c r="AN301" s="3">
        <v>45742</v>
      </c>
      <c r="AO301" s="3">
        <v>45742</v>
      </c>
      <c r="AP301" s="3">
        <v>45739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65</v>
      </c>
      <c r="AY301" s="2">
        <v>0</v>
      </c>
      <c r="AZ301" s="2">
        <v>0</v>
      </c>
      <c r="BA301" s="2">
        <v>0</v>
      </c>
      <c r="BB301" s="2">
        <v>0</v>
      </c>
      <c r="BC301" s="1" t="s">
        <v>106</v>
      </c>
      <c r="BD301" s="56">
        <v>1010.7017841253665</v>
      </c>
    </row>
    <row r="302" spans="1:56" ht="28.5" customHeight="1" x14ac:dyDescent="0.45">
      <c r="A302" s="3">
        <v>45733</v>
      </c>
      <c r="B302" s="14" t="s">
        <v>636</v>
      </c>
      <c r="C302" s="9" t="s">
        <v>227</v>
      </c>
      <c r="D302" s="13" t="s">
        <v>560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140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213</v>
      </c>
      <c r="T302" s="12">
        <v>45751</v>
      </c>
      <c r="U302" s="11">
        <v>12500</v>
      </c>
      <c r="V302" s="10">
        <v>0</v>
      </c>
      <c r="W302" s="10">
        <v>12500</v>
      </c>
      <c r="X302" s="10">
        <v>0</v>
      </c>
      <c r="Y302" s="10">
        <v>13125</v>
      </c>
      <c r="Z302" s="9" t="s">
        <v>165</v>
      </c>
      <c r="AA302" s="8">
        <v>15541.625</v>
      </c>
      <c r="AB302" s="8">
        <v>0</v>
      </c>
      <c r="AC302" s="8">
        <v>15541.625</v>
      </c>
      <c r="AD302" s="8">
        <v>0</v>
      </c>
      <c r="AE302" s="8">
        <v>15541.625</v>
      </c>
      <c r="AF302" s="8">
        <v>0</v>
      </c>
      <c r="AG302" s="1" t="s">
        <v>122</v>
      </c>
      <c r="AH302" s="1" t="s">
        <v>68</v>
      </c>
      <c r="AI302" s="1">
        <v>4</v>
      </c>
      <c r="AJ302" s="3">
        <v>45751</v>
      </c>
      <c r="AK302" s="3">
        <v>45747</v>
      </c>
      <c r="AL302" s="3">
        <v>45741</v>
      </c>
      <c r="AM302" s="3">
        <v>45748</v>
      </c>
      <c r="AN302" s="3">
        <v>45749</v>
      </c>
      <c r="AO302" s="3">
        <v>45749</v>
      </c>
      <c r="AP302" s="3">
        <v>45746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65</v>
      </c>
      <c r="AY302" s="2">
        <v>0</v>
      </c>
      <c r="AZ302" s="2">
        <v>0</v>
      </c>
      <c r="BA302" s="2">
        <v>0</v>
      </c>
      <c r="BB302" s="2">
        <v>0</v>
      </c>
      <c r="BC302" s="1" t="s">
        <v>106</v>
      </c>
      <c r="BD302" s="56">
        <v>1396.3286638888887</v>
      </c>
    </row>
    <row r="303" spans="1:56" ht="28.5" customHeight="1" x14ac:dyDescent="0.45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>
        <v>0</v>
      </c>
      <c r="H303" s="9">
        <v>0</v>
      </c>
      <c r="I303" s="9">
        <v>100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165</v>
      </c>
      <c r="AA303" s="8">
        <v>26791.088340499999</v>
      </c>
      <c r="AB303" s="8">
        <v>0</v>
      </c>
      <c r="AC303" s="8">
        <v>26791.088340499999</v>
      </c>
      <c r="AD303" s="8">
        <v>0</v>
      </c>
      <c r="AE303" s="8">
        <v>26791.088340499999</v>
      </c>
      <c r="AF303" s="8" t="s">
        <v>58</v>
      </c>
      <c r="AG303" s="1" t="s">
        <v>125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106</v>
      </c>
      <c r="BD303" s="56">
        <v>0</v>
      </c>
    </row>
    <row r="304" spans="1:56" ht="28.5" customHeight="1" x14ac:dyDescent="0.45">
      <c r="A304" s="3" t="s">
        <v>146</v>
      </c>
      <c r="B304" s="14" t="s">
        <v>146</v>
      </c>
      <c r="C304" s="9" t="s">
        <v>113</v>
      </c>
      <c r="D304" s="13" t="s">
        <v>59</v>
      </c>
      <c r="E304" s="9">
        <v>26</v>
      </c>
      <c r="F304" s="9">
        <v>43</v>
      </c>
      <c r="G304" s="9" t="s">
        <v>60</v>
      </c>
      <c r="H304" s="9">
        <v>0</v>
      </c>
      <c r="I304" s="9">
        <v>116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114</v>
      </c>
      <c r="T304" s="12">
        <v>45777</v>
      </c>
      <c r="U304" s="11">
        <v>10000</v>
      </c>
      <c r="V304" s="10">
        <v>0</v>
      </c>
      <c r="W304" s="10">
        <v>10000</v>
      </c>
      <c r="X304" s="10">
        <v>0</v>
      </c>
      <c r="Y304" s="10">
        <v>0</v>
      </c>
      <c r="Z304" s="9" t="s">
        <v>255</v>
      </c>
      <c r="AA304" s="8">
        <v>12433.3</v>
      </c>
      <c r="AB304" s="8">
        <v>8278</v>
      </c>
      <c r="AC304" s="8">
        <v>4155.2999999999993</v>
      </c>
      <c r="AD304" s="8">
        <v>0</v>
      </c>
      <c r="AE304" s="8">
        <v>0</v>
      </c>
      <c r="AF304" s="8">
        <v>0</v>
      </c>
      <c r="AG304" s="1" t="s">
        <v>123</v>
      </c>
      <c r="AH304" s="1" t="s">
        <v>77</v>
      </c>
      <c r="AI304" s="1">
        <v>1</v>
      </c>
      <c r="AJ304" s="3">
        <v>45777</v>
      </c>
      <c r="AK304" s="3">
        <v>0</v>
      </c>
      <c r="AL304" s="3">
        <v>0</v>
      </c>
      <c r="AM304" s="3">
        <v>0</v>
      </c>
      <c r="AN304" s="3">
        <v>0</v>
      </c>
      <c r="AO304" s="3">
        <v>45776</v>
      </c>
      <c r="AP304" s="3">
        <v>45772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104</v>
      </c>
      <c r="BD304" s="56">
        <v>412.94448</v>
      </c>
    </row>
    <row r="305" spans="1:56" ht="28.5" customHeight="1" x14ac:dyDescent="0.45">
      <c r="A305" s="3" t="s">
        <v>146</v>
      </c>
      <c r="B305" s="14" t="s">
        <v>146</v>
      </c>
      <c r="C305" s="9" t="s">
        <v>113</v>
      </c>
      <c r="D305" s="13" t="s">
        <v>59</v>
      </c>
      <c r="E305" s="9">
        <v>26</v>
      </c>
      <c r="F305" s="9">
        <v>43</v>
      </c>
      <c r="G305" s="9" t="s">
        <v>60</v>
      </c>
      <c r="H305" s="9">
        <v>0</v>
      </c>
      <c r="I305" s="9">
        <v>116</v>
      </c>
      <c r="J305" s="9" t="s">
        <v>57</v>
      </c>
      <c r="K305" s="9">
        <v>5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114</v>
      </c>
      <c r="T305" s="12" t="s">
        <v>63</v>
      </c>
      <c r="U305" s="11">
        <v>20000</v>
      </c>
      <c r="V305" s="10">
        <v>0</v>
      </c>
      <c r="W305" s="10">
        <v>20000</v>
      </c>
      <c r="X305" s="10">
        <v>0</v>
      </c>
      <c r="Y305" s="10">
        <v>0</v>
      </c>
      <c r="Z305" s="9" t="s">
        <v>255</v>
      </c>
      <c r="AA305" s="8">
        <v>24866.6</v>
      </c>
      <c r="AB305" s="8">
        <v>0</v>
      </c>
      <c r="AC305" s="8">
        <v>24866.6</v>
      </c>
      <c r="AD305" s="8">
        <v>0</v>
      </c>
      <c r="AE305" s="8">
        <v>0</v>
      </c>
      <c r="AF305" s="8">
        <v>0</v>
      </c>
      <c r="AG305" s="1" t="s">
        <v>123</v>
      </c>
      <c r="AH305" s="1" t="s">
        <v>77</v>
      </c>
      <c r="AI305" s="1">
        <v>1</v>
      </c>
      <c r="AJ305" s="3" t="s">
        <v>63</v>
      </c>
      <c r="AK305" s="3">
        <v>0</v>
      </c>
      <c r="AL305" s="3">
        <v>0</v>
      </c>
      <c r="AM305" s="3">
        <v>0</v>
      </c>
      <c r="AN305" s="3">
        <v>0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104</v>
      </c>
      <c r="BD305" s="56">
        <v>2471.1874488888889</v>
      </c>
    </row>
    <row r="306" spans="1:56" ht="28.5" customHeight="1" x14ac:dyDescent="0.45">
      <c r="A306" s="3">
        <v>0</v>
      </c>
      <c r="B306" s="14">
        <v>0</v>
      </c>
      <c r="C306" s="9">
        <v>0</v>
      </c>
      <c r="D306" s="13">
        <v>0</v>
      </c>
      <c r="E306" s="9">
        <v>26</v>
      </c>
      <c r="F306" s="9">
        <v>43</v>
      </c>
      <c r="G306" s="9">
        <v>0</v>
      </c>
      <c r="H306" s="9">
        <v>0</v>
      </c>
      <c r="I306" s="9">
        <v>116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255</v>
      </c>
      <c r="AA306" s="8">
        <v>37299.899999999994</v>
      </c>
      <c r="AB306" s="8">
        <v>8278</v>
      </c>
      <c r="AC306" s="8">
        <v>29021.899999999998</v>
      </c>
      <c r="AD306" s="8">
        <v>0</v>
      </c>
      <c r="AE306" s="8">
        <v>0</v>
      </c>
      <c r="AF306" s="8" t="s">
        <v>58</v>
      </c>
      <c r="AG306" s="1" t="s">
        <v>125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256</v>
      </c>
      <c r="BD306" s="56">
        <v>0</v>
      </c>
    </row>
    <row r="307" spans="1:56" ht="28.5" customHeight="1" x14ac:dyDescent="0.45">
      <c r="A307" s="3">
        <v>45723</v>
      </c>
      <c r="B307" s="14" t="s">
        <v>539</v>
      </c>
      <c r="C307" s="9" t="s">
        <v>113</v>
      </c>
      <c r="D307" s="13" t="s">
        <v>159</v>
      </c>
      <c r="E307" s="9">
        <v>26</v>
      </c>
      <c r="F307" s="9">
        <v>43</v>
      </c>
      <c r="G307" s="9" t="s">
        <v>60</v>
      </c>
      <c r="H307" s="9" t="s">
        <v>66</v>
      </c>
      <c r="I307" s="9">
        <v>150</v>
      </c>
      <c r="J307" s="9" t="s">
        <v>57</v>
      </c>
      <c r="K307" s="9">
        <v>5</v>
      </c>
      <c r="L307" s="9" t="s">
        <v>92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114</v>
      </c>
      <c r="T307" s="12">
        <v>45741</v>
      </c>
      <c r="U307" s="11">
        <v>30000</v>
      </c>
      <c r="V307" s="10">
        <v>0</v>
      </c>
      <c r="W307" s="10">
        <v>30000</v>
      </c>
      <c r="X307" s="10">
        <v>0</v>
      </c>
      <c r="Y307" s="10">
        <v>31500</v>
      </c>
      <c r="Z307" s="9" t="s">
        <v>89</v>
      </c>
      <c r="AA307" s="8">
        <v>37299.899999999994</v>
      </c>
      <c r="AB307" s="8">
        <v>8000</v>
      </c>
      <c r="AC307" s="8">
        <v>29299.899999999994</v>
      </c>
      <c r="AD307" s="8">
        <v>0</v>
      </c>
      <c r="AE307" s="8">
        <v>37299.899999999994</v>
      </c>
      <c r="AF307" s="8" t="s">
        <v>315</v>
      </c>
      <c r="AG307" s="1" t="s">
        <v>125</v>
      </c>
      <c r="AH307" s="1" t="s">
        <v>68</v>
      </c>
      <c r="AI307" s="1">
        <v>4</v>
      </c>
      <c r="AJ307" s="3">
        <v>45741</v>
      </c>
      <c r="AK307" s="3">
        <v>45737</v>
      </c>
      <c r="AL307" s="3">
        <v>45731</v>
      </c>
      <c r="AM307" s="3">
        <v>45738</v>
      </c>
      <c r="AN307" s="3">
        <v>45739</v>
      </c>
      <c r="AO307" s="3">
        <v>45739</v>
      </c>
      <c r="AP307" s="3">
        <v>45736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107</v>
      </c>
      <c r="BD307" s="56">
        <v>3021.7963533333332</v>
      </c>
    </row>
    <row r="308" spans="1:56" ht="28.5" customHeight="1" x14ac:dyDescent="0.45">
      <c r="A308" s="3">
        <v>45731</v>
      </c>
      <c r="B308" s="14" t="s">
        <v>630</v>
      </c>
      <c r="C308" s="9" t="s">
        <v>113</v>
      </c>
      <c r="D308" s="13" t="s">
        <v>300</v>
      </c>
      <c r="E308" s="9">
        <v>26</v>
      </c>
      <c r="F308" s="9">
        <v>43</v>
      </c>
      <c r="G308" s="9" t="s">
        <v>60</v>
      </c>
      <c r="H308" s="9" t="s">
        <v>66</v>
      </c>
      <c r="I308" s="9">
        <v>150</v>
      </c>
      <c r="J308" s="9" t="s">
        <v>57</v>
      </c>
      <c r="K308" s="9">
        <v>5</v>
      </c>
      <c r="L308" s="9" t="s">
        <v>92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114</v>
      </c>
      <c r="T308" s="12">
        <v>45744</v>
      </c>
      <c r="U308" s="11">
        <v>10000</v>
      </c>
      <c r="V308" s="10">
        <v>0</v>
      </c>
      <c r="W308" s="10">
        <v>10000</v>
      </c>
      <c r="X308" s="10">
        <v>0</v>
      </c>
      <c r="Y308" s="10">
        <v>10500</v>
      </c>
      <c r="Z308" s="9" t="s">
        <v>89</v>
      </c>
      <c r="AA308" s="8">
        <v>12433.3</v>
      </c>
      <c r="AB308" s="8">
        <v>0</v>
      </c>
      <c r="AC308" s="8">
        <v>12433.3</v>
      </c>
      <c r="AD308" s="8">
        <v>0</v>
      </c>
      <c r="AE308" s="8">
        <v>12433.3</v>
      </c>
      <c r="AF308" s="8" t="s">
        <v>315</v>
      </c>
      <c r="AG308" s="1" t="s">
        <v>123</v>
      </c>
      <c r="AH308" s="1" t="s">
        <v>68</v>
      </c>
      <c r="AI308" s="1">
        <v>4</v>
      </c>
      <c r="AJ308" s="3">
        <v>45744</v>
      </c>
      <c r="AK308" s="3">
        <v>45740</v>
      </c>
      <c r="AL308" s="3">
        <v>45734</v>
      </c>
      <c r="AM308" s="3">
        <v>45741</v>
      </c>
      <c r="AN308" s="3">
        <v>45742</v>
      </c>
      <c r="AO308" s="3">
        <v>45742</v>
      </c>
      <c r="AP308" s="3">
        <v>45739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107</v>
      </c>
      <c r="BD308" s="56">
        <v>1282.2876733333333</v>
      </c>
    </row>
    <row r="309" spans="1:56" ht="28.5" customHeight="1" x14ac:dyDescent="0.45">
      <c r="A309" s="3">
        <v>45731</v>
      </c>
      <c r="B309" s="14" t="s">
        <v>651</v>
      </c>
      <c r="C309" s="9" t="s">
        <v>113</v>
      </c>
      <c r="D309" s="13" t="s">
        <v>59</v>
      </c>
      <c r="E309" s="9">
        <v>26</v>
      </c>
      <c r="F309" s="9">
        <v>43</v>
      </c>
      <c r="G309" s="9" t="s">
        <v>60</v>
      </c>
      <c r="H309" s="9" t="s">
        <v>66</v>
      </c>
      <c r="I309" s="9">
        <v>150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114</v>
      </c>
      <c r="T309" s="12">
        <v>45744</v>
      </c>
      <c r="U309" s="11">
        <v>10000</v>
      </c>
      <c r="V309" s="10">
        <v>0</v>
      </c>
      <c r="W309" s="10">
        <v>10000</v>
      </c>
      <c r="X309" s="10">
        <v>0</v>
      </c>
      <c r="Y309" s="10">
        <v>0</v>
      </c>
      <c r="Z309" s="9" t="s">
        <v>89</v>
      </c>
      <c r="AA309" s="8">
        <v>12433.3</v>
      </c>
      <c r="AB309" s="8">
        <v>0</v>
      </c>
      <c r="AC309" s="8">
        <v>12433.3</v>
      </c>
      <c r="AD309" s="8">
        <v>0</v>
      </c>
      <c r="AE309" s="8">
        <v>12433.3</v>
      </c>
      <c r="AF309" s="8" t="s">
        <v>299</v>
      </c>
      <c r="AG309" s="1" t="s">
        <v>123</v>
      </c>
      <c r="AH309" s="1" t="s">
        <v>163</v>
      </c>
      <c r="AI309" s="1">
        <v>2</v>
      </c>
      <c r="AJ309" s="3">
        <v>45744</v>
      </c>
      <c r="AK309" s="3">
        <v>45742</v>
      </c>
      <c r="AL309" s="3">
        <v>0</v>
      </c>
      <c r="AM309" s="3">
        <v>0</v>
      </c>
      <c r="AN309" s="3">
        <v>0</v>
      </c>
      <c r="AO309" s="3">
        <v>45743</v>
      </c>
      <c r="AP309" s="3">
        <v>45739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483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107</v>
      </c>
      <c r="BD309" s="56">
        <v>1282.2876733333333</v>
      </c>
    </row>
    <row r="310" spans="1:56" ht="28.5" customHeight="1" x14ac:dyDescent="0.45">
      <c r="A310" s="3">
        <v>45731</v>
      </c>
      <c r="B310" s="14" t="s">
        <v>651</v>
      </c>
      <c r="C310" s="9" t="s">
        <v>113</v>
      </c>
      <c r="D310" s="13" t="s">
        <v>59</v>
      </c>
      <c r="E310" s="9">
        <v>26</v>
      </c>
      <c r="F310" s="9">
        <v>43</v>
      </c>
      <c r="G310" s="9" t="s">
        <v>60</v>
      </c>
      <c r="H310" s="9" t="s">
        <v>66</v>
      </c>
      <c r="I310" s="9">
        <v>150</v>
      </c>
      <c r="J310" s="9" t="s">
        <v>57</v>
      </c>
      <c r="K310" s="9">
        <v>5</v>
      </c>
      <c r="L310" s="9" t="s">
        <v>93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114</v>
      </c>
      <c r="T310" s="12">
        <v>45747</v>
      </c>
      <c r="U310" s="11">
        <v>20000</v>
      </c>
      <c r="V310" s="10">
        <v>0</v>
      </c>
      <c r="W310" s="10">
        <v>20000</v>
      </c>
      <c r="X310" s="10">
        <v>0</v>
      </c>
      <c r="Y310" s="10">
        <v>0</v>
      </c>
      <c r="Z310" s="9" t="s">
        <v>89</v>
      </c>
      <c r="AA310" s="8">
        <v>24866.6</v>
      </c>
      <c r="AB310" s="8">
        <v>0</v>
      </c>
      <c r="AC310" s="8">
        <v>24866.6</v>
      </c>
      <c r="AD310" s="8">
        <v>0</v>
      </c>
      <c r="AE310" s="8">
        <v>24866.6</v>
      </c>
      <c r="AF310" s="8" t="s">
        <v>299</v>
      </c>
      <c r="AG310" s="1" t="s">
        <v>123</v>
      </c>
      <c r="AH310" s="1" t="s">
        <v>163</v>
      </c>
      <c r="AI310" s="1">
        <v>2</v>
      </c>
      <c r="AJ310" s="3">
        <v>45747</v>
      </c>
      <c r="AK310" s="3">
        <v>45745</v>
      </c>
      <c r="AL310" s="3">
        <v>0</v>
      </c>
      <c r="AM310" s="3">
        <v>0</v>
      </c>
      <c r="AN310" s="3">
        <v>0</v>
      </c>
      <c r="AO310" s="3">
        <v>45746</v>
      </c>
      <c r="AP310" s="3">
        <v>45742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483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107</v>
      </c>
      <c r="BD310" s="56">
        <v>2564.5753466666665</v>
      </c>
    </row>
    <row r="311" spans="1:56" ht="28.5" customHeight="1" x14ac:dyDescent="0.45">
      <c r="A311" s="3">
        <v>45723</v>
      </c>
      <c r="B311" s="14" t="s">
        <v>540</v>
      </c>
      <c r="C311" s="9" t="s">
        <v>113</v>
      </c>
      <c r="D311" s="13" t="s">
        <v>159</v>
      </c>
      <c r="E311" s="9">
        <v>26</v>
      </c>
      <c r="F311" s="9">
        <v>43</v>
      </c>
      <c r="G311" s="9" t="s">
        <v>60</v>
      </c>
      <c r="H311" s="9" t="s">
        <v>66</v>
      </c>
      <c r="I311" s="9">
        <v>150</v>
      </c>
      <c r="J311" s="9" t="s">
        <v>57</v>
      </c>
      <c r="K311" s="9">
        <v>5</v>
      </c>
      <c r="L311" s="9" t="s">
        <v>92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114</v>
      </c>
      <c r="T311" s="12">
        <v>45754</v>
      </c>
      <c r="U311" s="11">
        <v>30000</v>
      </c>
      <c r="V311" s="10">
        <v>0</v>
      </c>
      <c r="W311" s="10">
        <v>30000</v>
      </c>
      <c r="X311" s="10">
        <v>0</v>
      </c>
      <c r="Y311" s="10">
        <v>31500</v>
      </c>
      <c r="Z311" s="9" t="s">
        <v>89</v>
      </c>
      <c r="AA311" s="8">
        <v>37299.899999999994</v>
      </c>
      <c r="AB311" s="8">
        <v>0</v>
      </c>
      <c r="AC311" s="8">
        <v>37299.899999999994</v>
      </c>
      <c r="AD311" s="8">
        <v>0</v>
      </c>
      <c r="AE311" s="8">
        <v>37299.899999999994</v>
      </c>
      <c r="AF311" s="8" t="s">
        <v>315</v>
      </c>
      <c r="AG311" s="1" t="s">
        <v>61</v>
      </c>
      <c r="AH311" s="1" t="s">
        <v>68</v>
      </c>
      <c r="AI311" s="1">
        <v>4</v>
      </c>
      <c r="AJ311" s="3">
        <v>45754</v>
      </c>
      <c r="AK311" s="3">
        <v>45750</v>
      </c>
      <c r="AL311" s="3">
        <v>45744</v>
      </c>
      <c r="AM311" s="3">
        <v>45751</v>
      </c>
      <c r="AN311" s="3">
        <v>45752</v>
      </c>
      <c r="AO311" s="3">
        <v>45752</v>
      </c>
      <c r="AP311" s="3">
        <v>45749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107</v>
      </c>
      <c r="BD311" s="56">
        <v>3846.8630200000002</v>
      </c>
    </row>
    <row r="312" spans="1:56" ht="28.5" customHeight="1" x14ac:dyDescent="0.45">
      <c r="A312" s="3">
        <v>45723</v>
      </c>
      <c r="B312" s="14" t="s">
        <v>541</v>
      </c>
      <c r="C312" s="9" t="s">
        <v>113</v>
      </c>
      <c r="D312" s="13" t="s">
        <v>159</v>
      </c>
      <c r="E312" s="9">
        <v>26</v>
      </c>
      <c r="F312" s="9">
        <v>43</v>
      </c>
      <c r="G312" s="9" t="s">
        <v>60</v>
      </c>
      <c r="H312" s="9" t="s">
        <v>66</v>
      </c>
      <c r="I312" s="9">
        <v>150</v>
      </c>
      <c r="J312" s="9" t="s">
        <v>57</v>
      </c>
      <c r="K312" s="9">
        <v>5</v>
      </c>
      <c r="L312" s="9" t="s">
        <v>92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114</v>
      </c>
      <c r="T312" s="12">
        <v>45757</v>
      </c>
      <c r="U312" s="11">
        <v>30000</v>
      </c>
      <c r="V312" s="10">
        <v>0</v>
      </c>
      <c r="W312" s="10">
        <v>30000</v>
      </c>
      <c r="X312" s="10">
        <v>0</v>
      </c>
      <c r="Y312" s="10">
        <v>31500</v>
      </c>
      <c r="Z312" s="9" t="s">
        <v>89</v>
      </c>
      <c r="AA312" s="8">
        <v>37299.899999999994</v>
      </c>
      <c r="AB312" s="8">
        <v>0</v>
      </c>
      <c r="AC312" s="8">
        <v>37299.899999999994</v>
      </c>
      <c r="AD312" s="8">
        <v>0</v>
      </c>
      <c r="AE312" s="8">
        <v>37299.899999999994</v>
      </c>
      <c r="AF312" s="8" t="s">
        <v>315</v>
      </c>
      <c r="AG312" s="1" t="s">
        <v>122</v>
      </c>
      <c r="AH312" s="1" t="s">
        <v>68</v>
      </c>
      <c r="AI312" s="1">
        <v>4</v>
      </c>
      <c r="AJ312" s="3">
        <v>45757</v>
      </c>
      <c r="AK312" s="3">
        <v>45753</v>
      </c>
      <c r="AL312" s="3">
        <v>45747</v>
      </c>
      <c r="AM312" s="3">
        <v>45754</v>
      </c>
      <c r="AN312" s="3">
        <v>45755</v>
      </c>
      <c r="AO312" s="3">
        <v>45755</v>
      </c>
      <c r="AP312" s="3">
        <v>45752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107</v>
      </c>
      <c r="BD312" s="56">
        <v>3846.8630200000002</v>
      </c>
    </row>
    <row r="313" spans="1:56" ht="28.5" customHeight="1" x14ac:dyDescent="0.45">
      <c r="A313" s="3">
        <v>45723</v>
      </c>
      <c r="B313" s="14" t="s">
        <v>542</v>
      </c>
      <c r="C313" s="9" t="s">
        <v>113</v>
      </c>
      <c r="D313" s="13" t="s">
        <v>159</v>
      </c>
      <c r="E313" s="9">
        <v>26</v>
      </c>
      <c r="F313" s="9">
        <v>43</v>
      </c>
      <c r="G313" s="9" t="s">
        <v>60</v>
      </c>
      <c r="H313" s="9" t="s">
        <v>66</v>
      </c>
      <c r="I313" s="9">
        <v>150</v>
      </c>
      <c r="J313" s="9" t="s">
        <v>57</v>
      </c>
      <c r="K313" s="9">
        <v>5</v>
      </c>
      <c r="L313" s="9" t="s">
        <v>93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114</v>
      </c>
      <c r="T313" s="12">
        <v>45772</v>
      </c>
      <c r="U313" s="11">
        <v>30000</v>
      </c>
      <c r="V313" s="10">
        <v>0</v>
      </c>
      <c r="W313" s="10">
        <v>30000</v>
      </c>
      <c r="X313" s="10">
        <v>0</v>
      </c>
      <c r="Y313" s="10">
        <v>31500</v>
      </c>
      <c r="Z313" s="9" t="s">
        <v>89</v>
      </c>
      <c r="AA313" s="8">
        <v>37299.899999999994</v>
      </c>
      <c r="AB313" s="8">
        <v>0</v>
      </c>
      <c r="AC313" s="8">
        <v>37299.899999999994</v>
      </c>
      <c r="AD313" s="8">
        <v>0</v>
      </c>
      <c r="AE313" s="8">
        <v>37299.899999999994</v>
      </c>
      <c r="AF313" s="8" t="s">
        <v>315</v>
      </c>
      <c r="AG313" s="1" t="s">
        <v>122</v>
      </c>
      <c r="AH313" s="1" t="s">
        <v>68</v>
      </c>
      <c r="AI313" s="1">
        <v>4</v>
      </c>
      <c r="AJ313" s="3">
        <v>45772</v>
      </c>
      <c r="AK313" s="3">
        <v>45768</v>
      </c>
      <c r="AL313" s="3">
        <v>45762</v>
      </c>
      <c r="AM313" s="3">
        <v>45769</v>
      </c>
      <c r="AN313" s="3">
        <v>45770</v>
      </c>
      <c r="AO313" s="3">
        <v>45770</v>
      </c>
      <c r="AP313" s="3">
        <v>45767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107</v>
      </c>
      <c r="BD313" s="56">
        <v>3846.8630200000002</v>
      </c>
    </row>
    <row r="314" spans="1:56" ht="28.5" customHeight="1" x14ac:dyDescent="0.45">
      <c r="A314" s="3" t="s">
        <v>146</v>
      </c>
      <c r="B314" s="14" t="s">
        <v>146</v>
      </c>
      <c r="C314" s="9" t="s">
        <v>113</v>
      </c>
      <c r="D314" s="13" t="s">
        <v>61</v>
      </c>
      <c r="E314" s="9">
        <v>26</v>
      </c>
      <c r="F314" s="9">
        <v>43</v>
      </c>
      <c r="G314" s="9" t="s">
        <v>60</v>
      </c>
      <c r="H314" s="9" t="s">
        <v>66</v>
      </c>
      <c r="I314" s="9">
        <v>150</v>
      </c>
      <c r="J314" s="9" t="s">
        <v>57</v>
      </c>
      <c r="K314" s="9">
        <v>5</v>
      </c>
      <c r="L314" s="9" t="s">
        <v>92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114</v>
      </c>
      <c r="T314" s="12">
        <v>45777</v>
      </c>
      <c r="U314" s="11">
        <v>20000</v>
      </c>
      <c r="V314" s="10">
        <v>0</v>
      </c>
      <c r="W314" s="10">
        <v>20000</v>
      </c>
      <c r="X314" s="10">
        <v>0</v>
      </c>
      <c r="Y314" s="10">
        <v>21000</v>
      </c>
      <c r="Z314" s="9" t="s">
        <v>89</v>
      </c>
      <c r="AA314" s="8">
        <v>24866.6</v>
      </c>
      <c r="AB314" s="8">
        <v>0</v>
      </c>
      <c r="AC314" s="8">
        <v>24866.6</v>
      </c>
      <c r="AD314" s="8">
        <v>0</v>
      </c>
      <c r="AE314" s="8">
        <v>24866.6</v>
      </c>
      <c r="AF314" s="8" t="s">
        <v>315</v>
      </c>
      <c r="AG314" s="1" t="s">
        <v>123</v>
      </c>
      <c r="AH314" s="1" t="s">
        <v>68</v>
      </c>
      <c r="AI314" s="1">
        <v>4</v>
      </c>
      <c r="AJ314" s="3">
        <v>45777</v>
      </c>
      <c r="AK314" s="3">
        <v>45773</v>
      </c>
      <c r="AL314" s="3">
        <v>45767</v>
      </c>
      <c r="AM314" s="3">
        <v>45774</v>
      </c>
      <c r="AN314" s="3">
        <v>45775</v>
      </c>
      <c r="AO314" s="3">
        <v>45775</v>
      </c>
      <c r="AP314" s="3">
        <v>45772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107</v>
      </c>
      <c r="BD314" s="56">
        <v>2564.5753466666665</v>
      </c>
    </row>
    <row r="315" spans="1:56" ht="28.5" customHeight="1" x14ac:dyDescent="0.45">
      <c r="A315" s="3">
        <v>0</v>
      </c>
      <c r="B315" s="14">
        <v>0</v>
      </c>
      <c r="C315" s="9">
        <v>0</v>
      </c>
      <c r="D315" s="13">
        <v>0</v>
      </c>
      <c r="E315" s="9">
        <v>26</v>
      </c>
      <c r="F315" s="9">
        <v>43</v>
      </c>
      <c r="G315" s="9">
        <v>0</v>
      </c>
      <c r="H315" s="9">
        <v>0</v>
      </c>
      <c r="I315" s="9">
        <v>120</v>
      </c>
      <c r="J315" s="9" t="s">
        <v>57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 t="s">
        <v>89</v>
      </c>
      <c r="AA315" s="8">
        <v>223799.4</v>
      </c>
      <c r="AB315" s="8">
        <v>8000</v>
      </c>
      <c r="AC315" s="8">
        <v>215799.4</v>
      </c>
      <c r="AD315" s="8">
        <v>0</v>
      </c>
      <c r="AE315" s="8">
        <v>223799.4</v>
      </c>
      <c r="AF315" s="8" t="s">
        <v>58</v>
      </c>
      <c r="AG315" s="1" t="s">
        <v>125</v>
      </c>
      <c r="AH315" s="1">
        <v>0</v>
      </c>
      <c r="AI315" s="1" t="s">
        <v>15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109</v>
      </c>
      <c r="BD315" s="56">
        <v>0</v>
      </c>
    </row>
    <row r="316" spans="1:56" ht="28.5" customHeight="1" x14ac:dyDescent="0.45">
      <c r="A316" s="3">
        <v>45719</v>
      </c>
      <c r="B316" s="14" t="s">
        <v>508</v>
      </c>
      <c r="C316" s="9" t="s">
        <v>166</v>
      </c>
      <c r="D316" s="13" t="s">
        <v>167</v>
      </c>
      <c r="E316" s="9">
        <v>28</v>
      </c>
      <c r="F316" s="9">
        <v>41</v>
      </c>
      <c r="G316" s="9" t="s">
        <v>60</v>
      </c>
      <c r="H316" s="9">
        <v>0</v>
      </c>
      <c r="I316" s="9">
        <v>120</v>
      </c>
      <c r="J316" s="9" t="s">
        <v>78</v>
      </c>
      <c r="K316" s="9">
        <v>3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71</v>
      </c>
      <c r="T316" s="12">
        <v>45750</v>
      </c>
      <c r="U316" s="11">
        <v>50000</v>
      </c>
      <c r="V316" s="10">
        <v>0</v>
      </c>
      <c r="W316" s="10">
        <v>50000</v>
      </c>
      <c r="X316" s="10">
        <v>0</v>
      </c>
      <c r="Y316" s="10">
        <v>52500</v>
      </c>
      <c r="Z316" s="9" t="s">
        <v>137</v>
      </c>
      <c r="AA316" s="8">
        <v>59372.5</v>
      </c>
      <c r="AB316" s="8">
        <v>59372.5</v>
      </c>
      <c r="AC316" s="8">
        <v>0</v>
      </c>
      <c r="AD316" s="8">
        <v>0</v>
      </c>
      <c r="AE316" s="8">
        <v>0</v>
      </c>
      <c r="AF316" s="8">
        <v>0</v>
      </c>
      <c r="AG316" s="1" t="s">
        <v>122</v>
      </c>
      <c r="AH316" s="1" t="s">
        <v>168</v>
      </c>
      <c r="AI316" s="1">
        <v>2</v>
      </c>
      <c r="AJ316" s="3">
        <v>45750</v>
      </c>
      <c r="AK316" s="3">
        <v>0</v>
      </c>
      <c r="AL316" s="3">
        <v>45741</v>
      </c>
      <c r="AM316" s="3">
        <v>45748</v>
      </c>
      <c r="AN316" s="3">
        <v>0</v>
      </c>
      <c r="AO316" s="3">
        <v>45749</v>
      </c>
      <c r="AP316" s="3">
        <v>45745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107</v>
      </c>
      <c r="BD316" s="56">
        <v>0</v>
      </c>
    </row>
    <row r="317" spans="1:56" ht="28.5" customHeight="1" x14ac:dyDescent="0.45">
      <c r="A317" s="3" t="s">
        <v>146</v>
      </c>
      <c r="B317" s="14" t="s">
        <v>146</v>
      </c>
      <c r="C317" s="9" t="s">
        <v>113</v>
      </c>
      <c r="D317" s="13" t="s">
        <v>59</v>
      </c>
      <c r="E317" s="9">
        <v>28</v>
      </c>
      <c r="F317" s="9">
        <v>47</v>
      </c>
      <c r="G317" s="9" t="s">
        <v>60</v>
      </c>
      <c r="H317" s="9" t="s">
        <v>66</v>
      </c>
      <c r="I317" s="9">
        <v>180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114</v>
      </c>
      <c r="T317" s="12">
        <v>45777</v>
      </c>
      <c r="U317" s="11">
        <v>20000</v>
      </c>
      <c r="V317" s="10">
        <v>0</v>
      </c>
      <c r="W317" s="10">
        <v>20000</v>
      </c>
      <c r="X317" s="10">
        <v>0</v>
      </c>
      <c r="Y317" s="10">
        <v>0</v>
      </c>
      <c r="Z317" s="9" t="s">
        <v>137</v>
      </c>
      <c r="AA317" s="8">
        <v>27101.800000000003</v>
      </c>
      <c r="AB317" s="8">
        <v>10611</v>
      </c>
      <c r="AC317" s="8">
        <v>16490.800000000003</v>
      </c>
      <c r="AD317" s="8">
        <v>0</v>
      </c>
      <c r="AE317" s="8">
        <v>27101.800000000003</v>
      </c>
      <c r="AF317" s="8">
        <v>0</v>
      </c>
      <c r="AG317" s="1" t="s">
        <v>122</v>
      </c>
      <c r="AH317" s="1" t="s">
        <v>77</v>
      </c>
      <c r="AI317" s="1">
        <v>1</v>
      </c>
      <c r="AJ317" s="3">
        <v>45777</v>
      </c>
      <c r="AK317" s="3">
        <v>0</v>
      </c>
      <c r="AL317" s="3">
        <v>0</v>
      </c>
      <c r="AM317" s="3">
        <v>0</v>
      </c>
      <c r="AN317" s="3">
        <v>0</v>
      </c>
      <c r="AO317" s="3">
        <v>45776</v>
      </c>
      <c r="AP317" s="3">
        <v>45772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107</v>
      </c>
      <c r="BD317" s="56">
        <v>1853.3826888888893</v>
      </c>
    </row>
    <row r="318" spans="1:56" ht="28.5" customHeight="1" x14ac:dyDescent="0.45">
      <c r="A318" s="3" t="s">
        <v>146</v>
      </c>
      <c r="B318" s="14" t="s">
        <v>146</v>
      </c>
      <c r="C318" s="9" t="s">
        <v>166</v>
      </c>
      <c r="D318" s="13" t="s">
        <v>167</v>
      </c>
      <c r="E318" s="9">
        <v>28</v>
      </c>
      <c r="F318" s="9">
        <v>41</v>
      </c>
      <c r="G318" s="9" t="s">
        <v>60</v>
      </c>
      <c r="H318" s="9">
        <v>0</v>
      </c>
      <c r="I318" s="9">
        <v>120</v>
      </c>
      <c r="J318" s="9" t="s">
        <v>78</v>
      </c>
      <c r="K318" s="9">
        <v>3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71</v>
      </c>
      <c r="T318" s="12">
        <v>45777</v>
      </c>
      <c r="U318" s="11">
        <v>50000</v>
      </c>
      <c r="V318" s="10">
        <v>0</v>
      </c>
      <c r="W318" s="10">
        <v>50000</v>
      </c>
      <c r="X318" s="10">
        <v>0</v>
      </c>
      <c r="Y318" s="10">
        <v>52500</v>
      </c>
      <c r="Z318" s="9" t="s">
        <v>137</v>
      </c>
      <c r="AA318" s="8">
        <v>59372.5</v>
      </c>
      <c r="AB318" s="8">
        <v>0</v>
      </c>
      <c r="AC318" s="8">
        <v>59372.5</v>
      </c>
      <c r="AD318" s="8">
        <v>0</v>
      </c>
      <c r="AE318" s="8">
        <v>0</v>
      </c>
      <c r="AF318" s="8">
        <v>0</v>
      </c>
      <c r="AG318" s="1">
        <v>0</v>
      </c>
      <c r="AH318" s="1" t="s">
        <v>168</v>
      </c>
      <c r="AI318" s="1">
        <v>2</v>
      </c>
      <c r="AJ318" s="3">
        <v>45777</v>
      </c>
      <c r="AK318" s="3">
        <v>0</v>
      </c>
      <c r="AL318" s="3">
        <v>45768</v>
      </c>
      <c r="AM318" s="3">
        <v>45775</v>
      </c>
      <c r="AN318" s="3">
        <v>0</v>
      </c>
      <c r="AO318" s="3">
        <v>45776</v>
      </c>
      <c r="AP318" s="3">
        <v>45772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65</v>
      </c>
      <c r="AY318" s="2">
        <v>0</v>
      </c>
      <c r="AZ318" s="2">
        <v>0</v>
      </c>
      <c r="BA318" s="2">
        <v>0</v>
      </c>
      <c r="BB318" s="2">
        <v>0</v>
      </c>
      <c r="BC318" s="1" t="s">
        <v>107</v>
      </c>
      <c r="BD318" s="56">
        <v>6672.8093055555564</v>
      </c>
    </row>
    <row r="319" spans="1:56" ht="28.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28</v>
      </c>
      <c r="F319" s="9">
        <v>43</v>
      </c>
      <c r="G319" s="9">
        <v>0</v>
      </c>
      <c r="H319" s="9">
        <v>0</v>
      </c>
      <c r="I319" s="9">
        <v>130</v>
      </c>
      <c r="J319" s="9" t="s">
        <v>57</v>
      </c>
      <c r="K319" s="9">
        <v>3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137</v>
      </c>
      <c r="AA319" s="8">
        <v>145846.79999999999</v>
      </c>
      <c r="AB319" s="8">
        <v>69983.5</v>
      </c>
      <c r="AC319" s="8">
        <v>75863.3</v>
      </c>
      <c r="AD319" s="8">
        <v>0</v>
      </c>
      <c r="AE319" s="8">
        <v>27101.800000000003</v>
      </c>
      <c r="AF319" s="8" t="s">
        <v>58</v>
      </c>
      <c r="AG319" s="1">
        <v>0</v>
      </c>
      <c r="AH319" s="1">
        <v>0</v>
      </c>
      <c r="AI319" s="1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169</v>
      </c>
      <c r="BD319" s="56">
        <v>0</v>
      </c>
    </row>
  </sheetData>
  <autoFilter ref="A5:BD31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19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C9DA7-B284-4BBE-85AB-645F489831FB}">
  <sheetPr>
    <tabColor rgb="FFFFFF00"/>
  </sheetPr>
  <dimension ref="A1:BD327"/>
  <sheetViews>
    <sheetView zoomScale="80" zoomScaleNormal="80" workbookViewId="0">
      <selection activeCell="I11" sqref="I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45734</v>
      </c>
      <c r="E3" s="80" t="s">
        <v>52</v>
      </c>
      <c r="F3" s="80"/>
      <c r="G3" s="81">
        <v>11.16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475</v>
      </c>
      <c r="C13" s="9" t="s">
        <v>147</v>
      </c>
      <c r="D13" s="13" t="s">
        <v>257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19000</v>
      </c>
      <c r="W13" s="10">
        <v>1000</v>
      </c>
      <c r="X13" s="10">
        <v>21000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45717</v>
      </c>
      <c r="B14" s="14" t="s">
        <v>474</v>
      </c>
      <c r="C14" s="9" t="s">
        <v>147</v>
      </c>
      <c r="D14" s="13" t="s">
        <v>134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800</v>
      </c>
      <c r="W14" s="10">
        <v>69200</v>
      </c>
      <c r="X14" s="10">
        <v>0</v>
      </c>
      <c r="Y14" s="10">
        <v>72660</v>
      </c>
      <c r="Z14" s="9" t="s">
        <v>189</v>
      </c>
      <c r="AA14" s="8">
        <v>60903.612000000001</v>
      </c>
      <c r="AB14" s="8">
        <v>50231</v>
      </c>
      <c r="AC14" s="8">
        <v>10672.612000000001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775.06880035555571</v>
      </c>
    </row>
    <row r="15" spans="1:56" ht="28.5" customHeight="1" x14ac:dyDescent="0.45">
      <c r="A15" s="3">
        <v>45731</v>
      </c>
      <c r="B15" s="14" t="s">
        <v>631</v>
      </c>
      <c r="C15" s="9" t="s">
        <v>466</v>
      </c>
      <c r="D15" s="13" t="s">
        <v>276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189</v>
      </c>
      <c r="AA15" s="8">
        <v>8801.1</v>
      </c>
      <c r="AB15" s="8">
        <v>0</v>
      </c>
      <c r="AC15" s="8">
        <v>8801.1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639.15544000000023</v>
      </c>
    </row>
    <row r="16" spans="1:56" ht="28.5" customHeight="1" x14ac:dyDescent="0.45">
      <c r="A16" s="3">
        <v>45731</v>
      </c>
      <c r="B16" s="14" t="s">
        <v>631</v>
      </c>
      <c r="C16" s="9" t="s">
        <v>466</v>
      </c>
      <c r="D16" s="13" t="s">
        <v>277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189</v>
      </c>
      <c r="AA16" s="8">
        <v>4400.55</v>
      </c>
      <c r="AB16" s="8">
        <v>0</v>
      </c>
      <c r="AC16" s="8">
        <v>4400.55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319.57772000000011</v>
      </c>
    </row>
    <row r="17" spans="1:56" ht="28.5" customHeight="1" x14ac:dyDescent="0.45">
      <c r="A17" s="3">
        <v>45731</v>
      </c>
      <c r="B17" s="14" t="s">
        <v>631</v>
      </c>
      <c r="C17" s="9" t="s">
        <v>466</v>
      </c>
      <c r="D17" s="13" t="s">
        <v>278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45742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189</v>
      </c>
      <c r="AA17" s="8">
        <v>8801.1</v>
      </c>
      <c r="AB17" s="8">
        <v>0</v>
      </c>
      <c r="AC17" s="8">
        <v>8801.1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45742</v>
      </c>
      <c r="AK17" s="3">
        <v>0</v>
      </c>
      <c r="AL17" s="3">
        <v>45733</v>
      </c>
      <c r="AM17" s="3">
        <v>45740</v>
      </c>
      <c r="AN17" s="3">
        <v>45741</v>
      </c>
      <c r="AO17" s="3">
        <v>45741</v>
      </c>
      <c r="AP17" s="3">
        <v>45737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639.15544000000023</v>
      </c>
    </row>
    <row r="18" spans="1:56" ht="28.5" customHeight="1" x14ac:dyDescent="0.45">
      <c r="A18" s="3" t="s">
        <v>146</v>
      </c>
      <c r="B18" s="14" t="s">
        <v>146</v>
      </c>
      <c r="C18" s="9" t="s">
        <v>273</v>
      </c>
      <c r="D18" s="13" t="s">
        <v>274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45746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189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45746</v>
      </c>
      <c r="AK18" s="3">
        <v>0</v>
      </c>
      <c r="AL18" s="3">
        <v>45736</v>
      </c>
      <c r="AM18" s="3">
        <v>45743</v>
      </c>
      <c r="AN18" s="3">
        <v>45744</v>
      </c>
      <c r="AO18" s="3">
        <v>45744</v>
      </c>
      <c r="AP18" s="3">
        <v>45741</v>
      </c>
      <c r="AQ18" s="3">
        <v>45745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679.73673777777788</v>
      </c>
    </row>
    <row r="19" spans="1:56" ht="28.5" customHeight="1" x14ac:dyDescent="0.45">
      <c r="A19" s="3" t="s">
        <v>146</v>
      </c>
      <c r="B19" s="14" t="s">
        <v>146</v>
      </c>
      <c r="C19" s="9" t="s">
        <v>147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45777</v>
      </c>
      <c r="U19" s="11">
        <v>120000</v>
      </c>
      <c r="V19" s="10">
        <v>0</v>
      </c>
      <c r="W19" s="10">
        <v>120000</v>
      </c>
      <c r="X19" s="10">
        <v>0</v>
      </c>
      <c r="Y19" s="10">
        <v>126000</v>
      </c>
      <c r="Z19" s="9" t="s">
        <v>189</v>
      </c>
      <c r="AA19" s="8">
        <v>105613.2</v>
      </c>
      <c r="AB19" s="8">
        <v>0</v>
      </c>
      <c r="AC19" s="8">
        <v>105613.2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7669.86528</v>
      </c>
    </row>
    <row r="20" spans="1:56" ht="28.5" customHeight="1" x14ac:dyDescent="0.45">
      <c r="A20" s="3" t="s">
        <v>146</v>
      </c>
      <c r="B20" s="14" t="s">
        <v>146</v>
      </c>
      <c r="C20" s="9" t="s">
        <v>443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999.17219519999981</v>
      </c>
      <c r="Q20" s="10">
        <v>0</v>
      </c>
      <c r="R20" s="10">
        <v>999.17219519999981</v>
      </c>
      <c r="S20" s="9" t="s">
        <v>133</v>
      </c>
      <c r="T20" s="12">
        <v>45777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189</v>
      </c>
      <c r="AA20" s="8">
        <v>24726.9</v>
      </c>
      <c r="AB20" s="8">
        <v>0</v>
      </c>
      <c r="AC20" s="8">
        <v>24726.9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1795.7224266666669</v>
      </c>
    </row>
    <row r="21" spans="1:56" ht="28.5" customHeight="1" x14ac:dyDescent="0.45">
      <c r="A21" s="3" t="s">
        <v>146</v>
      </c>
      <c r="B21" s="14" t="s">
        <v>146</v>
      </c>
      <c r="C21" s="9" t="s">
        <v>466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249009.66199999998</v>
      </c>
      <c r="AB22" s="8">
        <v>50231</v>
      </c>
      <c r="AC22" s="8">
        <v>198778.66199999998</v>
      </c>
      <c r="AD22" s="8">
        <v>0</v>
      </c>
      <c r="AE22" s="8">
        <v>0</v>
      </c>
      <c r="AF22" s="8" t="s">
        <v>58</v>
      </c>
      <c r="AG22" s="1" t="s">
        <v>124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45715</v>
      </c>
      <c r="B23" s="14" t="s">
        <v>469</v>
      </c>
      <c r="C23" s="9" t="s">
        <v>73</v>
      </c>
      <c r="D23" s="13" t="s">
        <v>290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45735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196</v>
      </c>
      <c r="AA23" s="8">
        <v>4679.9500000000007</v>
      </c>
      <c r="AB23" s="8">
        <v>0</v>
      </c>
      <c r="AC23" s="8">
        <v>4679.9500000000007</v>
      </c>
      <c r="AD23" s="8">
        <v>0</v>
      </c>
      <c r="AE23" s="8">
        <v>0</v>
      </c>
      <c r="AF23" s="8" t="s">
        <v>456</v>
      </c>
      <c r="AG23" s="1" t="s">
        <v>123</v>
      </c>
      <c r="AH23" s="1" t="s">
        <v>74</v>
      </c>
      <c r="AI23" s="1">
        <v>2</v>
      </c>
      <c r="AJ23" s="3">
        <v>45735</v>
      </c>
      <c r="AK23" s="3">
        <v>0</v>
      </c>
      <c r="AL23" s="3">
        <v>45726</v>
      </c>
      <c r="AM23" s="3">
        <v>45733</v>
      </c>
      <c r="AN23" s="3">
        <v>45734</v>
      </c>
      <c r="AO23" s="3">
        <v>45734</v>
      </c>
      <c r="AP23" s="3">
        <v>45730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352.51463377777782</v>
      </c>
    </row>
    <row r="24" spans="1:56" ht="28.5" customHeight="1" x14ac:dyDescent="0.45">
      <c r="A24" s="3">
        <v>45716</v>
      </c>
      <c r="B24" s="14" t="s">
        <v>470</v>
      </c>
      <c r="C24" s="9" t="s">
        <v>73</v>
      </c>
      <c r="D24" s="13" t="s">
        <v>236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45735</v>
      </c>
      <c r="U24" s="11">
        <v>5000</v>
      </c>
      <c r="V24" s="10">
        <v>5000</v>
      </c>
      <c r="W24" s="10">
        <v>0</v>
      </c>
      <c r="X24" s="10">
        <v>5200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457</v>
      </c>
      <c r="AG24" s="1" t="s">
        <v>123</v>
      </c>
      <c r="AH24" s="1" t="s">
        <v>74</v>
      </c>
      <c r="AI24" s="1">
        <v>2</v>
      </c>
      <c r="AJ24" s="3">
        <v>45735</v>
      </c>
      <c r="AK24" s="3">
        <v>0</v>
      </c>
      <c r="AL24" s="3">
        <v>45726</v>
      </c>
      <c r="AM24" s="3">
        <v>45733</v>
      </c>
      <c r="AN24" s="3">
        <v>45734</v>
      </c>
      <c r="AO24" s="3">
        <v>45734</v>
      </c>
      <c r="AP24" s="3">
        <v>45730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 t="s">
        <v>509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45716</v>
      </c>
      <c r="B25" s="14" t="s">
        <v>470</v>
      </c>
      <c r="C25" s="9" t="s">
        <v>73</v>
      </c>
      <c r="D25" s="13" t="s">
        <v>253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45735</v>
      </c>
      <c r="U25" s="11">
        <v>5000</v>
      </c>
      <c r="V25" s="10">
        <v>0</v>
      </c>
      <c r="W25" s="10">
        <v>5000</v>
      </c>
      <c r="X25" s="10">
        <v>5170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457</v>
      </c>
      <c r="AG25" s="1" t="s">
        <v>123</v>
      </c>
      <c r="AH25" s="1" t="s">
        <v>74</v>
      </c>
      <c r="AI25" s="1">
        <v>2</v>
      </c>
      <c r="AJ25" s="3">
        <v>45735</v>
      </c>
      <c r="AK25" s="3">
        <v>0</v>
      </c>
      <c r="AL25" s="3">
        <v>45726</v>
      </c>
      <c r="AM25" s="3">
        <v>45733</v>
      </c>
      <c r="AN25" s="3">
        <v>45734</v>
      </c>
      <c r="AO25" s="3">
        <v>45734</v>
      </c>
      <c r="AP25" s="3">
        <v>45730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45715</v>
      </c>
      <c r="B26" s="14" t="s">
        <v>472</v>
      </c>
      <c r="C26" s="9" t="s">
        <v>73</v>
      </c>
      <c r="D26" s="13" t="s">
        <v>230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45735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196</v>
      </c>
      <c r="AA26" s="8">
        <v>9359.9000000000015</v>
      </c>
      <c r="AB26" s="8">
        <v>9359.9000000000015</v>
      </c>
      <c r="AC26" s="8">
        <v>0</v>
      </c>
      <c r="AD26" s="8">
        <v>0</v>
      </c>
      <c r="AE26" s="8">
        <v>0</v>
      </c>
      <c r="AF26" s="8" t="s">
        <v>457</v>
      </c>
      <c r="AG26" s="1" t="s">
        <v>124</v>
      </c>
      <c r="AH26" s="1" t="s">
        <v>74</v>
      </c>
      <c r="AI26" s="1">
        <v>2</v>
      </c>
      <c r="AJ26" s="3">
        <v>45735</v>
      </c>
      <c r="AK26" s="3">
        <v>0</v>
      </c>
      <c r="AL26" s="3">
        <v>45726</v>
      </c>
      <c r="AM26" s="3">
        <v>45733</v>
      </c>
      <c r="AN26" s="3">
        <v>45734</v>
      </c>
      <c r="AO26" s="3">
        <v>45734</v>
      </c>
      <c r="AP26" s="3">
        <v>45730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45716</v>
      </c>
      <c r="B27" s="14" t="s">
        <v>470</v>
      </c>
      <c r="C27" s="9" t="s">
        <v>73</v>
      </c>
      <c r="D27" s="13" t="s">
        <v>337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458</v>
      </c>
      <c r="AG27" s="1" t="s">
        <v>123</v>
      </c>
      <c r="AH27" s="1" t="s">
        <v>74</v>
      </c>
      <c r="AI27" s="1">
        <v>2</v>
      </c>
      <c r="AJ27" s="3">
        <v>45736</v>
      </c>
      <c r="AK27" s="3">
        <v>0</v>
      </c>
      <c r="AL27" s="3">
        <v>45727</v>
      </c>
      <c r="AM27" s="3">
        <v>45734</v>
      </c>
      <c r="AN27" s="3">
        <v>45735</v>
      </c>
      <c r="AO27" s="3">
        <v>45735</v>
      </c>
      <c r="AP27" s="3">
        <v>45731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331.46898400000003</v>
      </c>
    </row>
    <row r="28" spans="1:56" ht="28.5" customHeight="1" x14ac:dyDescent="0.45">
      <c r="A28" s="3">
        <v>45716</v>
      </c>
      <c r="B28" s="14" t="s">
        <v>470</v>
      </c>
      <c r="C28" s="9" t="s">
        <v>73</v>
      </c>
      <c r="D28" s="13" t="s">
        <v>237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458</v>
      </c>
      <c r="AG28" s="1" t="s">
        <v>125</v>
      </c>
      <c r="AH28" s="1" t="s">
        <v>74</v>
      </c>
      <c r="AI28" s="1">
        <v>2</v>
      </c>
      <c r="AJ28" s="3">
        <v>45736</v>
      </c>
      <c r="AK28" s="3">
        <v>0</v>
      </c>
      <c r="AL28" s="3">
        <v>45727</v>
      </c>
      <c r="AM28" s="3">
        <v>45734</v>
      </c>
      <c r="AN28" s="3">
        <v>45735</v>
      </c>
      <c r="AO28" s="3">
        <v>45735</v>
      </c>
      <c r="AP28" s="3">
        <v>45731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331.46898400000003</v>
      </c>
    </row>
    <row r="29" spans="1:56" ht="28.5" customHeight="1" x14ac:dyDescent="0.45">
      <c r="A29" s="3">
        <v>45716</v>
      </c>
      <c r="B29" s="14" t="s">
        <v>470</v>
      </c>
      <c r="C29" s="9" t="s">
        <v>73</v>
      </c>
      <c r="D29" s="13" t="s">
        <v>377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45736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458</v>
      </c>
      <c r="AG29" s="1" t="s">
        <v>123</v>
      </c>
      <c r="AH29" s="1" t="s">
        <v>74</v>
      </c>
      <c r="AI29" s="1">
        <v>2</v>
      </c>
      <c r="AJ29" s="3">
        <v>45736</v>
      </c>
      <c r="AK29" s="3">
        <v>0</v>
      </c>
      <c r="AL29" s="3">
        <v>45727</v>
      </c>
      <c r="AM29" s="3">
        <v>45734</v>
      </c>
      <c r="AN29" s="3">
        <v>45735</v>
      </c>
      <c r="AO29" s="3">
        <v>45735</v>
      </c>
      <c r="AP29" s="3">
        <v>45731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45716</v>
      </c>
      <c r="B30" s="14" t="s">
        <v>470</v>
      </c>
      <c r="C30" s="9" t="s">
        <v>73</v>
      </c>
      <c r="D30" s="13" t="s">
        <v>291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458</v>
      </c>
      <c r="AG30" s="1" t="s">
        <v>123</v>
      </c>
      <c r="AH30" s="1" t="s">
        <v>74</v>
      </c>
      <c r="AI30" s="1">
        <v>2</v>
      </c>
      <c r="AJ30" s="3">
        <v>45736</v>
      </c>
      <c r="AK30" s="3">
        <v>0</v>
      </c>
      <c r="AL30" s="3">
        <v>45727</v>
      </c>
      <c r="AM30" s="3">
        <v>45734</v>
      </c>
      <c r="AN30" s="3">
        <v>45735</v>
      </c>
      <c r="AO30" s="3">
        <v>45735</v>
      </c>
      <c r="AP30" s="3">
        <v>45731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331.46898400000003</v>
      </c>
    </row>
    <row r="31" spans="1:56" ht="28.5" customHeight="1" x14ac:dyDescent="0.45">
      <c r="A31" s="3">
        <v>45715</v>
      </c>
      <c r="B31" s="14" t="s">
        <v>473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45736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196</v>
      </c>
      <c r="AA31" s="8">
        <v>5238.75</v>
      </c>
      <c r="AB31" s="8">
        <v>5238.75</v>
      </c>
      <c r="AC31" s="8">
        <v>0</v>
      </c>
      <c r="AD31" s="8">
        <v>0</v>
      </c>
      <c r="AE31" s="8">
        <v>0</v>
      </c>
      <c r="AF31" s="8" t="s">
        <v>458</v>
      </c>
      <c r="AG31" s="1" t="s">
        <v>123</v>
      </c>
      <c r="AH31" s="1" t="s">
        <v>77</v>
      </c>
      <c r="AI31" s="1">
        <v>1</v>
      </c>
      <c r="AJ31" s="3">
        <v>45736</v>
      </c>
      <c r="AK31" s="3">
        <v>0</v>
      </c>
      <c r="AL31" s="3">
        <v>0</v>
      </c>
      <c r="AM31" s="3">
        <v>0</v>
      </c>
      <c r="AN31" s="3">
        <v>0</v>
      </c>
      <c r="AO31" s="3">
        <v>45735</v>
      </c>
      <c r="AP31" s="3">
        <v>45731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45722</v>
      </c>
      <c r="B32" s="14" t="s">
        <v>497</v>
      </c>
      <c r="C32" s="9" t="s">
        <v>73</v>
      </c>
      <c r="D32" s="13" t="s">
        <v>193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45738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196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498</v>
      </c>
      <c r="AG32" s="1" t="s">
        <v>123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662.93796800000007</v>
      </c>
    </row>
    <row r="33" spans="1:56" ht="28.5" customHeight="1" x14ac:dyDescent="0.45">
      <c r="A33" s="3">
        <v>45722</v>
      </c>
      <c r="B33" s="14" t="s">
        <v>497</v>
      </c>
      <c r="C33" s="9" t="s">
        <v>73</v>
      </c>
      <c r="D33" s="13" t="s">
        <v>267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498</v>
      </c>
      <c r="AG33" s="1" t="s">
        <v>123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45722</v>
      </c>
      <c r="B34" s="14" t="s">
        <v>497</v>
      </c>
      <c r="C34" s="9" t="s">
        <v>73</v>
      </c>
      <c r="D34" s="13">
        <v>997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498</v>
      </c>
      <c r="AG34" s="1" t="s">
        <v>123</v>
      </c>
      <c r="AH34" s="1" t="s">
        <v>74</v>
      </c>
      <c r="AI34" s="1">
        <v>2</v>
      </c>
      <c r="AJ34" s="3">
        <v>45738</v>
      </c>
      <c r="AK34" s="3">
        <v>0</v>
      </c>
      <c r="AL34" s="3">
        <v>45729</v>
      </c>
      <c r="AM34" s="3">
        <v>45736</v>
      </c>
      <c r="AN34" s="3">
        <v>45737</v>
      </c>
      <c r="AO34" s="3">
        <v>45737</v>
      </c>
      <c r="AP34" s="3">
        <v>45733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45722</v>
      </c>
      <c r="B35" s="14" t="s">
        <v>497</v>
      </c>
      <c r="C35" s="9" t="s">
        <v>73</v>
      </c>
      <c r="D35" s="13">
        <v>913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498</v>
      </c>
      <c r="AG35" s="1" t="s">
        <v>123</v>
      </c>
      <c r="AH35" s="1" t="s">
        <v>74</v>
      </c>
      <c r="AI35" s="1">
        <v>2</v>
      </c>
      <c r="AJ35" s="3">
        <v>45738</v>
      </c>
      <c r="AK35" s="3">
        <v>0</v>
      </c>
      <c r="AL35" s="3">
        <v>45729</v>
      </c>
      <c r="AM35" s="3">
        <v>45736</v>
      </c>
      <c r="AN35" s="3">
        <v>45737</v>
      </c>
      <c r="AO35" s="3">
        <v>45737</v>
      </c>
      <c r="AP35" s="3">
        <v>45733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331.46898400000003</v>
      </c>
    </row>
    <row r="36" spans="1:56" ht="28.5" customHeight="1" x14ac:dyDescent="0.45">
      <c r="A36" s="3">
        <v>45728</v>
      </c>
      <c r="B36" s="14" t="s">
        <v>562</v>
      </c>
      <c r="C36" s="9" t="s">
        <v>73</v>
      </c>
      <c r="D36" s="13" t="s">
        <v>229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563</v>
      </c>
      <c r="AG36" s="1" t="s">
        <v>123</v>
      </c>
      <c r="AH36" s="1" t="s">
        <v>74</v>
      </c>
      <c r="AI36" s="1">
        <v>2</v>
      </c>
      <c r="AJ36" s="3">
        <v>45738</v>
      </c>
      <c r="AK36" s="3">
        <v>0</v>
      </c>
      <c r="AL36" s="3">
        <v>45729</v>
      </c>
      <c r="AM36" s="3">
        <v>45736</v>
      </c>
      <c r="AN36" s="3">
        <v>45737</v>
      </c>
      <c r="AO36" s="3">
        <v>45737</v>
      </c>
      <c r="AP36" s="3">
        <v>45733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45728</v>
      </c>
      <c r="B37" s="14" t="s">
        <v>564</v>
      </c>
      <c r="C37" s="9" t="s">
        <v>73</v>
      </c>
      <c r="D37" s="13" t="s">
        <v>224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563</v>
      </c>
      <c r="AG37" s="1" t="s">
        <v>123</v>
      </c>
      <c r="AH37" s="1" t="s">
        <v>74</v>
      </c>
      <c r="AI37" s="1">
        <v>2</v>
      </c>
      <c r="AJ37" s="3">
        <v>45738</v>
      </c>
      <c r="AK37" s="3">
        <v>0</v>
      </c>
      <c r="AL37" s="3">
        <v>45729</v>
      </c>
      <c r="AM37" s="3">
        <v>45736</v>
      </c>
      <c r="AN37" s="3">
        <v>45737</v>
      </c>
      <c r="AO37" s="3">
        <v>45737</v>
      </c>
      <c r="AP37" s="3">
        <v>45733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352.51463377777782</v>
      </c>
    </row>
    <row r="38" spans="1:56" ht="28.5" customHeight="1" x14ac:dyDescent="0.45">
      <c r="A38" s="3">
        <v>45728</v>
      </c>
      <c r="B38" s="14" t="s">
        <v>564</v>
      </c>
      <c r="C38" s="9" t="s">
        <v>73</v>
      </c>
      <c r="D38" s="13" t="s">
        <v>378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563</v>
      </c>
      <c r="AG38" s="1" t="s">
        <v>123</v>
      </c>
      <c r="AH38" s="1" t="s">
        <v>74</v>
      </c>
      <c r="AI38" s="1">
        <v>2</v>
      </c>
      <c r="AJ38" s="3">
        <v>45738</v>
      </c>
      <c r="AK38" s="3">
        <v>0</v>
      </c>
      <c r="AL38" s="3">
        <v>45729</v>
      </c>
      <c r="AM38" s="3">
        <v>45736</v>
      </c>
      <c r="AN38" s="3">
        <v>45737</v>
      </c>
      <c r="AO38" s="3">
        <v>45737</v>
      </c>
      <c r="AP38" s="3">
        <v>45733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352.51463377777782</v>
      </c>
    </row>
    <row r="39" spans="1:56" ht="28.5" customHeight="1" x14ac:dyDescent="0.45">
      <c r="A39" s="3">
        <v>45728</v>
      </c>
      <c r="B39" s="14" t="s">
        <v>564</v>
      </c>
      <c r="C39" s="9" t="s">
        <v>73</v>
      </c>
      <c r="D39" s="13" t="s">
        <v>258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45738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196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563</v>
      </c>
      <c r="AG39" s="1" t="s">
        <v>123</v>
      </c>
      <c r="AH39" s="1" t="s">
        <v>74</v>
      </c>
      <c r="AI39" s="1">
        <v>2</v>
      </c>
      <c r="AJ39" s="3">
        <v>45738</v>
      </c>
      <c r="AK39" s="3">
        <v>0</v>
      </c>
      <c r="AL39" s="3">
        <v>45729</v>
      </c>
      <c r="AM39" s="3">
        <v>45736</v>
      </c>
      <c r="AN39" s="3">
        <v>45737</v>
      </c>
      <c r="AO39" s="3">
        <v>45737</v>
      </c>
      <c r="AP39" s="3">
        <v>45733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705.02926755555563</v>
      </c>
    </row>
    <row r="40" spans="1:56" ht="28.5" customHeight="1" x14ac:dyDescent="0.45">
      <c r="A40" s="3">
        <v>45722</v>
      </c>
      <c r="B40" s="14" t="s">
        <v>497</v>
      </c>
      <c r="C40" s="9" t="s">
        <v>73</v>
      </c>
      <c r="D40" s="13" t="s">
        <v>230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45741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196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499</v>
      </c>
      <c r="AG40" s="1" t="s">
        <v>123</v>
      </c>
      <c r="AH40" s="1" t="s">
        <v>74</v>
      </c>
      <c r="AI40" s="1">
        <v>2</v>
      </c>
      <c r="AJ40" s="3">
        <v>45741</v>
      </c>
      <c r="AK40" s="3">
        <v>0</v>
      </c>
      <c r="AL40" s="3">
        <v>45732</v>
      </c>
      <c r="AM40" s="3">
        <v>45739</v>
      </c>
      <c r="AN40" s="3">
        <v>45740</v>
      </c>
      <c r="AO40" s="3">
        <v>45740</v>
      </c>
      <c r="AP40" s="3">
        <v>45736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662.93796800000007</v>
      </c>
    </row>
    <row r="41" spans="1:56" ht="28.5" customHeight="1" x14ac:dyDescent="0.45">
      <c r="A41" s="3">
        <v>45722</v>
      </c>
      <c r="B41" s="14" t="s">
        <v>497</v>
      </c>
      <c r="C41" s="9" t="s">
        <v>73</v>
      </c>
      <c r="D41" s="13" t="s">
        <v>254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45741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196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499</v>
      </c>
      <c r="AG41" s="1" t="s">
        <v>123</v>
      </c>
      <c r="AH41" s="1" t="s">
        <v>74</v>
      </c>
      <c r="AI41" s="1">
        <v>2</v>
      </c>
      <c r="AJ41" s="3">
        <v>45741</v>
      </c>
      <c r="AK41" s="3">
        <v>0</v>
      </c>
      <c r="AL41" s="3">
        <v>45732</v>
      </c>
      <c r="AM41" s="3">
        <v>45739</v>
      </c>
      <c r="AN41" s="3">
        <v>45740</v>
      </c>
      <c r="AO41" s="3">
        <v>45740</v>
      </c>
      <c r="AP41" s="3">
        <v>45736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662.93796800000007</v>
      </c>
    </row>
    <row r="42" spans="1:56" ht="28.5" customHeight="1" x14ac:dyDescent="0.45">
      <c r="A42" s="3">
        <v>45722</v>
      </c>
      <c r="B42" s="14" t="s">
        <v>497</v>
      </c>
      <c r="C42" s="9" t="s">
        <v>73</v>
      </c>
      <c r="D42" s="13">
        <v>997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45741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499</v>
      </c>
      <c r="AG42" s="1" t="s">
        <v>123</v>
      </c>
      <c r="AH42" s="1" t="s">
        <v>74</v>
      </c>
      <c r="AI42" s="1">
        <v>2</v>
      </c>
      <c r="AJ42" s="3">
        <v>45741</v>
      </c>
      <c r="AK42" s="3">
        <v>0</v>
      </c>
      <c r="AL42" s="3">
        <v>45732</v>
      </c>
      <c r="AM42" s="3">
        <v>45739</v>
      </c>
      <c r="AN42" s="3">
        <v>45740</v>
      </c>
      <c r="AO42" s="3">
        <v>45740</v>
      </c>
      <c r="AP42" s="3">
        <v>45736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45728</v>
      </c>
      <c r="B43" s="14" t="s">
        <v>562</v>
      </c>
      <c r="C43" s="9" t="s">
        <v>73</v>
      </c>
      <c r="D43" s="13" t="s">
        <v>352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45742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565</v>
      </c>
      <c r="AG43" s="1" t="s">
        <v>123</v>
      </c>
      <c r="AH43" s="1" t="s">
        <v>74</v>
      </c>
      <c r="AI43" s="1">
        <v>2</v>
      </c>
      <c r="AJ43" s="3">
        <v>45742</v>
      </c>
      <c r="AK43" s="3">
        <v>0</v>
      </c>
      <c r="AL43" s="3">
        <v>45733</v>
      </c>
      <c r="AM43" s="3">
        <v>45740</v>
      </c>
      <c r="AN43" s="3">
        <v>45741</v>
      </c>
      <c r="AO43" s="3">
        <v>45741</v>
      </c>
      <c r="AP43" s="3">
        <v>45737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45728</v>
      </c>
      <c r="B44" s="14" t="s">
        <v>562</v>
      </c>
      <c r="C44" s="9" t="s">
        <v>73</v>
      </c>
      <c r="D44" s="13" t="s">
        <v>353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45742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565</v>
      </c>
      <c r="AG44" s="1" t="s">
        <v>123</v>
      </c>
      <c r="AH44" s="1" t="s">
        <v>74</v>
      </c>
      <c r="AI44" s="1">
        <v>2</v>
      </c>
      <c r="AJ44" s="3">
        <v>45742</v>
      </c>
      <c r="AK44" s="3">
        <v>0</v>
      </c>
      <c r="AL44" s="3">
        <v>45733</v>
      </c>
      <c r="AM44" s="3">
        <v>45740</v>
      </c>
      <c r="AN44" s="3">
        <v>45741</v>
      </c>
      <c r="AO44" s="3">
        <v>45741</v>
      </c>
      <c r="AP44" s="3">
        <v>45737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45728</v>
      </c>
      <c r="B45" s="14" t="s">
        <v>562</v>
      </c>
      <c r="C45" s="9" t="s">
        <v>73</v>
      </c>
      <c r="D45" s="13" t="s">
        <v>407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45742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565</v>
      </c>
      <c r="AG45" s="1" t="s">
        <v>123</v>
      </c>
      <c r="AH45" s="1" t="s">
        <v>74</v>
      </c>
      <c r="AI45" s="1">
        <v>2</v>
      </c>
      <c r="AJ45" s="3">
        <v>45742</v>
      </c>
      <c r="AK45" s="3">
        <v>0</v>
      </c>
      <c r="AL45" s="3">
        <v>45733</v>
      </c>
      <c r="AM45" s="3">
        <v>45740</v>
      </c>
      <c r="AN45" s="3">
        <v>45741</v>
      </c>
      <c r="AO45" s="3">
        <v>45741</v>
      </c>
      <c r="AP45" s="3">
        <v>45737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45728</v>
      </c>
      <c r="B46" s="14" t="s">
        <v>564</v>
      </c>
      <c r="C46" s="9" t="s">
        <v>73</v>
      </c>
      <c r="D46" s="13" t="s">
        <v>230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45742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196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565</v>
      </c>
      <c r="AG46" s="1" t="s">
        <v>125</v>
      </c>
      <c r="AH46" s="1" t="s">
        <v>74</v>
      </c>
      <c r="AI46" s="1">
        <v>2</v>
      </c>
      <c r="AJ46" s="3">
        <v>45742</v>
      </c>
      <c r="AK46" s="3">
        <v>0</v>
      </c>
      <c r="AL46" s="3">
        <v>45733</v>
      </c>
      <c r="AM46" s="3">
        <v>45740</v>
      </c>
      <c r="AN46" s="3">
        <v>45741</v>
      </c>
      <c r="AO46" s="3">
        <v>45741</v>
      </c>
      <c r="AP46" s="3">
        <v>45737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705.02926755555563</v>
      </c>
    </row>
    <row r="47" spans="1:56" ht="28.5" customHeight="1" x14ac:dyDescent="0.45">
      <c r="A47" s="3">
        <v>45722</v>
      </c>
      <c r="B47" s="14" t="s">
        <v>497</v>
      </c>
      <c r="C47" s="9" t="s">
        <v>73</v>
      </c>
      <c r="D47" s="13" t="s">
        <v>500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45743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501</v>
      </c>
      <c r="AG47" s="1" t="s">
        <v>123</v>
      </c>
      <c r="AH47" s="1" t="s">
        <v>74</v>
      </c>
      <c r="AI47" s="1">
        <v>2</v>
      </c>
      <c r="AJ47" s="3">
        <v>45743</v>
      </c>
      <c r="AK47" s="3">
        <v>0</v>
      </c>
      <c r="AL47" s="3">
        <v>45734</v>
      </c>
      <c r="AM47" s="3">
        <v>45741</v>
      </c>
      <c r="AN47" s="3">
        <v>45742</v>
      </c>
      <c r="AO47" s="3">
        <v>45742</v>
      </c>
      <c r="AP47" s="3">
        <v>45738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145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331.46898400000003</v>
      </c>
    </row>
    <row r="48" spans="1:56" ht="28.5" customHeight="1" x14ac:dyDescent="0.45">
      <c r="A48" s="3">
        <v>45722</v>
      </c>
      <c r="B48" s="14" t="s">
        <v>497</v>
      </c>
      <c r="C48" s="9" t="s">
        <v>73</v>
      </c>
      <c r="D48" s="13" t="s">
        <v>253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45743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501</v>
      </c>
      <c r="AG48" s="1" t="s">
        <v>123</v>
      </c>
      <c r="AH48" s="1" t="s">
        <v>74</v>
      </c>
      <c r="AI48" s="1">
        <v>2</v>
      </c>
      <c r="AJ48" s="3">
        <v>45743</v>
      </c>
      <c r="AK48" s="3">
        <v>0</v>
      </c>
      <c r="AL48" s="3">
        <v>45734</v>
      </c>
      <c r="AM48" s="3">
        <v>45741</v>
      </c>
      <c r="AN48" s="3">
        <v>45742</v>
      </c>
      <c r="AO48" s="3">
        <v>45742</v>
      </c>
      <c r="AP48" s="3">
        <v>45738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145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45721</v>
      </c>
      <c r="B49" s="14" t="s">
        <v>511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45743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196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>
        <v>0</v>
      </c>
      <c r="AG49" s="1" t="s">
        <v>123</v>
      </c>
      <c r="AH49" s="1" t="s">
        <v>77</v>
      </c>
      <c r="AI49" s="1">
        <v>1</v>
      </c>
      <c r="AJ49" s="3">
        <v>45743</v>
      </c>
      <c r="AK49" s="3">
        <v>0</v>
      </c>
      <c r="AL49" s="3">
        <v>0</v>
      </c>
      <c r="AM49" s="3">
        <v>0</v>
      </c>
      <c r="AN49" s="3">
        <v>0</v>
      </c>
      <c r="AO49" s="3">
        <v>45742</v>
      </c>
      <c r="AP49" s="3">
        <v>45738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394.60593333333333</v>
      </c>
    </row>
    <row r="50" spans="1:56" ht="28.5" customHeight="1" x14ac:dyDescent="0.45">
      <c r="A50" s="3">
        <v>45728</v>
      </c>
      <c r="B50" s="14" t="s">
        <v>562</v>
      </c>
      <c r="C50" s="9" t="s">
        <v>73</v>
      </c>
      <c r="D50" s="13" t="s">
        <v>193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45744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196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566</v>
      </c>
      <c r="AG50" s="1" t="s">
        <v>123</v>
      </c>
      <c r="AH50" s="1" t="s">
        <v>74</v>
      </c>
      <c r="AI50" s="1">
        <v>2</v>
      </c>
      <c r="AJ50" s="3">
        <v>45744</v>
      </c>
      <c r="AK50" s="3">
        <v>0</v>
      </c>
      <c r="AL50" s="3">
        <v>45735</v>
      </c>
      <c r="AM50" s="3">
        <v>45742</v>
      </c>
      <c r="AN50" s="3">
        <v>45743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662.93796800000007</v>
      </c>
    </row>
    <row r="51" spans="1:56" ht="28.5" customHeight="1" x14ac:dyDescent="0.45">
      <c r="A51" s="3">
        <v>45728</v>
      </c>
      <c r="B51" s="14" t="s">
        <v>562</v>
      </c>
      <c r="C51" s="9" t="s">
        <v>73</v>
      </c>
      <c r="D51" s="13" t="s">
        <v>237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45744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566</v>
      </c>
      <c r="AG51" s="1" t="s">
        <v>125</v>
      </c>
      <c r="AH51" s="1" t="s">
        <v>74</v>
      </c>
      <c r="AI51" s="1">
        <v>2</v>
      </c>
      <c r="AJ51" s="3">
        <v>45744</v>
      </c>
      <c r="AK51" s="3">
        <v>0</v>
      </c>
      <c r="AL51" s="3">
        <v>45735</v>
      </c>
      <c r="AM51" s="3">
        <v>45742</v>
      </c>
      <c r="AN51" s="3">
        <v>45743</v>
      </c>
      <c r="AO51" s="3">
        <v>45743</v>
      </c>
      <c r="AP51" s="3">
        <v>45739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331.46898400000003</v>
      </c>
    </row>
    <row r="52" spans="1:56" ht="28.5" customHeight="1" x14ac:dyDescent="0.45">
      <c r="A52" s="3">
        <v>45728</v>
      </c>
      <c r="B52" s="14" t="s">
        <v>562</v>
      </c>
      <c r="C52" s="9" t="s">
        <v>73</v>
      </c>
      <c r="D52" s="13" t="s">
        <v>236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45744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566</v>
      </c>
      <c r="AG52" s="1" t="s">
        <v>125</v>
      </c>
      <c r="AH52" s="1" t="s">
        <v>74</v>
      </c>
      <c r="AI52" s="1">
        <v>2</v>
      </c>
      <c r="AJ52" s="3">
        <v>45744</v>
      </c>
      <c r="AK52" s="3">
        <v>0</v>
      </c>
      <c r="AL52" s="3">
        <v>45735</v>
      </c>
      <c r="AM52" s="3">
        <v>45742</v>
      </c>
      <c r="AN52" s="3">
        <v>45743</v>
      </c>
      <c r="AO52" s="3">
        <v>45743</v>
      </c>
      <c r="AP52" s="3">
        <v>45739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45728</v>
      </c>
      <c r="B53" s="14" t="s">
        <v>564</v>
      </c>
      <c r="C53" s="9" t="s">
        <v>73</v>
      </c>
      <c r="D53" s="13" t="s">
        <v>290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45744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566</v>
      </c>
      <c r="AG53" s="1" t="s">
        <v>61</v>
      </c>
      <c r="AH53" s="1" t="s">
        <v>74</v>
      </c>
      <c r="AI53" s="1">
        <v>2</v>
      </c>
      <c r="AJ53" s="3">
        <v>45744</v>
      </c>
      <c r="AK53" s="3">
        <v>0</v>
      </c>
      <c r="AL53" s="3">
        <v>45735</v>
      </c>
      <c r="AM53" s="3">
        <v>45742</v>
      </c>
      <c r="AN53" s="3">
        <v>45743</v>
      </c>
      <c r="AO53" s="3">
        <v>45743</v>
      </c>
      <c r="AP53" s="3">
        <v>45739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352.51463377777782</v>
      </c>
    </row>
    <row r="54" spans="1:56" ht="28.5" customHeight="1" x14ac:dyDescent="0.45">
      <c r="A54" s="3">
        <v>45728</v>
      </c>
      <c r="B54" s="14" t="s">
        <v>567</v>
      </c>
      <c r="C54" s="9" t="s">
        <v>73</v>
      </c>
      <c r="D54" s="13" t="s">
        <v>59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45745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196</v>
      </c>
      <c r="AA54" s="8">
        <v>17602.2</v>
      </c>
      <c r="AB54" s="8">
        <v>0</v>
      </c>
      <c r="AC54" s="8">
        <v>17602.2</v>
      </c>
      <c r="AD54" s="8">
        <v>0</v>
      </c>
      <c r="AE54" s="8">
        <v>0</v>
      </c>
      <c r="AF54" s="8" t="s">
        <v>568</v>
      </c>
      <c r="AG54" s="1" t="s">
        <v>122</v>
      </c>
      <c r="AH54" s="1" t="s">
        <v>77</v>
      </c>
      <c r="AI54" s="1">
        <v>1</v>
      </c>
      <c r="AJ54" s="3">
        <v>45745</v>
      </c>
      <c r="AK54" s="3">
        <v>0</v>
      </c>
      <c r="AL54" s="3">
        <v>0</v>
      </c>
      <c r="AM54" s="3">
        <v>0</v>
      </c>
      <c r="AN54" s="3">
        <v>0</v>
      </c>
      <c r="AO54" s="3">
        <v>45744</v>
      </c>
      <c r="AP54" s="3">
        <v>45740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1325.8759360000001</v>
      </c>
    </row>
    <row r="55" spans="1:56" ht="28.5" customHeight="1" x14ac:dyDescent="0.45">
      <c r="A55" s="3">
        <v>45728</v>
      </c>
      <c r="B55" s="14" t="s">
        <v>569</v>
      </c>
      <c r="C55" s="9" t="s">
        <v>73</v>
      </c>
      <c r="D55" s="13" t="s">
        <v>59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45745</v>
      </c>
      <c r="U55" s="11">
        <v>20000</v>
      </c>
      <c r="V55" s="10">
        <v>0</v>
      </c>
      <c r="W55" s="10">
        <v>20000</v>
      </c>
      <c r="X55" s="10">
        <v>0</v>
      </c>
      <c r="Y55" s="10">
        <v>0</v>
      </c>
      <c r="Z55" s="9" t="s">
        <v>196</v>
      </c>
      <c r="AA55" s="8">
        <v>17602.2</v>
      </c>
      <c r="AB55" s="8">
        <v>0</v>
      </c>
      <c r="AC55" s="8">
        <v>17602.2</v>
      </c>
      <c r="AD55" s="8">
        <v>0</v>
      </c>
      <c r="AE55" s="8">
        <v>0</v>
      </c>
      <c r="AF55" s="8" t="s">
        <v>570</v>
      </c>
      <c r="AG55" s="1" t="s">
        <v>123</v>
      </c>
      <c r="AH55" s="1" t="s">
        <v>77</v>
      </c>
      <c r="AI55" s="1">
        <v>1</v>
      </c>
      <c r="AJ55" s="3">
        <v>45745</v>
      </c>
      <c r="AK55" s="3">
        <v>0</v>
      </c>
      <c r="AL55" s="3">
        <v>0</v>
      </c>
      <c r="AM55" s="3">
        <v>0</v>
      </c>
      <c r="AN55" s="3">
        <v>0</v>
      </c>
      <c r="AO55" s="3">
        <v>45744</v>
      </c>
      <c r="AP55" s="3">
        <v>45740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1325.8759360000001</v>
      </c>
    </row>
    <row r="56" spans="1:56" ht="28.5" customHeight="1" x14ac:dyDescent="0.45">
      <c r="A56" s="3" t="s">
        <v>146</v>
      </c>
      <c r="B56" s="14" t="s">
        <v>146</v>
      </c>
      <c r="C56" s="9" t="s">
        <v>73</v>
      </c>
      <c r="D56" s="13" t="s">
        <v>61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45777</v>
      </c>
      <c r="U56" s="11">
        <v>600000</v>
      </c>
      <c r="V56" s="10">
        <v>0</v>
      </c>
      <c r="W56" s="10">
        <v>600000</v>
      </c>
      <c r="X56" s="10">
        <v>0</v>
      </c>
      <c r="Y56" s="10">
        <v>630000</v>
      </c>
      <c r="Z56" s="9" t="s">
        <v>196</v>
      </c>
      <c r="AA56" s="8">
        <v>528066</v>
      </c>
      <c r="AB56" s="8">
        <v>0</v>
      </c>
      <c r="AC56" s="8">
        <v>528066</v>
      </c>
      <c r="AD56" s="8">
        <v>0</v>
      </c>
      <c r="AE56" s="8">
        <v>0</v>
      </c>
      <c r="AF56" s="8">
        <v>0</v>
      </c>
      <c r="AG56" s="1" t="s">
        <v>122</v>
      </c>
      <c r="AH56" s="1" t="s">
        <v>74</v>
      </c>
      <c r="AI56" s="1">
        <v>2</v>
      </c>
      <c r="AJ56" s="3">
        <v>45777</v>
      </c>
      <c r="AK56" s="3">
        <v>0</v>
      </c>
      <c r="AL56" s="3">
        <v>45768</v>
      </c>
      <c r="AM56" s="3">
        <v>45775</v>
      </c>
      <c r="AN56" s="3">
        <v>45776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39776.278080000004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63</v>
      </c>
      <c r="J57" s="9" t="s">
        <v>78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196</v>
      </c>
      <c r="AA57" s="8">
        <v>721760.05</v>
      </c>
      <c r="AB57" s="8">
        <v>14598.650000000001</v>
      </c>
      <c r="AC57" s="8">
        <v>707161.4</v>
      </c>
      <c r="AD57" s="8">
        <v>0</v>
      </c>
      <c r="AE57" s="8">
        <v>0</v>
      </c>
      <c r="AF57" s="8" t="s">
        <v>58</v>
      </c>
      <c r="AG57" s="1" t="s">
        <v>123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198</v>
      </c>
      <c r="BD57" s="56">
        <v>0</v>
      </c>
    </row>
    <row r="58" spans="1:56" ht="28.5" customHeight="1" x14ac:dyDescent="0.45">
      <c r="A58" s="3" t="s">
        <v>146</v>
      </c>
      <c r="B58" s="14" t="s">
        <v>146</v>
      </c>
      <c r="C58" s="9" t="s">
        <v>316</v>
      </c>
      <c r="D58" s="13" t="s">
        <v>317</v>
      </c>
      <c r="E58" s="9">
        <v>19</v>
      </c>
      <c r="F58" s="9">
        <v>26</v>
      </c>
      <c r="G58" s="9" t="s">
        <v>60</v>
      </c>
      <c r="H58" s="9" t="s">
        <v>76</v>
      </c>
      <c r="I58" s="9">
        <v>70</v>
      </c>
      <c r="J58" s="9" t="s">
        <v>57</v>
      </c>
      <c r="K58" s="9">
        <v>5</v>
      </c>
      <c r="L58" s="9" t="s">
        <v>93</v>
      </c>
      <c r="M58" s="10">
        <v>20</v>
      </c>
      <c r="N58" s="9">
        <v>28</v>
      </c>
      <c r="O58" s="9">
        <v>50</v>
      </c>
      <c r="P58" s="10">
        <v>259.04464319999994</v>
      </c>
      <c r="Q58" s="10">
        <v>0</v>
      </c>
      <c r="R58" s="10">
        <v>259.04464319999994</v>
      </c>
      <c r="S58" s="9" t="s">
        <v>133</v>
      </c>
      <c r="T58" s="12">
        <v>45777</v>
      </c>
      <c r="U58" s="11">
        <v>15000</v>
      </c>
      <c r="V58" s="10">
        <v>0</v>
      </c>
      <c r="W58" s="10">
        <v>15000</v>
      </c>
      <c r="X58" s="10">
        <v>0</v>
      </c>
      <c r="Y58" s="10">
        <v>15750</v>
      </c>
      <c r="Z58" s="9" t="s">
        <v>318</v>
      </c>
      <c r="AA58" s="8">
        <v>11525.250000000002</v>
      </c>
      <c r="AB58" s="8">
        <v>1520</v>
      </c>
      <c r="AC58" s="8">
        <v>10005.250000000002</v>
      </c>
      <c r="AD58" s="8">
        <v>0</v>
      </c>
      <c r="AE58" s="8">
        <v>11525.250000000002</v>
      </c>
      <c r="AF58" s="8">
        <v>0</v>
      </c>
      <c r="AG58" s="1" t="s">
        <v>122</v>
      </c>
      <c r="AH58" s="1" t="s">
        <v>68</v>
      </c>
      <c r="AI58" s="1">
        <v>4</v>
      </c>
      <c r="AJ58" s="3">
        <v>45777</v>
      </c>
      <c r="AK58" s="3">
        <v>45773</v>
      </c>
      <c r="AL58" s="3">
        <v>45767</v>
      </c>
      <c r="AM58" s="3">
        <v>45774</v>
      </c>
      <c r="AN58" s="3">
        <v>45775</v>
      </c>
      <c r="AO58" s="3">
        <v>45775</v>
      </c>
      <c r="AP58" s="3">
        <v>45772</v>
      </c>
      <c r="AQ58" s="3">
        <v>45776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675.91022222222273</v>
      </c>
    </row>
    <row r="59" spans="1:56" ht="28.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56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 t="s">
        <v>96</v>
      </c>
      <c r="W59" s="10">
        <v>0</v>
      </c>
      <c r="X59" s="10">
        <v>0</v>
      </c>
      <c r="Y59" s="10">
        <v>0</v>
      </c>
      <c r="Z59" s="9" t="s">
        <v>318</v>
      </c>
      <c r="AA59" s="8">
        <v>11525.250000000002</v>
      </c>
      <c r="AB59" s="8">
        <v>1520</v>
      </c>
      <c r="AC59" s="8">
        <v>10005.250000000002</v>
      </c>
      <c r="AD59" s="8">
        <v>0</v>
      </c>
      <c r="AE59" s="8">
        <v>11525.250000000002</v>
      </c>
      <c r="AF59" s="8" t="s">
        <v>58</v>
      </c>
      <c r="AG59" s="1" t="s">
        <v>125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319</v>
      </c>
      <c r="BD59" s="56">
        <v>0</v>
      </c>
    </row>
    <row r="60" spans="1:56" ht="28.5" customHeight="1" x14ac:dyDescent="0.45">
      <c r="A60" s="3">
        <v>45721</v>
      </c>
      <c r="B60" s="14" t="s">
        <v>513</v>
      </c>
      <c r="C60" s="9" t="s">
        <v>152</v>
      </c>
      <c r="D60" s="13" t="s">
        <v>484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45744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116</v>
      </c>
      <c r="AA60" s="8">
        <v>4999.0247999999992</v>
      </c>
      <c r="AB60" s="8">
        <v>4999.0247999999992</v>
      </c>
      <c r="AC60" s="8">
        <v>0</v>
      </c>
      <c r="AD60" s="8">
        <v>0</v>
      </c>
      <c r="AE60" s="8">
        <v>4999.0247999999992</v>
      </c>
      <c r="AF60" s="8">
        <v>0</v>
      </c>
      <c r="AG60" s="1" t="s">
        <v>125</v>
      </c>
      <c r="AH60" s="1" t="s">
        <v>75</v>
      </c>
      <c r="AI60" s="1">
        <v>4</v>
      </c>
      <c r="AJ60" s="3">
        <v>45744</v>
      </c>
      <c r="AK60" s="3">
        <v>45740</v>
      </c>
      <c r="AL60" s="3">
        <v>45733</v>
      </c>
      <c r="AM60" s="3">
        <v>45741</v>
      </c>
      <c r="AN60" s="3">
        <v>45742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238</v>
      </c>
      <c r="BD60" s="56">
        <v>0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116</v>
      </c>
      <c r="AA61" s="8">
        <v>4999.0247999999992</v>
      </c>
      <c r="AB61" s="8">
        <v>4999.0247999999992</v>
      </c>
      <c r="AC61" s="8">
        <v>0</v>
      </c>
      <c r="AD61" s="8">
        <v>0</v>
      </c>
      <c r="AE61" s="8">
        <v>4999.0247999999992</v>
      </c>
      <c r="AF61" s="8" t="s">
        <v>58</v>
      </c>
      <c r="AG61" s="1" t="s">
        <v>122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239</v>
      </c>
      <c r="BD61" s="56">
        <v>0</v>
      </c>
    </row>
    <row r="62" spans="1:56" ht="28.5" customHeight="1" x14ac:dyDescent="0.45">
      <c r="A62" s="3" t="s">
        <v>146</v>
      </c>
      <c r="B62" s="14" t="s">
        <v>146</v>
      </c>
      <c r="C62" s="9" t="s">
        <v>195</v>
      </c>
      <c r="D62" s="13" t="s">
        <v>59</v>
      </c>
      <c r="E62" s="9">
        <v>20</v>
      </c>
      <c r="F62" s="9">
        <v>30</v>
      </c>
      <c r="G62" s="9" t="s">
        <v>60</v>
      </c>
      <c r="H62" s="9">
        <v>0</v>
      </c>
      <c r="I62" s="9">
        <v>53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45746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151</v>
      </c>
      <c r="AA62" s="8">
        <v>8801.1</v>
      </c>
      <c r="AB62" s="8">
        <v>8801.1</v>
      </c>
      <c r="AC62" s="8">
        <v>0</v>
      </c>
      <c r="AD62" s="8">
        <v>0</v>
      </c>
      <c r="AE62" s="8">
        <v>0</v>
      </c>
      <c r="AF62" s="8">
        <v>0</v>
      </c>
      <c r="AG62" s="1" t="s">
        <v>125</v>
      </c>
      <c r="AH62" s="1" t="s">
        <v>77</v>
      </c>
      <c r="AI62" s="1">
        <v>1</v>
      </c>
      <c r="AJ62" s="3">
        <v>45746</v>
      </c>
      <c r="AK62" s="3">
        <v>0</v>
      </c>
      <c r="AL62" s="3">
        <v>0</v>
      </c>
      <c r="AM62" s="3">
        <v>0</v>
      </c>
      <c r="AN62" s="3">
        <v>0</v>
      </c>
      <c r="AO62" s="3">
        <v>45745</v>
      </c>
      <c r="AP62" s="3">
        <v>45741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8.5" customHeight="1" x14ac:dyDescent="0.45">
      <c r="A63" s="3" t="s">
        <v>146</v>
      </c>
      <c r="B63" s="14" t="s">
        <v>146</v>
      </c>
      <c r="C63" s="9" t="s">
        <v>195</v>
      </c>
      <c r="D63" s="13" t="s">
        <v>59</v>
      </c>
      <c r="E63" s="9">
        <v>20</v>
      </c>
      <c r="F63" s="9">
        <v>30</v>
      </c>
      <c r="G63" s="9" t="s">
        <v>60</v>
      </c>
      <c r="H63" s="9">
        <v>0</v>
      </c>
      <c r="I63" s="9">
        <v>53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45777</v>
      </c>
      <c r="U63" s="11">
        <v>10000</v>
      </c>
      <c r="V63" s="10">
        <v>0</v>
      </c>
      <c r="W63" s="10">
        <v>10000</v>
      </c>
      <c r="X63" s="10">
        <v>0</v>
      </c>
      <c r="Y63" s="10">
        <v>0</v>
      </c>
      <c r="Z63" s="9" t="s">
        <v>151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>
        <v>0</v>
      </c>
      <c r="AG63" s="1" t="s">
        <v>122</v>
      </c>
      <c r="AH63" s="1" t="s">
        <v>77</v>
      </c>
      <c r="AI63" s="1">
        <v>1</v>
      </c>
      <c r="AJ63" s="3">
        <v>45777</v>
      </c>
      <c r="AK63" s="3">
        <v>0</v>
      </c>
      <c r="AL63" s="3">
        <v>0</v>
      </c>
      <c r="AM63" s="3">
        <v>0</v>
      </c>
      <c r="AN63" s="3">
        <v>0</v>
      </c>
      <c r="AO63" s="3">
        <v>45776</v>
      </c>
      <c r="AP63" s="3">
        <v>45772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540.28975000000003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151</v>
      </c>
      <c r="AA64" s="8">
        <v>17602.2</v>
      </c>
      <c r="AB64" s="8">
        <v>8801.1</v>
      </c>
      <c r="AC64" s="8">
        <v>8801.1</v>
      </c>
      <c r="AD64" s="8">
        <v>0</v>
      </c>
      <c r="AE64" s="8">
        <v>0</v>
      </c>
      <c r="AF64" s="8" t="s">
        <v>58</v>
      </c>
      <c r="AG64" s="1" t="s">
        <v>122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8.5" customHeight="1" x14ac:dyDescent="0.45">
      <c r="A65" s="3" t="s">
        <v>146</v>
      </c>
      <c r="B65" s="14" t="s">
        <v>146</v>
      </c>
      <c r="C65" s="9" t="s">
        <v>86</v>
      </c>
      <c r="D65" s="13" t="s">
        <v>59</v>
      </c>
      <c r="E65" s="9">
        <v>20</v>
      </c>
      <c r="F65" s="9">
        <v>38</v>
      </c>
      <c r="G65" s="9" t="s">
        <v>60</v>
      </c>
      <c r="H65" s="9">
        <v>0</v>
      </c>
      <c r="I65" s="9">
        <v>72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 t="s">
        <v>63</v>
      </c>
      <c r="U65" s="11">
        <v>50000</v>
      </c>
      <c r="V65" s="10">
        <v>0</v>
      </c>
      <c r="W65" s="10">
        <v>50000</v>
      </c>
      <c r="X65" s="10">
        <v>0</v>
      </c>
      <c r="Y65" s="10">
        <v>0</v>
      </c>
      <c r="Z65" s="9" t="s">
        <v>79</v>
      </c>
      <c r="AA65" s="8">
        <v>55181.5</v>
      </c>
      <c r="AB65" s="8">
        <v>14387</v>
      </c>
      <c r="AC65" s="8">
        <v>40794.5</v>
      </c>
      <c r="AD65" s="8">
        <v>0</v>
      </c>
      <c r="AE65" s="8">
        <v>0</v>
      </c>
      <c r="AF65" s="8">
        <v>0</v>
      </c>
      <c r="AG65" s="1" t="s">
        <v>122</v>
      </c>
      <c r="AH65" s="1" t="s">
        <v>77</v>
      </c>
      <c r="AI65" s="1">
        <v>1</v>
      </c>
      <c r="AJ65" s="3" t="s">
        <v>63</v>
      </c>
      <c r="AK65" s="3">
        <v>0</v>
      </c>
      <c r="AL65" s="3">
        <v>0</v>
      </c>
      <c r="AM65" s="3">
        <v>0</v>
      </c>
      <c r="AN65" s="3">
        <v>0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2937.2039999999997</v>
      </c>
    </row>
    <row r="66" spans="1:56" ht="28.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70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79</v>
      </c>
      <c r="AA66" s="8">
        <v>55181.5</v>
      </c>
      <c r="AB66" s="8">
        <v>14387</v>
      </c>
      <c r="AC66" s="8">
        <v>40794.5</v>
      </c>
      <c r="AD66" s="8">
        <v>0</v>
      </c>
      <c r="AE66" s="8">
        <v>0</v>
      </c>
      <c r="AF66" s="8" t="s">
        <v>58</v>
      </c>
      <c r="AG66" s="1" t="s">
        <v>122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45">
      <c r="A67" s="3">
        <v>45674</v>
      </c>
      <c r="B67" s="14" t="s">
        <v>326</v>
      </c>
      <c r="C67" s="9" t="s">
        <v>132</v>
      </c>
      <c r="D67" s="13" t="s">
        <v>359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114</v>
      </c>
      <c r="T67" s="12">
        <v>45735</v>
      </c>
      <c r="U67" s="11">
        <v>2500</v>
      </c>
      <c r="V67" s="10">
        <v>2500</v>
      </c>
      <c r="W67" s="10">
        <v>0</v>
      </c>
      <c r="X67" s="10">
        <v>2700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45735</v>
      </c>
      <c r="AK67" s="3">
        <v>45731</v>
      </c>
      <c r="AL67" s="3">
        <v>45724</v>
      </c>
      <c r="AM67" s="3">
        <v>45732</v>
      </c>
      <c r="AN67" s="3">
        <v>45733</v>
      </c>
      <c r="AO67" s="3">
        <v>45734</v>
      </c>
      <c r="AP67" s="3">
        <v>45730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45674</v>
      </c>
      <c r="B68" s="14" t="s">
        <v>326</v>
      </c>
      <c r="C68" s="9" t="s">
        <v>132</v>
      </c>
      <c r="D68" s="13">
        <v>915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114</v>
      </c>
      <c r="T68" s="12">
        <v>45735</v>
      </c>
      <c r="U68" s="11">
        <v>2500</v>
      </c>
      <c r="V68" s="10">
        <v>1780</v>
      </c>
      <c r="W68" s="10">
        <v>720</v>
      </c>
      <c r="X68" s="10">
        <v>2772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45735</v>
      </c>
      <c r="AK68" s="3">
        <v>45731</v>
      </c>
      <c r="AL68" s="3">
        <v>45724</v>
      </c>
      <c r="AM68" s="3">
        <v>45732</v>
      </c>
      <c r="AN68" s="3">
        <v>45733</v>
      </c>
      <c r="AO68" s="3">
        <v>45734</v>
      </c>
      <c r="AP68" s="3">
        <v>45730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45674</v>
      </c>
      <c r="B69" s="14" t="s">
        <v>326</v>
      </c>
      <c r="C69" s="9" t="s">
        <v>132</v>
      </c>
      <c r="D69" s="13">
        <v>966</v>
      </c>
      <c r="E69" s="9">
        <v>20</v>
      </c>
      <c r="F69" s="9">
        <v>39</v>
      </c>
      <c r="G69" s="9" t="s">
        <v>60</v>
      </c>
      <c r="H69" s="9" t="s">
        <v>76</v>
      </c>
      <c r="I69" s="9">
        <v>102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114</v>
      </c>
      <c r="T69" s="12">
        <v>45735</v>
      </c>
      <c r="U69" s="11">
        <v>2500</v>
      </c>
      <c r="V69" s="10">
        <v>1875</v>
      </c>
      <c r="W69" s="10">
        <v>625</v>
      </c>
      <c r="X69" s="10">
        <v>5400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45735</v>
      </c>
      <c r="AK69" s="3">
        <v>45731</v>
      </c>
      <c r="AL69" s="3">
        <v>45724</v>
      </c>
      <c r="AM69" s="3">
        <v>45732</v>
      </c>
      <c r="AN69" s="3">
        <v>45733</v>
      </c>
      <c r="AO69" s="3">
        <v>45734</v>
      </c>
      <c r="AP69" s="3">
        <v>45730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391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326</v>
      </c>
      <c r="C70" s="9" t="s">
        <v>132</v>
      </c>
      <c r="D70" s="13">
        <v>953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45736</v>
      </c>
      <c r="U70" s="11">
        <v>2500</v>
      </c>
      <c r="V70" s="10">
        <v>2424</v>
      </c>
      <c r="W70" s="10">
        <v>76</v>
      </c>
      <c r="X70" s="10">
        <v>2750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122</v>
      </c>
      <c r="AH70" s="1" t="s">
        <v>75</v>
      </c>
      <c r="AI70" s="1">
        <v>4</v>
      </c>
      <c r="AJ70" s="3">
        <v>45736</v>
      </c>
      <c r="AK70" s="3">
        <v>45732</v>
      </c>
      <c r="AL70" s="3">
        <v>45725</v>
      </c>
      <c r="AM70" s="3">
        <v>45733</v>
      </c>
      <c r="AN70" s="3">
        <v>45734</v>
      </c>
      <c r="AO70" s="3">
        <v>45735</v>
      </c>
      <c r="AP70" s="3">
        <v>45731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45724</v>
      </c>
      <c r="B71" s="14" t="s">
        <v>582</v>
      </c>
      <c r="C71" s="9" t="s">
        <v>546</v>
      </c>
      <c r="D71" s="13" t="s">
        <v>547</v>
      </c>
      <c r="E71" s="9">
        <v>20</v>
      </c>
      <c r="F71" s="9">
        <v>30</v>
      </c>
      <c r="G71" s="9" t="s">
        <v>60</v>
      </c>
      <c r="H71" s="9" t="s">
        <v>66</v>
      </c>
      <c r="I71" s="9">
        <v>80</v>
      </c>
      <c r="J71" s="9" t="s">
        <v>57</v>
      </c>
      <c r="K71" s="9">
        <v>5</v>
      </c>
      <c r="L71" s="9" t="s">
        <v>252</v>
      </c>
      <c r="M71" s="10">
        <v>21</v>
      </c>
      <c r="N71" s="9">
        <v>33</v>
      </c>
      <c r="O71" s="9">
        <v>40</v>
      </c>
      <c r="P71" s="10">
        <v>85.484732256000001</v>
      </c>
      <c r="Q71" s="10">
        <v>0</v>
      </c>
      <c r="R71" s="10">
        <v>85.484732256000001</v>
      </c>
      <c r="S71" s="9" t="s">
        <v>71</v>
      </c>
      <c r="T71" s="12">
        <v>45736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4400.55</v>
      </c>
      <c r="AB71" s="8">
        <v>4400.55</v>
      </c>
      <c r="AC71" s="8">
        <v>0</v>
      </c>
      <c r="AD71" s="8">
        <v>4400.55</v>
      </c>
      <c r="AE71" s="8">
        <v>0</v>
      </c>
      <c r="AF71" s="8">
        <v>0</v>
      </c>
      <c r="AG71" s="1" t="s">
        <v>123</v>
      </c>
      <c r="AH71" s="1" t="s">
        <v>68</v>
      </c>
      <c r="AI71" s="1">
        <v>4</v>
      </c>
      <c r="AJ71" s="3">
        <v>45736</v>
      </c>
      <c r="AK71" s="3">
        <v>45732</v>
      </c>
      <c r="AL71" s="3">
        <v>45726</v>
      </c>
      <c r="AM71" s="3">
        <v>45733</v>
      </c>
      <c r="AN71" s="3">
        <v>45734</v>
      </c>
      <c r="AO71" s="3">
        <v>45734</v>
      </c>
      <c r="AP71" s="3">
        <v>45731</v>
      </c>
      <c r="AQ71" s="3">
        <v>45735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45660</v>
      </c>
      <c r="B72" s="14" t="s">
        <v>326</v>
      </c>
      <c r="C72" s="9" t="s">
        <v>132</v>
      </c>
      <c r="D72" s="13">
        <v>917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114</v>
      </c>
      <c r="T72" s="12">
        <v>45736</v>
      </c>
      <c r="U72" s="11">
        <v>2367</v>
      </c>
      <c r="V72" s="10">
        <v>2367</v>
      </c>
      <c r="W72" s="10">
        <v>0</v>
      </c>
      <c r="X72" s="10">
        <v>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45736</v>
      </c>
      <c r="AK72" s="3">
        <v>45732</v>
      </c>
      <c r="AL72" s="3">
        <v>45725</v>
      </c>
      <c r="AM72" s="3">
        <v>45733</v>
      </c>
      <c r="AN72" s="3">
        <v>45734</v>
      </c>
      <c r="AO72" s="3">
        <v>45735</v>
      </c>
      <c r="AP72" s="3">
        <v>45731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45674</v>
      </c>
      <c r="B73" s="14" t="s">
        <v>326</v>
      </c>
      <c r="C73" s="9" t="s">
        <v>132</v>
      </c>
      <c r="D73" s="13">
        <v>918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114</v>
      </c>
      <c r="T73" s="12">
        <v>45737</v>
      </c>
      <c r="U73" s="11">
        <v>2300</v>
      </c>
      <c r="V73" s="10">
        <v>2084</v>
      </c>
      <c r="W73" s="10">
        <v>216</v>
      </c>
      <c r="X73" s="10">
        <v>5403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45737</v>
      </c>
      <c r="AK73" s="3">
        <v>45733</v>
      </c>
      <c r="AL73" s="3">
        <v>45726</v>
      </c>
      <c r="AM73" s="3">
        <v>45734</v>
      </c>
      <c r="AN73" s="3">
        <v>45735</v>
      </c>
      <c r="AO73" s="3">
        <v>45736</v>
      </c>
      <c r="AP73" s="3">
        <v>45732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45674</v>
      </c>
      <c r="B74" s="14" t="s">
        <v>326</v>
      </c>
      <c r="C74" s="9" t="s">
        <v>132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114</v>
      </c>
      <c r="T74" s="12">
        <v>45737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5518.15</v>
      </c>
      <c r="AC74" s="8">
        <v>0</v>
      </c>
      <c r="AD74" s="8">
        <v>5518.15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45737</v>
      </c>
      <c r="AK74" s="3">
        <v>45733</v>
      </c>
      <c r="AL74" s="3">
        <v>45726</v>
      </c>
      <c r="AM74" s="3">
        <v>45734</v>
      </c>
      <c r="AN74" s="3">
        <v>45735</v>
      </c>
      <c r="AO74" s="3">
        <v>45736</v>
      </c>
      <c r="AP74" s="3">
        <v>45732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45731</v>
      </c>
      <c r="B75" s="14" t="s">
        <v>611</v>
      </c>
      <c r="C75" s="9" t="s">
        <v>111</v>
      </c>
      <c r="D75" s="13" t="s">
        <v>608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45737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3310.89</v>
      </c>
      <c r="AC75" s="8">
        <v>0</v>
      </c>
      <c r="AD75" s="8">
        <v>3310.89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45737</v>
      </c>
      <c r="AK75" s="3">
        <v>45733</v>
      </c>
      <c r="AL75" s="3">
        <v>45726</v>
      </c>
      <c r="AM75" s="3">
        <v>45734</v>
      </c>
      <c r="AN75" s="3">
        <v>45735</v>
      </c>
      <c r="AO75" s="3">
        <v>45736</v>
      </c>
      <c r="AP75" s="3">
        <v>45732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45701</v>
      </c>
      <c r="B76" s="14" t="s">
        <v>408</v>
      </c>
      <c r="C76" s="9" t="s">
        <v>80</v>
      </c>
      <c r="D76" s="13" t="s">
        <v>409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45738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81</v>
      </c>
      <c r="AA76" s="8">
        <v>4414.5199999999995</v>
      </c>
      <c r="AB76" s="8">
        <v>4414.5199999999995</v>
      </c>
      <c r="AC76" s="8">
        <v>0</v>
      </c>
      <c r="AD76" s="8">
        <v>0</v>
      </c>
      <c r="AE76" s="8">
        <v>4414.5199999999995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45738</v>
      </c>
      <c r="AK76" s="3">
        <v>45734</v>
      </c>
      <c r="AL76" s="3">
        <v>45727</v>
      </c>
      <c r="AM76" s="3">
        <v>45735</v>
      </c>
      <c r="AN76" s="3">
        <v>45736</v>
      </c>
      <c r="AO76" s="3">
        <v>45737</v>
      </c>
      <c r="AP76" s="3">
        <v>45733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45701</v>
      </c>
      <c r="B77" s="14" t="s">
        <v>412</v>
      </c>
      <c r="C77" s="9" t="s">
        <v>80</v>
      </c>
      <c r="D77" s="13" t="s">
        <v>373</v>
      </c>
      <c r="E77" s="9">
        <v>20</v>
      </c>
      <c r="F77" s="9">
        <v>40</v>
      </c>
      <c r="G77" s="9" t="s">
        <v>60</v>
      </c>
      <c r="H77" s="9" t="s">
        <v>76</v>
      </c>
      <c r="I77" s="9">
        <v>108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45738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3478.5300000000007</v>
      </c>
      <c r="AB77" s="8">
        <v>3478.5300000000007</v>
      </c>
      <c r="AC77" s="8">
        <v>0</v>
      </c>
      <c r="AD77" s="8">
        <v>0</v>
      </c>
      <c r="AE77" s="8">
        <v>3478.5300000000007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45738</v>
      </c>
      <c r="AK77" s="3">
        <v>45734</v>
      </c>
      <c r="AL77" s="3">
        <v>45727</v>
      </c>
      <c r="AM77" s="3">
        <v>45735</v>
      </c>
      <c r="AN77" s="3">
        <v>45736</v>
      </c>
      <c r="AO77" s="3">
        <v>45737</v>
      </c>
      <c r="AP77" s="3">
        <v>45733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45727</v>
      </c>
      <c r="B78" s="14" t="s">
        <v>585</v>
      </c>
      <c r="C78" s="9" t="s">
        <v>548</v>
      </c>
      <c r="D78" s="13" t="s">
        <v>549</v>
      </c>
      <c r="E78" s="9">
        <v>20</v>
      </c>
      <c r="F78" s="9">
        <v>34</v>
      </c>
      <c r="G78" s="9" t="s">
        <v>60</v>
      </c>
      <c r="H78" s="9" t="s">
        <v>66</v>
      </c>
      <c r="I78" s="9">
        <v>90</v>
      </c>
      <c r="J78" s="9" t="s">
        <v>57</v>
      </c>
      <c r="K78" s="9">
        <v>5</v>
      </c>
      <c r="L78" s="9" t="s">
        <v>252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45738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4959.3500000000004</v>
      </c>
      <c r="AB78" s="8">
        <v>4959.3500000000004</v>
      </c>
      <c r="AC78" s="8">
        <v>0</v>
      </c>
      <c r="AD78" s="8">
        <v>0</v>
      </c>
      <c r="AE78" s="8">
        <v>4959.3500000000004</v>
      </c>
      <c r="AF78" s="8" t="s">
        <v>351</v>
      </c>
      <c r="AG78" s="1" t="s">
        <v>123</v>
      </c>
      <c r="AH78" s="1" t="s">
        <v>75</v>
      </c>
      <c r="AI78" s="1">
        <v>4</v>
      </c>
      <c r="AJ78" s="3">
        <v>45738</v>
      </c>
      <c r="AK78" s="3">
        <v>45734</v>
      </c>
      <c r="AL78" s="3">
        <v>45727</v>
      </c>
      <c r="AM78" s="3">
        <v>45735</v>
      </c>
      <c r="AN78" s="3">
        <v>45736</v>
      </c>
      <c r="AO78" s="3">
        <v>45737</v>
      </c>
      <c r="AP78" s="3">
        <v>45733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45701</v>
      </c>
      <c r="B79" s="14" t="s">
        <v>410</v>
      </c>
      <c r="C79" s="9" t="s">
        <v>80</v>
      </c>
      <c r="D79" s="13" t="s">
        <v>411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45738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45738</v>
      </c>
      <c r="AK79" s="3">
        <v>45734</v>
      </c>
      <c r="AL79" s="3">
        <v>45727</v>
      </c>
      <c r="AM79" s="3">
        <v>45735</v>
      </c>
      <c r="AN79" s="3">
        <v>45736</v>
      </c>
      <c r="AO79" s="3">
        <v>45737</v>
      </c>
      <c r="AP79" s="3">
        <v>45733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45727</v>
      </c>
      <c r="B80" s="14" t="s">
        <v>586</v>
      </c>
      <c r="C80" s="9" t="s">
        <v>155</v>
      </c>
      <c r="D80" s="13" t="s">
        <v>550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45740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5378.4500000000007</v>
      </c>
      <c r="AC80" s="8">
        <v>0</v>
      </c>
      <c r="AD80" s="8">
        <v>0</v>
      </c>
      <c r="AE80" s="8">
        <v>5378.4500000000007</v>
      </c>
      <c r="AF80" s="8" t="s">
        <v>610</v>
      </c>
      <c r="AG80" s="1" t="s">
        <v>123</v>
      </c>
      <c r="AH80" s="1" t="s">
        <v>75</v>
      </c>
      <c r="AI80" s="1">
        <v>4</v>
      </c>
      <c r="AJ80" s="3">
        <v>45740</v>
      </c>
      <c r="AK80" s="3">
        <v>45736</v>
      </c>
      <c r="AL80" s="3">
        <v>45729</v>
      </c>
      <c r="AM80" s="3">
        <v>45737</v>
      </c>
      <c r="AN80" s="3">
        <v>45738</v>
      </c>
      <c r="AO80" s="3">
        <v>45739</v>
      </c>
      <c r="AP80" s="3">
        <v>45735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45726</v>
      </c>
      <c r="B81" s="14" t="s">
        <v>587</v>
      </c>
      <c r="C81" s="9" t="s">
        <v>155</v>
      </c>
      <c r="D81" s="13" t="s">
        <v>543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45740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81</v>
      </c>
      <c r="AA81" s="8">
        <v>10756.900000000001</v>
      </c>
      <c r="AB81" s="8">
        <v>10756.900000000001</v>
      </c>
      <c r="AC81" s="8">
        <v>0</v>
      </c>
      <c r="AD81" s="8">
        <v>0</v>
      </c>
      <c r="AE81" s="8">
        <v>10756.900000000001</v>
      </c>
      <c r="AF81" s="8" t="s">
        <v>610</v>
      </c>
      <c r="AG81" s="1" t="s">
        <v>122</v>
      </c>
      <c r="AH81" s="1" t="s">
        <v>75</v>
      </c>
      <c r="AI81" s="1">
        <v>4</v>
      </c>
      <c r="AJ81" s="3">
        <v>45740</v>
      </c>
      <c r="AK81" s="3">
        <v>45736</v>
      </c>
      <c r="AL81" s="3">
        <v>45729</v>
      </c>
      <c r="AM81" s="3">
        <v>45737</v>
      </c>
      <c r="AN81" s="3">
        <v>45738</v>
      </c>
      <c r="AO81" s="3">
        <v>45739</v>
      </c>
      <c r="AP81" s="3">
        <v>45735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45726</v>
      </c>
      <c r="B82" s="14" t="s">
        <v>587</v>
      </c>
      <c r="C82" s="9" t="s">
        <v>155</v>
      </c>
      <c r="D82" s="13" t="s">
        <v>544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45740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10756.900000000001</v>
      </c>
      <c r="AB82" s="8">
        <v>10756.900000000001</v>
      </c>
      <c r="AC82" s="8">
        <v>0</v>
      </c>
      <c r="AD82" s="8">
        <v>0</v>
      </c>
      <c r="AE82" s="8">
        <v>10756.900000000001</v>
      </c>
      <c r="AF82" s="8" t="s">
        <v>610</v>
      </c>
      <c r="AG82" s="1" t="s">
        <v>123</v>
      </c>
      <c r="AH82" s="1" t="s">
        <v>75</v>
      </c>
      <c r="AI82" s="1">
        <v>4</v>
      </c>
      <c r="AJ82" s="3">
        <v>45740</v>
      </c>
      <c r="AK82" s="3">
        <v>45736</v>
      </c>
      <c r="AL82" s="3">
        <v>45729</v>
      </c>
      <c r="AM82" s="3">
        <v>45737</v>
      </c>
      <c r="AN82" s="3">
        <v>45738</v>
      </c>
      <c r="AO82" s="3">
        <v>45739</v>
      </c>
      <c r="AP82" s="3">
        <v>45735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45726</v>
      </c>
      <c r="B83" s="14" t="s">
        <v>587</v>
      </c>
      <c r="C83" s="9" t="s">
        <v>155</v>
      </c>
      <c r="D83" s="13" t="s">
        <v>545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45740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10756.900000000001</v>
      </c>
      <c r="AB83" s="8">
        <v>10756.900000000001</v>
      </c>
      <c r="AC83" s="8">
        <v>0</v>
      </c>
      <c r="AD83" s="8">
        <v>0</v>
      </c>
      <c r="AE83" s="8">
        <v>10756.900000000001</v>
      </c>
      <c r="AF83" s="8" t="s">
        <v>610</v>
      </c>
      <c r="AG83" s="1" t="s">
        <v>123</v>
      </c>
      <c r="AH83" s="1" t="s">
        <v>75</v>
      </c>
      <c r="AI83" s="1">
        <v>4</v>
      </c>
      <c r="AJ83" s="3">
        <v>45740</v>
      </c>
      <c r="AK83" s="3">
        <v>45736</v>
      </c>
      <c r="AL83" s="3">
        <v>45729</v>
      </c>
      <c r="AM83" s="3">
        <v>45737</v>
      </c>
      <c r="AN83" s="3">
        <v>45738</v>
      </c>
      <c r="AO83" s="3">
        <v>45739</v>
      </c>
      <c r="AP83" s="3">
        <v>45735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326</v>
      </c>
      <c r="C84" s="9" t="s">
        <v>132</v>
      </c>
      <c r="D84" s="13" t="s">
        <v>359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114</v>
      </c>
      <c r="T84" s="12">
        <v>45741</v>
      </c>
      <c r="U84" s="11">
        <v>2500</v>
      </c>
      <c r="V84" s="10">
        <v>1700</v>
      </c>
      <c r="W84" s="10">
        <v>800</v>
      </c>
      <c r="X84" s="10">
        <v>2700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45741</v>
      </c>
      <c r="AK84" s="3">
        <v>45737</v>
      </c>
      <c r="AL84" s="3">
        <v>45730</v>
      </c>
      <c r="AM84" s="3">
        <v>45738</v>
      </c>
      <c r="AN84" s="3">
        <v>45739</v>
      </c>
      <c r="AO84" s="3">
        <v>45740</v>
      </c>
      <c r="AP84" s="3">
        <v>45736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45721</v>
      </c>
      <c r="B85" s="14" t="s">
        <v>514</v>
      </c>
      <c r="C85" s="9" t="s">
        <v>152</v>
      </c>
      <c r="D85" s="13" t="s">
        <v>488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45741</v>
      </c>
      <c r="U85" s="11">
        <v>10000</v>
      </c>
      <c r="V85" s="10">
        <v>340</v>
      </c>
      <c r="W85" s="10">
        <v>9660</v>
      </c>
      <c r="X85" s="10">
        <v>0</v>
      </c>
      <c r="Y85" s="10">
        <v>10143</v>
      </c>
      <c r="Z85" s="9" t="s">
        <v>81</v>
      </c>
      <c r="AA85" s="8">
        <v>10121.265000000001</v>
      </c>
      <c r="AB85" s="8">
        <v>10121.265000000001</v>
      </c>
      <c r="AC85" s="8">
        <v>0</v>
      </c>
      <c r="AD85" s="8">
        <v>0</v>
      </c>
      <c r="AE85" s="8">
        <v>10121.265000000001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45741</v>
      </c>
      <c r="AK85" s="3">
        <v>45737</v>
      </c>
      <c r="AL85" s="3">
        <v>45730</v>
      </c>
      <c r="AM85" s="3">
        <v>45738</v>
      </c>
      <c r="AN85" s="3">
        <v>45739</v>
      </c>
      <c r="AO85" s="3">
        <v>45740</v>
      </c>
      <c r="AP85" s="3">
        <v>45736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45721</v>
      </c>
      <c r="B86" s="14" t="s">
        <v>514</v>
      </c>
      <c r="C86" s="9" t="s">
        <v>152</v>
      </c>
      <c r="D86" s="13" t="s">
        <v>357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45741</v>
      </c>
      <c r="U86" s="11">
        <v>5040</v>
      </c>
      <c r="V86" s="10">
        <v>342</v>
      </c>
      <c r="W86" s="10">
        <v>4698</v>
      </c>
      <c r="X86" s="10">
        <v>0</v>
      </c>
      <c r="Y86" s="10">
        <v>4932.9000000000005</v>
      </c>
      <c r="Z86" s="9" t="s">
        <v>81</v>
      </c>
      <c r="AA86" s="8">
        <v>4922.3295000000007</v>
      </c>
      <c r="AB86" s="8">
        <v>4922.3295000000007</v>
      </c>
      <c r="AC86" s="8">
        <v>0</v>
      </c>
      <c r="AD86" s="8">
        <v>0</v>
      </c>
      <c r="AE86" s="8">
        <v>4922.3295000000007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45741</v>
      </c>
      <c r="AK86" s="3">
        <v>45737</v>
      </c>
      <c r="AL86" s="3">
        <v>45730</v>
      </c>
      <c r="AM86" s="3">
        <v>45738</v>
      </c>
      <c r="AN86" s="3">
        <v>45739</v>
      </c>
      <c r="AO86" s="3">
        <v>45740</v>
      </c>
      <c r="AP86" s="3">
        <v>45736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45674</v>
      </c>
      <c r="B87" s="14" t="s">
        <v>326</v>
      </c>
      <c r="C87" s="9" t="s">
        <v>132</v>
      </c>
      <c r="D87" s="13" t="s">
        <v>362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114</v>
      </c>
      <c r="T87" s="12">
        <v>45741</v>
      </c>
      <c r="U87" s="11">
        <v>2500</v>
      </c>
      <c r="V87" s="10">
        <v>2235</v>
      </c>
      <c r="W87" s="10">
        <v>265</v>
      </c>
      <c r="X87" s="10">
        <v>2700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45741</v>
      </c>
      <c r="AK87" s="3">
        <v>45737</v>
      </c>
      <c r="AL87" s="3">
        <v>45730</v>
      </c>
      <c r="AM87" s="3">
        <v>45738</v>
      </c>
      <c r="AN87" s="3">
        <v>45739</v>
      </c>
      <c r="AO87" s="3">
        <v>45740</v>
      </c>
      <c r="AP87" s="3">
        <v>45736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45674</v>
      </c>
      <c r="B88" s="14" t="s">
        <v>326</v>
      </c>
      <c r="C88" s="9" t="s">
        <v>132</v>
      </c>
      <c r="D88" s="13">
        <v>956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114</v>
      </c>
      <c r="T88" s="12">
        <v>45742</v>
      </c>
      <c r="U88" s="11">
        <v>2500</v>
      </c>
      <c r="V88" s="10">
        <v>2172</v>
      </c>
      <c r="W88" s="10">
        <v>328</v>
      </c>
      <c r="X88" s="10">
        <v>2650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45742</v>
      </c>
      <c r="AK88" s="3">
        <v>45738</v>
      </c>
      <c r="AL88" s="3">
        <v>45731</v>
      </c>
      <c r="AM88" s="3">
        <v>45739</v>
      </c>
      <c r="AN88" s="3">
        <v>45740</v>
      </c>
      <c r="AO88" s="3">
        <v>45741</v>
      </c>
      <c r="AP88" s="3">
        <v>45737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45674</v>
      </c>
      <c r="B89" s="14" t="s">
        <v>326</v>
      </c>
      <c r="C89" s="9" t="s">
        <v>132</v>
      </c>
      <c r="D89" s="13">
        <v>957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114</v>
      </c>
      <c r="T89" s="12">
        <v>45742</v>
      </c>
      <c r="U89" s="11">
        <v>2500</v>
      </c>
      <c r="V89" s="10">
        <v>2225</v>
      </c>
      <c r="W89" s="10">
        <v>275</v>
      </c>
      <c r="X89" s="10">
        <v>2700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45742</v>
      </c>
      <c r="AK89" s="3">
        <v>45738</v>
      </c>
      <c r="AL89" s="3">
        <v>45731</v>
      </c>
      <c r="AM89" s="3">
        <v>45739</v>
      </c>
      <c r="AN89" s="3">
        <v>45740</v>
      </c>
      <c r="AO89" s="3">
        <v>45741</v>
      </c>
      <c r="AP89" s="3">
        <v>45737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45674</v>
      </c>
      <c r="B90" s="14" t="s">
        <v>326</v>
      </c>
      <c r="C90" s="9" t="s">
        <v>132</v>
      </c>
      <c r="D90" s="13" t="s">
        <v>361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45742</v>
      </c>
      <c r="U90" s="11">
        <v>2500</v>
      </c>
      <c r="V90" s="10">
        <v>3047</v>
      </c>
      <c r="W90" s="10">
        <v>0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380</v>
      </c>
      <c r="AG90" s="1" t="s">
        <v>122</v>
      </c>
      <c r="AH90" s="1" t="s">
        <v>75</v>
      </c>
      <c r="AI90" s="1">
        <v>4</v>
      </c>
      <c r="AJ90" s="3">
        <v>45742</v>
      </c>
      <c r="AK90" s="3">
        <v>45738</v>
      </c>
      <c r="AL90" s="3">
        <v>45731</v>
      </c>
      <c r="AM90" s="3">
        <v>45739</v>
      </c>
      <c r="AN90" s="3">
        <v>45740</v>
      </c>
      <c r="AO90" s="3">
        <v>45741</v>
      </c>
      <c r="AP90" s="3">
        <v>45737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45674</v>
      </c>
      <c r="B91" s="14" t="s">
        <v>326</v>
      </c>
      <c r="C91" s="9" t="s">
        <v>132</v>
      </c>
      <c r="D91" s="13">
        <v>937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114</v>
      </c>
      <c r="T91" s="12">
        <v>45742</v>
      </c>
      <c r="U91" s="11">
        <v>2500</v>
      </c>
      <c r="V91" s="10">
        <v>2404</v>
      </c>
      <c r="W91" s="10">
        <v>96</v>
      </c>
      <c r="X91" s="10">
        <v>2700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45742</v>
      </c>
      <c r="AK91" s="3">
        <v>45738</v>
      </c>
      <c r="AL91" s="3">
        <v>45731</v>
      </c>
      <c r="AM91" s="3">
        <v>45739</v>
      </c>
      <c r="AN91" s="3">
        <v>45740</v>
      </c>
      <c r="AO91" s="3">
        <v>45741</v>
      </c>
      <c r="AP91" s="3">
        <v>45737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45721</v>
      </c>
      <c r="B92" s="14" t="s">
        <v>515</v>
      </c>
      <c r="C92" s="9" t="s">
        <v>152</v>
      </c>
      <c r="D92" s="13" t="s">
        <v>161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45742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81</v>
      </c>
      <c r="AA92" s="8">
        <v>20955</v>
      </c>
      <c r="AB92" s="8">
        <v>20955</v>
      </c>
      <c r="AC92" s="8">
        <v>0</v>
      </c>
      <c r="AD92" s="8">
        <v>0</v>
      </c>
      <c r="AE92" s="8">
        <v>20955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45742</v>
      </c>
      <c r="AK92" s="3">
        <v>45738</v>
      </c>
      <c r="AL92" s="3">
        <v>45731</v>
      </c>
      <c r="AM92" s="3">
        <v>45739</v>
      </c>
      <c r="AN92" s="3">
        <v>45740</v>
      </c>
      <c r="AO92" s="3">
        <v>45741</v>
      </c>
      <c r="AP92" s="3">
        <v>45737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45673</v>
      </c>
      <c r="B93" s="14" t="s">
        <v>326</v>
      </c>
      <c r="C93" s="9" t="s">
        <v>132</v>
      </c>
      <c r="D93" s="13" t="s">
        <v>354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114</v>
      </c>
      <c r="T93" s="12">
        <v>45742</v>
      </c>
      <c r="U93" s="11">
        <v>2500</v>
      </c>
      <c r="V93" s="10">
        <v>2400</v>
      </c>
      <c r="W93" s="10">
        <v>100</v>
      </c>
      <c r="X93" s="10">
        <v>2820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45742</v>
      </c>
      <c r="AK93" s="3">
        <v>45738</v>
      </c>
      <c r="AL93" s="3">
        <v>45731</v>
      </c>
      <c r="AM93" s="3">
        <v>45739</v>
      </c>
      <c r="AN93" s="3">
        <v>45740</v>
      </c>
      <c r="AO93" s="3">
        <v>45741</v>
      </c>
      <c r="AP93" s="3">
        <v>45737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45729</v>
      </c>
      <c r="B94" s="14" t="s">
        <v>609</v>
      </c>
      <c r="C94" s="9" t="s">
        <v>297</v>
      </c>
      <c r="D94" s="13" t="s">
        <v>584</v>
      </c>
      <c r="E94" s="9">
        <v>20</v>
      </c>
      <c r="F94" s="9">
        <v>30</v>
      </c>
      <c r="G94" s="9" t="s">
        <v>60</v>
      </c>
      <c r="H94" s="9" t="s">
        <v>66</v>
      </c>
      <c r="I94" s="9">
        <v>80</v>
      </c>
      <c r="J94" s="9" t="s">
        <v>57</v>
      </c>
      <c r="K94" s="9">
        <v>5</v>
      </c>
      <c r="L94" s="9" t="s">
        <v>251</v>
      </c>
      <c r="M94" s="10">
        <v>21</v>
      </c>
      <c r="N94" s="9">
        <v>33</v>
      </c>
      <c r="O94" s="9">
        <v>40</v>
      </c>
      <c r="P94" s="10">
        <v>170.969464512</v>
      </c>
      <c r="Q94" s="10">
        <v>0</v>
      </c>
      <c r="R94" s="10">
        <v>170.969464512</v>
      </c>
      <c r="S94" s="9" t="s">
        <v>71</v>
      </c>
      <c r="T94" s="12">
        <v>45743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81</v>
      </c>
      <c r="AA94" s="8">
        <v>8801.1</v>
      </c>
      <c r="AB94" s="8">
        <v>8801.1</v>
      </c>
      <c r="AC94" s="8">
        <v>0</v>
      </c>
      <c r="AD94" s="8">
        <v>0</v>
      </c>
      <c r="AE94" s="8">
        <v>8801.1</v>
      </c>
      <c r="AF94" s="8">
        <v>0</v>
      </c>
      <c r="AG94" s="1" t="s">
        <v>122</v>
      </c>
      <c r="AH94" s="1" t="s">
        <v>68</v>
      </c>
      <c r="AI94" s="1">
        <v>4</v>
      </c>
      <c r="AJ94" s="3">
        <v>45743</v>
      </c>
      <c r="AK94" s="3">
        <v>45739</v>
      </c>
      <c r="AL94" s="3">
        <v>45733</v>
      </c>
      <c r="AM94" s="3">
        <v>45740</v>
      </c>
      <c r="AN94" s="3">
        <v>45741</v>
      </c>
      <c r="AO94" s="3">
        <v>45741</v>
      </c>
      <c r="AP94" s="3">
        <v>45738</v>
      </c>
      <c r="AQ94" s="3">
        <v>45742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45721</v>
      </c>
      <c r="B95" s="14" t="s">
        <v>516</v>
      </c>
      <c r="C95" s="9" t="s">
        <v>152</v>
      </c>
      <c r="D95" s="13" t="s">
        <v>356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45743</v>
      </c>
      <c r="U95" s="11">
        <v>10000</v>
      </c>
      <c r="V95" s="10">
        <v>554</v>
      </c>
      <c r="W95" s="10">
        <v>9446</v>
      </c>
      <c r="X95" s="10">
        <v>0</v>
      </c>
      <c r="Y95" s="10">
        <v>9918.3000000000011</v>
      </c>
      <c r="Z95" s="9" t="s">
        <v>81</v>
      </c>
      <c r="AA95" s="8">
        <v>9897.0465000000022</v>
      </c>
      <c r="AB95" s="8">
        <v>9897.0465000000022</v>
      </c>
      <c r="AC95" s="8">
        <v>0</v>
      </c>
      <c r="AD95" s="8">
        <v>0</v>
      </c>
      <c r="AE95" s="8">
        <v>9897.0465000000022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45743</v>
      </c>
      <c r="AK95" s="3">
        <v>45739</v>
      </c>
      <c r="AL95" s="3">
        <v>45732</v>
      </c>
      <c r="AM95" s="3">
        <v>45740</v>
      </c>
      <c r="AN95" s="3">
        <v>45741</v>
      </c>
      <c r="AO95" s="3">
        <v>45742</v>
      </c>
      <c r="AP95" s="3">
        <v>45738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45721</v>
      </c>
      <c r="B96" s="14" t="s">
        <v>516</v>
      </c>
      <c r="C96" s="9" t="s">
        <v>152</v>
      </c>
      <c r="D96" s="13" t="s">
        <v>131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45743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81</v>
      </c>
      <c r="AA96" s="8">
        <v>5280.6600000000008</v>
      </c>
      <c r="AB96" s="8">
        <v>5280.6600000000008</v>
      </c>
      <c r="AC96" s="8">
        <v>0</v>
      </c>
      <c r="AD96" s="8">
        <v>0</v>
      </c>
      <c r="AE96" s="8">
        <v>5280.6600000000008</v>
      </c>
      <c r="AF96" s="8">
        <v>0</v>
      </c>
      <c r="AG96" s="1" t="s">
        <v>123</v>
      </c>
      <c r="AH96" s="1" t="s">
        <v>75</v>
      </c>
      <c r="AI96" s="1">
        <v>4</v>
      </c>
      <c r="AJ96" s="3">
        <v>45743</v>
      </c>
      <c r="AK96" s="3">
        <v>45739</v>
      </c>
      <c r="AL96" s="3">
        <v>45732</v>
      </c>
      <c r="AM96" s="3">
        <v>45740</v>
      </c>
      <c r="AN96" s="3">
        <v>45741</v>
      </c>
      <c r="AO96" s="3">
        <v>45742</v>
      </c>
      <c r="AP96" s="3">
        <v>45738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45611</v>
      </c>
      <c r="B97" s="14" t="s">
        <v>249</v>
      </c>
      <c r="C97" s="9" t="s">
        <v>152</v>
      </c>
      <c r="D97" s="13" t="s">
        <v>131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45743</v>
      </c>
      <c r="U97" s="11">
        <v>67</v>
      </c>
      <c r="V97" s="10">
        <v>0</v>
      </c>
      <c r="W97" s="10">
        <v>67</v>
      </c>
      <c r="X97" s="10">
        <v>0</v>
      </c>
      <c r="Y97" s="10">
        <v>70.350000000000009</v>
      </c>
      <c r="Z97" s="9" t="s">
        <v>81</v>
      </c>
      <c r="AA97" s="8">
        <v>70.199250000000006</v>
      </c>
      <c r="AB97" s="8">
        <v>70.199250000000006</v>
      </c>
      <c r="AC97" s="8">
        <v>0</v>
      </c>
      <c r="AD97" s="8">
        <v>0</v>
      </c>
      <c r="AE97" s="8">
        <v>70.199250000000006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45743</v>
      </c>
      <c r="AK97" s="3">
        <v>45739</v>
      </c>
      <c r="AL97" s="3">
        <v>45732</v>
      </c>
      <c r="AM97" s="3">
        <v>45740</v>
      </c>
      <c r="AN97" s="3">
        <v>45741</v>
      </c>
      <c r="AO97" s="3">
        <v>45742</v>
      </c>
      <c r="AP97" s="3">
        <v>45738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45721</v>
      </c>
      <c r="B98" s="14" t="s">
        <v>517</v>
      </c>
      <c r="C98" s="9" t="s">
        <v>152</v>
      </c>
      <c r="D98" s="13" t="s">
        <v>141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>
        <v>45744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20955</v>
      </c>
      <c r="AB98" s="8">
        <v>7573</v>
      </c>
      <c r="AC98" s="8">
        <v>13382</v>
      </c>
      <c r="AD98" s="8">
        <v>0</v>
      </c>
      <c r="AE98" s="8">
        <v>20955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45744</v>
      </c>
      <c r="AK98" s="3">
        <v>45740</v>
      </c>
      <c r="AL98" s="3">
        <v>45733</v>
      </c>
      <c r="AM98" s="3">
        <v>45741</v>
      </c>
      <c r="AN98" s="3">
        <v>45742</v>
      </c>
      <c r="AO98" s="3">
        <v>45743</v>
      </c>
      <c r="AP98" s="3">
        <v>45739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1011.0844444444442</v>
      </c>
    </row>
    <row r="99" spans="1:56" ht="28.5" customHeight="1" x14ac:dyDescent="0.45">
      <c r="A99" s="3">
        <v>45611</v>
      </c>
      <c r="B99" s="14" t="s">
        <v>244</v>
      </c>
      <c r="C99" s="9" t="s">
        <v>152</v>
      </c>
      <c r="D99" s="13" t="s">
        <v>141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45744</v>
      </c>
      <c r="U99" s="11">
        <v>1945</v>
      </c>
      <c r="V99" s="10">
        <v>0</v>
      </c>
      <c r="W99" s="10">
        <v>1945</v>
      </c>
      <c r="X99" s="10">
        <v>0</v>
      </c>
      <c r="Y99" s="10">
        <v>2042.25</v>
      </c>
      <c r="Z99" s="9" t="s">
        <v>81</v>
      </c>
      <c r="AA99" s="8">
        <v>2037.8737500000002</v>
      </c>
      <c r="AB99" s="8">
        <v>0</v>
      </c>
      <c r="AC99" s="8">
        <v>2037.8737500000002</v>
      </c>
      <c r="AD99" s="8">
        <v>0</v>
      </c>
      <c r="AE99" s="8">
        <v>2037.8737500000002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45744</v>
      </c>
      <c r="AK99" s="3">
        <v>45740</v>
      </c>
      <c r="AL99" s="3">
        <v>45733</v>
      </c>
      <c r="AM99" s="3">
        <v>45741</v>
      </c>
      <c r="AN99" s="3">
        <v>45742</v>
      </c>
      <c r="AO99" s="3">
        <v>45743</v>
      </c>
      <c r="AP99" s="3">
        <v>45739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153.97268333333332</v>
      </c>
    </row>
    <row r="100" spans="1:56" ht="28.5" customHeight="1" x14ac:dyDescent="0.45">
      <c r="A100" s="3">
        <v>45721</v>
      </c>
      <c r="B100" s="14" t="s">
        <v>513</v>
      </c>
      <c r="C100" s="9" t="s">
        <v>152</v>
      </c>
      <c r="D100" s="13" t="s">
        <v>358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45744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81</v>
      </c>
      <c r="AA100" s="8">
        <v>10477.5</v>
      </c>
      <c r="AB100" s="8">
        <v>0</v>
      </c>
      <c r="AC100" s="8">
        <v>10477.5</v>
      </c>
      <c r="AD100" s="8">
        <v>0</v>
      </c>
      <c r="AE100" s="8">
        <v>10477.5</v>
      </c>
      <c r="AF100" s="8">
        <v>0</v>
      </c>
      <c r="AG100" s="1" t="s">
        <v>124</v>
      </c>
      <c r="AH100" s="1" t="s">
        <v>75</v>
      </c>
      <c r="AI100" s="1">
        <v>4</v>
      </c>
      <c r="AJ100" s="3">
        <v>45744</v>
      </c>
      <c r="AK100" s="3">
        <v>45740</v>
      </c>
      <c r="AL100" s="3">
        <v>45733</v>
      </c>
      <c r="AM100" s="3">
        <v>45741</v>
      </c>
      <c r="AN100" s="3">
        <v>45742</v>
      </c>
      <c r="AO100" s="3">
        <v>45743</v>
      </c>
      <c r="AP100" s="3">
        <v>45739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791.63333333333321</v>
      </c>
    </row>
    <row r="101" spans="1:56" ht="28.5" customHeight="1" x14ac:dyDescent="0.45">
      <c r="A101" s="3">
        <v>45674</v>
      </c>
      <c r="B101" s="14" t="s">
        <v>369</v>
      </c>
      <c r="C101" s="9" t="s">
        <v>152</v>
      </c>
      <c r="D101" s="13" t="s">
        <v>358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252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45744</v>
      </c>
      <c r="U101" s="11">
        <v>940</v>
      </c>
      <c r="V101" s="10">
        <v>0</v>
      </c>
      <c r="W101" s="10">
        <v>940</v>
      </c>
      <c r="X101" s="10">
        <v>0</v>
      </c>
      <c r="Y101" s="10">
        <v>987</v>
      </c>
      <c r="Z101" s="9" t="s">
        <v>81</v>
      </c>
      <c r="AA101" s="8">
        <v>984.8850000000001</v>
      </c>
      <c r="AB101" s="8">
        <v>0</v>
      </c>
      <c r="AC101" s="8">
        <v>984.8850000000001</v>
      </c>
      <c r="AD101" s="8">
        <v>0</v>
      </c>
      <c r="AE101" s="8">
        <v>984.8850000000001</v>
      </c>
      <c r="AF101" s="8" t="s">
        <v>299</v>
      </c>
      <c r="AG101" s="1" t="s">
        <v>123</v>
      </c>
      <c r="AH101" s="1" t="s">
        <v>75</v>
      </c>
      <c r="AI101" s="1">
        <v>4</v>
      </c>
      <c r="AJ101" s="3">
        <v>45744</v>
      </c>
      <c r="AK101" s="3">
        <v>45740</v>
      </c>
      <c r="AL101" s="3">
        <v>45733</v>
      </c>
      <c r="AM101" s="3">
        <v>45741</v>
      </c>
      <c r="AN101" s="3">
        <v>45742</v>
      </c>
      <c r="AO101" s="3">
        <v>45743</v>
      </c>
      <c r="AP101" s="3">
        <v>45739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74.413533333333319</v>
      </c>
    </row>
    <row r="102" spans="1:56" ht="28.5" customHeight="1" x14ac:dyDescent="0.45">
      <c r="A102" s="3">
        <v>45721</v>
      </c>
      <c r="B102" s="14" t="s">
        <v>518</v>
      </c>
      <c r="C102" s="9" t="s">
        <v>152</v>
      </c>
      <c r="D102" s="13" t="s">
        <v>162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>
        <v>45744</v>
      </c>
      <c r="U102" s="11">
        <v>5040</v>
      </c>
      <c r="V102" s="10">
        <v>418</v>
      </c>
      <c r="W102" s="10">
        <v>4622</v>
      </c>
      <c r="X102" s="10">
        <v>0</v>
      </c>
      <c r="Y102" s="10">
        <v>4853.1000000000004</v>
      </c>
      <c r="Z102" s="9" t="s">
        <v>81</v>
      </c>
      <c r="AA102" s="8">
        <v>4842.7004999999999</v>
      </c>
      <c r="AB102" s="8">
        <v>0</v>
      </c>
      <c r="AC102" s="8">
        <v>4842.7004999999999</v>
      </c>
      <c r="AD102" s="8">
        <v>0</v>
      </c>
      <c r="AE102" s="8">
        <v>4842.7004999999999</v>
      </c>
      <c r="AF102" s="8">
        <v>0</v>
      </c>
      <c r="AG102" s="1" t="s">
        <v>122</v>
      </c>
      <c r="AH102" s="1" t="s">
        <v>75</v>
      </c>
      <c r="AI102" s="1">
        <v>4</v>
      </c>
      <c r="AJ102" s="3">
        <v>45744</v>
      </c>
      <c r="AK102" s="3">
        <v>45740</v>
      </c>
      <c r="AL102" s="3">
        <v>45733</v>
      </c>
      <c r="AM102" s="3">
        <v>45741</v>
      </c>
      <c r="AN102" s="3">
        <v>45742</v>
      </c>
      <c r="AO102" s="3">
        <v>45743</v>
      </c>
      <c r="AP102" s="3">
        <v>45739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365.8929266666666</v>
      </c>
    </row>
    <row r="103" spans="1:56" ht="28.5" customHeight="1" x14ac:dyDescent="0.45">
      <c r="A103" s="3">
        <v>45720</v>
      </c>
      <c r="B103" s="14" t="s">
        <v>502</v>
      </c>
      <c r="C103" s="9" t="s">
        <v>111</v>
      </c>
      <c r="D103" s="13" t="s">
        <v>487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45747</v>
      </c>
      <c r="U103" s="11">
        <v>5000</v>
      </c>
      <c r="V103" s="10">
        <v>0</v>
      </c>
      <c r="W103" s="10">
        <v>5000</v>
      </c>
      <c r="X103" s="10">
        <v>5230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45747</v>
      </c>
      <c r="AK103" s="3">
        <v>45743</v>
      </c>
      <c r="AL103" s="3">
        <v>45736</v>
      </c>
      <c r="AM103" s="3">
        <v>45744</v>
      </c>
      <c r="AN103" s="3">
        <v>45745</v>
      </c>
      <c r="AO103" s="3">
        <v>45746</v>
      </c>
      <c r="AP103" s="3">
        <v>45742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45706</v>
      </c>
      <c r="B104" s="14" t="s">
        <v>424</v>
      </c>
      <c r="C104" s="9" t="s">
        <v>111</v>
      </c>
      <c r="D104" s="13" t="s">
        <v>425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45747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81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45747</v>
      </c>
      <c r="AK104" s="3">
        <v>45743</v>
      </c>
      <c r="AL104" s="3">
        <v>45736</v>
      </c>
      <c r="AM104" s="3">
        <v>45744</v>
      </c>
      <c r="AN104" s="3">
        <v>45745</v>
      </c>
      <c r="AO104" s="3">
        <v>45746</v>
      </c>
      <c r="AP104" s="3">
        <v>45742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250.15613333333337</v>
      </c>
    </row>
    <row r="105" spans="1:56" ht="28.5" customHeight="1" x14ac:dyDescent="0.45">
      <c r="A105" s="3">
        <v>45667</v>
      </c>
      <c r="B105" s="14" t="s">
        <v>339</v>
      </c>
      <c r="C105" s="9" t="s">
        <v>111</v>
      </c>
      <c r="D105" s="13" t="s">
        <v>333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45747</v>
      </c>
      <c r="U105" s="11">
        <v>2432</v>
      </c>
      <c r="V105" s="10">
        <v>2432</v>
      </c>
      <c r="W105" s="10">
        <v>0</v>
      </c>
      <c r="X105" s="10">
        <v>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45747</v>
      </c>
      <c r="AK105" s="3">
        <v>45743</v>
      </c>
      <c r="AL105" s="3">
        <v>45736</v>
      </c>
      <c r="AM105" s="3">
        <v>45744</v>
      </c>
      <c r="AN105" s="3">
        <v>45745</v>
      </c>
      <c r="AO105" s="3">
        <v>45746</v>
      </c>
      <c r="AP105" s="3">
        <v>45742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45667</v>
      </c>
      <c r="B106" s="14" t="s">
        <v>341</v>
      </c>
      <c r="C106" s="9" t="s">
        <v>111</v>
      </c>
      <c r="D106" s="13" t="s">
        <v>335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45747</v>
      </c>
      <c r="U106" s="11">
        <v>12000</v>
      </c>
      <c r="V106" s="10">
        <v>0</v>
      </c>
      <c r="W106" s="10">
        <v>12000</v>
      </c>
      <c r="X106" s="10">
        <v>0</v>
      </c>
      <c r="Y106" s="10">
        <v>12600</v>
      </c>
      <c r="Z106" s="9" t="s">
        <v>81</v>
      </c>
      <c r="AA106" s="8">
        <v>13243.56</v>
      </c>
      <c r="AB106" s="8">
        <v>0</v>
      </c>
      <c r="AC106" s="8">
        <v>13243.56</v>
      </c>
      <c r="AD106" s="8">
        <v>0</v>
      </c>
      <c r="AE106" s="8">
        <v>13243.56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45747</v>
      </c>
      <c r="AK106" s="3">
        <v>45743</v>
      </c>
      <c r="AL106" s="3">
        <v>45736</v>
      </c>
      <c r="AM106" s="3">
        <v>45744</v>
      </c>
      <c r="AN106" s="3">
        <v>45745</v>
      </c>
      <c r="AO106" s="3">
        <v>45746</v>
      </c>
      <c r="AP106" s="3">
        <v>45742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1000.6245333333335</v>
      </c>
    </row>
    <row r="107" spans="1:56" ht="28.5" customHeight="1" x14ac:dyDescent="0.45">
      <c r="A107" s="3">
        <v>45721</v>
      </c>
      <c r="B107" s="14" t="s">
        <v>517</v>
      </c>
      <c r="C107" s="9" t="s">
        <v>152</v>
      </c>
      <c r="D107" s="13" t="s">
        <v>141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45748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81</v>
      </c>
      <c r="AA107" s="8">
        <v>20955</v>
      </c>
      <c r="AB107" s="8">
        <v>0</v>
      </c>
      <c r="AC107" s="8">
        <v>20955</v>
      </c>
      <c r="AD107" s="8">
        <v>0</v>
      </c>
      <c r="AE107" s="8">
        <v>20955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45748</v>
      </c>
      <c r="AK107" s="3">
        <v>45744</v>
      </c>
      <c r="AL107" s="3">
        <v>45737</v>
      </c>
      <c r="AM107" s="3">
        <v>45745</v>
      </c>
      <c r="AN107" s="3">
        <v>45746</v>
      </c>
      <c r="AO107" s="3">
        <v>45747</v>
      </c>
      <c r="AP107" s="3">
        <v>45743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1583.2666666666664</v>
      </c>
    </row>
    <row r="108" spans="1:56" ht="28.5" customHeight="1" x14ac:dyDescent="0.45">
      <c r="A108" s="3">
        <v>45674</v>
      </c>
      <c r="B108" s="14" t="s">
        <v>368</v>
      </c>
      <c r="C108" s="9" t="s">
        <v>152</v>
      </c>
      <c r="D108" s="13" t="s">
        <v>161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252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45748</v>
      </c>
      <c r="U108" s="11">
        <v>811</v>
      </c>
      <c r="V108" s="10">
        <v>0</v>
      </c>
      <c r="W108" s="10">
        <v>811</v>
      </c>
      <c r="X108" s="10">
        <v>0</v>
      </c>
      <c r="Y108" s="10">
        <v>851.55000000000007</v>
      </c>
      <c r="Z108" s="9" t="s">
        <v>81</v>
      </c>
      <c r="AA108" s="8">
        <v>849.72525000000007</v>
      </c>
      <c r="AB108" s="8">
        <v>849.72525000000007</v>
      </c>
      <c r="AC108" s="8">
        <v>0</v>
      </c>
      <c r="AD108" s="8">
        <v>849.72525000000007</v>
      </c>
      <c r="AE108" s="8">
        <v>0</v>
      </c>
      <c r="AF108" s="8" t="s">
        <v>299</v>
      </c>
      <c r="AG108" s="1" t="s">
        <v>122</v>
      </c>
      <c r="AH108" s="1" t="s">
        <v>75</v>
      </c>
      <c r="AI108" s="1">
        <v>4</v>
      </c>
      <c r="AJ108" s="3">
        <v>45748</v>
      </c>
      <c r="AK108" s="3">
        <v>45744</v>
      </c>
      <c r="AL108" s="3">
        <v>45737</v>
      </c>
      <c r="AM108" s="3">
        <v>45745</v>
      </c>
      <c r="AN108" s="3">
        <v>45746</v>
      </c>
      <c r="AO108" s="3">
        <v>45747</v>
      </c>
      <c r="AP108" s="3">
        <v>45743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45721</v>
      </c>
      <c r="B109" s="14" t="s">
        <v>515</v>
      </c>
      <c r="C109" s="9" t="s">
        <v>152</v>
      </c>
      <c r="D109" s="13" t="s">
        <v>161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45748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10477.5</v>
      </c>
      <c r="AB109" s="8">
        <v>0</v>
      </c>
      <c r="AC109" s="8">
        <v>10477.5</v>
      </c>
      <c r="AD109" s="8">
        <v>0</v>
      </c>
      <c r="AE109" s="8">
        <v>10477.5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45748</v>
      </c>
      <c r="AK109" s="3">
        <v>45744</v>
      </c>
      <c r="AL109" s="3">
        <v>45737</v>
      </c>
      <c r="AM109" s="3">
        <v>45745</v>
      </c>
      <c r="AN109" s="3">
        <v>45746</v>
      </c>
      <c r="AO109" s="3">
        <v>45747</v>
      </c>
      <c r="AP109" s="3">
        <v>45743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791.63333333333321</v>
      </c>
    </row>
    <row r="110" spans="1:56" ht="28.5" customHeight="1" x14ac:dyDescent="0.45">
      <c r="A110" s="3">
        <v>45721</v>
      </c>
      <c r="B110" s="14" t="s">
        <v>518</v>
      </c>
      <c r="C110" s="9" t="s">
        <v>152</v>
      </c>
      <c r="D110" s="13" t="s">
        <v>489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45748</v>
      </c>
      <c r="U110" s="11">
        <v>5040</v>
      </c>
      <c r="V110" s="10">
        <v>0</v>
      </c>
      <c r="W110" s="10">
        <v>5040</v>
      </c>
      <c r="X110" s="10">
        <v>0</v>
      </c>
      <c r="Y110" s="10">
        <v>5292</v>
      </c>
      <c r="Z110" s="9" t="s">
        <v>81</v>
      </c>
      <c r="AA110" s="8">
        <v>5280.6600000000008</v>
      </c>
      <c r="AB110" s="8">
        <v>0</v>
      </c>
      <c r="AC110" s="8">
        <v>5280.6600000000008</v>
      </c>
      <c r="AD110" s="8">
        <v>0</v>
      </c>
      <c r="AE110" s="8">
        <v>5280.6600000000008</v>
      </c>
      <c r="AF110" s="8">
        <v>0</v>
      </c>
      <c r="AG110" s="1" t="s">
        <v>61</v>
      </c>
      <c r="AH110" s="1" t="s">
        <v>75</v>
      </c>
      <c r="AI110" s="1">
        <v>4</v>
      </c>
      <c r="AJ110" s="3">
        <v>45748</v>
      </c>
      <c r="AK110" s="3">
        <v>45744</v>
      </c>
      <c r="AL110" s="3">
        <v>45737</v>
      </c>
      <c r="AM110" s="3">
        <v>45745</v>
      </c>
      <c r="AN110" s="3">
        <v>45746</v>
      </c>
      <c r="AO110" s="3">
        <v>45747</v>
      </c>
      <c r="AP110" s="3">
        <v>45743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145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398.98320000000001</v>
      </c>
    </row>
    <row r="111" spans="1:56" ht="28.5" customHeight="1" x14ac:dyDescent="0.45">
      <c r="A111" s="3">
        <v>45611</v>
      </c>
      <c r="B111" s="14" t="s">
        <v>246</v>
      </c>
      <c r="C111" s="9" t="s">
        <v>152</v>
      </c>
      <c r="D111" s="13" t="s">
        <v>489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45748</v>
      </c>
      <c r="U111" s="11">
        <v>640</v>
      </c>
      <c r="V111" s="10">
        <v>225</v>
      </c>
      <c r="W111" s="10">
        <v>415</v>
      </c>
      <c r="X111" s="10">
        <v>0</v>
      </c>
      <c r="Y111" s="10">
        <v>435.75</v>
      </c>
      <c r="Z111" s="9" t="s">
        <v>81</v>
      </c>
      <c r="AA111" s="8">
        <v>434.81625000000008</v>
      </c>
      <c r="AB111" s="8">
        <v>0</v>
      </c>
      <c r="AC111" s="8">
        <v>434.81625000000008</v>
      </c>
      <c r="AD111" s="8">
        <v>0</v>
      </c>
      <c r="AE111" s="8">
        <v>434.81625000000008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45748</v>
      </c>
      <c r="AK111" s="3">
        <v>45744</v>
      </c>
      <c r="AL111" s="3">
        <v>45737</v>
      </c>
      <c r="AM111" s="3">
        <v>45745</v>
      </c>
      <c r="AN111" s="3">
        <v>45746</v>
      </c>
      <c r="AO111" s="3">
        <v>45747</v>
      </c>
      <c r="AP111" s="3">
        <v>45743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145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32.852783333333335</v>
      </c>
    </row>
    <row r="112" spans="1:56" ht="28.5" customHeight="1" x14ac:dyDescent="0.45">
      <c r="A112" s="3">
        <v>45721</v>
      </c>
      <c r="B112" s="14" t="s">
        <v>519</v>
      </c>
      <c r="C112" s="9" t="s">
        <v>152</v>
      </c>
      <c r="D112" s="13" t="s">
        <v>415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45748</v>
      </c>
      <c r="U112" s="11">
        <v>10080</v>
      </c>
      <c r="V112" s="10">
        <v>0</v>
      </c>
      <c r="W112" s="10">
        <v>10080</v>
      </c>
      <c r="X112" s="10">
        <v>0</v>
      </c>
      <c r="Y112" s="10">
        <v>10584</v>
      </c>
      <c r="Z112" s="9" t="s">
        <v>81</v>
      </c>
      <c r="AA112" s="8">
        <v>10279.684800000001</v>
      </c>
      <c r="AB112" s="8">
        <v>0</v>
      </c>
      <c r="AC112" s="8">
        <v>10279.684800000001</v>
      </c>
      <c r="AD112" s="8">
        <v>0</v>
      </c>
      <c r="AE112" s="8">
        <v>10279.684800000001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45748</v>
      </c>
      <c r="AK112" s="3">
        <v>45744</v>
      </c>
      <c r="AL112" s="3">
        <v>45737</v>
      </c>
      <c r="AM112" s="3">
        <v>45745</v>
      </c>
      <c r="AN112" s="3">
        <v>45746</v>
      </c>
      <c r="AO112" s="3">
        <v>45747</v>
      </c>
      <c r="AP112" s="3">
        <v>45743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145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776.68729599999983</v>
      </c>
    </row>
    <row r="113" spans="1:56" ht="28.5" customHeight="1" x14ac:dyDescent="0.45">
      <c r="A113" s="3" t="s">
        <v>146</v>
      </c>
      <c r="B113" s="14" t="s">
        <v>146</v>
      </c>
      <c r="C113" s="9" t="s">
        <v>155</v>
      </c>
      <c r="D113" s="13" t="s">
        <v>61</v>
      </c>
      <c r="E113" s="9">
        <v>20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45777</v>
      </c>
      <c r="U113" s="11">
        <v>70000</v>
      </c>
      <c r="V113" s="10">
        <v>0</v>
      </c>
      <c r="W113" s="10">
        <v>70000</v>
      </c>
      <c r="X113" s="10">
        <v>0</v>
      </c>
      <c r="Y113" s="10">
        <v>73500</v>
      </c>
      <c r="Z113" s="9" t="s">
        <v>81</v>
      </c>
      <c r="AA113" s="8">
        <v>75298.3</v>
      </c>
      <c r="AB113" s="8">
        <v>0</v>
      </c>
      <c r="AC113" s="8">
        <v>75298.3</v>
      </c>
      <c r="AD113" s="8">
        <v>0</v>
      </c>
      <c r="AE113" s="8">
        <v>75298.3</v>
      </c>
      <c r="AF113" s="8" t="s">
        <v>610</v>
      </c>
      <c r="AG113" s="1" t="s">
        <v>124</v>
      </c>
      <c r="AH113" s="1" t="s">
        <v>75</v>
      </c>
      <c r="AI113" s="1">
        <v>4</v>
      </c>
      <c r="AJ113" s="3">
        <v>45777</v>
      </c>
      <c r="AK113" s="3">
        <v>45773</v>
      </c>
      <c r="AL113" s="3">
        <v>45766</v>
      </c>
      <c r="AM113" s="3">
        <v>45774</v>
      </c>
      <c r="AN113" s="3">
        <v>45775</v>
      </c>
      <c r="AO113" s="3">
        <v>45776</v>
      </c>
      <c r="AP113" s="3">
        <v>45772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5689.2048888888894</v>
      </c>
    </row>
    <row r="114" spans="1:56" ht="28.5" customHeight="1" x14ac:dyDescent="0.45">
      <c r="A114" s="3" t="s">
        <v>146</v>
      </c>
      <c r="B114" s="14" t="s">
        <v>146</v>
      </c>
      <c r="C114" s="9" t="s">
        <v>152</v>
      </c>
      <c r="D114" s="13" t="s">
        <v>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45777</v>
      </c>
      <c r="U114" s="11">
        <v>140000</v>
      </c>
      <c r="V114" s="10">
        <v>0</v>
      </c>
      <c r="W114" s="10">
        <v>140000</v>
      </c>
      <c r="X114" s="10">
        <v>0</v>
      </c>
      <c r="Y114" s="10">
        <v>147000</v>
      </c>
      <c r="Z114" s="9" t="s">
        <v>81</v>
      </c>
      <c r="AA114" s="8">
        <v>146685</v>
      </c>
      <c r="AB114" s="8">
        <v>0</v>
      </c>
      <c r="AC114" s="8">
        <v>146685</v>
      </c>
      <c r="AD114" s="8">
        <v>0</v>
      </c>
      <c r="AE114" s="8">
        <v>146685</v>
      </c>
      <c r="AF114" s="8">
        <v>0</v>
      </c>
      <c r="AG114" s="1" t="s">
        <v>61</v>
      </c>
      <c r="AH114" s="1" t="s">
        <v>75</v>
      </c>
      <c r="AI114" s="1">
        <v>4</v>
      </c>
      <c r="AJ114" s="3">
        <v>45777</v>
      </c>
      <c r="AK114" s="3">
        <v>45773</v>
      </c>
      <c r="AL114" s="3">
        <v>45766</v>
      </c>
      <c r="AM114" s="3">
        <v>45774</v>
      </c>
      <c r="AN114" s="3">
        <v>45775</v>
      </c>
      <c r="AO114" s="3">
        <v>45776</v>
      </c>
      <c r="AP114" s="3">
        <v>45772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11082.866666666665</v>
      </c>
    </row>
    <row r="115" spans="1:56" ht="28.5" customHeight="1" x14ac:dyDescent="0.45">
      <c r="A115" s="3" t="s">
        <v>146</v>
      </c>
      <c r="B115" s="14" t="s">
        <v>146</v>
      </c>
      <c r="C115" s="9" t="s">
        <v>80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45777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45777</v>
      </c>
      <c r="AK115" s="3">
        <v>45773</v>
      </c>
      <c r="AL115" s="3">
        <v>45766</v>
      </c>
      <c r="AM115" s="3">
        <v>45774</v>
      </c>
      <c r="AN115" s="3">
        <v>45775</v>
      </c>
      <c r="AO115" s="3">
        <v>45776</v>
      </c>
      <c r="AP115" s="3">
        <v>45772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1667.7075555555555</v>
      </c>
    </row>
    <row r="116" spans="1:56" ht="28.5" customHeight="1" x14ac:dyDescent="0.45">
      <c r="A116" s="3">
        <v>45705</v>
      </c>
      <c r="B116" s="14" t="s">
        <v>423</v>
      </c>
      <c r="C116" s="9" t="s">
        <v>152</v>
      </c>
      <c r="D116" s="13" t="s">
        <v>242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252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2640</v>
      </c>
      <c r="V116" s="10">
        <v>0</v>
      </c>
      <c r="W116" s="10">
        <v>2640</v>
      </c>
      <c r="X116" s="10">
        <v>11870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510</v>
      </c>
      <c r="AG116" s="1" t="s">
        <v>123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 t="s">
        <v>146</v>
      </c>
      <c r="B117" s="14" t="s">
        <v>146</v>
      </c>
      <c r="C117" s="9" t="s">
        <v>98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40000</v>
      </c>
      <c r="V117" s="10">
        <v>0</v>
      </c>
      <c r="W117" s="10">
        <v>40000</v>
      </c>
      <c r="X117" s="10">
        <v>0</v>
      </c>
      <c r="Y117" s="10">
        <v>42000</v>
      </c>
      <c r="Z117" s="9" t="s">
        <v>81</v>
      </c>
      <c r="AA117" s="8">
        <v>43027.600000000006</v>
      </c>
      <c r="AB117" s="8">
        <v>0</v>
      </c>
      <c r="AC117" s="8">
        <v>43027.600000000006</v>
      </c>
      <c r="AD117" s="8">
        <v>0</v>
      </c>
      <c r="AE117" s="8">
        <v>43027.600000000006</v>
      </c>
      <c r="AF117" s="8">
        <v>0</v>
      </c>
      <c r="AG117" s="1" t="s">
        <v>123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3250.9742222222226</v>
      </c>
    </row>
    <row r="118" spans="1:56" ht="28.5" customHeight="1" x14ac:dyDescent="0.45">
      <c r="A118" s="3">
        <v>45720</v>
      </c>
      <c r="B118" s="14" t="s">
        <v>503</v>
      </c>
      <c r="C118" s="9" t="s">
        <v>111</v>
      </c>
      <c r="D118" s="13" t="s">
        <v>485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123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250.15613333333337</v>
      </c>
    </row>
    <row r="119" spans="1:56" ht="28.5" customHeight="1" x14ac:dyDescent="0.45">
      <c r="A119" s="3">
        <v>45720</v>
      </c>
      <c r="B119" s="14" t="s">
        <v>504</v>
      </c>
      <c r="C119" s="9" t="s">
        <v>111</v>
      </c>
      <c r="D119" s="13" t="s">
        <v>486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123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250.15613333333337</v>
      </c>
    </row>
    <row r="120" spans="1:56" ht="28.5" customHeight="1" x14ac:dyDescent="0.45">
      <c r="A120" s="3">
        <v>45720</v>
      </c>
      <c r="B120" s="14" t="s">
        <v>502</v>
      </c>
      <c r="C120" s="9" t="s">
        <v>111</v>
      </c>
      <c r="D120" s="13" t="s">
        <v>487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416.92688888888887</v>
      </c>
    </row>
    <row r="121" spans="1:56" ht="28.5" customHeight="1" x14ac:dyDescent="0.45">
      <c r="A121" s="3">
        <v>45720</v>
      </c>
      <c r="B121" s="14" t="s">
        <v>505</v>
      </c>
      <c r="C121" s="9" t="s">
        <v>111</v>
      </c>
      <c r="D121" s="13" t="s">
        <v>490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124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416.92688888888887</v>
      </c>
    </row>
    <row r="122" spans="1:56" ht="28.5" customHeight="1" x14ac:dyDescent="0.45">
      <c r="A122" s="3">
        <v>45712</v>
      </c>
      <c r="B122" s="14" t="s">
        <v>448</v>
      </c>
      <c r="C122" s="9" t="s">
        <v>111</v>
      </c>
      <c r="D122" s="13" t="s">
        <v>127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416.92688888888887</v>
      </c>
    </row>
    <row r="123" spans="1:56" ht="28.5" customHeight="1" x14ac:dyDescent="0.45">
      <c r="A123" s="3">
        <v>45681</v>
      </c>
      <c r="B123" s="14" t="s">
        <v>376</v>
      </c>
      <c r="C123" s="9" t="s">
        <v>80</v>
      </c>
      <c r="D123" s="13" t="s">
        <v>373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3478.5300000000007</v>
      </c>
      <c r="AB123" s="8">
        <v>0</v>
      </c>
      <c r="AC123" s="8">
        <v>3478.5300000000007</v>
      </c>
      <c r="AD123" s="8">
        <v>0</v>
      </c>
      <c r="AE123" s="8">
        <v>3478.5300000000007</v>
      </c>
      <c r="AF123" s="8">
        <v>0</v>
      </c>
      <c r="AG123" s="1" t="s">
        <v>124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262.82226666666674</v>
      </c>
    </row>
    <row r="124" spans="1:56" ht="28.5" customHeight="1" x14ac:dyDescent="0.45">
      <c r="A124" s="3">
        <v>45705</v>
      </c>
      <c r="B124" s="14" t="s">
        <v>422</v>
      </c>
      <c r="C124" s="9" t="s">
        <v>152</v>
      </c>
      <c r="D124" s="13" t="s">
        <v>209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252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855</v>
      </c>
      <c r="V124" s="10">
        <v>0</v>
      </c>
      <c r="W124" s="10">
        <v>855</v>
      </c>
      <c r="X124" s="10">
        <v>16440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445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45674</v>
      </c>
      <c r="B125" s="14" t="s">
        <v>370</v>
      </c>
      <c r="C125" s="9" t="s">
        <v>152</v>
      </c>
      <c r="D125" s="13" t="s">
        <v>360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252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152</v>
      </c>
      <c r="V125" s="10">
        <v>0</v>
      </c>
      <c r="W125" s="10">
        <v>152</v>
      </c>
      <c r="X125" s="10">
        <v>6000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5987</v>
      </c>
      <c r="AG125" s="1" t="s">
        <v>124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444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45611</v>
      </c>
      <c r="B126" s="14" t="s">
        <v>245</v>
      </c>
      <c r="C126" s="9" t="s">
        <v>152</v>
      </c>
      <c r="D126" s="13" t="s">
        <v>160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 t="s">
        <v>63</v>
      </c>
      <c r="U126" s="11">
        <v>2320</v>
      </c>
      <c r="V126" s="10">
        <v>0</v>
      </c>
      <c r="W126" s="10">
        <v>2320</v>
      </c>
      <c r="X126" s="10">
        <v>20900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45611</v>
      </c>
      <c r="B127" s="14" t="s">
        <v>248</v>
      </c>
      <c r="C127" s="9" t="s">
        <v>152</v>
      </c>
      <c r="D127" s="13" t="s">
        <v>241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45611</v>
      </c>
      <c r="B128" s="14" t="s">
        <v>247</v>
      </c>
      <c r="C128" s="9" t="s">
        <v>152</v>
      </c>
      <c r="D128" s="13" t="s">
        <v>226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 t="s">
        <v>63</v>
      </c>
      <c r="U128" s="11">
        <v>1434</v>
      </c>
      <c r="V128" s="10">
        <v>0</v>
      </c>
      <c r="W128" s="10">
        <v>1434</v>
      </c>
      <c r="X128" s="10">
        <v>11200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145</v>
      </c>
      <c r="AY128" s="2">
        <v>29.3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45523</v>
      </c>
      <c r="B129" s="14" t="s">
        <v>205</v>
      </c>
      <c r="C129" s="9" t="s">
        <v>152</v>
      </c>
      <c r="D129" s="13" t="s">
        <v>203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 t="s">
        <v>63</v>
      </c>
      <c r="U129" s="11">
        <v>1260</v>
      </c>
      <c r="V129" s="10">
        <v>0</v>
      </c>
      <c r="W129" s="10">
        <v>1260</v>
      </c>
      <c r="X129" s="10">
        <v>11095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45523</v>
      </c>
      <c r="B130" s="14" t="s">
        <v>205</v>
      </c>
      <c r="C130" s="9" t="s">
        <v>152</v>
      </c>
      <c r="D130" s="13" t="s">
        <v>204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 t="s">
        <v>63</v>
      </c>
      <c r="U130" s="11">
        <v>89</v>
      </c>
      <c r="V130" s="10">
        <v>0</v>
      </c>
      <c r="W130" s="10">
        <v>89</v>
      </c>
      <c r="X130" s="10">
        <v>11180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45643</v>
      </c>
      <c r="B131" s="14" t="s">
        <v>285</v>
      </c>
      <c r="C131" s="9" t="s">
        <v>111</v>
      </c>
      <c r="D131" s="13" t="s">
        <v>286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142</v>
      </c>
      <c r="U131" s="11">
        <v>4000</v>
      </c>
      <c r="V131" s="10">
        <v>3712</v>
      </c>
      <c r="W131" s="10">
        <v>288</v>
      </c>
      <c r="X131" s="10">
        <v>4300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142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142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45720</v>
      </c>
      <c r="B132" s="14" t="s">
        <v>138</v>
      </c>
      <c r="C132" s="9" t="s">
        <v>111</v>
      </c>
      <c r="D132" s="13" t="s">
        <v>288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142</v>
      </c>
      <c r="U132" s="11">
        <v>4000</v>
      </c>
      <c r="V132" s="10">
        <v>4010</v>
      </c>
      <c r="W132" s="10">
        <v>0</v>
      </c>
      <c r="X132" s="10">
        <v>4470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142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45720</v>
      </c>
      <c r="B133" s="14" t="s">
        <v>138</v>
      </c>
      <c r="C133" s="9" t="s">
        <v>111</v>
      </c>
      <c r="D133" s="13" t="s">
        <v>334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142</v>
      </c>
      <c r="U133" s="11">
        <v>3000</v>
      </c>
      <c r="V133" s="10">
        <v>3065</v>
      </c>
      <c r="W133" s="10">
        <v>0</v>
      </c>
      <c r="X133" s="10">
        <v>3300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75</v>
      </c>
      <c r="AI133" s="1">
        <v>4</v>
      </c>
      <c r="AJ133" s="3" t="s">
        <v>142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45628</v>
      </c>
      <c r="B134" s="14" t="s">
        <v>259</v>
      </c>
      <c r="C134" s="9" t="s">
        <v>111</v>
      </c>
      <c r="D134" s="13" t="s">
        <v>260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142</v>
      </c>
      <c r="U134" s="11">
        <v>2500</v>
      </c>
      <c r="V134" s="10">
        <v>2600</v>
      </c>
      <c r="W134" s="10">
        <v>0</v>
      </c>
      <c r="X134" s="10">
        <v>2800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75</v>
      </c>
      <c r="AI134" s="1">
        <v>4</v>
      </c>
      <c r="AJ134" s="3" t="s">
        <v>142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8.5" customHeight="1" x14ac:dyDescent="0.45">
      <c r="A135" s="3">
        <v>45541</v>
      </c>
      <c r="B135" s="14" t="s">
        <v>211</v>
      </c>
      <c r="C135" s="9" t="s">
        <v>111</v>
      </c>
      <c r="D135" s="13" t="s">
        <v>212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142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217</v>
      </c>
      <c r="AG135" s="1" t="s">
        <v>122</v>
      </c>
      <c r="AH135" s="1" t="s">
        <v>75</v>
      </c>
      <c r="AI135" s="1">
        <v>4</v>
      </c>
      <c r="AJ135" s="3" t="s">
        <v>142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348</v>
      </c>
      <c r="AZ135" s="2">
        <v>0</v>
      </c>
      <c r="BA135" s="2">
        <v>0</v>
      </c>
      <c r="BB135" s="2">
        <v>0</v>
      </c>
      <c r="BC135" s="1" t="s">
        <v>107</v>
      </c>
      <c r="BD135" s="56">
        <v>0</v>
      </c>
    </row>
    <row r="136" spans="1:56" ht="28.5" customHeight="1" x14ac:dyDescent="0.45">
      <c r="A136" s="3">
        <v>45548</v>
      </c>
      <c r="B136" s="14" t="s">
        <v>215</v>
      </c>
      <c r="C136" s="9" t="s">
        <v>111</v>
      </c>
      <c r="D136" s="13" t="s">
        <v>214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142</v>
      </c>
      <c r="U136" s="11">
        <v>2500</v>
      </c>
      <c r="V136" s="10">
        <v>2364</v>
      </c>
      <c r="W136" s="10">
        <v>136</v>
      </c>
      <c r="X136" s="10">
        <v>5500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142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145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8.5" customHeight="1" x14ac:dyDescent="0.45">
      <c r="A137" s="3">
        <v>45581</v>
      </c>
      <c r="B137" s="14" t="s">
        <v>221</v>
      </c>
      <c r="C137" s="9" t="s">
        <v>111</v>
      </c>
      <c r="D137" s="13" t="s">
        <v>222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142</v>
      </c>
      <c r="U137" s="11">
        <v>3000</v>
      </c>
      <c r="V137" s="10">
        <v>3194</v>
      </c>
      <c r="W137" s="10">
        <v>0</v>
      </c>
      <c r="X137" s="10">
        <v>5632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75</v>
      </c>
      <c r="AI137" s="1">
        <v>4</v>
      </c>
      <c r="AJ137" s="3" t="s">
        <v>142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0</v>
      </c>
    </row>
    <row r="138" spans="1:56" ht="28.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38</v>
      </c>
      <c r="G138" s="9">
        <v>0</v>
      </c>
      <c r="H138" s="9">
        <v>0</v>
      </c>
      <c r="I138" s="9">
        <v>84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544957.68580000009</v>
      </c>
      <c r="AB138" s="8">
        <v>135512.35550000001</v>
      </c>
      <c r="AC138" s="8">
        <v>409445.33030000015</v>
      </c>
      <c r="AD138" s="8">
        <v>14079.31525</v>
      </c>
      <c r="AE138" s="8">
        <v>530878.37055000011</v>
      </c>
      <c r="AF138" s="8" t="s">
        <v>58</v>
      </c>
      <c r="AG138" s="1" t="s">
        <v>122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45694</v>
      </c>
      <c r="B139" s="14" t="s">
        <v>395</v>
      </c>
      <c r="C139" s="9" t="s">
        <v>132</v>
      </c>
      <c r="D139" s="13" t="s">
        <v>392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45734</v>
      </c>
      <c r="U139" s="11">
        <v>3800</v>
      </c>
      <c r="V139" s="10">
        <v>3000</v>
      </c>
      <c r="W139" s="10">
        <v>800</v>
      </c>
      <c r="X139" s="10">
        <v>8000</v>
      </c>
      <c r="Y139" s="10">
        <v>0</v>
      </c>
      <c r="Z139" s="9" t="s">
        <v>117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74</v>
      </c>
      <c r="AI139" s="1">
        <v>2</v>
      </c>
      <c r="AJ139" s="3">
        <v>45734</v>
      </c>
      <c r="AK139" s="3">
        <v>0</v>
      </c>
      <c r="AL139" s="3">
        <v>45725</v>
      </c>
      <c r="AM139" s="3">
        <v>45732</v>
      </c>
      <c r="AN139" s="3">
        <v>45733</v>
      </c>
      <c r="AO139" s="3">
        <v>45733</v>
      </c>
      <c r="AP139" s="3">
        <v>45729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8.5" customHeight="1" x14ac:dyDescent="0.45">
      <c r="A140" s="3">
        <v>45694</v>
      </c>
      <c r="B140" s="14" t="s">
        <v>395</v>
      </c>
      <c r="C140" s="9" t="s">
        <v>132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45734</v>
      </c>
      <c r="U140" s="11">
        <v>6000</v>
      </c>
      <c r="V140" s="10">
        <v>6000</v>
      </c>
      <c r="W140" s="10">
        <v>0</v>
      </c>
      <c r="X140" s="10">
        <v>6000</v>
      </c>
      <c r="Y140" s="10">
        <v>0</v>
      </c>
      <c r="Z140" s="9" t="s">
        <v>117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45734</v>
      </c>
      <c r="AK140" s="3">
        <v>0</v>
      </c>
      <c r="AL140" s="3">
        <v>45725</v>
      </c>
      <c r="AM140" s="3">
        <v>45732</v>
      </c>
      <c r="AN140" s="3">
        <v>45733</v>
      </c>
      <c r="AO140" s="3">
        <v>45733</v>
      </c>
      <c r="AP140" s="3">
        <v>45729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118</v>
      </c>
      <c r="BD140" s="56">
        <v>0</v>
      </c>
    </row>
    <row r="141" spans="1:56" ht="28.5" customHeight="1" x14ac:dyDescent="0.45">
      <c r="A141" s="3">
        <v>45674</v>
      </c>
      <c r="B141" s="14" t="s">
        <v>327</v>
      </c>
      <c r="C141" s="9" t="s">
        <v>132</v>
      </c>
      <c r="D141" s="13" t="s">
        <v>306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>
        <v>45735</v>
      </c>
      <c r="U141" s="11">
        <v>2500</v>
      </c>
      <c r="V141" s="10">
        <v>2463</v>
      </c>
      <c r="W141" s="10">
        <v>37</v>
      </c>
      <c r="X141" s="10">
        <v>2723</v>
      </c>
      <c r="Y141" s="10">
        <v>0</v>
      </c>
      <c r="Z141" s="9" t="s">
        <v>117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74</v>
      </c>
      <c r="AI141" s="1">
        <v>2</v>
      </c>
      <c r="AJ141" s="3">
        <v>45735</v>
      </c>
      <c r="AK141" s="3">
        <v>0</v>
      </c>
      <c r="AL141" s="3">
        <v>45726</v>
      </c>
      <c r="AM141" s="3">
        <v>45733</v>
      </c>
      <c r="AN141" s="3">
        <v>45734</v>
      </c>
      <c r="AO141" s="3">
        <v>45734</v>
      </c>
      <c r="AP141" s="3">
        <v>45730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118</v>
      </c>
      <c r="BD141" s="56">
        <v>0</v>
      </c>
    </row>
    <row r="142" spans="1:56" ht="28.5" customHeight="1" x14ac:dyDescent="0.45">
      <c r="A142" s="3">
        <v>45674</v>
      </c>
      <c r="B142" s="14" t="s">
        <v>327</v>
      </c>
      <c r="C142" s="9" t="s">
        <v>132</v>
      </c>
      <c r="D142" s="13" t="s">
        <v>364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>
        <v>45735</v>
      </c>
      <c r="U142" s="11">
        <v>2500</v>
      </c>
      <c r="V142" s="10">
        <v>2309</v>
      </c>
      <c r="W142" s="10">
        <v>191</v>
      </c>
      <c r="X142" s="10">
        <v>2700</v>
      </c>
      <c r="Y142" s="10">
        <v>0</v>
      </c>
      <c r="Z142" s="9" t="s">
        <v>117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74</v>
      </c>
      <c r="AI142" s="1">
        <v>2</v>
      </c>
      <c r="AJ142" s="3">
        <v>45735</v>
      </c>
      <c r="AK142" s="3">
        <v>0</v>
      </c>
      <c r="AL142" s="3">
        <v>45726</v>
      </c>
      <c r="AM142" s="3">
        <v>45733</v>
      </c>
      <c r="AN142" s="3">
        <v>45734</v>
      </c>
      <c r="AO142" s="3">
        <v>45734</v>
      </c>
      <c r="AP142" s="3">
        <v>45730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118</v>
      </c>
      <c r="BD142" s="56">
        <v>0</v>
      </c>
    </row>
    <row r="143" spans="1:56" ht="28.5" customHeight="1" x14ac:dyDescent="0.45">
      <c r="A143" s="3">
        <v>45674</v>
      </c>
      <c r="B143" s="14" t="s">
        <v>327</v>
      </c>
      <c r="C143" s="9" t="s">
        <v>132</v>
      </c>
      <c r="D143" s="13" t="s">
        <v>307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>
        <v>45736</v>
      </c>
      <c r="U143" s="11">
        <v>5000</v>
      </c>
      <c r="V143" s="10">
        <v>5000</v>
      </c>
      <c r="W143" s="10">
        <v>0</v>
      </c>
      <c r="X143" s="10">
        <v>5000</v>
      </c>
      <c r="Y143" s="10">
        <v>0</v>
      </c>
      <c r="Z143" s="9" t="s">
        <v>117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74</v>
      </c>
      <c r="AI143" s="1">
        <v>2</v>
      </c>
      <c r="AJ143" s="3">
        <v>45736</v>
      </c>
      <c r="AK143" s="3">
        <v>0</v>
      </c>
      <c r="AL143" s="3">
        <v>45727</v>
      </c>
      <c r="AM143" s="3">
        <v>45734</v>
      </c>
      <c r="AN143" s="3">
        <v>45735</v>
      </c>
      <c r="AO143" s="3">
        <v>45735</v>
      </c>
      <c r="AP143" s="3">
        <v>45731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118</v>
      </c>
      <c r="BD143" s="56">
        <v>0</v>
      </c>
    </row>
    <row r="144" spans="1:56" ht="28.5" customHeight="1" x14ac:dyDescent="0.45">
      <c r="A144" s="3">
        <v>45674</v>
      </c>
      <c r="B144" s="14" t="s">
        <v>327</v>
      </c>
      <c r="C144" s="9" t="s">
        <v>132</v>
      </c>
      <c r="D144" s="13" t="s">
        <v>305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>
        <v>45736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117</v>
      </c>
      <c r="AA144" s="8">
        <v>5657.85</v>
      </c>
      <c r="AB144" s="8">
        <v>0</v>
      </c>
      <c r="AC144" s="8">
        <v>5657.85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74</v>
      </c>
      <c r="AI144" s="1">
        <v>2</v>
      </c>
      <c r="AJ144" s="3">
        <v>45736</v>
      </c>
      <c r="AK144" s="3">
        <v>0</v>
      </c>
      <c r="AL144" s="3">
        <v>45727</v>
      </c>
      <c r="AM144" s="3">
        <v>45734</v>
      </c>
      <c r="AN144" s="3">
        <v>45735</v>
      </c>
      <c r="AO144" s="3">
        <v>45735</v>
      </c>
      <c r="AP144" s="3">
        <v>45731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118</v>
      </c>
      <c r="BD144" s="56">
        <v>445.71285000000012</v>
      </c>
    </row>
    <row r="145" spans="1:56" ht="28.5" customHeight="1" x14ac:dyDescent="0.45">
      <c r="A145" s="3">
        <v>45694</v>
      </c>
      <c r="B145" s="14" t="s">
        <v>395</v>
      </c>
      <c r="C145" s="9" t="s">
        <v>132</v>
      </c>
      <c r="D145" s="13" t="s">
        <v>393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45736</v>
      </c>
      <c r="U145" s="11">
        <v>15000</v>
      </c>
      <c r="V145" s="10">
        <v>15000</v>
      </c>
      <c r="W145" s="10">
        <v>0</v>
      </c>
      <c r="X145" s="10">
        <v>17840</v>
      </c>
      <c r="Y145" s="10">
        <v>0</v>
      </c>
      <c r="Z145" s="9" t="s">
        <v>117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74</v>
      </c>
      <c r="AI145" s="1">
        <v>2</v>
      </c>
      <c r="AJ145" s="3">
        <v>45736</v>
      </c>
      <c r="AK145" s="3">
        <v>0</v>
      </c>
      <c r="AL145" s="3">
        <v>45727</v>
      </c>
      <c r="AM145" s="3">
        <v>45734</v>
      </c>
      <c r="AN145" s="3">
        <v>45735</v>
      </c>
      <c r="AO145" s="3">
        <v>45735</v>
      </c>
      <c r="AP145" s="3">
        <v>45731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118</v>
      </c>
      <c r="BD145" s="56">
        <v>0</v>
      </c>
    </row>
    <row r="146" spans="1:56" ht="28.5" customHeight="1" x14ac:dyDescent="0.45">
      <c r="A146" s="3">
        <v>45674</v>
      </c>
      <c r="B146" s="14" t="s">
        <v>327</v>
      </c>
      <c r="C146" s="9" t="s">
        <v>132</v>
      </c>
      <c r="D146" s="13">
        <v>959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>
        <v>45736</v>
      </c>
      <c r="U146" s="11">
        <v>2500</v>
      </c>
      <c r="V146" s="10">
        <v>2280</v>
      </c>
      <c r="W146" s="10">
        <v>220</v>
      </c>
      <c r="X146" s="10">
        <v>3606</v>
      </c>
      <c r="Y146" s="10">
        <v>0</v>
      </c>
      <c r="Z146" s="9" t="s">
        <v>117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74</v>
      </c>
      <c r="AI146" s="1">
        <v>2</v>
      </c>
      <c r="AJ146" s="3">
        <v>45736</v>
      </c>
      <c r="AK146" s="3">
        <v>0</v>
      </c>
      <c r="AL146" s="3">
        <v>45727</v>
      </c>
      <c r="AM146" s="3">
        <v>45734</v>
      </c>
      <c r="AN146" s="3">
        <v>45735</v>
      </c>
      <c r="AO146" s="3">
        <v>45735</v>
      </c>
      <c r="AP146" s="3">
        <v>45731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118</v>
      </c>
      <c r="BD146" s="56">
        <v>0</v>
      </c>
    </row>
    <row r="147" spans="1:56" ht="28.5" customHeight="1" x14ac:dyDescent="0.45">
      <c r="A147" s="3">
        <v>45674</v>
      </c>
      <c r="B147" s="14" t="s">
        <v>327</v>
      </c>
      <c r="C147" s="9" t="s">
        <v>132</v>
      </c>
      <c r="D147" s="13" t="s">
        <v>363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45737</v>
      </c>
      <c r="U147" s="11">
        <v>5000</v>
      </c>
      <c r="V147" s="10">
        <v>4915</v>
      </c>
      <c r="W147" s="10">
        <v>85</v>
      </c>
      <c r="X147" s="10">
        <v>5300</v>
      </c>
      <c r="Y147" s="10">
        <v>0</v>
      </c>
      <c r="Z147" s="9" t="s">
        <v>117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74</v>
      </c>
      <c r="AI147" s="1">
        <v>2</v>
      </c>
      <c r="AJ147" s="3">
        <v>45737</v>
      </c>
      <c r="AK147" s="3">
        <v>0</v>
      </c>
      <c r="AL147" s="3">
        <v>45728</v>
      </c>
      <c r="AM147" s="3">
        <v>45735</v>
      </c>
      <c r="AN147" s="3">
        <v>45736</v>
      </c>
      <c r="AO147" s="3">
        <v>45736</v>
      </c>
      <c r="AP147" s="3">
        <v>45732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118</v>
      </c>
      <c r="BD147" s="56">
        <v>0</v>
      </c>
    </row>
    <row r="148" spans="1:56" ht="28.5" customHeight="1" x14ac:dyDescent="0.45">
      <c r="A148" s="3">
        <v>45694</v>
      </c>
      <c r="B148" s="14" t="s">
        <v>395</v>
      </c>
      <c r="C148" s="9" t="s">
        <v>132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>
        <v>45737</v>
      </c>
      <c r="U148" s="11">
        <v>10000</v>
      </c>
      <c r="V148" s="10">
        <v>10000</v>
      </c>
      <c r="W148" s="10">
        <v>0</v>
      </c>
      <c r="X148" s="10">
        <v>6000</v>
      </c>
      <c r="Y148" s="10">
        <v>0</v>
      </c>
      <c r="Z148" s="9" t="s">
        <v>117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45737</v>
      </c>
      <c r="AK148" s="3">
        <v>0</v>
      </c>
      <c r="AL148" s="3">
        <v>45728</v>
      </c>
      <c r="AM148" s="3">
        <v>45735</v>
      </c>
      <c r="AN148" s="3">
        <v>45736</v>
      </c>
      <c r="AO148" s="3">
        <v>45736</v>
      </c>
      <c r="AP148" s="3">
        <v>45732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118</v>
      </c>
      <c r="BD148" s="56">
        <v>0</v>
      </c>
    </row>
    <row r="149" spans="1:56" ht="28.5" customHeight="1" x14ac:dyDescent="0.45">
      <c r="A149" s="3">
        <v>45674</v>
      </c>
      <c r="B149" s="14" t="s">
        <v>327</v>
      </c>
      <c r="C149" s="9" t="s">
        <v>132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45737</v>
      </c>
      <c r="U149" s="11">
        <v>2500</v>
      </c>
      <c r="V149" s="10">
        <v>2455</v>
      </c>
      <c r="W149" s="10">
        <v>45</v>
      </c>
      <c r="X149" s="10">
        <v>2697</v>
      </c>
      <c r="Y149" s="10">
        <v>0</v>
      </c>
      <c r="Z149" s="9" t="s">
        <v>117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124</v>
      </c>
      <c r="AH149" s="1" t="s">
        <v>74</v>
      </c>
      <c r="AI149" s="1">
        <v>2</v>
      </c>
      <c r="AJ149" s="3">
        <v>45737</v>
      </c>
      <c r="AK149" s="3">
        <v>0</v>
      </c>
      <c r="AL149" s="3">
        <v>45728</v>
      </c>
      <c r="AM149" s="3">
        <v>45735</v>
      </c>
      <c r="AN149" s="3">
        <v>45736</v>
      </c>
      <c r="AO149" s="3">
        <v>45736</v>
      </c>
      <c r="AP149" s="3">
        <v>45732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118</v>
      </c>
      <c r="BD149" s="56">
        <v>0</v>
      </c>
    </row>
    <row r="150" spans="1:56" ht="28.5" customHeight="1" x14ac:dyDescent="0.45">
      <c r="A150" s="3">
        <v>45694</v>
      </c>
      <c r="B150" s="14" t="s">
        <v>395</v>
      </c>
      <c r="C150" s="9" t="s">
        <v>132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45740</v>
      </c>
      <c r="U150" s="11">
        <v>8100</v>
      </c>
      <c r="V150" s="10">
        <v>8100</v>
      </c>
      <c r="W150" s="10">
        <v>0</v>
      </c>
      <c r="X150" s="10">
        <v>8000</v>
      </c>
      <c r="Y150" s="10">
        <v>0</v>
      </c>
      <c r="Z150" s="9" t="s">
        <v>117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74</v>
      </c>
      <c r="AI150" s="1">
        <v>2</v>
      </c>
      <c r="AJ150" s="3">
        <v>45740</v>
      </c>
      <c r="AK150" s="3">
        <v>0</v>
      </c>
      <c r="AL150" s="3">
        <v>45731</v>
      </c>
      <c r="AM150" s="3">
        <v>45738</v>
      </c>
      <c r="AN150" s="3">
        <v>45739</v>
      </c>
      <c r="AO150" s="3">
        <v>45739</v>
      </c>
      <c r="AP150" s="3">
        <v>45735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118</v>
      </c>
      <c r="BD150" s="56">
        <v>0</v>
      </c>
    </row>
    <row r="151" spans="1:56" ht="28.5" customHeight="1" x14ac:dyDescent="0.45">
      <c r="A151" s="3">
        <v>45674</v>
      </c>
      <c r="B151" s="14" t="s">
        <v>327</v>
      </c>
      <c r="C151" s="9" t="s">
        <v>132</v>
      </c>
      <c r="D151" s="13" t="s">
        <v>367</v>
      </c>
      <c r="E151" s="9">
        <v>20</v>
      </c>
      <c r="F151" s="9">
        <v>38</v>
      </c>
      <c r="G151" s="9" t="s">
        <v>60</v>
      </c>
      <c r="H151" s="9">
        <v>0</v>
      </c>
      <c r="I151" s="9">
        <v>82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45741</v>
      </c>
      <c r="U151" s="11">
        <v>5000</v>
      </c>
      <c r="V151" s="10">
        <v>4914</v>
      </c>
      <c r="W151" s="10">
        <v>86</v>
      </c>
      <c r="X151" s="10">
        <v>5400</v>
      </c>
      <c r="Y151" s="10">
        <v>0</v>
      </c>
      <c r="Z151" s="9" t="s">
        <v>117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74</v>
      </c>
      <c r="AI151" s="1">
        <v>2</v>
      </c>
      <c r="AJ151" s="3">
        <v>45741</v>
      </c>
      <c r="AK151" s="3">
        <v>0</v>
      </c>
      <c r="AL151" s="3">
        <v>45732</v>
      </c>
      <c r="AM151" s="3">
        <v>45739</v>
      </c>
      <c r="AN151" s="3">
        <v>45740</v>
      </c>
      <c r="AO151" s="3">
        <v>45740</v>
      </c>
      <c r="AP151" s="3">
        <v>45736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118</v>
      </c>
      <c r="BD151" s="56">
        <v>0</v>
      </c>
    </row>
    <row r="152" spans="1:56" ht="28.5" customHeight="1" x14ac:dyDescent="0.45">
      <c r="A152" s="3">
        <v>45674</v>
      </c>
      <c r="B152" s="14" t="s">
        <v>327</v>
      </c>
      <c r="C152" s="9" t="s">
        <v>132</v>
      </c>
      <c r="D152" s="13" t="s">
        <v>307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>
        <v>45741</v>
      </c>
      <c r="U152" s="11">
        <v>4000</v>
      </c>
      <c r="V152" s="10">
        <v>3066</v>
      </c>
      <c r="W152" s="10">
        <v>934</v>
      </c>
      <c r="X152" s="10">
        <v>4000</v>
      </c>
      <c r="Y152" s="10">
        <v>0</v>
      </c>
      <c r="Z152" s="9" t="s">
        <v>117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123</v>
      </c>
      <c r="AH152" s="1" t="s">
        <v>74</v>
      </c>
      <c r="AI152" s="1">
        <v>2</v>
      </c>
      <c r="AJ152" s="3">
        <v>45741</v>
      </c>
      <c r="AK152" s="3">
        <v>0</v>
      </c>
      <c r="AL152" s="3">
        <v>45732</v>
      </c>
      <c r="AM152" s="3">
        <v>45739</v>
      </c>
      <c r="AN152" s="3">
        <v>45740</v>
      </c>
      <c r="AO152" s="3">
        <v>45740</v>
      </c>
      <c r="AP152" s="3">
        <v>45736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118</v>
      </c>
      <c r="BD152" s="56">
        <v>0</v>
      </c>
    </row>
    <row r="153" spans="1:56" ht="28.5" customHeight="1" x14ac:dyDescent="0.45">
      <c r="A153" s="3">
        <v>45674</v>
      </c>
      <c r="B153" s="14" t="s">
        <v>327</v>
      </c>
      <c r="C153" s="9" t="s">
        <v>132</v>
      </c>
      <c r="D153" s="13" t="s">
        <v>366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114</v>
      </c>
      <c r="T153" s="12">
        <v>45742</v>
      </c>
      <c r="U153" s="11">
        <v>2500</v>
      </c>
      <c r="V153" s="10">
        <v>2602</v>
      </c>
      <c r="W153" s="10">
        <v>0</v>
      </c>
      <c r="X153" s="10">
        <v>2700</v>
      </c>
      <c r="Y153" s="10">
        <v>0</v>
      </c>
      <c r="Z153" s="9" t="s">
        <v>117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74</v>
      </c>
      <c r="AI153" s="1">
        <v>2</v>
      </c>
      <c r="AJ153" s="3">
        <v>45742</v>
      </c>
      <c r="AK153" s="3">
        <v>0</v>
      </c>
      <c r="AL153" s="3">
        <v>45733</v>
      </c>
      <c r="AM153" s="3">
        <v>45740</v>
      </c>
      <c r="AN153" s="3">
        <v>45741</v>
      </c>
      <c r="AO153" s="3">
        <v>45741</v>
      </c>
      <c r="AP153" s="3">
        <v>45737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118</v>
      </c>
      <c r="BD153" s="56">
        <v>0</v>
      </c>
    </row>
    <row r="154" spans="1:56" ht="28.5" customHeight="1" x14ac:dyDescent="0.45">
      <c r="A154" s="3">
        <v>45674</v>
      </c>
      <c r="B154" s="14" t="s">
        <v>327</v>
      </c>
      <c r="C154" s="9" t="s">
        <v>132</v>
      </c>
      <c r="D154" s="13" t="s">
        <v>365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114</v>
      </c>
      <c r="T154" s="12">
        <v>45742</v>
      </c>
      <c r="U154" s="11">
        <v>2500</v>
      </c>
      <c r="V154" s="10">
        <v>2525</v>
      </c>
      <c r="W154" s="10">
        <v>0</v>
      </c>
      <c r="X154" s="10">
        <v>2750</v>
      </c>
      <c r="Y154" s="10">
        <v>0</v>
      </c>
      <c r="Z154" s="9" t="s">
        <v>117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122</v>
      </c>
      <c r="AH154" s="1" t="s">
        <v>74</v>
      </c>
      <c r="AI154" s="1">
        <v>2</v>
      </c>
      <c r="AJ154" s="3">
        <v>45742</v>
      </c>
      <c r="AK154" s="3">
        <v>0</v>
      </c>
      <c r="AL154" s="3">
        <v>45733</v>
      </c>
      <c r="AM154" s="3">
        <v>45740</v>
      </c>
      <c r="AN154" s="3">
        <v>45741</v>
      </c>
      <c r="AO154" s="3">
        <v>45741</v>
      </c>
      <c r="AP154" s="3">
        <v>45737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118</v>
      </c>
      <c r="BD154" s="56">
        <v>0</v>
      </c>
    </row>
    <row r="155" spans="1:56" ht="28.5" customHeight="1" x14ac:dyDescent="0.45">
      <c r="A155" s="3">
        <v>45674</v>
      </c>
      <c r="B155" s="14" t="s">
        <v>327</v>
      </c>
      <c r="C155" s="9" t="s">
        <v>132</v>
      </c>
      <c r="D155" s="13">
        <v>331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 t="s">
        <v>63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117</v>
      </c>
      <c r="AA155" s="8">
        <v>2828.9250000000002</v>
      </c>
      <c r="AB155" s="8">
        <v>0</v>
      </c>
      <c r="AC155" s="8">
        <v>2828.9250000000002</v>
      </c>
      <c r="AD155" s="8">
        <v>0</v>
      </c>
      <c r="AE155" s="8">
        <v>0</v>
      </c>
      <c r="AF155" s="8">
        <v>0</v>
      </c>
      <c r="AG155" s="1" t="s">
        <v>126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118</v>
      </c>
      <c r="BD155" s="56">
        <v>222.85642500000006</v>
      </c>
    </row>
    <row r="156" spans="1:56" ht="28.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20</v>
      </c>
      <c r="F156" s="9">
        <v>38</v>
      </c>
      <c r="G156" s="9">
        <v>0</v>
      </c>
      <c r="H156" s="9">
        <v>0</v>
      </c>
      <c r="I156" s="9">
        <v>82</v>
      </c>
      <c r="J156" s="9" t="s">
        <v>78</v>
      </c>
      <c r="K156" s="9">
        <v>2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117</v>
      </c>
      <c r="AA156" s="8">
        <v>8486.7750000000015</v>
      </c>
      <c r="AB156" s="8">
        <v>0</v>
      </c>
      <c r="AC156" s="8">
        <v>8486.7750000000015</v>
      </c>
      <c r="AD156" s="8">
        <v>0</v>
      </c>
      <c r="AE156" s="8">
        <v>0</v>
      </c>
      <c r="AF156" s="8" t="s">
        <v>58</v>
      </c>
      <c r="AG156" s="1" t="s">
        <v>126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119</v>
      </c>
      <c r="BD156" s="56">
        <v>0</v>
      </c>
    </row>
    <row r="157" spans="1:56" ht="28.5" customHeight="1" x14ac:dyDescent="0.45">
      <c r="A157" s="3">
        <v>45705</v>
      </c>
      <c r="B157" s="14" t="s">
        <v>430</v>
      </c>
      <c r="C157" s="9" t="s">
        <v>152</v>
      </c>
      <c r="D157" s="13" t="s">
        <v>289</v>
      </c>
      <c r="E157" s="9">
        <v>20</v>
      </c>
      <c r="F157" s="9">
        <v>36</v>
      </c>
      <c r="G157" s="9" t="s">
        <v>60</v>
      </c>
      <c r="H157" s="9">
        <v>0</v>
      </c>
      <c r="I157" s="9">
        <v>78</v>
      </c>
      <c r="J157" s="9" t="s">
        <v>57</v>
      </c>
      <c r="K157" s="9">
        <v>5</v>
      </c>
      <c r="L157" s="9" t="s">
        <v>399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112</v>
      </c>
      <c r="T157" s="12">
        <v>45736</v>
      </c>
      <c r="U157" s="11">
        <v>24475</v>
      </c>
      <c r="V157" s="10">
        <v>0</v>
      </c>
      <c r="W157" s="10">
        <v>24475</v>
      </c>
      <c r="X157" s="10">
        <v>15186</v>
      </c>
      <c r="Y157" s="10">
        <v>9753.4500000000007</v>
      </c>
      <c r="Z157" s="9" t="s">
        <v>82</v>
      </c>
      <c r="AA157" s="8">
        <v>10219.177237500002</v>
      </c>
      <c r="AB157" s="8">
        <v>10219.177237500002</v>
      </c>
      <c r="AC157" s="8">
        <v>0</v>
      </c>
      <c r="AD157" s="8">
        <v>0</v>
      </c>
      <c r="AE157" s="8">
        <v>0</v>
      </c>
      <c r="AF157" s="8">
        <v>0</v>
      </c>
      <c r="AG157" s="1" t="s">
        <v>123</v>
      </c>
      <c r="AH157" s="1" t="s">
        <v>74</v>
      </c>
      <c r="AI157" s="1">
        <v>2</v>
      </c>
      <c r="AJ157" s="3">
        <v>45736</v>
      </c>
      <c r="AK157" s="3">
        <v>0</v>
      </c>
      <c r="AL157" s="3">
        <v>45727</v>
      </c>
      <c r="AM157" s="3">
        <v>45734</v>
      </c>
      <c r="AN157" s="3">
        <v>45735</v>
      </c>
      <c r="AO157" s="3">
        <v>45735</v>
      </c>
      <c r="AP157" s="3">
        <v>45731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8.5" customHeight="1" x14ac:dyDescent="0.45">
      <c r="A158" s="3">
        <v>45714</v>
      </c>
      <c r="B158" s="14" t="s">
        <v>460</v>
      </c>
      <c r="C158" s="9" t="s">
        <v>86</v>
      </c>
      <c r="D158" s="13" t="s">
        <v>405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45740</v>
      </c>
      <c r="U158" s="11">
        <v>20000</v>
      </c>
      <c r="V158" s="10">
        <v>0</v>
      </c>
      <c r="W158" s="10">
        <v>20000</v>
      </c>
      <c r="X158" s="10">
        <v>15000</v>
      </c>
      <c r="Y158" s="10">
        <v>5250</v>
      </c>
      <c r="Z158" s="9" t="s">
        <v>82</v>
      </c>
      <c r="AA158" s="8">
        <v>5647.3725000000013</v>
      </c>
      <c r="AB158" s="8">
        <v>5647.3725000000013</v>
      </c>
      <c r="AC158" s="8">
        <v>0</v>
      </c>
      <c r="AD158" s="8">
        <v>0</v>
      </c>
      <c r="AE158" s="8">
        <v>0</v>
      </c>
      <c r="AF158" s="8" t="s">
        <v>432</v>
      </c>
      <c r="AG158" s="1" t="s">
        <v>123</v>
      </c>
      <c r="AH158" s="1" t="s">
        <v>74</v>
      </c>
      <c r="AI158" s="1">
        <v>2</v>
      </c>
      <c r="AJ158" s="3">
        <v>45740</v>
      </c>
      <c r="AK158" s="3">
        <v>0</v>
      </c>
      <c r="AL158" s="3">
        <v>45731</v>
      </c>
      <c r="AM158" s="3">
        <v>45738</v>
      </c>
      <c r="AN158" s="3">
        <v>45739</v>
      </c>
      <c r="AO158" s="3">
        <v>45739</v>
      </c>
      <c r="AP158" s="3">
        <v>45735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8.5" customHeight="1" x14ac:dyDescent="0.45">
      <c r="A159" s="3">
        <v>45714</v>
      </c>
      <c r="B159" s="14" t="s">
        <v>460</v>
      </c>
      <c r="C159" s="9" t="s">
        <v>86</v>
      </c>
      <c r="D159" s="13" t="s">
        <v>406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45740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82</v>
      </c>
      <c r="AA159" s="8">
        <v>32270.700000000004</v>
      </c>
      <c r="AB159" s="8">
        <v>19374</v>
      </c>
      <c r="AC159" s="8">
        <v>12896.700000000004</v>
      </c>
      <c r="AD159" s="8">
        <v>0</v>
      </c>
      <c r="AE159" s="8">
        <v>0</v>
      </c>
      <c r="AF159" s="8" t="s">
        <v>432</v>
      </c>
      <c r="AG159" s="1" t="s">
        <v>123</v>
      </c>
      <c r="AH159" s="1" t="s">
        <v>74</v>
      </c>
      <c r="AI159" s="1">
        <v>2</v>
      </c>
      <c r="AJ159" s="3">
        <v>45740</v>
      </c>
      <c r="AK159" s="3">
        <v>0</v>
      </c>
      <c r="AL159" s="3">
        <v>45731</v>
      </c>
      <c r="AM159" s="3">
        <v>45738</v>
      </c>
      <c r="AN159" s="3">
        <v>45739</v>
      </c>
      <c r="AO159" s="3">
        <v>45739</v>
      </c>
      <c r="AP159" s="3">
        <v>45735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985.88106666666704</v>
      </c>
    </row>
    <row r="160" spans="1:56" ht="28.5" customHeight="1" x14ac:dyDescent="0.45">
      <c r="A160" s="3">
        <v>45714</v>
      </c>
      <c r="B160" s="14" t="s">
        <v>461</v>
      </c>
      <c r="C160" s="9" t="s">
        <v>86</v>
      </c>
      <c r="D160" s="13" t="s">
        <v>349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45740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432</v>
      </c>
      <c r="AG160" s="1" t="s">
        <v>123</v>
      </c>
      <c r="AH160" s="1" t="s">
        <v>74</v>
      </c>
      <c r="AI160" s="1">
        <v>2</v>
      </c>
      <c r="AJ160" s="3">
        <v>45740</v>
      </c>
      <c r="AK160" s="3">
        <v>0</v>
      </c>
      <c r="AL160" s="3">
        <v>45731</v>
      </c>
      <c r="AM160" s="3">
        <v>45738</v>
      </c>
      <c r="AN160" s="3">
        <v>45739</v>
      </c>
      <c r="AO160" s="3">
        <v>45739</v>
      </c>
      <c r="AP160" s="3">
        <v>45735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45714</v>
      </c>
      <c r="B161" s="14" t="s">
        <v>462</v>
      </c>
      <c r="C161" s="9" t="s">
        <v>86</v>
      </c>
      <c r="D161" s="13" t="s">
        <v>463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45740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432</v>
      </c>
      <c r="AG161" s="1" t="s">
        <v>123</v>
      </c>
      <c r="AH161" s="1" t="s">
        <v>74</v>
      </c>
      <c r="AI161" s="1">
        <v>2</v>
      </c>
      <c r="AJ161" s="3">
        <v>45740</v>
      </c>
      <c r="AK161" s="3">
        <v>0</v>
      </c>
      <c r="AL161" s="3">
        <v>45731</v>
      </c>
      <c r="AM161" s="3">
        <v>45738</v>
      </c>
      <c r="AN161" s="3">
        <v>45739</v>
      </c>
      <c r="AO161" s="3">
        <v>45739</v>
      </c>
      <c r="AP161" s="3">
        <v>45735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411.15262222222225</v>
      </c>
    </row>
    <row r="162" spans="1:56" ht="28.5" customHeight="1" x14ac:dyDescent="0.45">
      <c r="A162" s="3">
        <v>45723</v>
      </c>
      <c r="B162" s="14" t="s">
        <v>551</v>
      </c>
      <c r="C162" s="9" t="s">
        <v>86</v>
      </c>
      <c r="D162" s="13" t="s">
        <v>435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45740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82</v>
      </c>
      <c r="AA162" s="8">
        <v>32270.700000000004</v>
      </c>
      <c r="AB162" s="8">
        <v>0</v>
      </c>
      <c r="AC162" s="8">
        <v>32270.700000000004</v>
      </c>
      <c r="AD162" s="8">
        <v>0</v>
      </c>
      <c r="AE162" s="8">
        <v>0</v>
      </c>
      <c r="AF162" s="8" t="s">
        <v>436</v>
      </c>
      <c r="AG162" s="1" t="s">
        <v>123</v>
      </c>
      <c r="AH162" s="1" t="s">
        <v>74</v>
      </c>
      <c r="AI162" s="1">
        <v>2</v>
      </c>
      <c r="AJ162" s="3">
        <v>45740</v>
      </c>
      <c r="AK162" s="3">
        <v>0</v>
      </c>
      <c r="AL162" s="3">
        <v>45731</v>
      </c>
      <c r="AM162" s="3">
        <v>45738</v>
      </c>
      <c r="AN162" s="3">
        <v>45739</v>
      </c>
      <c r="AO162" s="3">
        <v>45739</v>
      </c>
      <c r="AP162" s="3">
        <v>45735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2466.9157333333337</v>
      </c>
    </row>
    <row r="163" spans="1:56" ht="28.5" customHeight="1" x14ac:dyDescent="0.45">
      <c r="A163" s="3">
        <v>45707</v>
      </c>
      <c r="B163" s="14" t="s">
        <v>442</v>
      </c>
      <c r="C163" s="9" t="s">
        <v>86</v>
      </c>
      <c r="D163" s="13" t="s">
        <v>433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329</v>
      </c>
      <c r="T163" s="12">
        <v>45741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298</v>
      </c>
      <c r="AG163" s="1" t="s">
        <v>123</v>
      </c>
      <c r="AH163" s="1" t="s">
        <v>74</v>
      </c>
      <c r="AI163" s="1">
        <v>2</v>
      </c>
      <c r="AJ163" s="3">
        <v>45741</v>
      </c>
      <c r="AK163" s="3">
        <v>0</v>
      </c>
      <c r="AL163" s="3">
        <v>45732</v>
      </c>
      <c r="AM163" s="3">
        <v>45739</v>
      </c>
      <c r="AN163" s="3">
        <v>45740</v>
      </c>
      <c r="AO163" s="3">
        <v>45740</v>
      </c>
      <c r="AP163" s="3">
        <v>45736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411.15262222222225</v>
      </c>
    </row>
    <row r="164" spans="1:56" ht="28.5" customHeight="1" x14ac:dyDescent="0.45">
      <c r="A164" s="3">
        <v>45707</v>
      </c>
      <c r="B164" s="14" t="s">
        <v>442</v>
      </c>
      <c r="C164" s="9" t="s">
        <v>86</v>
      </c>
      <c r="D164" s="13" t="s">
        <v>434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329</v>
      </c>
      <c r="T164" s="12">
        <v>45741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298</v>
      </c>
      <c r="AG164" s="1" t="s">
        <v>123</v>
      </c>
      <c r="AH164" s="1" t="s">
        <v>74</v>
      </c>
      <c r="AI164" s="1">
        <v>2</v>
      </c>
      <c r="AJ164" s="3">
        <v>45741</v>
      </c>
      <c r="AK164" s="3">
        <v>0</v>
      </c>
      <c r="AL164" s="3">
        <v>45732</v>
      </c>
      <c r="AM164" s="3">
        <v>45739</v>
      </c>
      <c r="AN164" s="3">
        <v>45740</v>
      </c>
      <c r="AO164" s="3">
        <v>45740</v>
      </c>
      <c r="AP164" s="3">
        <v>45736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45707</v>
      </c>
      <c r="B165" s="14" t="s">
        <v>442</v>
      </c>
      <c r="C165" s="9" t="s">
        <v>86</v>
      </c>
      <c r="D165" s="13" t="s">
        <v>379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329</v>
      </c>
      <c r="T165" s="12">
        <v>45741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298</v>
      </c>
      <c r="AG165" s="1" t="s">
        <v>124</v>
      </c>
      <c r="AH165" s="1" t="s">
        <v>74</v>
      </c>
      <c r="AI165" s="1">
        <v>2</v>
      </c>
      <c r="AJ165" s="3">
        <v>45741</v>
      </c>
      <c r="AK165" s="3">
        <v>0</v>
      </c>
      <c r="AL165" s="3">
        <v>45732</v>
      </c>
      <c r="AM165" s="3">
        <v>45739</v>
      </c>
      <c r="AN165" s="3">
        <v>45740</v>
      </c>
      <c r="AO165" s="3">
        <v>45740</v>
      </c>
      <c r="AP165" s="3">
        <v>45736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45731</v>
      </c>
      <c r="B166" s="14" t="s">
        <v>138</v>
      </c>
      <c r="C166" s="9" t="s">
        <v>86</v>
      </c>
      <c r="D166" s="13" t="s">
        <v>612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45741</v>
      </c>
      <c r="U166" s="11">
        <v>15000</v>
      </c>
      <c r="V166" s="10">
        <v>0</v>
      </c>
      <c r="W166" s="10">
        <v>15000</v>
      </c>
      <c r="X166" s="10">
        <v>0</v>
      </c>
      <c r="Y166" s="10">
        <v>15750</v>
      </c>
      <c r="Z166" s="9" t="s">
        <v>82</v>
      </c>
      <c r="AA166" s="8">
        <v>16135.350000000002</v>
      </c>
      <c r="AB166" s="8">
        <v>0</v>
      </c>
      <c r="AC166" s="8">
        <v>16135.350000000002</v>
      </c>
      <c r="AD166" s="8">
        <v>0</v>
      </c>
      <c r="AE166" s="8">
        <v>0</v>
      </c>
      <c r="AF166" s="8" t="s">
        <v>243</v>
      </c>
      <c r="AG166" s="1" t="s">
        <v>123</v>
      </c>
      <c r="AH166" s="1" t="s">
        <v>74</v>
      </c>
      <c r="AI166" s="1">
        <v>2</v>
      </c>
      <c r="AJ166" s="3">
        <v>45741</v>
      </c>
      <c r="AK166" s="3">
        <v>0</v>
      </c>
      <c r="AL166" s="3">
        <v>45732</v>
      </c>
      <c r="AM166" s="3">
        <v>45739</v>
      </c>
      <c r="AN166" s="3">
        <v>45740</v>
      </c>
      <c r="AO166" s="3">
        <v>45740</v>
      </c>
      <c r="AP166" s="3">
        <v>45736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1233.4578666666669</v>
      </c>
    </row>
    <row r="167" spans="1:56" ht="28.5" customHeight="1" x14ac:dyDescent="0.45">
      <c r="A167" s="3">
        <v>45731</v>
      </c>
      <c r="B167" s="14" t="s">
        <v>138</v>
      </c>
      <c r="C167" s="9" t="s">
        <v>86</v>
      </c>
      <c r="D167" s="13" t="s">
        <v>613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45741</v>
      </c>
      <c r="U167" s="11">
        <v>15000</v>
      </c>
      <c r="V167" s="10">
        <v>0</v>
      </c>
      <c r="W167" s="10">
        <v>15000</v>
      </c>
      <c r="X167" s="10">
        <v>0</v>
      </c>
      <c r="Y167" s="10">
        <v>15750</v>
      </c>
      <c r="Z167" s="9" t="s">
        <v>82</v>
      </c>
      <c r="AA167" s="8">
        <v>16135.350000000002</v>
      </c>
      <c r="AB167" s="8">
        <v>0</v>
      </c>
      <c r="AC167" s="8">
        <v>16135.350000000002</v>
      </c>
      <c r="AD167" s="8">
        <v>0</v>
      </c>
      <c r="AE167" s="8">
        <v>0</v>
      </c>
      <c r="AF167" s="8" t="s">
        <v>243</v>
      </c>
      <c r="AG167" s="1" t="s">
        <v>123</v>
      </c>
      <c r="AH167" s="1" t="s">
        <v>74</v>
      </c>
      <c r="AI167" s="1">
        <v>2</v>
      </c>
      <c r="AJ167" s="3">
        <v>45741</v>
      </c>
      <c r="AK167" s="3">
        <v>0</v>
      </c>
      <c r="AL167" s="3">
        <v>45732</v>
      </c>
      <c r="AM167" s="3">
        <v>45739</v>
      </c>
      <c r="AN167" s="3">
        <v>45740</v>
      </c>
      <c r="AO167" s="3">
        <v>45740</v>
      </c>
      <c r="AP167" s="3">
        <v>45736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1233.4578666666669</v>
      </c>
    </row>
    <row r="168" spans="1:56" ht="28.5" customHeight="1" x14ac:dyDescent="0.45">
      <c r="A168" s="3">
        <v>45721</v>
      </c>
      <c r="B168" s="14" t="s">
        <v>511</v>
      </c>
      <c r="C168" s="9" t="s">
        <v>73</v>
      </c>
      <c r="D168" s="13" t="s">
        <v>231</v>
      </c>
      <c r="E168" s="9">
        <v>20</v>
      </c>
      <c r="F168" s="9">
        <v>32</v>
      </c>
      <c r="G168" s="9" t="s">
        <v>60</v>
      </c>
      <c r="H168" s="9">
        <v>0</v>
      </c>
      <c r="I168" s="9">
        <v>72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156</v>
      </c>
      <c r="T168" s="12">
        <v>45743</v>
      </c>
      <c r="U168" s="11">
        <v>10000</v>
      </c>
      <c r="V168" s="10">
        <v>0</v>
      </c>
      <c r="W168" s="10">
        <v>10000</v>
      </c>
      <c r="X168" s="10">
        <v>10509</v>
      </c>
      <c r="Y168" s="10">
        <v>0</v>
      </c>
      <c r="Z168" s="9" t="s">
        <v>82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74</v>
      </c>
      <c r="AI168" s="1">
        <v>2</v>
      </c>
      <c r="AJ168" s="3">
        <v>45743</v>
      </c>
      <c r="AK168" s="3">
        <v>0</v>
      </c>
      <c r="AL168" s="3">
        <v>45734</v>
      </c>
      <c r="AM168" s="3">
        <v>45741</v>
      </c>
      <c r="AN168" s="3">
        <v>45742</v>
      </c>
      <c r="AO168" s="3">
        <v>45742</v>
      </c>
      <c r="AP168" s="3">
        <v>45738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8.5" customHeight="1" x14ac:dyDescent="0.45">
      <c r="A169" s="3">
        <v>45714</v>
      </c>
      <c r="B169" s="14" t="s">
        <v>459</v>
      </c>
      <c r="C169" s="9" t="s">
        <v>86</v>
      </c>
      <c r="D169" s="13" t="s">
        <v>381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329</v>
      </c>
      <c r="T169" s="12">
        <v>45743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82</v>
      </c>
      <c r="AA169" s="8">
        <v>53784.500000000007</v>
      </c>
      <c r="AB169" s="8">
        <v>0</v>
      </c>
      <c r="AC169" s="8">
        <v>53784.500000000007</v>
      </c>
      <c r="AD169" s="8">
        <v>0</v>
      </c>
      <c r="AE169" s="8">
        <v>0</v>
      </c>
      <c r="AF169" s="8" t="s">
        <v>432</v>
      </c>
      <c r="AG169" s="1" t="s">
        <v>123</v>
      </c>
      <c r="AH169" s="1" t="s">
        <v>74</v>
      </c>
      <c r="AI169" s="1">
        <v>2</v>
      </c>
      <c r="AJ169" s="3">
        <v>45743</v>
      </c>
      <c r="AK169" s="3">
        <v>0</v>
      </c>
      <c r="AL169" s="3">
        <v>45734</v>
      </c>
      <c r="AM169" s="3">
        <v>45741</v>
      </c>
      <c r="AN169" s="3">
        <v>45742</v>
      </c>
      <c r="AO169" s="3">
        <v>45742</v>
      </c>
      <c r="AP169" s="3">
        <v>45738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4111.5262222222227</v>
      </c>
    </row>
    <row r="170" spans="1:56" ht="28.5" customHeight="1" x14ac:dyDescent="0.45">
      <c r="A170" s="3">
        <v>45721</v>
      </c>
      <c r="B170" s="14" t="s">
        <v>520</v>
      </c>
      <c r="C170" s="9" t="s">
        <v>152</v>
      </c>
      <c r="D170" s="13" t="s">
        <v>293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45743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10477.5</v>
      </c>
      <c r="AB170" s="8">
        <v>0</v>
      </c>
      <c r="AC170" s="8">
        <v>10477.5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>
        <v>45743</v>
      </c>
      <c r="AK170" s="3">
        <v>0</v>
      </c>
      <c r="AL170" s="3">
        <v>45734</v>
      </c>
      <c r="AM170" s="3">
        <v>45741</v>
      </c>
      <c r="AN170" s="3">
        <v>45742</v>
      </c>
      <c r="AO170" s="3">
        <v>45742</v>
      </c>
      <c r="AP170" s="3">
        <v>45738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800.9466666666666</v>
      </c>
    </row>
    <row r="171" spans="1:56" ht="28.5" customHeight="1" x14ac:dyDescent="0.45">
      <c r="A171" s="3">
        <v>45724</v>
      </c>
      <c r="B171" s="14" t="s">
        <v>589</v>
      </c>
      <c r="C171" s="9" t="s">
        <v>86</v>
      </c>
      <c r="D171" s="13" t="s">
        <v>322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45744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82</v>
      </c>
      <c r="AA171" s="8">
        <v>21513.800000000003</v>
      </c>
      <c r="AB171" s="8">
        <v>0</v>
      </c>
      <c r="AC171" s="8">
        <v>21513.800000000003</v>
      </c>
      <c r="AD171" s="8">
        <v>0</v>
      </c>
      <c r="AE171" s="8">
        <v>0</v>
      </c>
      <c r="AF171" s="8" t="s">
        <v>436</v>
      </c>
      <c r="AG171" s="1" t="s">
        <v>123</v>
      </c>
      <c r="AH171" s="1" t="s">
        <v>74</v>
      </c>
      <c r="AI171" s="1">
        <v>2</v>
      </c>
      <c r="AJ171" s="3">
        <v>45744</v>
      </c>
      <c r="AK171" s="3">
        <v>0</v>
      </c>
      <c r="AL171" s="3">
        <v>45735</v>
      </c>
      <c r="AM171" s="3">
        <v>45742</v>
      </c>
      <c r="AN171" s="3">
        <v>45743</v>
      </c>
      <c r="AO171" s="3">
        <v>45743</v>
      </c>
      <c r="AP171" s="3">
        <v>45739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1644.610488888889</v>
      </c>
    </row>
    <row r="172" spans="1:56" ht="28.5" customHeight="1" x14ac:dyDescent="0.45">
      <c r="A172" s="3">
        <v>45720</v>
      </c>
      <c r="B172" s="14" t="s">
        <v>506</v>
      </c>
      <c r="C172" s="9" t="s">
        <v>86</v>
      </c>
      <c r="D172" s="13" t="s">
        <v>405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45744</v>
      </c>
      <c r="U172" s="11">
        <v>25000</v>
      </c>
      <c r="V172" s="10">
        <v>0</v>
      </c>
      <c r="W172" s="10">
        <v>25000</v>
      </c>
      <c r="X172" s="10">
        <v>0</v>
      </c>
      <c r="Y172" s="10">
        <v>26250</v>
      </c>
      <c r="Z172" s="9" t="s">
        <v>82</v>
      </c>
      <c r="AA172" s="8">
        <v>26892.250000000004</v>
      </c>
      <c r="AB172" s="8">
        <v>0</v>
      </c>
      <c r="AC172" s="8">
        <v>26892.250000000004</v>
      </c>
      <c r="AD172" s="8">
        <v>0</v>
      </c>
      <c r="AE172" s="8">
        <v>0</v>
      </c>
      <c r="AF172" s="8" t="s">
        <v>432</v>
      </c>
      <c r="AG172" s="1" t="s">
        <v>123</v>
      </c>
      <c r="AH172" s="1" t="s">
        <v>74</v>
      </c>
      <c r="AI172" s="1">
        <v>2</v>
      </c>
      <c r="AJ172" s="3">
        <v>45744</v>
      </c>
      <c r="AK172" s="3">
        <v>0</v>
      </c>
      <c r="AL172" s="3">
        <v>45735</v>
      </c>
      <c r="AM172" s="3">
        <v>45742</v>
      </c>
      <c r="AN172" s="3">
        <v>45743</v>
      </c>
      <c r="AO172" s="3">
        <v>45743</v>
      </c>
      <c r="AP172" s="3">
        <v>45739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2055.7631111111114</v>
      </c>
    </row>
    <row r="173" spans="1:56" ht="28.5" customHeight="1" x14ac:dyDescent="0.45">
      <c r="A173" s="3">
        <v>45721</v>
      </c>
      <c r="B173" s="14" t="s">
        <v>521</v>
      </c>
      <c r="C173" s="9" t="s">
        <v>152</v>
      </c>
      <c r="D173" s="13" t="s">
        <v>289</v>
      </c>
      <c r="E173" s="9">
        <v>20</v>
      </c>
      <c r="F173" s="9">
        <v>36</v>
      </c>
      <c r="G173" s="9" t="s">
        <v>60</v>
      </c>
      <c r="H173" s="9">
        <v>0</v>
      </c>
      <c r="I173" s="9">
        <v>78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112</v>
      </c>
      <c r="T173" s="12">
        <v>45744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82</v>
      </c>
      <c r="AA173" s="8">
        <v>20955</v>
      </c>
      <c r="AB173" s="8">
        <v>0</v>
      </c>
      <c r="AC173" s="8">
        <v>20955</v>
      </c>
      <c r="AD173" s="8">
        <v>0</v>
      </c>
      <c r="AE173" s="8">
        <v>0</v>
      </c>
      <c r="AF173" s="8">
        <v>0</v>
      </c>
      <c r="AG173" s="1" t="s">
        <v>123</v>
      </c>
      <c r="AH173" s="1" t="s">
        <v>74</v>
      </c>
      <c r="AI173" s="1">
        <v>2</v>
      </c>
      <c r="AJ173" s="3">
        <v>45744</v>
      </c>
      <c r="AK173" s="3">
        <v>0</v>
      </c>
      <c r="AL173" s="3">
        <v>45735</v>
      </c>
      <c r="AM173" s="3">
        <v>45742</v>
      </c>
      <c r="AN173" s="3">
        <v>45743</v>
      </c>
      <c r="AO173" s="3">
        <v>45743</v>
      </c>
      <c r="AP173" s="3">
        <v>45739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1601.8933333333332</v>
      </c>
    </row>
    <row r="174" spans="1:56" ht="28.5" customHeight="1" x14ac:dyDescent="0.45">
      <c r="A174" s="3">
        <v>45721</v>
      </c>
      <c r="B174" s="14" t="s">
        <v>522</v>
      </c>
      <c r="C174" s="9" t="s">
        <v>152</v>
      </c>
      <c r="D174" s="13" t="s">
        <v>491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112</v>
      </c>
      <c r="T174" s="12">
        <v>45744</v>
      </c>
      <c r="U174" s="11">
        <v>10503</v>
      </c>
      <c r="V174" s="10">
        <v>0</v>
      </c>
      <c r="W174" s="10">
        <v>10503</v>
      </c>
      <c r="X174" s="10">
        <v>0</v>
      </c>
      <c r="Y174" s="10">
        <v>11028.15</v>
      </c>
      <c r="Z174" s="9" t="s">
        <v>82</v>
      </c>
      <c r="AA174" s="8">
        <v>11004.518250000001</v>
      </c>
      <c r="AB174" s="8">
        <v>0</v>
      </c>
      <c r="AC174" s="8">
        <v>11004.518250000001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74</v>
      </c>
      <c r="AI174" s="1">
        <v>2</v>
      </c>
      <c r="AJ174" s="3">
        <v>45744</v>
      </c>
      <c r="AK174" s="3">
        <v>0</v>
      </c>
      <c r="AL174" s="3">
        <v>45735</v>
      </c>
      <c r="AM174" s="3">
        <v>45742</v>
      </c>
      <c r="AN174" s="3">
        <v>45743</v>
      </c>
      <c r="AO174" s="3">
        <v>45743</v>
      </c>
      <c r="AP174" s="3">
        <v>45739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841.23428400000012</v>
      </c>
    </row>
    <row r="175" spans="1:56" ht="28.5" customHeight="1" x14ac:dyDescent="0.45">
      <c r="A175" s="3">
        <v>45724</v>
      </c>
      <c r="B175" s="14" t="s">
        <v>590</v>
      </c>
      <c r="C175" s="9" t="s">
        <v>86</v>
      </c>
      <c r="D175" s="13" t="s">
        <v>526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45744</v>
      </c>
      <c r="U175" s="11">
        <v>7000</v>
      </c>
      <c r="V175" s="10">
        <v>0</v>
      </c>
      <c r="W175" s="10">
        <v>7000</v>
      </c>
      <c r="X175" s="10">
        <v>0</v>
      </c>
      <c r="Y175" s="10">
        <v>7350</v>
      </c>
      <c r="Z175" s="9" t="s">
        <v>82</v>
      </c>
      <c r="AA175" s="8">
        <v>7529.8300000000008</v>
      </c>
      <c r="AB175" s="8">
        <v>0</v>
      </c>
      <c r="AC175" s="8">
        <v>7529.8300000000008</v>
      </c>
      <c r="AD175" s="8">
        <v>0</v>
      </c>
      <c r="AE175" s="8">
        <v>0</v>
      </c>
      <c r="AF175" s="8" t="s">
        <v>436</v>
      </c>
      <c r="AG175" s="1" t="s">
        <v>123</v>
      </c>
      <c r="AH175" s="1" t="s">
        <v>74</v>
      </c>
      <c r="AI175" s="1">
        <v>2</v>
      </c>
      <c r="AJ175" s="3">
        <v>45744</v>
      </c>
      <c r="AK175" s="3">
        <v>0</v>
      </c>
      <c r="AL175" s="3">
        <v>45735</v>
      </c>
      <c r="AM175" s="3">
        <v>45742</v>
      </c>
      <c r="AN175" s="3">
        <v>45743</v>
      </c>
      <c r="AO175" s="3">
        <v>45743</v>
      </c>
      <c r="AP175" s="3">
        <v>45739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575.61367111111122</v>
      </c>
    </row>
    <row r="176" spans="1:56" ht="28.5" customHeight="1" x14ac:dyDescent="0.45">
      <c r="A176" s="3">
        <v>45724</v>
      </c>
      <c r="B176" s="14" t="s">
        <v>590</v>
      </c>
      <c r="C176" s="9" t="s">
        <v>86</v>
      </c>
      <c r="D176" s="13" t="s">
        <v>527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45744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82</v>
      </c>
      <c r="AA176" s="8">
        <v>32270.700000000004</v>
      </c>
      <c r="AB176" s="8">
        <v>0</v>
      </c>
      <c r="AC176" s="8">
        <v>32270.700000000004</v>
      </c>
      <c r="AD176" s="8">
        <v>0</v>
      </c>
      <c r="AE176" s="8">
        <v>0</v>
      </c>
      <c r="AF176" s="8" t="s">
        <v>436</v>
      </c>
      <c r="AG176" s="1" t="s">
        <v>123</v>
      </c>
      <c r="AH176" s="1" t="s">
        <v>74</v>
      </c>
      <c r="AI176" s="1">
        <v>2</v>
      </c>
      <c r="AJ176" s="3">
        <v>45744</v>
      </c>
      <c r="AK176" s="3">
        <v>0</v>
      </c>
      <c r="AL176" s="3">
        <v>45735</v>
      </c>
      <c r="AM176" s="3">
        <v>45742</v>
      </c>
      <c r="AN176" s="3">
        <v>45743</v>
      </c>
      <c r="AO176" s="3">
        <v>45743</v>
      </c>
      <c r="AP176" s="3">
        <v>45739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2466.9157333333337</v>
      </c>
    </row>
    <row r="177" spans="1:56" ht="28.5" customHeight="1" x14ac:dyDescent="0.45">
      <c r="A177" s="3">
        <v>45721</v>
      </c>
      <c r="B177" s="14" t="s">
        <v>522</v>
      </c>
      <c r="C177" s="9" t="s">
        <v>152</v>
      </c>
      <c r="D177" s="13" t="s">
        <v>491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112</v>
      </c>
      <c r="T177" s="12">
        <v>45744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82</v>
      </c>
      <c r="AA177" s="8">
        <v>10477.5</v>
      </c>
      <c r="AB177" s="8">
        <v>0</v>
      </c>
      <c r="AC177" s="8">
        <v>10477.5</v>
      </c>
      <c r="AD177" s="8">
        <v>0</v>
      </c>
      <c r="AE177" s="8">
        <v>0</v>
      </c>
      <c r="AF177" s="8">
        <v>0</v>
      </c>
      <c r="AG177" s="1" t="s">
        <v>123</v>
      </c>
      <c r="AH177" s="1" t="s">
        <v>74</v>
      </c>
      <c r="AI177" s="1">
        <v>2</v>
      </c>
      <c r="AJ177" s="3">
        <v>45744</v>
      </c>
      <c r="AK177" s="3">
        <v>0</v>
      </c>
      <c r="AL177" s="3">
        <v>45735</v>
      </c>
      <c r="AM177" s="3">
        <v>45742</v>
      </c>
      <c r="AN177" s="3">
        <v>45743</v>
      </c>
      <c r="AO177" s="3">
        <v>45743</v>
      </c>
      <c r="AP177" s="3">
        <v>45739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800.9466666666666</v>
      </c>
    </row>
    <row r="178" spans="1:56" ht="28.5" customHeight="1" x14ac:dyDescent="0.45">
      <c r="A178" s="3">
        <v>45724</v>
      </c>
      <c r="B178" s="14" t="s">
        <v>591</v>
      </c>
      <c r="C178" s="9" t="s">
        <v>86</v>
      </c>
      <c r="D178" s="13" t="s">
        <v>528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45747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82</v>
      </c>
      <c r="AA178" s="8">
        <v>21513.800000000003</v>
      </c>
      <c r="AB178" s="8">
        <v>0</v>
      </c>
      <c r="AC178" s="8">
        <v>21513.800000000003</v>
      </c>
      <c r="AD178" s="8">
        <v>0</v>
      </c>
      <c r="AE178" s="8">
        <v>0</v>
      </c>
      <c r="AF178" s="8" t="s">
        <v>436</v>
      </c>
      <c r="AG178" s="1" t="s">
        <v>123</v>
      </c>
      <c r="AH178" s="1" t="s">
        <v>74</v>
      </c>
      <c r="AI178" s="1">
        <v>2</v>
      </c>
      <c r="AJ178" s="3">
        <v>45747</v>
      </c>
      <c r="AK178" s="3">
        <v>0</v>
      </c>
      <c r="AL178" s="3">
        <v>45738</v>
      </c>
      <c r="AM178" s="3">
        <v>45745</v>
      </c>
      <c r="AN178" s="3">
        <v>45746</v>
      </c>
      <c r="AO178" s="3">
        <v>45746</v>
      </c>
      <c r="AP178" s="3">
        <v>45742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1644.610488888889</v>
      </c>
    </row>
    <row r="179" spans="1:56" ht="28.5" customHeight="1" x14ac:dyDescent="0.45">
      <c r="A179" s="3">
        <v>45724</v>
      </c>
      <c r="B179" s="14" t="s">
        <v>591</v>
      </c>
      <c r="C179" s="9" t="s">
        <v>86</v>
      </c>
      <c r="D179" s="13" t="s">
        <v>269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45747</v>
      </c>
      <c r="U179" s="11">
        <v>15000</v>
      </c>
      <c r="V179" s="10">
        <v>0</v>
      </c>
      <c r="W179" s="10">
        <v>15000</v>
      </c>
      <c r="X179" s="10">
        <v>0</v>
      </c>
      <c r="Y179" s="10">
        <v>15750</v>
      </c>
      <c r="Z179" s="9" t="s">
        <v>82</v>
      </c>
      <c r="AA179" s="8">
        <v>16135.350000000002</v>
      </c>
      <c r="AB179" s="8">
        <v>0</v>
      </c>
      <c r="AC179" s="8">
        <v>16135.350000000002</v>
      </c>
      <c r="AD179" s="8">
        <v>0</v>
      </c>
      <c r="AE179" s="8">
        <v>0</v>
      </c>
      <c r="AF179" s="8" t="s">
        <v>436</v>
      </c>
      <c r="AG179" s="1" t="s">
        <v>123</v>
      </c>
      <c r="AH179" s="1" t="s">
        <v>74</v>
      </c>
      <c r="AI179" s="1">
        <v>2</v>
      </c>
      <c r="AJ179" s="3">
        <v>45747</v>
      </c>
      <c r="AK179" s="3">
        <v>0</v>
      </c>
      <c r="AL179" s="3">
        <v>45738</v>
      </c>
      <c r="AM179" s="3">
        <v>45745</v>
      </c>
      <c r="AN179" s="3">
        <v>45746</v>
      </c>
      <c r="AO179" s="3">
        <v>45746</v>
      </c>
      <c r="AP179" s="3">
        <v>45742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1233.4578666666669</v>
      </c>
    </row>
    <row r="180" spans="1:56" ht="28.5" customHeight="1" x14ac:dyDescent="0.45">
      <c r="A180" s="3">
        <v>45724</v>
      </c>
      <c r="B180" s="14" t="s">
        <v>591</v>
      </c>
      <c r="C180" s="9" t="s">
        <v>86</v>
      </c>
      <c r="D180" s="13" t="s">
        <v>529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45747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82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0</v>
      </c>
      <c r="AF180" s="8" t="s">
        <v>436</v>
      </c>
      <c r="AG180" s="1" t="s">
        <v>123</v>
      </c>
      <c r="AH180" s="1" t="s">
        <v>74</v>
      </c>
      <c r="AI180" s="1">
        <v>2</v>
      </c>
      <c r="AJ180" s="3">
        <v>45747</v>
      </c>
      <c r="AK180" s="3">
        <v>0</v>
      </c>
      <c r="AL180" s="3">
        <v>45738</v>
      </c>
      <c r="AM180" s="3">
        <v>45745</v>
      </c>
      <c r="AN180" s="3">
        <v>45746</v>
      </c>
      <c r="AO180" s="3">
        <v>45746</v>
      </c>
      <c r="AP180" s="3">
        <v>45742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822.3052444444445</v>
      </c>
    </row>
    <row r="181" spans="1:56" ht="28.5" customHeight="1" x14ac:dyDescent="0.45">
      <c r="A181" s="3">
        <v>45724</v>
      </c>
      <c r="B181" s="14" t="s">
        <v>592</v>
      </c>
      <c r="C181" s="9" t="s">
        <v>86</v>
      </c>
      <c r="D181" s="13" t="s">
        <v>268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45747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82</v>
      </c>
      <c r="AA181" s="8">
        <v>21513.800000000003</v>
      </c>
      <c r="AB181" s="8">
        <v>0</v>
      </c>
      <c r="AC181" s="8">
        <v>21513.800000000003</v>
      </c>
      <c r="AD181" s="8">
        <v>0</v>
      </c>
      <c r="AE181" s="8">
        <v>0</v>
      </c>
      <c r="AF181" s="8" t="s">
        <v>436</v>
      </c>
      <c r="AG181" s="1" t="s">
        <v>123</v>
      </c>
      <c r="AH181" s="1" t="s">
        <v>74</v>
      </c>
      <c r="AI181" s="1">
        <v>2</v>
      </c>
      <c r="AJ181" s="3">
        <v>45747</v>
      </c>
      <c r="AK181" s="3">
        <v>0</v>
      </c>
      <c r="AL181" s="3">
        <v>45738</v>
      </c>
      <c r="AM181" s="3">
        <v>45745</v>
      </c>
      <c r="AN181" s="3">
        <v>45746</v>
      </c>
      <c r="AO181" s="3">
        <v>45746</v>
      </c>
      <c r="AP181" s="3">
        <v>45742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1644.610488888889</v>
      </c>
    </row>
    <row r="182" spans="1:56" ht="28.5" customHeight="1" x14ac:dyDescent="0.45">
      <c r="A182" s="3">
        <v>45722</v>
      </c>
      <c r="B182" s="14" t="s">
        <v>530</v>
      </c>
      <c r="C182" s="9" t="s">
        <v>86</v>
      </c>
      <c r="D182" s="13" t="s">
        <v>321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45747</v>
      </c>
      <c r="U182" s="11">
        <v>30000</v>
      </c>
      <c r="V182" s="10">
        <v>0</v>
      </c>
      <c r="W182" s="10">
        <v>30000</v>
      </c>
      <c r="X182" s="10">
        <v>0</v>
      </c>
      <c r="Y182" s="10">
        <v>31500</v>
      </c>
      <c r="Z182" s="9" t="s">
        <v>82</v>
      </c>
      <c r="AA182" s="8">
        <v>32270.700000000004</v>
      </c>
      <c r="AB182" s="8">
        <v>0</v>
      </c>
      <c r="AC182" s="8">
        <v>32270.700000000004</v>
      </c>
      <c r="AD182" s="8">
        <v>0</v>
      </c>
      <c r="AE182" s="8">
        <v>0</v>
      </c>
      <c r="AF182" s="8" t="s">
        <v>436</v>
      </c>
      <c r="AG182" s="1" t="s">
        <v>123</v>
      </c>
      <c r="AH182" s="1" t="s">
        <v>74</v>
      </c>
      <c r="AI182" s="1">
        <v>2</v>
      </c>
      <c r="AJ182" s="3">
        <v>45747</v>
      </c>
      <c r="AK182" s="3">
        <v>0</v>
      </c>
      <c r="AL182" s="3">
        <v>45738</v>
      </c>
      <c r="AM182" s="3">
        <v>45745</v>
      </c>
      <c r="AN182" s="3">
        <v>45746</v>
      </c>
      <c r="AO182" s="3">
        <v>45746</v>
      </c>
      <c r="AP182" s="3">
        <v>45742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2466.9157333333337</v>
      </c>
    </row>
    <row r="183" spans="1:56" ht="28.5" customHeight="1" x14ac:dyDescent="0.45">
      <c r="A183" s="3">
        <v>45723</v>
      </c>
      <c r="B183" s="14" t="s">
        <v>552</v>
      </c>
      <c r="C183" s="9" t="s">
        <v>86</v>
      </c>
      <c r="D183" s="13" t="s">
        <v>435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45747</v>
      </c>
      <c r="U183" s="11">
        <v>40000</v>
      </c>
      <c r="V183" s="10">
        <v>0</v>
      </c>
      <c r="W183" s="10">
        <v>40000</v>
      </c>
      <c r="X183" s="10">
        <v>0</v>
      </c>
      <c r="Y183" s="10">
        <v>42000</v>
      </c>
      <c r="Z183" s="9" t="s">
        <v>82</v>
      </c>
      <c r="AA183" s="8">
        <v>43027.600000000006</v>
      </c>
      <c r="AB183" s="8">
        <v>0</v>
      </c>
      <c r="AC183" s="8">
        <v>43027.600000000006</v>
      </c>
      <c r="AD183" s="8">
        <v>0</v>
      </c>
      <c r="AE183" s="8">
        <v>0</v>
      </c>
      <c r="AF183" s="8" t="s">
        <v>436</v>
      </c>
      <c r="AG183" s="1" t="s">
        <v>123</v>
      </c>
      <c r="AH183" s="1" t="s">
        <v>74</v>
      </c>
      <c r="AI183" s="1">
        <v>2</v>
      </c>
      <c r="AJ183" s="3">
        <v>45747</v>
      </c>
      <c r="AK183" s="3">
        <v>0</v>
      </c>
      <c r="AL183" s="3">
        <v>45738</v>
      </c>
      <c r="AM183" s="3">
        <v>45745</v>
      </c>
      <c r="AN183" s="3">
        <v>45746</v>
      </c>
      <c r="AO183" s="3">
        <v>45746</v>
      </c>
      <c r="AP183" s="3">
        <v>45742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3289.220977777778</v>
      </c>
    </row>
    <row r="184" spans="1:56" ht="28.5" customHeight="1" x14ac:dyDescent="0.45">
      <c r="A184" s="3">
        <v>45724</v>
      </c>
      <c r="B184" s="14" t="s">
        <v>593</v>
      </c>
      <c r="C184" s="9" t="s">
        <v>86</v>
      </c>
      <c r="D184" s="13" t="s">
        <v>328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329</v>
      </c>
      <c r="T184" s="12">
        <v>45748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82</v>
      </c>
      <c r="AA184" s="8">
        <v>21513.800000000003</v>
      </c>
      <c r="AB184" s="8">
        <v>0</v>
      </c>
      <c r="AC184" s="8">
        <v>21513.800000000003</v>
      </c>
      <c r="AD184" s="8">
        <v>0</v>
      </c>
      <c r="AE184" s="8">
        <v>0</v>
      </c>
      <c r="AF184" s="8" t="s">
        <v>298</v>
      </c>
      <c r="AG184" s="1" t="s">
        <v>123</v>
      </c>
      <c r="AH184" s="1" t="s">
        <v>74</v>
      </c>
      <c r="AI184" s="1">
        <v>2</v>
      </c>
      <c r="AJ184" s="3">
        <v>45748</v>
      </c>
      <c r="AK184" s="3">
        <v>0</v>
      </c>
      <c r="AL184" s="3">
        <v>45739</v>
      </c>
      <c r="AM184" s="3">
        <v>45746</v>
      </c>
      <c r="AN184" s="3">
        <v>45747</v>
      </c>
      <c r="AO184" s="3">
        <v>45747</v>
      </c>
      <c r="AP184" s="3">
        <v>45743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1644.610488888889</v>
      </c>
    </row>
    <row r="185" spans="1:56" ht="28.5" customHeight="1" x14ac:dyDescent="0.45">
      <c r="A185" s="3">
        <v>45721</v>
      </c>
      <c r="B185" s="14" t="s">
        <v>520</v>
      </c>
      <c r="C185" s="9" t="s">
        <v>152</v>
      </c>
      <c r="D185" s="13" t="s">
        <v>293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112</v>
      </c>
      <c r="T185" s="12">
        <v>45748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10477.5</v>
      </c>
      <c r="AB185" s="8">
        <v>0</v>
      </c>
      <c r="AC185" s="8">
        <v>10477.5</v>
      </c>
      <c r="AD185" s="8">
        <v>0</v>
      </c>
      <c r="AE185" s="8">
        <v>0</v>
      </c>
      <c r="AF185" s="8">
        <v>0</v>
      </c>
      <c r="AG185" s="1" t="s">
        <v>123</v>
      </c>
      <c r="AH185" s="1" t="s">
        <v>74</v>
      </c>
      <c r="AI185" s="1">
        <v>2</v>
      </c>
      <c r="AJ185" s="3">
        <v>45748</v>
      </c>
      <c r="AK185" s="3">
        <v>0</v>
      </c>
      <c r="AL185" s="3">
        <v>45739</v>
      </c>
      <c r="AM185" s="3">
        <v>45746</v>
      </c>
      <c r="AN185" s="3">
        <v>45747</v>
      </c>
      <c r="AO185" s="3">
        <v>45747</v>
      </c>
      <c r="AP185" s="3">
        <v>45743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800.9466666666666</v>
      </c>
    </row>
    <row r="186" spans="1:56" ht="28.5" customHeight="1" x14ac:dyDescent="0.45">
      <c r="A186" s="3">
        <v>45721</v>
      </c>
      <c r="B186" s="14" t="s">
        <v>521</v>
      </c>
      <c r="C186" s="9" t="s">
        <v>152</v>
      </c>
      <c r="D186" s="13" t="s">
        <v>289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112</v>
      </c>
      <c r="T186" s="12">
        <v>45748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82</v>
      </c>
      <c r="AA186" s="8">
        <v>20955</v>
      </c>
      <c r="AB186" s="8">
        <v>0</v>
      </c>
      <c r="AC186" s="8">
        <v>20955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74</v>
      </c>
      <c r="AI186" s="1">
        <v>2</v>
      </c>
      <c r="AJ186" s="3">
        <v>45748</v>
      </c>
      <c r="AK186" s="3">
        <v>0</v>
      </c>
      <c r="AL186" s="3">
        <v>45739</v>
      </c>
      <c r="AM186" s="3">
        <v>45746</v>
      </c>
      <c r="AN186" s="3">
        <v>45747</v>
      </c>
      <c r="AO186" s="3">
        <v>45747</v>
      </c>
      <c r="AP186" s="3">
        <v>45743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1601.8933333333332</v>
      </c>
    </row>
    <row r="187" spans="1:56" ht="28.5" customHeight="1" x14ac:dyDescent="0.45">
      <c r="A187" s="3">
        <v>45731</v>
      </c>
      <c r="B187" s="14" t="s">
        <v>138</v>
      </c>
      <c r="C187" s="9" t="s">
        <v>86</v>
      </c>
      <c r="D187" s="13" t="s">
        <v>615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232</v>
      </c>
      <c r="T187" s="12">
        <v>45749</v>
      </c>
      <c r="U187" s="11">
        <v>15000</v>
      </c>
      <c r="V187" s="10">
        <v>0</v>
      </c>
      <c r="W187" s="10">
        <v>15000</v>
      </c>
      <c r="X187" s="10">
        <v>0</v>
      </c>
      <c r="Y187" s="10">
        <v>15750</v>
      </c>
      <c r="Z187" s="9" t="s">
        <v>82</v>
      </c>
      <c r="AA187" s="8">
        <v>16135.350000000002</v>
      </c>
      <c r="AB187" s="8">
        <v>0</v>
      </c>
      <c r="AC187" s="8">
        <v>16135.350000000002</v>
      </c>
      <c r="AD187" s="8">
        <v>0</v>
      </c>
      <c r="AE187" s="8">
        <v>0</v>
      </c>
      <c r="AF187" s="8" t="s">
        <v>243</v>
      </c>
      <c r="AG187" s="1" t="s">
        <v>123</v>
      </c>
      <c r="AH187" s="1" t="s">
        <v>74</v>
      </c>
      <c r="AI187" s="1">
        <v>2</v>
      </c>
      <c r="AJ187" s="3">
        <v>45749</v>
      </c>
      <c r="AK187" s="3">
        <v>0</v>
      </c>
      <c r="AL187" s="3">
        <v>45740</v>
      </c>
      <c r="AM187" s="3">
        <v>45747</v>
      </c>
      <c r="AN187" s="3">
        <v>45748</v>
      </c>
      <c r="AO187" s="3">
        <v>45748</v>
      </c>
      <c r="AP187" s="3">
        <v>45744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1233.4578666666669</v>
      </c>
    </row>
    <row r="188" spans="1:56" ht="28.5" customHeight="1" x14ac:dyDescent="0.45">
      <c r="A188" s="3">
        <v>45731</v>
      </c>
      <c r="B188" s="14" t="s">
        <v>138</v>
      </c>
      <c r="C188" s="9" t="s">
        <v>86</v>
      </c>
      <c r="D188" s="13" t="s">
        <v>619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45749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82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 t="s">
        <v>243</v>
      </c>
      <c r="AG188" s="1" t="s">
        <v>123</v>
      </c>
      <c r="AH188" s="1" t="s">
        <v>74</v>
      </c>
      <c r="AI188" s="1">
        <v>2</v>
      </c>
      <c r="AJ188" s="3">
        <v>45749</v>
      </c>
      <c r="AK188" s="3">
        <v>0</v>
      </c>
      <c r="AL188" s="3">
        <v>45740</v>
      </c>
      <c r="AM188" s="3">
        <v>45747</v>
      </c>
      <c r="AN188" s="3">
        <v>45748</v>
      </c>
      <c r="AO188" s="3">
        <v>45748</v>
      </c>
      <c r="AP188" s="3">
        <v>45744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411.15262222222225</v>
      </c>
    </row>
    <row r="189" spans="1:56" ht="28.5" customHeight="1" x14ac:dyDescent="0.45">
      <c r="A189" s="3">
        <v>45731</v>
      </c>
      <c r="B189" s="14" t="s">
        <v>138</v>
      </c>
      <c r="C189" s="9" t="s">
        <v>86</v>
      </c>
      <c r="D189" s="13" t="s">
        <v>620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45749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82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 t="s">
        <v>243</v>
      </c>
      <c r="AG189" s="1" t="s">
        <v>123</v>
      </c>
      <c r="AH189" s="1" t="s">
        <v>74</v>
      </c>
      <c r="AI189" s="1">
        <v>2</v>
      </c>
      <c r="AJ189" s="3">
        <v>45749</v>
      </c>
      <c r="AK189" s="3">
        <v>0</v>
      </c>
      <c r="AL189" s="3">
        <v>45740</v>
      </c>
      <c r="AM189" s="3">
        <v>45747</v>
      </c>
      <c r="AN189" s="3">
        <v>45748</v>
      </c>
      <c r="AO189" s="3">
        <v>45748</v>
      </c>
      <c r="AP189" s="3">
        <v>45744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822.3052444444445</v>
      </c>
    </row>
    <row r="190" spans="1:56" ht="28.5" customHeight="1" x14ac:dyDescent="0.45">
      <c r="A190" s="3">
        <v>45731</v>
      </c>
      <c r="B190" s="14" t="s">
        <v>138</v>
      </c>
      <c r="C190" s="9" t="s">
        <v>86</v>
      </c>
      <c r="D190" s="13" t="s">
        <v>621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45749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82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 t="s">
        <v>243</v>
      </c>
      <c r="AG190" s="1" t="s">
        <v>123</v>
      </c>
      <c r="AH190" s="1" t="s">
        <v>74</v>
      </c>
      <c r="AI190" s="1">
        <v>2</v>
      </c>
      <c r="AJ190" s="3">
        <v>45749</v>
      </c>
      <c r="AK190" s="3">
        <v>0</v>
      </c>
      <c r="AL190" s="3">
        <v>45740</v>
      </c>
      <c r="AM190" s="3">
        <v>45747</v>
      </c>
      <c r="AN190" s="3">
        <v>45748</v>
      </c>
      <c r="AO190" s="3">
        <v>45748</v>
      </c>
      <c r="AP190" s="3">
        <v>45744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822.3052444444445</v>
      </c>
    </row>
    <row r="191" spans="1:56" ht="28.5" customHeight="1" x14ac:dyDescent="0.45">
      <c r="A191" s="3">
        <v>45724</v>
      </c>
      <c r="B191" s="14" t="s">
        <v>593</v>
      </c>
      <c r="C191" s="9" t="s">
        <v>86</v>
      </c>
      <c r="D191" s="13" t="s">
        <v>527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329</v>
      </c>
      <c r="T191" s="12">
        <v>45750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298</v>
      </c>
      <c r="AG191" s="1" t="s">
        <v>123</v>
      </c>
      <c r="AH191" s="1" t="s">
        <v>74</v>
      </c>
      <c r="AI191" s="1">
        <v>2</v>
      </c>
      <c r="AJ191" s="3">
        <v>45750</v>
      </c>
      <c r="AK191" s="3">
        <v>0</v>
      </c>
      <c r="AL191" s="3">
        <v>45741</v>
      </c>
      <c r="AM191" s="3">
        <v>45748</v>
      </c>
      <c r="AN191" s="3">
        <v>45749</v>
      </c>
      <c r="AO191" s="3">
        <v>45749</v>
      </c>
      <c r="AP191" s="3">
        <v>45745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822.3052444444445</v>
      </c>
    </row>
    <row r="192" spans="1:56" ht="28.5" customHeight="1" x14ac:dyDescent="0.45">
      <c r="A192" s="3">
        <v>45722</v>
      </c>
      <c r="B192" s="14" t="s">
        <v>531</v>
      </c>
      <c r="C192" s="9" t="s">
        <v>86</v>
      </c>
      <c r="D192" s="13" t="s">
        <v>321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45750</v>
      </c>
      <c r="U192" s="11">
        <v>40000</v>
      </c>
      <c r="V192" s="10">
        <v>0</v>
      </c>
      <c r="W192" s="10">
        <v>40000</v>
      </c>
      <c r="X192" s="10">
        <v>0</v>
      </c>
      <c r="Y192" s="10">
        <v>42000</v>
      </c>
      <c r="Z192" s="9" t="s">
        <v>82</v>
      </c>
      <c r="AA192" s="8">
        <v>43027.600000000006</v>
      </c>
      <c r="AB192" s="8">
        <v>0</v>
      </c>
      <c r="AC192" s="8">
        <v>43027.600000000006</v>
      </c>
      <c r="AD192" s="8">
        <v>0</v>
      </c>
      <c r="AE192" s="8">
        <v>0</v>
      </c>
      <c r="AF192" s="8" t="s">
        <v>436</v>
      </c>
      <c r="AG192" s="1" t="s">
        <v>123</v>
      </c>
      <c r="AH192" s="1" t="s">
        <v>74</v>
      </c>
      <c r="AI192" s="1">
        <v>2</v>
      </c>
      <c r="AJ192" s="3">
        <v>45750</v>
      </c>
      <c r="AK192" s="3">
        <v>0</v>
      </c>
      <c r="AL192" s="3">
        <v>45741</v>
      </c>
      <c r="AM192" s="3">
        <v>45748</v>
      </c>
      <c r="AN192" s="3">
        <v>45749</v>
      </c>
      <c r="AO192" s="3">
        <v>45749</v>
      </c>
      <c r="AP192" s="3">
        <v>45745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3289.220977777778</v>
      </c>
    </row>
    <row r="193" spans="1:56" ht="28.5" customHeight="1" x14ac:dyDescent="0.45">
      <c r="A193" s="3">
        <v>45731</v>
      </c>
      <c r="B193" s="14" t="s">
        <v>138</v>
      </c>
      <c r="C193" s="9" t="s">
        <v>86</v>
      </c>
      <c r="D193" s="13" t="s">
        <v>617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45751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82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 t="s">
        <v>243</v>
      </c>
      <c r="AG193" s="1" t="s">
        <v>123</v>
      </c>
      <c r="AH193" s="1" t="s">
        <v>74</v>
      </c>
      <c r="AI193" s="1">
        <v>2</v>
      </c>
      <c r="AJ193" s="3">
        <v>45751</v>
      </c>
      <c r="AK193" s="3">
        <v>0</v>
      </c>
      <c r="AL193" s="3">
        <v>45742</v>
      </c>
      <c r="AM193" s="3">
        <v>45749</v>
      </c>
      <c r="AN193" s="3">
        <v>45750</v>
      </c>
      <c r="AO193" s="3">
        <v>45750</v>
      </c>
      <c r="AP193" s="3">
        <v>45746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822.3052444444445</v>
      </c>
    </row>
    <row r="194" spans="1:56" ht="28.5" customHeight="1" x14ac:dyDescent="0.45">
      <c r="A194" s="3">
        <v>45731</v>
      </c>
      <c r="B194" s="14" t="s">
        <v>138</v>
      </c>
      <c r="C194" s="9" t="s">
        <v>86</v>
      </c>
      <c r="D194" s="13" t="s">
        <v>623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45751</v>
      </c>
      <c r="U194" s="11">
        <v>15000</v>
      </c>
      <c r="V194" s="10">
        <v>0</v>
      </c>
      <c r="W194" s="10">
        <v>15000</v>
      </c>
      <c r="X194" s="10">
        <v>0</v>
      </c>
      <c r="Y194" s="10">
        <v>15750</v>
      </c>
      <c r="Z194" s="9" t="s">
        <v>82</v>
      </c>
      <c r="AA194" s="8">
        <v>16135.350000000002</v>
      </c>
      <c r="AB194" s="8">
        <v>0</v>
      </c>
      <c r="AC194" s="8">
        <v>16135.350000000002</v>
      </c>
      <c r="AD194" s="8">
        <v>0</v>
      </c>
      <c r="AE194" s="8">
        <v>0</v>
      </c>
      <c r="AF194" s="8" t="s">
        <v>243</v>
      </c>
      <c r="AG194" s="1" t="s">
        <v>123</v>
      </c>
      <c r="AH194" s="1" t="s">
        <v>74</v>
      </c>
      <c r="AI194" s="1">
        <v>2</v>
      </c>
      <c r="AJ194" s="3">
        <v>45751</v>
      </c>
      <c r="AK194" s="3">
        <v>0</v>
      </c>
      <c r="AL194" s="3">
        <v>45742</v>
      </c>
      <c r="AM194" s="3">
        <v>45749</v>
      </c>
      <c r="AN194" s="3">
        <v>45750</v>
      </c>
      <c r="AO194" s="3">
        <v>45750</v>
      </c>
      <c r="AP194" s="3">
        <v>45746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1233.4578666666669</v>
      </c>
    </row>
    <row r="195" spans="1:56" ht="28.5" customHeight="1" x14ac:dyDescent="0.45">
      <c r="A195" s="3">
        <v>45731</v>
      </c>
      <c r="B195" s="14" t="s">
        <v>138</v>
      </c>
      <c r="C195" s="9" t="s">
        <v>86</v>
      </c>
      <c r="D195" s="13" t="s">
        <v>625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45751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243</v>
      </c>
      <c r="AG195" s="1" t="s">
        <v>123</v>
      </c>
      <c r="AH195" s="1" t="s">
        <v>74</v>
      </c>
      <c r="AI195" s="1">
        <v>2</v>
      </c>
      <c r="AJ195" s="3">
        <v>45751</v>
      </c>
      <c r="AK195" s="3">
        <v>0</v>
      </c>
      <c r="AL195" s="3">
        <v>45742</v>
      </c>
      <c r="AM195" s="3">
        <v>45749</v>
      </c>
      <c r="AN195" s="3">
        <v>45750</v>
      </c>
      <c r="AO195" s="3">
        <v>45750</v>
      </c>
      <c r="AP195" s="3">
        <v>45746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822.3052444444445</v>
      </c>
    </row>
    <row r="196" spans="1:56" ht="28.5" customHeight="1" x14ac:dyDescent="0.45">
      <c r="A196" s="3">
        <v>45724</v>
      </c>
      <c r="B196" s="14" t="s">
        <v>594</v>
      </c>
      <c r="C196" s="9" t="s">
        <v>86</v>
      </c>
      <c r="D196" s="13" t="s">
        <v>463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45751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436</v>
      </c>
      <c r="AG196" s="1" t="s">
        <v>123</v>
      </c>
      <c r="AH196" s="1" t="s">
        <v>74</v>
      </c>
      <c r="AI196" s="1">
        <v>2</v>
      </c>
      <c r="AJ196" s="3">
        <v>45751</v>
      </c>
      <c r="AK196" s="3">
        <v>0</v>
      </c>
      <c r="AL196" s="3">
        <v>45742</v>
      </c>
      <c r="AM196" s="3">
        <v>45749</v>
      </c>
      <c r="AN196" s="3">
        <v>45750</v>
      </c>
      <c r="AO196" s="3">
        <v>45750</v>
      </c>
      <c r="AP196" s="3">
        <v>45746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45724</v>
      </c>
      <c r="B197" s="14" t="s">
        <v>594</v>
      </c>
      <c r="C197" s="9" t="s">
        <v>86</v>
      </c>
      <c r="D197" s="13" t="s">
        <v>532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45751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436</v>
      </c>
      <c r="AG197" s="1" t="s">
        <v>123</v>
      </c>
      <c r="AH197" s="1" t="s">
        <v>74</v>
      </c>
      <c r="AI197" s="1">
        <v>2</v>
      </c>
      <c r="AJ197" s="3">
        <v>45751</v>
      </c>
      <c r="AK197" s="3">
        <v>0</v>
      </c>
      <c r="AL197" s="3">
        <v>45742</v>
      </c>
      <c r="AM197" s="3">
        <v>45749</v>
      </c>
      <c r="AN197" s="3">
        <v>45750</v>
      </c>
      <c r="AO197" s="3">
        <v>45750</v>
      </c>
      <c r="AP197" s="3">
        <v>45746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411.15262222222225</v>
      </c>
    </row>
    <row r="198" spans="1:56" ht="28.5" customHeight="1" x14ac:dyDescent="0.45">
      <c r="A198" s="3">
        <v>45721</v>
      </c>
      <c r="B198" s="14" t="s">
        <v>520</v>
      </c>
      <c r="C198" s="9" t="s">
        <v>152</v>
      </c>
      <c r="D198" s="13" t="s">
        <v>293</v>
      </c>
      <c r="E198" s="9">
        <v>20</v>
      </c>
      <c r="F198" s="9">
        <v>36</v>
      </c>
      <c r="G198" s="9" t="s">
        <v>60</v>
      </c>
      <c r="H198" s="9">
        <v>0</v>
      </c>
      <c r="I198" s="9">
        <v>78</v>
      </c>
      <c r="J198" s="9" t="s">
        <v>57</v>
      </c>
      <c r="K198" s="9">
        <v>5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112</v>
      </c>
      <c r="T198" s="12">
        <v>45752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82</v>
      </c>
      <c r="AA198" s="8">
        <v>10477.5</v>
      </c>
      <c r="AB198" s="8">
        <v>0</v>
      </c>
      <c r="AC198" s="8">
        <v>10477.5</v>
      </c>
      <c r="AD198" s="8">
        <v>0</v>
      </c>
      <c r="AE198" s="8">
        <v>0</v>
      </c>
      <c r="AF198" s="8">
        <v>0</v>
      </c>
      <c r="AG198" s="1" t="s">
        <v>123</v>
      </c>
      <c r="AH198" s="1" t="s">
        <v>74</v>
      </c>
      <c r="AI198" s="1">
        <v>2</v>
      </c>
      <c r="AJ198" s="3">
        <v>45752</v>
      </c>
      <c r="AK198" s="3">
        <v>0</v>
      </c>
      <c r="AL198" s="3">
        <v>45743</v>
      </c>
      <c r="AM198" s="3">
        <v>45750</v>
      </c>
      <c r="AN198" s="3">
        <v>45751</v>
      </c>
      <c r="AO198" s="3">
        <v>45751</v>
      </c>
      <c r="AP198" s="3">
        <v>45747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800.9466666666666</v>
      </c>
    </row>
    <row r="199" spans="1:56" ht="28.5" customHeight="1" x14ac:dyDescent="0.45">
      <c r="A199" s="3">
        <v>45721</v>
      </c>
      <c r="B199" s="14" t="s">
        <v>521</v>
      </c>
      <c r="C199" s="9" t="s">
        <v>152</v>
      </c>
      <c r="D199" s="13" t="s">
        <v>289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112</v>
      </c>
      <c r="T199" s="12">
        <v>45752</v>
      </c>
      <c r="U199" s="11">
        <v>20000</v>
      </c>
      <c r="V199" s="10">
        <v>0</v>
      </c>
      <c r="W199" s="10">
        <v>20000</v>
      </c>
      <c r="X199" s="10">
        <v>0</v>
      </c>
      <c r="Y199" s="10">
        <v>21000</v>
      </c>
      <c r="Z199" s="9" t="s">
        <v>82</v>
      </c>
      <c r="AA199" s="8">
        <v>20955</v>
      </c>
      <c r="AB199" s="8">
        <v>0</v>
      </c>
      <c r="AC199" s="8">
        <v>20955</v>
      </c>
      <c r="AD199" s="8">
        <v>0</v>
      </c>
      <c r="AE199" s="8">
        <v>0</v>
      </c>
      <c r="AF199" s="8">
        <v>0</v>
      </c>
      <c r="AG199" s="1" t="s">
        <v>123</v>
      </c>
      <c r="AH199" s="1" t="s">
        <v>74</v>
      </c>
      <c r="AI199" s="1">
        <v>2</v>
      </c>
      <c r="AJ199" s="3">
        <v>45752</v>
      </c>
      <c r="AK199" s="3">
        <v>0</v>
      </c>
      <c r="AL199" s="3">
        <v>45743</v>
      </c>
      <c r="AM199" s="3">
        <v>45750</v>
      </c>
      <c r="AN199" s="3">
        <v>45751</v>
      </c>
      <c r="AO199" s="3">
        <v>45751</v>
      </c>
      <c r="AP199" s="3">
        <v>45747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1601.8933333333332</v>
      </c>
    </row>
    <row r="200" spans="1:56" ht="28.5" customHeight="1" x14ac:dyDescent="0.45">
      <c r="A200" s="3">
        <v>45722</v>
      </c>
      <c r="B200" s="14" t="s">
        <v>533</v>
      </c>
      <c r="C200" s="9" t="s">
        <v>86</v>
      </c>
      <c r="D200" s="13" t="s">
        <v>512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45754</v>
      </c>
      <c r="U200" s="11">
        <v>20000</v>
      </c>
      <c r="V200" s="10">
        <v>0</v>
      </c>
      <c r="W200" s="10">
        <v>20000</v>
      </c>
      <c r="X200" s="10">
        <v>0</v>
      </c>
      <c r="Y200" s="10">
        <v>21000</v>
      </c>
      <c r="Z200" s="9" t="s">
        <v>82</v>
      </c>
      <c r="AA200" s="8">
        <v>21513.800000000003</v>
      </c>
      <c r="AB200" s="8">
        <v>0</v>
      </c>
      <c r="AC200" s="8">
        <v>21513.800000000003</v>
      </c>
      <c r="AD200" s="8">
        <v>0</v>
      </c>
      <c r="AE200" s="8">
        <v>0</v>
      </c>
      <c r="AF200" s="8" t="s">
        <v>436</v>
      </c>
      <c r="AG200" s="1" t="s">
        <v>123</v>
      </c>
      <c r="AH200" s="1" t="s">
        <v>74</v>
      </c>
      <c r="AI200" s="1">
        <v>2</v>
      </c>
      <c r="AJ200" s="3">
        <v>45754</v>
      </c>
      <c r="AK200" s="3">
        <v>0</v>
      </c>
      <c r="AL200" s="3">
        <v>45745</v>
      </c>
      <c r="AM200" s="3">
        <v>45752</v>
      </c>
      <c r="AN200" s="3">
        <v>45753</v>
      </c>
      <c r="AO200" s="3">
        <v>45753</v>
      </c>
      <c r="AP200" s="3">
        <v>45749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1644.610488888889</v>
      </c>
    </row>
    <row r="201" spans="1:56" ht="28.5" customHeight="1" x14ac:dyDescent="0.45">
      <c r="A201" s="3">
        <v>45724</v>
      </c>
      <c r="B201" s="14" t="s">
        <v>595</v>
      </c>
      <c r="C201" s="9" t="s">
        <v>86</v>
      </c>
      <c r="D201" s="13" t="s">
        <v>328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329</v>
      </c>
      <c r="T201" s="12">
        <v>45755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21513.800000000003</v>
      </c>
      <c r="AB201" s="8">
        <v>0</v>
      </c>
      <c r="AC201" s="8">
        <v>21513.800000000003</v>
      </c>
      <c r="AD201" s="8">
        <v>0</v>
      </c>
      <c r="AE201" s="8">
        <v>0</v>
      </c>
      <c r="AF201" s="8" t="s">
        <v>298</v>
      </c>
      <c r="AG201" s="1" t="s">
        <v>123</v>
      </c>
      <c r="AH201" s="1" t="s">
        <v>74</v>
      </c>
      <c r="AI201" s="1">
        <v>2</v>
      </c>
      <c r="AJ201" s="3">
        <v>45755</v>
      </c>
      <c r="AK201" s="3">
        <v>0</v>
      </c>
      <c r="AL201" s="3">
        <v>45746</v>
      </c>
      <c r="AM201" s="3">
        <v>45753</v>
      </c>
      <c r="AN201" s="3">
        <v>45754</v>
      </c>
      <c r="AO201" s="3">
        <v>45754</v>
      </c>
      <c r="AP201" s="3">
        <v>45750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1644.610488888889</v>
      </c>
    </row>
    <row r="202" spans="1:56" ht="28.5" customHeight="1" x14ac:dyDescent="0.45">
      <c r="A202" s="3">
        <v>45724</v>
      </c>
      <c r="B202" s="14" t="s">
        <v>595</v>
      </c>
      <c r="C202" s="9" t="s">
        <v>86</v>
      </c>
      <c r="D202" s="13" t="s">
        <v>406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329</v>
      </c>
      <c r="T202" s="12">
        <v>45756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82</v>
      </c>
      <c r="AA202" s="8">
        <v>10756.900000000001</v>
      </c>
      <c r="AB202" s="8">
        <v>0</v>
      </c>
      <c r="AC202" s="8">
        <v>10756.900000000001</v>
      </c>
      <c r="AD202" s="8">
        <v>0</v>
      </c>
      <c r="AE202" s="8">
        <v>0</v>
      </c>
      <c r="AF202" s="8" t="s">
        <v>298</v>
      </c>
      <c r="AG202" s="1" t="s">
        <v>123</v>
      </c>
      <c r="AH202" s="1" t="s">
        <v>74</v>
      </c>
      <c r="AI202" s="1">
        <v>2</v>
      </c>
      <c r="AJ202" s="3">
        <v>45756</v>
      </c>
      <c r="AK202" s="3">
        <v>0</v>
      </c>
      <c r="AL202" s="3">
        <v>45747</v>
      </c>
      <c r="AM202" s="3">
        <v>45754</v>
      </c>
      <c r="AN202" s="3">
        <v>45755</v>
      </c>
      <c r="AO202" s="3">
        <v>45755</v>
      </c>
      <c r="AP202" s="3">
        <v>45751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822.3052444444445</v>
      </c>
    </row>
    <row r="203" spans="1:56" ht="28.5" customHeight="1" x14ac:dyDescent="0.45">
      <c r="A203" s="3">
        <v>45731</v>
      </c>
      <c r="B203" s="14" t="s">
        <v>138</v>
      </c>
      <c r="C203" s="9" t="s">
        <v>86</v>
      </c>
      <c r="D203" s="13" t="s">
        <v>622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45757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243</v>
      </c>
      <c r="AG203" s="1" t="s">
        <v>123</v>
      </c>
      <c r="AH203" s="1" t="s">
        <v>74</v>
      </c>
      <c r="AI203" s="1">
        <v>2</v>
      </c>
      <c r="AJ203" s="3">
        <v>45757</v>
      </c>
      <c r="AK203" s="3">
        <v>0</v>
      </c>
      <c r="AL203" s="3">
        <v>45748</v>
      </c>
      <c r="AM203" s="3">
        <v>45755</v>
      </c>
      <c r="AN203" s="3">
        <v>45756</v>
      </c>
      <c r="AO203" s="3">
        <v>45756</v>
      </c>
      <c r="AP203" s="3">
        <v>45752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411.15262222222225</v>
      </c>
    </row>
    <row r="204" spans="1:56" ht="28.5" customHeight="1" x14ac:dyDescent="0.45">
      <c r="A204" s="3">
        <v>45724</v>
      </c>
      <c r="B204" s="14" t="s">
        <v>596</v>
      </c>
      <c r="C204" s="9" t="s">
        <v>86</v>
      </c>
      <c r="D204" s="13" t="s">
        <v>527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232</v>
      </c>
      <c r="T204" s="12">
        <v>45757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32270.700000000004</v>
      </c>
      <c r="AB204" s="8">
        <v>0</v>
      </c>
      <c r="AC204" s="8">
        <v>32270.700000000004</v>
      </c>
      <c r="AD204" s="8">
        <v>0</v>
      </c>
      <c r="AE204" s="8">
        <v>0</v>
      </c>
      <c r="AF204" s="8" t="s">
        <v>436</v>
      </c>
      <c r="AG204" s="1" t="s">
        <v>123</v>
      </c>
      <c r="AH204" s="1" t="s">
        <v>74</v>
      </c>
      <c r="AI204" s="1">
        <v>2</v>
      </c>
      <c r="AJ204" s="3">
        <v>45757</v>
      </c>
      <c r="AK204" s="3">
        <v>0</v>
      </c>
      <c r="AL204" s="3">
        <v>45748</v>
      </c>
      <c r="AM204" s="3">
        <v>45755</v>
      </c>
      <c r="AN204" s="3">
        <v>45756</v>
      </c>
      <c r="AO204" s="3">
        <v>45756</v>
      </c>
      <c r="AP204" s="3">
        <v>45752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2466.9157333333337</v>
      </c>
    </row>
    <row r="205" spans="1:56" ht="28.5" customHeight="1" x14ac:dyDescent="0.45">
      <c r="A205" s="3">
        <v>45722</v>
      </c>
      <c r="B205" s="14" t="s">
        <v>534</v>
      </c>
      <c r="C205" s="9" t="s">
        <v>86</v>
      </c>
      <c r="D205" s="13" t="s">
        <v>321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232</v>
      </c>
      <c r="T205" s="12">
        <v>45757</v>
      </c>
      <c r="U205" s="11">
        <v>30000</v>
      </c>
      <c r="V205" s="10">
        <v>0</v>
      </c>
      <c r="W205" s="10">
        <v>30000</v>
      </c>
      <c r="X205" s="10">
        <v>0</v>
      </c>
      <c r="Y205" s="10">
        <v>31500</v>
      </c>
      <c r="Z205" s="9" t="s">
        <v>82</v>
      </c>
      <c r="AA205" s="8">
        <v>32270.700000000004</v>
      </c>
      <c r="AB205" s="8">
        <v>0</v>
      </c>
      <c r="AC205" s="8">
        <v>32270.700000000004</v>
      </c>
      <c r="AD205" s="8">
        <v>0</v>
      </c>
      <c r="AE205" s="8">
        <v>0</v>
      </c>
      <c r="AF205" s="8" t="s">
        <v>436</v>
      </c>
      <c r="AG205" s="1" t="s">
        <v>123</v>
      </c>
      <c r="AH205" s="1" t="s">
        <v>74</v>
      </c>
      <c r="AI205" s="1">
        <v>2</v>
      </c>
      <c r="AJ205" s="3">
        <v>45757</v>
      </c>
      <c r="AK205" s="3">
        <v>0</v>
      </c>
      <c r="AL205" s="3">
        <v>45748</v>
      </c>
      <c r="AM205" s="3">
        <v>45755</v>
      </c>
      <c r="AN205" s="3">
        <v>45756</v>
      </c>
      <c r="AO205" s="3">
        <v>45756</v>
      </c>
      <c r="AP205" s="3">
        <v>45752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2466.9157333333337</v>
      </c>
    </row>
    <row r="206" spans="1:56" ht="28.5" customHeight="1" x14ac:dyDescent="0.45">
      <c r="A206" s="3">
        <v>45723</v>
      </c>
      <c r="B206" s="14" t="s">
        <v>553</v>
      </c>
      <c r="C206" s="9" t="s">
        <v>86</v>
      </c>
      <c r="D206" s="13" t="s">
        <v>435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232</v>
      </c>
      <c r="T206" s="12">
        <v>45757</v>
      </c>
      <c r="U206" s="11">
        <v>40000</v>
      </c>
      <c r="V206" s="10">
        <v>0</v>
      </c>
      <c r="W206" s="10">
        <v>40000</v>
      </c>
      <c r="X206" s="10">
        <v>0</v>
      </c>
      <c r="Y206" s="10">
        <v>42000</v>
      </c>
      <c r="Z206" s="9" t="s">
        <v>82</v>
      </c>
      <c r="AA206" s="8">
        <v>43027.600000000006</v>
      </c>
      <c r="AB206" s="8">
        <v>0</v>
      </c>
      <c r="AC206" s="8">
        <v>43027.600000000006</v>
      </c>
      <c r="AD206" s="8">
        <v>0</v>
      </c>
      <c r="AE206" s="8">
        <v>0</v>
      </c>
      <c r="AF206" s="8" t="s">
        <v>436</v>
      </c>
      <c r="AG206" s="1" t="s">
        <v>123</v>
      </c>
      <c r="AH206" s="1" t="s">
        <v>74</v>
      </c>
      <c r="AI206" s="1">
        <v>2</v>
      </c>
      <c r="AJ206" s="3">
        <v>45757</v>
      </c>
      <c r="AK206" s="3">
        <v>0</v>
      </c>
      <c r="AL206" s="3">
        <v>45748</v>
      </c>
      <c r="AM206" s="3">
        <v>45755</v>
      </c>
      <c r="AN206" s="3">
        <v>45756</v>
      </c>
      <c r="AO206" s="3">
        <v>45756</v>
      </c>
      <c r="AP206" s="3">
        <v>45752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3289.220977777778</v>
      </c>
    </row>
    <row r="207" spans="1:56" ht="28.5" customHeight="1" x14ac:dyDescent="0.45">
      <c r="A207" s="3">
        <v>45724</v>
      </c>
      <c r="B207" s="14" t="s">
        <v>597</v>
      </c>
      <c r="C207" s="9" t="s">
        <v>86</v>
      </c>
      <c r="D207" s="13" t="s">
        <v>328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329</v>
      </c>
      <c r="T207" s="12">
        <v>45765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82</v>
      </c>
      <c r="AA207" s="8">
        <v>21513.800000000003</v>
      </c>
      <c r="AB207" s="8">
        <v>0</v>
      </c>
      <c r="AC207" s="8">
        <v>21513.800000000003</v>
      </c>
      <c r="AD207" s="8">
        <v>0</v>
      </c>
      <c r="AE207" s="8">
        <v>0</v>
      </c>
      <c r="AF207" s="8" t="s">
        <v>298</v>
      </c>
      <c r="AG207" s="1" t="s">
        <v>123</v>
      </c>
      <c r="AH207" s="1" t="s">
        <v>74</v>
      </c>
      <c r="AI207" s="1">
        <v>2</v>
      </c>
      <c r="AJ207" s="3">
        <v>45765</v>
      </c>
      <c r="AK207" s="3">
        <v>0</v>
      </c>
      <c r="AL207" s="3">
        <v>45756</v>
      </c>
      <c r="AM207" s="3">
        <v>45763</v>
      </c>
      <c r="AN207" s="3">
        <v>45764</v>
      </c>
      <c r="AO207" s="3">
        <v>45764</v>
      </c>
      <c r="AP207" s="3">
        <v>45760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1644.610488888889</v>
      </c>
    </row>
    <row r="208" spans="1:56" ht="28.5" customHeight="1" x14ac:dyDescent="0.45">
      <c r="A208" s="3">
        <v>45728</v>
      </c>
      <c r="B208" s="14" t="s">
        <v>598</v>
      </c>
      <c r="C208" s="9" t="s">
        <v>86</v>
      </c>
      <c r="D208" s="13" t="s">
        <v>599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232</v>
      </c>
      <c r="T208" s="12">
        <v>45770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 t="s">
        <v>243</v>
      </c>
      <c r="AG208" s="1" t="s">
        <v>123</v>
      </c>
      <c r="AH208" s="1" t="s">
        <v>74</v>
      </c>
      <c r="AI208" s="1">
        <v>2</v>
      </c>
      <c r="AJ208" s="3">
        <v>45770</v>
      </c>
      <c r="AK208" s="3">
        <v>0</v>
      </c>
      <c r="AL208" s="3">
        <v>45761</v>
      </c>
      <c r="AM208" s="3">
        <v>45768</v>
      </c>
      <c r="AN208" s="3">
        <v>45769</v>
      </c>
      <c r="AO208" s="3">
        <v>45769</v>
      </c>
      <c r="AP208" s="3">
        <v>45765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822.3052444444445</v>
      </c>
    </row>
    <row r="209" spans="1:56" ht="28.5" customHeight="1" x14ac:dyDescent="0.45">
      <c r="A209" s="3">
        <v>45731</v>
      </c>
      <c r="B209" s="14" t="s">
        <v>138</v>
      </c>
      <c r="C209" s="9" t="s">
        <v>86</v>
      </c>
      <c r="D209" s="13" t="s">
        <v>620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45771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82</v>
      </c>
      <c r="AA209" s="8">
        <v>10756.900000000001</v>
      </c>
      <c r="AB209" s="8">
        <v>0</v>
      </c>
      <c r="AC209" s="8">
        <v>10756.900000000001</v>
      </c>
      <c r="AD209" s="8">
        <v>0</v>
      </c>
      <c r="AE209" s="8">
        <v>0</v>
      </c>
      <c r="AF209" s="8" t="s">
        <v>243</v>
      </c>
      <c r="AG209" s="1" t="s">
        <v>123</v>
      </c>
      <c r="AH209" s="1" t="s">
        <v>74</v>
      </c>
      <c r="AI209" s="1">
        <v>2</v>
      </c>
      <c r="AJ209" s="3">
        <v>45771</v>
      </c>
      <c r="AK209" s="3">
        <v>0</v>
      </c>
      <c r="AL209" s="3">
        <v>45762</v>
      </c>
      <c r="AM209" s="3">
        <v>45769</v>
      </c>
      <c r="AN209" s="3">
        <v>45770</v>
      </c>
      <c r="AO209" s="3">
        <v>45770</v>
      </c>
      <c r="AP209" s="3">
        <v>45766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822.3052444444445</v>
      </c>
    </row>
    <row r="210" spans="1:56" ht="28.5" customHeight="1" x14ac:dyDescent="0.45">
      <c r="A210" s="3">
        <v>45724</v>
      </c>
      <c r="B210" s="14" t="s">
        <v>602</v>
      </c>
      <c r="C210" s="9" t="s">
        <v>86</v>
      </c>
      <c r="D210" s="13" t="s">
        <v>328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329</v>
      </c>
      <c r="T210" s="12">
        <v>45771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 t="s">
        <v>298</v>
      </c>
      <c r="AG210" s="1" t="s">
        <v>61</v>
      </c>
      <c r="AH210" s="1" t="s">
        <v>74</v>
      </c>
      <c r="AI210" s="1">
        <v>2</v>
      </c>
      <c r="AJ210" s="3">
        <v>45771</v>
      </c>
      <c r="AK210" s="3">
        <v>0</v>
      </c>
      <c r="AL210" s="3">
        <v>45762</v>
      </c>
      <c r="AM210" s="3">
        <v>45769</v>
      </c>
      <c r="AN210" s="3">
        <v>45770</v>
      </c>
      <c r="AO210" s="3">
        <v>45770</v>
      </c>
      <c r="AP210" s="3">
        <v>45766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822.3052444444445</v>
      </c>
    </row>
    <row r="211" spans="1:56" ht="28.5" customHeight="1" x14ac:dyDescent="0.45">
      <c r="A211" s="3">
        <v>45724</v>
      </c>
      <c r="B211" s="14" t="s">
        <v>602</v>
      </c>
      <c r="C211" s="9" t="s">
        <v>86</v>
      </c>
      <c r="D211" s="13" t="s">
        <v>527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329</v>
      </c>
      <c r="T211" s="12">
        <v>45771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10756.900000000001</v>
      </c>
      <c r="AB211" s="8">
        <v>0</v>
      </c>
      <c r="AC211" s="8">
        <v>10756.900000000001</v>
      </c>
      <c r="AD211" s="8">
        <v>0</v>
      </c>
      <c r="AE211" s="8">
        <v>0</v>
      </c>
      <c r="AF211" s="8" t="s">
        <v>298</v>
      </c>
      <c r="AG211" s="1" t="s">
        <v>61</v>
      </c>
      <c r="AH211" s="1" t="s">
        <v>74</v>
      </c>
      <c r="AI211" s="1">
        <v>2</v>
      </c>
      <c r="AJ211" s="3">
        <v>45771</v>
      </c>
      <c r="AK211" s="3">
        <v>0</v>
      </c>
      <c r="AL211" s="3">
        <v>45762</v>
      </c>
      <c r="AM211" s="3">
        <v>45769</v>
      </c>
      <c r="AN211" s="3">
        <v>45770</v>
      </c>
      <c r="AO211" s="3">
        <v>45770</v>
      </c>
      <c r="AP211" s="3">
        <v>45766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822.3052444444445</v>
      </c>
    </row>
    <row r="212" spans="1:56" ht="28.5" customHeight="1" x14ac:dyDescent="0.45">
      <c r="A212" s="3">
        <v>45731</v>
      </c>
      <c r="B212" s="14" t="s">
        <v>138</v>
      </c>
      <c r="C212" s="9" t="s">
        <v>86</v>
      </c>
      <c r="D212" s="13" t="s">
        <v>613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45772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 t="s">
        <v>243</v>
      </c>
      <c r="AG212" s="1" t="s">
        <v>123</v>
      </c>
      <c r="AH212" s="1" t="s">
        <v>74</v>
      </c>
      <c r="AI212" s="1">
        <v>2</v>
      </c>
      <c r="AJ212" s="3">
        <v>45772</v>
      </c>
      <c r="AK212" s="3">
        <v>0</v>
      </c>
      <c r="AL212" s="3">
        <v>45763</v>
      </c>
      <c r="AM212" s="3">
        <v>45770</v>
      </c>
      <c r="AN212" s="3">
        <v>45771</v>
      </c>
      <c r="AO212" s="3">
        <v>45771</v>
      </c>
      <c r="AP212" s="3">
        <v>45767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822.3052444444445</v>
      </c>
    </row>
    <row r="213" spans="1:56" ht="28.5" customHeight="1" x14ac:dyDescent="0.45">
      <c r="A213" s="3" t="s">
        <v>146</v>
      </c>
      <c r="B213" s="14" t="s">
        <v>146</v>
      </c>
      <c r="C213" s="9" t="s">
        <v>86</v>
      </c>
      <c r="D213" s="13" t="s">
        <v>61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232</v>
      </c>
      <c r="T213" s="12">
        <v>45777</v>
      </c>
      <c r="U213" s="11">
        <v>100000</v>
      </c>
      <c r="V213" s="10">
        <v>0</v>
      </c>
      <c r="W213" s="10">
        <v>100000</v>
      </c>
      <c r="X213" s="10">
        <v>0</v>
      </c>
      <c r="Y213" s="10">
        <v>105000</v>
      </c>
      <c r="Z213" s="9" t="s">
        <v>82</v>
      </c>
      <c r="AA213" s="8">
        <v>107569.00000000001</v>
      </c>
      <c r="AB213" s="8">
        <v>0</v>
      </c>
      <c r="AC213" s="8">
        <v>107569.00000000001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74</v>
      </c>
      <c r="AI213" s="1">
        <v>2</v>
      </c>
      <c r="AJ213" s="3">
        <v>45777</v>
      </c>
      <c r="AK213" s="3">
        <v>0</v>
      </c>
      <c r="AL213" s="3">
        <v>45768</v>
      </c>
      <c r="AM213" s="3">
        <v>45775</v>
      </c>
      <c r="AN213" s="3">
        <v>45776</v>
      </c>
      <c r="AO213" s="3">
        <v>45776</v>
      </c>
      <c r="AP213" s="3">
        <v>45772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8223.0524444444454</v>
      </c>
    </row>
    <row r="214" spans="1:56" ht="28.5" customHeight="1" x14ac:dyDescent="0.45">
      <c r="A214" s="3" t="s">
        <v>146</v>
      </c>
      <c r="B214" s="14" t="s">
        <v>146</v>
      </c>
      <c r="C214" s="9" t="s">
        <v>152</v>
      </c>
      <c r="D214" s="13" t="s">
        <v>61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112</v>
      </c>
      <c r="T214" s="12">
        <v>45777</v>
      </c>
      <c r="U214" s="11">
        <v>160000</v>
      </c>
      <c r="V214" s="10">
        <v>0</v>
      </c>
      <c r="W214" s="10">
        <v>160000</v>
      </c>
      <c r="X214" s="10">
        <v>0</v>
      </c>
      <c r="Y214" s="10">
        <v>168000</v>
      </c>
      <c r="Z214" s="9" t="s">
        <v>82</v>
      </c>
      <c r="AA214" s="8">
        <v>167640</v>
      </c>
      <c r="AB214" s="8">
        <v>0</v>
      </c>
      <c r="AC214" s="8">
        <v>167640</v>
      </c>
      <c r="AD214" s="8">
        <v>0</v>
      </c>
      <c r="AE214" s="8">
        <v>0</v>
      </c>
      <c r="AF214" s="8">
        <v>0</v>
      </c>
      <c r="AG214" s="1" t="s">
        <v>123</v>
      </c>
      <c r="AH214" s="1" t="s">
        <v>74</v>
      </c>
      <c r="AI214" s="1">
        <v>2</v>
      </c>
      <c r="AJ214" s="3">
        <v>45777</v>
      </c>
      <c r="AK214" s="3">
        <v>0</v>
      </c>
      <c r="AL214" s="3">
        <v>45768</v>
      </c>
      <c r="AM214" s="3">
        <v>45775</v>
      </c>
      <c r="AN214" s="3">
        <v>45776</v>
      </c>
      <c r="AO214" s="3">
        <v>45776</v>
      </c>
      <c r="AP214" s="3">
        <v>45772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12815.146666666666</v>
      </c>
    </row>
    <row r="215" spans="1:56" ht="28.5" customHeight="1" x14ac:dyDescent="0.45">
      <c r="A215" s="3">
        <v>45731</v>
      </c>
      <c r="B215" s="14" t="s">
        <v>138</v>
      </c>
      <c r="C215" s="9" t="s">
        <v>86</v>
      </c>
      <c r="D215" s="13" t="s">
        <v>612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232</v>
      </c>
      <c r="T215" s="12">
        <v>45779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 t="s">
        <v>243</v>
      </c>
      <c r="AG215" s="1" t="s">
        <v>123</v>
      </c>
      <c r="AH215" s="1" t="s">
        <v>74</v>
      </c>
      <c r="AI215" s="1">
        <v>2</v>
      </c>
      <c r="AJ215" s="3">
        <v>45779</v>
      </c>
      <c r="AK215" s="3">
        <v>0</v>
      </c>
      <c r="AL215" s="3">
        <v>45770</v>
      </c>
      <c r="AM215" s="3">
        <v>45777</v>
      </c>
      <c r="AN215" s="3">
        <v>45778</v>
      </c>
      <c r="AO215" s="3">
        <v>45778</v>
      </c>
      <c r="AP215" s="3">
        <v>45774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822.3052444444445</v>
      </c>
    </row>
    <row r="216" spans="1:56" ht="28.5" customHeight="1" x14ac:dyDescent="0.45">
      <c r="A216" s="3">
        <v>45731</v>
      </c>
      <c r="B216" s="14" t="s">
        <v>138</v>
      </c>
      <c r="C216" s="9" t="s">
        <v>86</v>
      </c>
      <c r="D216" s="13" t="s">
        <v>617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232</v>
      </c>
      <c r="T216" s="12">
        <v>45779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 t="s">
        <v>243</v>
      </c>
      <c r="AG216" s="1" t="s">
        <v>123</v>
      </c>
      <c r="AH216" s="1" t="s">
        <v>74</v>
      </c>
      <c r="AI216" s="1">
        <v>2</v>
      </c>
      <c r="AJ216" s="3">
        <v>45779</v>
      </c>
      <c r="AK216" s="3">
        <v>0</v>
      </c>
      <c r="AL216" s="3">
        <v>45770</v>
      </c>
      <c r="AM216" s="3">
        <v>45777</v>
      </c>
      <c r="AN216" s="3">
        <v>45778</v>
      </c>
      <c r="AO216" s="3">
        <v>45778</v>
      </c>
      <c r="AP216" s="3">
        <v>45774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822.3052444444445</v>
      </c>
    </row>
    <row r="217" spans="1:56" ht="28.5" customHeight="1" x14ac:dyDescent="0.45">
      <c r="A217" s="3">
        <v>45731</v>
      </c>
      <c r="B217" s="14" t="s">
        <v>138</v>
      </c>
      <c r="C217" s="9" t="s">
        <v>86</v>
      </c>
      <c r="D217" s="13" t="s">
        <v>623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232</v>
      </c>
      <c r="T217" s="12">
        <v>45779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82</v>
      </c>
      <c r="AA217" s="8">
        <v>10756.900000000001</v>
      </c>
      <c r="AB217" s="8">
        <v>0</v>
      </c>
      <c r="AC217" s="8">
        <v>10756.900000000001</v>
      </c>
      <c r="AD217" s="8">
        <v>0</v>
      </c>
      <c r="AE217" s="8">
        <v>0</v>
      </c>
      <c r="AF217" s="8" t="s">
        <v>243</v>
      </c>
      <c r="AG217" s="1" t="s">
        <v>123</v>
      </c>
      <c r="AH217" s="1" t="s">
        <v>74</v>
      </c>
      <c r="AI217" s="1">
        <v>2</v>
      </c>
      <c r="AJ217" s="3">
        <v>45779</v>
      </c>
      <c r="AK217" s="3">
        <v>0</v>
      </c>
      <c r="AL217" s="3">
        <v>45770</v>
      </c>
      <c r="AM217" s="3">
        <v>45777</v>
      </c>
      <c r="AN217" s="3">
        <v>45778</v>
      </c>
      <c r="AO217" s="3">
        <v>45778</v>
      </c>
      <c r="AP217" s="3">
        <v>45774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822.3052444444445</v>
      </c>
    </row>
    <row r="218" spans="1:56" ht="28.5" customHeight="1" x14ac:dyDescent="0.45">
      <c r="A218" s="3">
        <v>45731</v>
      </c>
      <c r="B218" s="14" t="s">
        <v>138</v>
      </c>
      <c r="C218" s="9" t="s">
        <v>86</v>
      </c>
      <c r="D218" s="13" t="s">
        <v>618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232</v>
      </c>
      <c r="T218" s="12">
        <v>45780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82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 t="s">
        <v>243</v>
      </c>
      <c r="AG218" s="1" t="s">
        <v>123</v>
      </c>
      <c r="AH218" s="1" t="s">
        <v>74</v>
      </c>
      <c r="AI218" s="1">
        <v>2</v>
      </c>
      <c r="AJ218" s="3">
        <v>45780</v>
      </c>
      <c r="AK218" s="3">
        <v>0</v>
      </c>
      <c r="AL218" s="3">
        <v>45771</v>
      </c>
      <c r="AM218" s="3">
        <v>45778</v>
      </c>
      <c r="AN218" s="3">
        <v>45779</v>
      </c>
      <c r="AO218" s="3">
        <v>45779</v>
      </c>
      <c r="AP218" s="3">
        <v>45775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411.15262222222225</v>
      </c>
    </row>
    <row r="219" spans="1:56" ht="28.5" customHeight="1" x14ac:dyDescent="0.45">
      <c r="A219" s="3">
        <v>45731</v>
      </c>
      <c r="B219" s="14" t="s">
        <v>138</v>
      </c>
      <c r="C219" s="9" t="s">
        <v>86</v>
      </c>
      <c r="D219" s="13" t="s">
        <v>624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232</v>
      </c>
      <c r="T219" s="12">
        <v>45785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82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 t="s">
        <v>243</v>
      </c>
      <c r="AG219" s="1" t="s">
        <v>123</v>
      </c>
      <c r="AH219" s="1" t="s">
        <v>74</v>
      </c>
      <c r="AI219" s="1">
        <v>2</v>
      </c>
      <c r="AJ219" s="3">
        <v>45785</v>
      </c>
      <c r="AK219" s="3">
        <v>0</v>
      </c>
      <c r="AL219" s="3">
        <v>45776</v>
      </c>
      <c r="AM219" s="3">
        <v>45783</v>
      </c>
      <c r="AN219" s="3">
        <v>45784</v>
      </c>
      <c r="AO219" s="3">
        <v>45784</v>
      </c>
      <c r="AP219" s="3">
        <v>45780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411.15262222222225</v>
      </c>
    </row>
    <row r="220" spans="1:56" ht="28.5" customHeight="1" x14ac:dyDescent="0.45">
      <c r="A220" s="3">
        <v>45731</v>
      </c>
      <c r="B220" s="14" t="s">
        <v>138</v>
      </c>
      <c r="C220" s="9" t="s">
        <v>86</v>
      </c>
      <c r="D220" s="13" t="s">
        <v>616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232</v>
      </c>
      <c r="T220" s="12">
        <v>45790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 t="s">
        <v>243</v>
      </c>
      <c r="AG220" s="1" t="s">
        <v>123</v>
      </c>
      <c r="AH220" s="1" t="s">
        <v>74</v>
      </c>
      <c r="AI220" s="1">
        <v>2</v>
      </c>
      <c r="AJ220" s="3">
        <v>45790</v>
      </c>
      <c r="AK220" s="3">
        <v>0</v>
      </c>
      <c r="AL220" s="3">
        <v>45781</v>
      </c>
      <c r="AM220" s="3">
        <v>45788</v>
      </c>
      <c r="AN220" s="3">
        <v>45789</v>
      </c>
      <c r="AO220" s="3">
        <v>45789</v>
      </c>
      <c r="AP220" s="3">
        <v>45785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411.15262222222225</v>
      </c>
    </row>
    <row r="221" spans="1:56" ht="28.5" customHeight="1" x14ac:dyDescent="0.45">
      <c r="A221" s="3">
        <v>45731</v>
      </c>
      <c r="B221" s="14" t="s">
        <v>138</v>
      </c>
      <c r="C221" s="9" t="s">
        <v>86</v>
      </c>
      <c r="D221" s="13" t="s">
        <v>614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232</v>
      </c>
      <c r="T221" s="12">
        <v>45792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82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 t="s">
        <v>243</v>
      </c>
      <c r="AG221" s="1" t="s">
        <v>122</v>
      </c>
      <c r="AH221" s="1" t="s">
        <v>74</v>
      </c>
      <c r="AI221" s="1">
        <v>2</v>
      </c>
      <c r="AJ221" s="3">
        <v>45792</v>
      </c>
      <c r="AK221" s="3">
        <v>0</v>
      </c>
      <c r="AL221" s="3">
        <v>45783</v>
      </c>
      <c r="AM221" s="3">
        <v>45790</v>
      </c>
      <c r="AN221" s="3">
        <v>45791</v>
      </c>
      <c r="AO221" s="3">
        <v>45791</v>
      </c>
      <c r="AP221" s="3">
        <v>45787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411.15262222222225</v>
      </c>
    </row>
    <row r="222" spans="1:56" ht="28.5" customHeight="1" x14ac:dyDescent="0.45">
      <c r="A222" s="3">
        <v>45728</v>
      </c>
      <c r="B222" s="14" t="s">
        <v>600</v>
      </c>
      <c r="C222" s="9" t="s">
        <v>86</v>
      </c>
      <c r="D222" s="13" t="s">
        <v>601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232</v>
      </c>
      <c r="T222" s="12">
        <v>45793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243</v>
      </c>
      <c r="AG222" s="1" t="s">
        <v>122</v>
      </c>
      <c r="AH222" s="1" t="s">
        <v>74</v>
      </c>
      <c r="AI222" s="1">
        <v>2</v>
      </c>
      <c r="AJ222" s="3">
        <v>45793</v>
      </c>
      <c r="AK222" s="3">
        <v>0</v>
      </c>
      <c r="AL222" s="3">
        <v>45784</v>
      </c>
      <c r="AM222" s="3">
        <v>45791</v>
      </c>
      <c r="AN222" s="3">
        <v>45792</v>
      </c>
      <c r="AO222" s="3">
        <v>45792</v>
      </c>
      <c r="AP222" s="3">
        <v>45788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411.15262222222225</v>
      </c>
    </row>
    <row r="223" spans="1:56" ht="28.5" customHeight="1" x14ac:dyDescent="0.45">
      <c r="A223" s="3">
        <v>45728</v>
      </c>
      <c r="B223" s="14" t="s">
        <v>600</v>
      </c>
      <c r="C223" s="9" t="s">
        <v>86</v>
      </c>
      <c r="D223" s="13" t="s">
        <v>250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232</v>
      </c>
      <c r="T223" s="12">
        <v>45793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82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 t="s">
        <v>243</v>
      </c>
      <c r="AG223" s="1" t="s">
        <v>122</v>
      </c>
      <c r="AH223" s="1" t="s">
        <v>74</v>
      </c>
      <c r="AI223" s="1">
        <v>2</v>
      </c>
      <c r="AJ223" s="3">
        <v>45793</v>
      </c>
      <c r="AK223" s="3">
        <v>0</v>
      </c>
      <c r="AL223" s="3">
        <v>45784</v>
      </c>
      <c r="AM223" s="3">
        <v>45791</v>
      </c>
      <c r="AN223" s="3">
        <v>45792</v>
      </c>
      <c r="AO223" s="3">
        <v>45792</v>
      </c>
      <c r="AP223" s="3">
        <v>45788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411.15262222222225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20</v>
      </c>
      <c r="F224" s="9">
        <v>37</v>
      </c>
      <c r="G224" s="9">
        <v>0</v>
      </c>
      <c r="H224" s="9">
        <v>0</v>
      </c>
      <c r="I224" s="9">
        <v>80</v>
      </c>
      <c r="J224" s="9" t="s">
        <v>57</v>
      </c>
      <c r="K224" s="9">
        <v>3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82</v>
      </c>
      <c r="AA224" s="8">
        <v>1301829.1479874996</v>
      </c>
      <c r="AB224" s="8">
        <v>35240.549737500005</v>
      </c>
      <c r="AC224" s="8">
        <v>1266588.5982499996</v>
      </c>
      <c r="AD224" s="8">
        <v>0</v>
      </c>
      <c r="AE224" s="8">
        <v>0</v>
      </c>
      <c r="AF224" s="8" t="s">
        <v>58</v>
      </c>
      <c r="AG224" s="1" t="s">
        <v>122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0</v>
      </c>
    </row>
    <row r="225" spans="1:56" ht="28.5" customHeight="1" x14ac:dyDescent="0.45">
      <c r="A225" s="3" t="s">
        <v>146</v>
      </c>
      <c r="B225" s="14" t="s">
        <v>146</v>
      </c>
      <c r="C225" s="9" t="s">
        <v>273</v>
      </c>
      <c r="D225" s="13" t="s">
        <v>275</v>
      </c>
      <c r="E225" s="9">
        <v>21</v>
      </c>
      <c r="F225" s="9">
        <v>34</v>
      </c>
      <c r="G225" s="9" t="s">
        <v>60</v>
      </c>
      <c r="H225" s="9">
        <v>0</v>
      </c>
      <c r="I225" s="9">
        <v>60</v>
      </c>
      <c r="J225" s="9" t="s">
        <v>57</v>
      </c>
      <c r="K225" s="9">
        <v>5</v>
      </c>
      <c r="L225" s="9" t="s">
        <v>93</v>
      </c>
      <c r="M225" s="10">
        <v>22</v>
      </c>
      <c r="N225" s="9">
        <v>36</v>
      </c>
      <c r="O225" s="9">
        <v>40</v>
      </c>
      <c r="P225" s="10">
        <v>195.39367372799995</v>
      </c>
      <c r="Q225" s="10">
        <v>0</v>
      </c>
      <c r="R225" s="10">
        <v>195.39367372799995</v>
      </c>
      <c r="S225" s="9" t="s">
        <v>67</v>
      </c>
      <c r="T225" s="12">
        <v>45746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140</v>
      </c>
      <c r="AA225" s="8">
        <v>9918.7000000000007</v>
      </c>
      <c r="AB225" s="8">
        <v>9918.7000000000007</v>
      </c>
      <c r="AC225" s="8">
        <v>0</v>
      </c>
      <c r="AD225" s="8">
        <v>0</v>
      </c>
      <c r="AE225" s="8">
        <v>0</v>
      </c>
      <c r="AF225" s="8">
        <v>0</v>
      </c>
      <c r="AG225" s="1" t="s">
        <v>125</v>
      </c>
      <c r="AH225" s="1" t="s">
        <v>72</v>
      </c>
      <c r="AI225" s="1">
        <v>3</v>
      </c>
      <c r="AJ225" s="3">
        <v>45746</v>
      </c>
      <c r="AK225" s="3">
        <v>0</v>
      </c>
      <c r="AL225" s="3">
        <v>45736</v>
      </c>
      <c r="AM225" s="3">
        <v>45743</v>
      </c>
      <c r="AN225" s="3">
        <v>45744</v>
      </c>
      <c r="AO225" s="3">
        <v>45744</v>
      </c>
      <c r="AP225" s="3">
        <v>45741</v>
      </c>
      <c r="AQ225" s="3">
        <v>45745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0</v>
      </c>
    </row>
    <row r="226" spans="1:56" ht="28.5" customHeight="1" x14ac:dyDescent="0.45">
      <c r="A226" s="3" t="s">
        <v>146</v>
      </c>
      <c r="B226" s="14" t="s">
        <v>146</v>
      </c>
      <c r="C226" s="9" t="s">
        <v>195</v>
      </c>
      <c r="D226" s="13" t="s">
        <v>59</v>
      </c>
      <c r="E226" s="9">
        <v>21</v>
      </c>
      <c r="F226" s="9">
        <v>38</v>
      </c>
      <c r="G226" s="9" t="s">
        <v>60</v>
      </c>
      <c r="H226" s="9">
        <v>0</v>
      </c>
      <c r="I226" s="9">
        <v>69</v>
      </c>
      <c r="J226" s="9" t="s">
        <v>57</v>
      </c>
      <c r="K226" s="9">
        <v>5</v>
      </c>
      <c r="L226" s="9" t="s">
        <v>93</v>
      </c>
      <c r="M226" s="10">
        <v>22</v>
      </c>
      <c r="N226" s="9">
        <v>41</v>
      </c>
      <c r="O226" s="9">
        <v>40</v>
      </c>
      <c r="P226" s="10">
        <v>111.26584198399999</v>
      </c>
      <c r="Q226" s="10">
        <v>0</v>
      </c>
      <c r="R226" s="10">
        <v>111.26584198399999</v>
      </c>
      <c r="S226" s="9" t="s">
        <v>71</v>
      </c>
      <c r="T226" s="12">
        <v>45746</v>
      </c>
      <c r="U226" s="11">
        <v>5000</v>
      </c>
      <c r="V226" s="10">
        <v>0</v>
      </c>
      <c r="W226" s="10">
        <v>5000</v>
      </c>
      <c r="X226" s="10">
        <v>0</v>
      </c>
      <c r="Y226" s="10">
        <v>0</v>
      </c>
      <c r="Z226" s="9" t="s">
        <v>140</v>
      </c>
      <c r="AA226" s="8">
        <v>5518.15</v>
      </c>
      <c r="AB226" s="8">
        <v>5518.15</v>
      </c>
      <c r="AC226" s="8">
        <v>0</v>
      </c>
      <c r="AD226" s="8">
        <v>0</v>
      </c>
      <c r="AE226" s="8">
        <v>0</v>
      </c>
      <c r="AF226" s="8">
        <v>0</v>
      </c>
      <c r="AG226" s="1" t="s">
        <v>125</v>
      </c>
      <c r="AH226" s="1" t="s">
        <v>77</v>
      </c>
      <c r="AI226" s="1">
        <v>3</v>
      </c>
      <c r="AJ226" s="3">
        <v>45746</v>
      </c>
      <c r="AK226" s="3">
        <v>0</v>
      </c>
      <c r="AL226" s="3">
        <v>0</v>
      </c>
      <c r="AM226" s="3">
        <v>0</v>
      </c>
      <c r="AN226" s="3">
        <v>0</v>
      </c>
      <c r="AO226" s="3">
        <v>45743</v>
      </c>
      <c r="AP226" s="3">
        <v>45741</v>
      </c>
      <c r="AQ226" s="3">
        <v>45744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0</v>
      </c>
    </row>
    <row r="227" spans="1:56" ht="28.5" customHeight="1" x14ac:dyDescent="0.45">
      <c r="A227" s="3" t="s">
        <v>146</v>
      </c>
      <c r="B227" s="14" t="s">
        <v>146</v>
      </c>
      <c r="C227" s="9" t="s">
        <v>195</v>
      </c>
      <c r="D227" s="13" t="s">
        <v>59</v>
      </c>
      <c r="E227" s="9">
        <v>21</v>
      </c>
      <c r="F227" s="9">
        <v>38</v>
      </c>
      <c r="G227" s="9" t="s">
        <v>60</v>
      </c>
      <c r="H227" s="9">
        <v>0</v>
      </c>
      <c r="I227" s="9">
        <v>69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45746</v>
      </c>
      <c r="U227" s="11">
        <v>5000</v>
      </c>
      <c r="V227" s="10">
        <v>0</v>
      </c>
      <c r="W227" s="10">
        <v>5000</v>
      </c>
      <c r="X227" s="10">
        <v>0</v>
      </c>
      <c r="Y227" s="10">
        <v>0</v>
      </c>
      <c r="Z227" s="9" t="s">
        <v>140</v>
      </c>
      <c r="AA227" s="8">
        <v>5518.15</v>
      </c>
      <c r="AB227" s="8">
        <v>5518.15</v>
      </c>
      <c r="AC227" s="8">
        <v>0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77</v>
      </c>
      <c r="AI227" s="1">
        <v>2</v>
      </c>
      <c r="AJ227" s="3">
        <v>45746</v>
      </c>
      <c r="AK227" s="3">
        <v>0</v>
      </c>
      <c r="AL227" s="3">
        <v>0</v>
      </c>
      <c r="AM227" s="3">
        <v>0</v>
      </c>
      <c r="AN227" s="3">
        <v>0</v>
      </c>
      <c r="AO227" s="3">
        <v>45744</v>
      </c>
      <c r="AP227" s="3">
        <v>45741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 t="s">
        <v>559</v>
      </c>
      <c r="AZ227" s="2">
        <v>0</v>
      </c>
      <c r="BA227" s="2">
        <v>0</v>
      </c>
      <c r="BB227" s="2">
        <v>0</v>
      </c>
      <c r="BC227" s="1" t="s">
        <v>105</v>
      </c>
      <c r="BD227" s="56">
        <v>0</v>
      </c>
    </row>
    <row r="228" spans="1:56" ht="28.5" customHeight="1" x14ac:dyDescent="0.45">
      <c r="A228" s="3" t="s">
        <v>146</v>
      </c>
      <c r="B228" s="14" t="s">
        <v>146</v>
      </c>
      <c r="C228" s="9" t="s">
        <v>195</v>
      </c>
      <c r="D228" s="13" t="s">
        <v>59</v>
      </c>
      <c r="E228" s="9">
        <v>21</v>
      </c>
      <c r="F228" s="9">
        <v>38</v>
      </c>
      <c r="G228" s="9" t="s">
        <v>60</v>
      </c>
      <c r="H228" s="9">
        <v>0</v>
      </c>
      <c r="I228" s="9">
        <v>69</v>
      </c>
      <c r="J228" s="9" t="s">
        <v>57</v>
      </c>
      <c r="K228" s="9">
        <v>5</v>
      </c>
      <c r="L228" s="9" t="s">
        <v>93</v>
      </c>
      <c r="M228" s="10">
        <v>22</v>
      </c>
      <c r="N228" s="9">
        <v>41</v>
      </c>
      <c r="O228" s="9">
        <v>40</v>
      </c>
      <c r="P228" s="10">
        <v>445.06336793599996</v>
      </c>
      <c r="Q228" s="10">
        <v>0</v>
      </c>
      <c r="R228" s="10">
        <v>445.06336793599996</v>
      </c>
      <c r="S228" s="9" t="s">
        <v>71</v>
      </c>
      <c r="T228" s="12">
        <v>45777</v>
      </c>
      <c r="U228" s="11">
        <v>20000</v>
      </c>
      <c r="V228" s="10">
        <v>0</v>
      </c>
      <c r="W228" s="10">
        <v>20000</v>
      </c>
      <c r="X228" s="10">
        <v>0</v>
      </c>
      <c r="Y228" s="10">
        <v>0</v>
      </c>
      <c r="Z228" s="9" t="s">
        <v>140</v>
      </c>
      <c r="AA228" s="8">
        <v>22072.6</v>
      </c>
      <c r="AB228" s="8">
        <v>1144</v>
      </c>
      <c r="AC228" s="8">
        <v>20928.599999999999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77</v>
      </c>
      <c r="AI228" s="1">
        <v>3</v>
      </c>
      <c r="AJ228" s="3">
        <v>45777</v>
      </c>
      <c r="AK228" s="3">
        <v>0</v>
      </c>
      <c r="AL228" s="3">
        <v>0</v>
      </c>
      <c r="AM228" s="3">
        <v>0</v>
      </c>
      <c r="AN228" s="3">
        <v>0</v>
      </c>
      <c r="AO228" s="3">
        <v>45774</v>
      </c>
      <c r="AP228" s="3">
        <v>45772</v>
      </c>
      <c r="AQ228" s="3">
        <v>45775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1428.3769499999996</v>
      </c>
    </row>
    <row r="229" spans="1:56" ht="28.5" customHeight="1" x14ac:dyDescent="0.45">
      <c r="A229" s="3" t="s">
        <v>146</v>
      </c>
      <c r="B229" s="14" t="s">
        <v>146</v>
      </c>
      <c r="C229" s="9" t="s">
        <v>195</v>
      </c>
      <c r="D229" s="13" t="s">
        <v>59</v>
      </c>
      <c r="E229" s="9">
        <v>21</v>
      </c>
      <c r="F229" s="9">
        <v>38</v>
      </c>
      <c r="G229" s="9" t="s">
        <v>60</v>
      </c>
      <c r="H229" s="9">
        <v>0</v>
      </c>
      <c r="I229" s="9">
        <v>69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45777</v>
      </c>
      <c r="U229" s="11">
        <v>5000</v>
      </c>
      <c r="V229" s="10">
        <v>0</v>
      </c>
      <c r="W229" s="10">
        <v>5000</v>
      </c>
      <c r="X229" s="10">
        <v>0</v>
      </c>
      <c r="Y229" s="10">
        <v>0</v>
      </c>
      <c r="Z229" s="9" t="s">
        <v>140</v>
      </c>
      <c r="AA229" s="8">
        <v>5518.15</v>
      </c>
      <c r="AB229" s="8">
        <v>0</v>
      </c>
      <c r="AC229" s="8">
        <v>5518.15</v>
      </c>
      <c r="AD229" s="8">
        <v>0</v>
      </c>
      <c r="AE229" s="8">
        <v>0</v>
      </c>
      <c r="AF229" s="8">
        <v>0</v>
      </c>
      <c r="AG229" s="1" t="s">
        <v>122</v>
      </c>
      <c r="AH229" s="1" t="s">
        <v>77</v>
      </c>
      <c r="AI229" s="1">
        <v>2</v>
      </c>
      <c r="AJ229" s="3">
        <v>45777</v>
      </c>
      <c r="AK229" s="3">
        <v>0</v>
      </c>
      <c r="AL229" s="3">
        <v>0</v>
      </c>
      <c r="AM229" s="3">
        <v>0</v>
      </c>
      <c r="AN229" s="3">
        <v>0</v>
      </c>
      <c r="AO229" s="3">
        <v>45775</v>
      </c>
      <c r="AP229" s="3">
        <v>45772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376.6137374999999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21</v>
      </c>
      <c r="F230" s="9">
        <v>37</v>
      </c>
      <c r="G230" s="9" t="s">
        <v>60</v>
      </c>
      <c r="H230" s="9">
        <v>0</v>
      </c>
      <c r="I230" s="9">
        <v>67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140</v>
      </c>
      <c r="AA230" s="8">
        <v>48545.75</v>
      </c>
      <c r="AB230" s="8">
        <v>22099</v>
      </c>
      <c r="AC230" s="8">
        <v>26446.75</v>
      </c>
      <c r="AD230" s="8">
        <v>0</v>
      </c>
      <c r="AE230" s="8">
        <v>0</v>
      </c>
      <c r="AF230" s="8" t="s">
        <v>58</v>
      </c>
      <c r="AG230" s="1" t="s">
        <v>122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0</v>
      </c>
    </row>
    <row r="231" spans="1:56" ht="28.5" customHeight="1" x14ac:dyDescent="0.45">
      <c r="A231" s="3">
        <v>45719</v>
      </c>
      <c r="B231" s="14" t="s">
        <v>492</v>
      </c>
      <c r="C231" s="9" t="s">
        <v>115</v>
      </c>
      <c r="D231" s="13" t="s">
        <v>481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45734</v>
      </c>
      <c r="U231" s="11">
        <v>5000</v>
      </c>
      <c r="V231" s="10">
        <v>5425</v>
      </c>
      <c r="W231" s="10">
        <v>0</v>
      </c>
      <c r="X231" s="10">
        <v>5860</v>
      </c>
      <c r="Y231" s="10">
        <v>0</v>
      </c>
      <c r="Z231" s="9" t="s">
        <v>128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124</v>
      </c>
      <c r="AH231" s="1" t="s">
        <v>68</v>
      </c>
      <c r="AI231" s="1">
        <v>4</v>
      </c>
      <c r="AJ231" s="3">
        <v>45734</v>
      </c>
      <c r="AK231" s="3">
        <v>45730</v>
      </c>
      <c r="AL231" s="3">
        <v>45724</v>
      </c>
      <c r="AM231" s="3">
        <v>45731</v>
      </c>
      <c r="AN231" s="3">
        <v>45732</v>
      </c>
      <c r="AO231" s="3">
        <v>45732</v>
      </c>
      <c r="AP231" s="3">
        <v>45729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129</v>
      </c>
      <c r="BD231" s="56">
        <v>0</v>
      </c>
    </row>
    <row r="232" spans="1:56" ht="28.5" customHeight="1" x14ac:dyDescent="0.45">
      <c r="A232" s="3">
        <v>45719</v>
      </c>
      <c r="B232" s="14" t="s">
        <v>492</v>
      </c>
      <c r="C232" s="9" t="s">
        <v>115</v>
      </c>
      <c r="D232" s="13" t="s">
        <v>261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>
        <v>45734</v>
      </c>
      <c r="U232" s="11">
        <v>5000</v>
      </c>
      <c r="V232" s="10">
        <v>5350</v>
      </c>
      <c r="W232" s="10">
        <v>0</v>
      </c>
      <c r="X232" s="10">
        <v>5500</v>
      </c>
      <c r="Y232" s="10">
        <v>0</v>
      </c>
      <c r="Z232" s="9" t="s">
        <v>128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124</v>
      </c>
      <c r="AH232" s="1" t="s">
        <v>68</v>
      </c>
      <c r="AI232" s="1">
        <v>4</v>
      </c>
      <c r="AJ232" s="3">
        <v>45734</v>
      </c>
      <c r="AK232" s="3">
        <v>45730</v>
      </c>
      <c r="AL232" s="3">
        <v>45724</v>
      </c>
      <c r="AM232" s="3">
        <v>45731</v>
      </c>
      <c r="AN232" s="3">
        <v>45732</v>
      </c>
      <c r="AO232" s="3">
        <v>45732</v>
      </c>
      <c r="AP232" s="3">
        <v>45729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129</v>
      </c>
      <c r="BD232" s="56">
        <v>0</v>
      </c>
    </row>
    <row r="233" spans="1:56" ht="28.5" customHeight="1" x14ac:dyDescent="0.45">
      <c r="A233" s="3">
        <v>45727</v>
      </c>
      <c r="B233" s="14" t="s">
        <v>603</v>
      </c>
      <c r="C233" s="9" t="s">
        <v>115</v>
      </c>
      <c r="D233" s="13" t="s">
        <v>555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67</v>
      </c>
      <c r="T233" s="12">
        <v>45741</v>
      </c>
      <c r="U233" s="11">
        <v>20000</v>
      </c>
      <c r="V233" s="10">
        <v>15000</v>
      </c>
      <c r="W233" s="10">
        <v>5000</v>
      </c>
      <c r="X233" s="10">
        <v>21150</v>
      </c>
      <c r="Y233" s="10">
        <v>0</v>
      </c>
      <c r="Z233" s="9" t="s">
        <v>128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123</v>
      </c>
      <c r="AH233" s="1" t="s">
        <v>68</v>
      </c>
      <c r="AI233" s="1">
        <v>4</v>
      </c>
      <c r="AJ233" s="3">
        <v>45741</v>
      </c>
      <c r="AK233" s="3">
        <v>45737</v>
      </c>
      <c r="AL233" s="3">
        <v>45731</v>
      </c>
      <c r="AM233" s="3">
        <v>45738</v>
      </c>
      <c r="AN233" s="3">
        <v>45739</v>
      </c>
      <c r="AO233" s="3">
        <v>45739</v>
      </c>
      <c r="AP233" s="3">
        <v>45736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129</v>
      </c>
      <c r="BD233" s="56">
        <v>0</v>
      </c>
    </row>
    <row r="234" spans="1:56" ht="28.5" customHeight="1" x14ac:dyDescent="0.45">
      <c r="A234" s="3">
        <v>45727</v>
      </c>
      <c r="B234" s="14" t="s">
        <v>603</v>
      </c>
      <c r="C234" s="9" t="s">
        <v>115</v>
      </c>
      <c r="D234" s="13" t="s">
        <v>262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67</v>
      </c>
      <c r="T234" s="12">
        <v>45741</v>
      </c>
      <c r="U234" s="11">
        <v>30000</v>
      </c>
      <c r="V234" s="10">
        <v>0</v>
      </c>
      <c r="W234" s="10">
        <v>30000</v>
      </c>
      <c r="X234" s="10">
        <v>30700</v>
      </c>
      <c r="Y234" s="10">
        <v>0</v>
      </c>
      <c r="Z234" s="9" t="s">
        <v>128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61</v>
      </c>
      <c r="AH234" s="1" t="s">
        <v>68</v>
      </c>
      <c r="AI234" s="1">
        <v>4</v>
      </c>
      <c r="AJ234" s="3">
        <v>45741</v>
      </c>
      <c r="AK234" s="3">
        <v>45737</v>
      </c>
      <c r="AL234" s="3">
        <v>45731</v>
      </c>
      <c r="AM234" s="3">
        <v>45738</v>
      </c>
      <c r="AN234" s="3">
        <v>45739</v>
      </c>
      <c r="AO234" s="3">
        <v>45739</v>
      </c>
      <c r="AP234" s="3">
        <v>45736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129</v>
      </c>
      <c r="BD234" s="56">
        <v>0</v>
      </c>
    </row>
    <row r="235" spans="1:56" ht="28.5" customHeight="1" x14ac:dyDescent="0.45">
      <c r="A235" s="3">
        <v>45727</v>
      </c>
      <c r="B235" s="14" t="s">
        <v>581</v>
      </c>
      <c r="C235" s="9" t="s">
        <v>115</v>
      </c>
      <c r="D235" s="13" t="s">
        <v>296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45741</v>
      </c>
      <c r="U235" s="11">
        <v>5000</v>
      </c>
      <c r="V235" s="10">
        <v>0</v>
      </c>
      <c r="W235" s="10">
        <v>5000</v>
      </c>
      <c r="X235" s="10">
        <v>5400</v>
      </c>
      <c r="Y235" s="10">
        <v>0</v>
      </c>
      <c r="Z235" s="9" t="s">
        <v>128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124</v>
      </c>
      <c r="AH235" s="1" t="s">
        <v>68</v>
      </c>
      <c r="AI235" s="1">
        <v>4</v>
      </c>
      <c r="AJ235" s="3">
        <v>45741</v>
      </c>
      <c r="AK235" s="3">
        <v>45737</v>
      </c>
      <c r="AL235" s="3">
        <v>45731</v>
      </c>
      <c r="AM235" s="3">
        <v>45738</v>
      </c>
      <c r="AN235" s="3">
        <v>45739</v>
      </c>
      <c r="AO235" s="3">
        <v>45739</v>
      </c>
      <c r="AP235" s="3">
        <v>45736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129</v>
      </c>
      <c r="BD235" s="56">
        <v>0</v>
      </c>
    </row>
    <row r="236" spans="1:56" ht="28.5" customHeight="1" x14ac:dyDescent="0.45">
      <c r="A236" s="3">
        <v>45727</v>
      </c>
      <c r="B236" s="14" t="s">
        <v>581</v>
      </c>
      <c r="C236" s="9" t="s">
        <v>115</v>
      </c>
      <c r="D236" s="13" t="s">
        <v>556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45741</v>
      </c>
      <c r="U236" s="11">
        <v>15000</v>
      </c>
      <c r="V236" s="10">
        <v>0</v>
      </c>
      <c r="W236" s="10">
        <v>15000</v>
      </c>
      <c r="X236" s="10">
        <v>0</v>
      </c>
      <c r="Y236" s="10">
        <v>15750</v>
      </c>
      <c r="Z236" s="9" t="s">
        <v>128</v>
      </c>
      <c r="AA236" s="8">
        <v>16135.350000000002</v>
      </c>
      <c r="AB236" s="8">
        <v>16135.350000000002</v>
      </c>
      <c r="AC236" s="8">
        <v>0</v>
      </c>
      <c r="AD236" s="8">
        <v>16135.350000000002</v>
      </c>
      <c r="AE236" s="8">
        <v>0</v>
      </c>
      <c r="AF236" s="8">
        <v>0</v>
      </c>
      <c r="AG236" s="1" t="s">
        <v>61</v>
      </c>
      <c r="AH236" s="1" t="s">
        <v>68</v>
      </c>
      <c r="AI236" s="1">
        <v>4</v>
      </c>
      <c r="AJ236" s="3">
        <v>45741</v>
      </c>
      <c r="AK236" s="3">
        <v>45737</v>
      </c>
      <c r="AL236" s="3">
        <v>45731</v>
      </c>
      <c r="AM236" s="3">
        <v>45738</v>
      </c>
      <c r="AN236" s="3">
        <v>45739</v>
      </c>
      <c r="AO236" s="3">
        <v>45739</v>
      </c>
      <c r="AP236" s="3">
        <v>45736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129</v>
      </c>
      <c r="BD236" s="56">
        <v>0</v>
      </c>
    </row>
    <row r="237" spans="1:56" ht="28.5" customHeight="1" x14ac:dyDescent="0.45">
      <c r="A237" s="3" t="s">
        <v>146</v>
      </c>
      <c r="B237" s="14" t="s">
        <v>146</v>
      </c>
      <c r="C237" s="9" t="s">
        <v>207</v>
      </c>
      <c r="D237" s="13" t="s">
        <v>61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651.31224575999988</v>
      </c>
      <c r="Q237" s="10">
        <v>0</v>
      </c>
      <c r="R237" s="10">
        <v>651.31224575999988</v>
      </c>
      <c r="S237" s="9" t="s">
        <v>114</v>
      </c>
      <c r="T237" s="12">
        <v>45746</v>
      </c>
      <c r="U237" s="11">
        <v>30000</v>
      </c>
      <c r="V237" s="10">
        <v>0</v>
      </c>
      <c r="W237" s="10">
        <v>30000</v>
      </c>
      <c r="X237" s="10">
        <v>0</v>
      </c>
      <c r="Y237" s="10">
        <v>31500</v>
      </c>
      <c r="Z237" s="9" t="s">
        <v>128</v>
      </c>
      <c r="AA237" s="8">
        <v>32270.700000000004</v>
      </c>
      <c r="AB237" s="8">
        <v>32270.700000000004</v>
      </c>
      <c r="AC237" s="8">
        <v>0</v>
      </c>
      <c r="AD237" s="8">
        <v>32270.700000000004</v>
      </c>
      <c r="AE237" s="8">
        <v>0</v>
      </c>
      <c r="AF237" s="8">
        <v>0</v>
      </c>
      <c r="AG237" s="1" t="s">
        <v>61</v>
      </c>
      <c r="AH237" s="1" t="s">
        <v>68</v>
      </c>
      <c r="AI237" s="1">
        <v>4</v>
      </c>
      <c r="AJ237" s="3">
        <v>45746</v>
      </c>
      <c r="AK237" s="3">
        <v>45742</v>
      </c>
      <c r="AL237" s="3">
        <v>45736</v>
      </c>
      <c r="AM237" s="3">
        <v>45743</v>
      </c>
      <c r="AN237" s="3">
        <v>45744</v>
      </c>
      <c r="AO237" s="3">
        <v>45744</v>
      </c>
      <c r="AP237" s="3">
        <v>45741</v>
      </c>
      <c r="AQ237" s="3">
        <v>45745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129</v>
      </c>
      <c r="BD237" s="56">
        <v>0</v>
      </c>
    </row>
    <row r="238" spans="1:56" ht="28.5" customHeight="1" x14ac:dyDescent="0.45">
      <c r="A238" s="3">
        <v>45693</v>
      </c>
      <c r="B238" s="14" t="s">
        <v>401</v>
      </c>
      <c r="C238" s="9" t="s">
        <v>111</v>
      </c>
      <c r="D238" s="13" t="s">
        <v>192</v>
      </c>
      <c r="E238" s="9">
        <v>21</v>
      </c>
      <c r="F238" s="9">
        <v>40</v>
      </c>
      <c r="G238" s="9" t="s">
        <v>60</v>
      </c>
      <c r="H238" s="9" t="s">
        <v>66</v>
      </c>
      <c r="I238" s="9">
        <v>108</v>
      </c>
      <c r="J238" s="9" t="s">
        <v>57</v>
      </c>
      <c r="K238" s="9">
        <v>5</v>
      </c>
      <c r="L238" s="9" t="s">
        <v>91</v>
      </c>
      <c r="M238" s="10">
        <v>22</v>
      </c>
      <c r="N238" s="9">
        <v>42</v>
      </c>
      <c r="O238" s="9">
        <v>40</v>
      </c>
      <c r="P238" s="10">
        <v>113.97964300799998</v>
      </c>
      <c r="Q238" s="10">
        <v>0</v>
      </c>
      <c r="R238" s="10">
        <v>113.97964300799998</v>
      </c>
      <c r="S238" s="9" t="s">
        <v>67</v>
      </c>
      <c r="T238" s="12">
        <v>45754</v>
      </c>
      <c r="U238" s="11">
        <v>5000</v>
      </c>
      <c r="V238" s="10">
        <v>0</v>
      </c>
      <c r="W238" s="10">
        <v>5000</v>
      </c>
      <c r="X238" s="10">
        <v>5398</v>
      </c>
      <c r="Y238" s="10">
        <v>0</v>
      </c>
      <c r="Z238" s="9" t="s">
        <v>128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68</v>
      </c>
      <c r="AI238" s="1">
        <v>4</v>
      </c>
      <c r="AJ238" s="3">
        <v>45754</v>
      </c>
      <c r="AK238" s="3">
        <v>45750</v>
      </c>
      <c r="AL238" s="3">
        <v>45744</v>
      </c>
      <c r="AM238" s="3">
        <v>45751</v>
      </c>
      <c r="AN238" s="3">
        <v>45752</v>
      </c>
      <c r="AO238" s="3">
        <v>45752</v>
      </c>
      <c r="AP238" s="3">
        <v>45749</v>
      </c>
      <c r="AQ238" s="3">
        <v>45753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129</v>
      </c>
      <c r="BD238" s="56">
        <v>0</v>
      </c>
    </row>
    <row r="239" spans="1:56" ht="28.5" customHeight="1" x14ac:dyDescent="0.45">
      <c r="A239" s="3" t="s">
        <v>146</v>
      </c>
      <c r="B239" s="14" t="s">
        <v>146</v>
      </c>
      <c r="C239" s="9" t="s">
        <v>115</v>
      </c>
      <c r="D239" s="13" t="s">
        <v>61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67</v>
      </c>
      <c r="T239" s="12">
        <v>45777</v>
      </c>
      <c r="U239" s="11">
        <v>40000</v>
      </c>
      <c r="V239" s="10">
        <v>0</v>
      </c>
      <c r="W239" s="10">
        <v>40000</v>
      </c>
      <c r="X239" s="10">
        <v>0</v>
      </c>
      <c r="Y239" s="10">
        <v>42000</v>
      </c>
      <c r="Z239" s="9" t="s">
        <v>128</v>
      </c>
      <c r="AA239" s="8">
        <v>43027.600000000006</v>
      </c>
      <c r="AB239" s="8">
        <v>43027.600000000006</v>
      </c>
      <c r="AC239" s="8">
        <v>0</v>
      </c>
      <c r="AD239" s="8">
        <v>43027.600000000006</v>
      </c>
      <c r="AE239" s="8">
        <v>0</v>
      </c>
      <c r="AF239" s="8">
        <v>0</v>
      </c>
      <c r="AG239" s="1" t="s">
        <v>123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129</v>
      </c>
      <c r="BD239" s="56">
        <v>0</v>
      </c>
    </row>
    <row r="240" spans="1:56" ht="28.5" customHeight="1" x14ac:dyDescent="0.45">
      <c r="A240" s="3" t="s">
        <v>146</v>
      </c>
      <c r="B240" s="14" t="s">
        <v>146</v>
      </c>
      <c r="C240" s="9" t="s">
        <v>207</v>
      </c>
      <c r="D240" s="13" t="s">
        <v>61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651.31224575999988</v>
      </c>
      <c r="Q240" s="10">
        <v>0</v>
      </c>
      <c r="R240" s="10">
        <v>651.31224575999988</v>
      </c>
      <c r="S240" s="9" t="s">
        <v>114</v>
      </c>
      <c r="T240" s="12">
        <v>45777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128</v>
      </c>
      <c r="AA240" s="8">
        <v>32270.700000000004</v>
      </c>
      <c r="AB240" s="8">
        <v>32270.700000000004</v>
      </c>
      <c r="AC240" s="8">
        <v>0</v>
      </c>
      <c r="AD240" s="8">
        <v>32270.700000000004</v>
      </c>
      <c r="AE240" s="8">
        <v>0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45777</v>
      </c>
      <c r="AK240" s="3">
        <v>45773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45776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129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350</v>
      </c>
      <c r="D241" s="13" t="s">
        <v>61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217.10408191999997</v>
      </c>
      <c r="Q241" s="10">
        <v>0</v>
      </c>
      <c r="R241" s="10">
        <v>217.10408191999997</v>
      </c>
      <c r="S241" s="9" t="s">
        <v>114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128</v>
      </c>
      <c r="AA241" s="8">
        <v>10756.900000000001</v>
      </c>
      <c r="AB241" s="8">
        <v>10756.900000000001</v>
      </c>
      <c r="AC241" s="8">
        <v>0</v>
      </c>
      <c r="AD241" s="8">
        <v>10756.900000000001</v>
      </c>
      <c r="AE241" s="8">
        <v>0</v>
      </c>
      <c r="AF241" s="8">
        <v>0</v>
      </c>
      <c r="AG241" s="1" t="s">
        <v>123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45776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129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113</v>
      </c>
      <c r="D242" s="13" t="s">
        <v>159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114</v>
      </c>
      <c r="T242" s="12">
        <v>45777</v>
      </c>
      <c r="U242" s="11">
        <v>20000</v>
      </c>
      <c r="V242" s="10">
        <v>0</v>
      </c>
      <c r="W242" s="10">
        <v>20000</v>
      </c>
      <c r="X242" s="10">
        <v>0</v>
      </c>
      <c r="Y242" s="10">
        <v>21000</v>
      </c>
      <c r="Z242" s="9" t="s">
        <v>128</v>
      </c>
      <c r="AA242" s="8">
        <v>21513.800000000003</v>
      </c>
      <c r="AB242" s="8">
        <v>0</v>
      </c>
      <c r="AC242" s="8">
        <v>21513.800000000003</v>
      </c>
      <c r="AD242" s="8">
        <v>0</v>
      </c>
      <c r="AE242" s="8">
        <v>21513.800000000003</v>
      </c>
      <c r="AF242" s="8">
        <v>0</v>
      </c>
      <c r="AG242" s="1" t="s">
        <v>123</v>
      </c>
      <c r="AH242" s="1" t="s">
        <v>68</v>
      </c>
      <c r="AI242" s="1">
        <v>4</v>
      </c>
      <c r="AJ242" s="3">
        <v>45777</v>
      </c>
      <c r="AK242" s="3">
        <v>45773</v>
      </c>
      <c r="AL242" s="3">
        <v>45767</v>
      </c>
      <c r="AM242" s="3">
        <v>45774</v>
      </c>
      <c r="AN242" s="3">
        <v>45775</v>
      </c>
      <c r="AO242" s="3">
        <v>45775</v>
      </c>
      <c r="AP242" s="3">
        <v>45772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129</v>
      </c>
      <c r="BD242" s="56">
        <v>1547.1290706666666</v>
      </c>
    </row>
    <row r="243" spans="1:56" ht="28.5" customHeight="1" x14ac:dyDescent="0.45">
      <c r="A243" s="3" t="s">
        <v>146</v>
      </c>
      <c r="B243" s="14" t="s">
        <v>146</v>
      </c>
      <c r="C243" s="9" t="s">
        <v>111</v>
      </c>
      <c r="D243" s="13" t="s">
        <v>61</v>
      </c>
      <c r="E243" s="9">
        <v>21</v>
      </c>
      <c r="F243" s="9">
        <v>40</v>
      </c>
      <c r="G243" s="9" t="s">
        <v>60</v>
      </c>
      <c r="H243" s="9" t="s">
        <v>66</v>
      </c>
      <c r="I243" s="9">
        <v>108</v>
      </c>
      <c r="J243" s="9" t="s">
        <v>57</v>
      </c>
      <c r="K243" s="9">
        <v>5</v>
      </c>
      <c r="L243" s="9" t="s">
        <v>91</v>
      </c>
      <c r="M243" s="10">
        <v>22</v>
      </c>
      <c r="N243" s="9">
        <v>42</v>
      </c>
      <c r="O243" s="9">
        <v>40</v>
      </c>
      <c r="P243" s="10">
        <v>227.95928601599996</v>
      </c>
      <c r="Q243" s="10">
        <v>0</v>
      </c>
      <c r="R243" s="10">
        <v>227.95928601599996</v>
      </c>
      <c r="S243" s="9" t="s">
        <v>67</v>
      </c>
      <c r="T243" s="12">
        <v>45777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128</v>
      </c>
      <c r="AA243" s="8">
        <v>11595.1</v>
      </c>
      <c r="AB243" s="8">
        <v>11595.1</v>
      </c>
      <c r="AC243" s="8">
        <v>0</v>
      </c>
      <c r="AD243" s="8">
        <v>11595.1</v>
      </c>
      <c r="AE243" s="8">
        <v>0</v>
      </c>
      <c r="AF243" s="8">
        <v>0</v>
      </c>
      <c r="AG243" s="1" t="s">
        <v>123</v>
      </c>
      <c r="AH243" s="1" t="s">
        <v>68</v>
      </c>
      <c r="AI243" s="1">
        <v>4</v>
      </c>
      <c r="AJ243" s="3">
        <v>45777</v>
      </c>
      <c r="AK243" s="3">
        <v>45773</v>
      </c>
      <c r="AL243" s="3">
        <v>45767</v>
      </c>
      <c r="AM243" s="3">
        <v>45774</v>
      </c>
      <c r="AN243" s="3">
        <v>45775</v>
      </c>
      <c r="AO243" s="3">
        <v>45775</v>
      </c>
      <c r="AP243" s="3">
        <v>45772</v>
      </c>
      <c r="AQ243" s="3">
        <v>45776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129</v>
      </c>
      <c r="BD243" s="56">
        <v>0</v>
      </c>
    </row>
    <row r="244" spans="1:56" ht="28.5" customHeight="1" x14ac:dyDescent="0.45">
      <c r="A244" s="3">
        <v>45631</v>
      </c>
      <c r="B244" s="14" t="s">
        <v>270</v>
      </c>
      <c r="C244" s="9" t="s">
        <v>113</v>
      </c>
      <c r="D244" s="13" t="s">
        <v>159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114</v>
      </c>
      <c r="T244" s="12" t="s">
        <v>63</v>
      </c>
      <c r="U244" s="11">
        <v>16000</v>
      </c>
      <c r="V244" s="10">
        <v>0</v>
      </c>
      <c r="W244" s="10">
        <v>16000</v>
      </c>
      <c r="X244" s="10">
        <v>0</v>
      </c>
      <c r="Y244" s="10">
        <v>16800</v>
      </c>
      <c r="Z244" s="9" t="s">
        <v>128</v>
      </c>
      <c r="AA244" s="8">
        <v>17211.04</v>
      </c>
      <c r="AB244" s="8">
        <v>17211.04</v>
      </c>
      <c r="AC244" s="8">
        <v>0</v>
      </c>
      <c r="AD244" s="8">
        <v>17211.04</v>
      </c>
      <c r="AE244" s="8">
        <v>0</v>
      </c>
      <c r="AF244" s="8">
        <v>0</v>
      </c>
      <c r="AG244" s="1" t="s">
        <v>123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 t="s">
        <v>331</v>
      </c>
      <c r="AZ244" s="2">
        <v>0</v>
      </c>
      <c r="BA244" s="2">
        <v>0</v>
      </c>
      <c r="BB244" s="2">
        <v>0</v>
      </c>
      <c r="BC244" s="1" t="s">
        <v>129</v>
      </c>
      <c r="BD244" s="56">
        <v>0</v>
      </c>
    </row>
    <row r="245" spans="1:56" ht="28.5" customHeight="1" x14ac:dyDescent="0.45">
      <c r="A245" s="3">
        <v>45628</v>
      </c>
      <c r="B245" s="14" t="s">
        <v>263</v>
      </c>
      <c r="C245" s="9" t="s">
        <v>113</v>
      </c>
      <c r="D245" s="13" t="s">
        <v>159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 t="s">
        <v>63</v>
      </c>
      <c r="U245" s="11">
        <v>16000</v>
      </c>
      <c r="V245" s="10">
        <v>1759</v>
      </c>
      <c r="W245" s="10">
        <v>14241</v>
      </c>
      <c r="X245" s="10">
        <v>0</v>
      </c>
      <c r="Y245" s="10">
        <v>14953.050000000001</v>
      </c>
      <c r="Z245" s="9" t="s">
        <v>128</v>
      </c>
      <c r="AA245" s="8">
        <v>15318.901290000002</v>
      </c>
      <c r="AB245" s="8">
        <v>15318.901290000002</v>
      </c>
      <c r="AC245" s="8">
        <v>0</v>
      </c>
      <c r="AD245" s="8">
        <v>15318.901290000002</v>
      </c>
      <c r="AE245" s="8">
        <v>0</v>
      </c>
      <c r="AF245" s="8">
        <v>0</v>
      </c>
      <c r="AG245" s="1" t="s">
        <v>123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 t="s">
        <v>330</v>
      </c>
      <c r="AZ245" s="2">
        <v>0</v>
      </c>
      <c r="BA245" s="2">
        <v>0</v>
      </c>
      <c r="BB245" s="2">
        <v>0</v>
      </c>
      <c r="BC245" s="1" t="s">
        <v>129</v>
      </c>
      <c r="BD245" s="56">
        <v>0</v>
      </c>
    </row>
    <row r="246" spans="1:56" ht="28.5" customHeight="1" x14ac:dyDescent="0.45">
      <c r="A246" s="3">
        <v>45631</v>
      </c>
      <c r="B246" s="14" t="s">
        <v>271</v>
      </c>
      <c r="C246" s="9" t="s">
        <v>113</v>
      </c>
      <c r="D246" s="13" t="s">
        <v>159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114</v>
      </c>
      <c r="T246" s="12" t="s">
        <v>63</v>
      </c>
      <c r="U246" s="11">
        <v>16000</v>
      </c>
      <c r="V246" s="10">
        <v>0</v>
      </c>
      <c r="W246" s="10">
        <v>16000</v>
      </c>
      <c r="X246" s="10">
        <v>0</v>
      </c>
      <c r="Y246" s="10">
        <v>16800</v>
      </c>
      <c r="Z246" s="9" t="s">
        <v>128</v>
      </c>
      <c r="AA246" s="8">
        <v>17211.04</v>
      </c>
      <c r="AB246" s="8">
        <v>17211.04</v>
      </c>
      <c r="AC246" s="8">
        <v>0</v>
      </c>
      <c r="AD246" s="8">
        <v>17211.04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 t="s">
        <v>332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>
        <v>45693</v>
      </c>
      <c r="B247" s="14" t="s">
        <v>400</v>
      </c>
      <c r="C247" s="9" t="s">
        <v>111</v>
      </c>
      <c r="D247" s="13" t="s">
        <v>397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40</v>
      </c>
      <c r="O247" s="9">
        <v>40</v>
      </c>
      <c r="P247" s="10">
        <v>65.13122457599998</v>
      </c>
      <c r="Q247" s="10">
        <v>0</v>
      </c>
      <c r="R247" s="10">
        <v>65.13122457599998</v>
      </c>
      <c r="S247" s="9" t="s">
        <v>67</v>
      </c>
      <c r="T247" s="12" t="s">
        <v>63</v>
      </c>
      <c r="U247" s="11">
        <v>3000</v>
      </c>
      <c r="V247" s="10">
        <v>0</v>
      </c>
      <c r="W247" s="10">
        <v>3000</v>
      </c>
      <c r="X247" s="10">
        <v>0</v>
      </c>
      <c r="Y247" s="10">
        <v>3150</v>
      </c>
      <c r="Z247" s="9" t="s">
        <v>128</v>
      </c>
      <c r="AA247" s="8">
        <v>3310.89</v>
      </c>
      <c r="AB247" s="8">
        <v>3310.89</v>
      </c>
      <c r="AC247" s="8">
        <v>0</v>
      </c>
      <c r="AD247" s="8">
        <v>3310.89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>
        <v>45693</v>
      </c>
      <c r="B248" s="14" t="s">
        <v>401</v>
      </c>
      <c r="C248" s="9" t="s">
        <v>111</v>
      </c>
      <c r="D248" s="13" t="s">
        <v>192</v>
      </c>
      <c r="E248" s="9">
        <v>21</v>
      </c>
      <c r="F248" s="9">
        <v>40</v>
      </c>
      <c r="G248" s="9" t="s">
        <v>60</v>
      </c>
      <c r="H248" s="9" t="s">
        <v>66</v>
      </c>
      <c r="I248" s="9">
        <v>108</v>
      </c>
      <c r="J248" s="9" t="s">
        <v>57</v>
      </c>
      <c r="K248" s="9">
        <v>5</v>
      </c>
      <c r="L248" s="9" t="s">
        <v>91</v>
      </c>
      <c r="M248" s="10">
        <v>22</v>
      </c>
      <c r="N248" s="9">
        <v>42</v>
      </c>
      <c r="O248" s="9">
        <v>40</v>
      </c>
      <c r="P248" s="10">
        <v>113.97964300799998</v>
      </c>
      <c r="Q248" s="10">
        <v>0</v>
      </c>
      <c r="R248" s="10">
        <v>113.97964300799998</v>
      </c>
      <c r="S248" s="9" t="s">
        <v>67</v>
      </c>
      <c r="T248" s="12" t="s">
        <v>63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128</v>
      </c>
      <c r="AA248" s="8">
        <v>5797.55</v>
      </c>
      <c r="AB248" s="8">
        <v>5797.55</v>
      </c>
      <c r="AC248" s="8">
        <v>0</v>
      </c>
      <c r="AD248" s="8">
        <v>5797.55</v>
      </c>
      <c r="AE248" s="8">
        <v>0</v>
      </c>
      <c r="AF248" s="8">
        <v>0</v>
      </c>
      <c r="AG248" s="1" t="s">
        <v>125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45667</v>
      </c>
      <c r="B249" s="14" t="s">
        <v>342</v>
      </c>
      <c r="C249" s="9" t="s">
        <v>111</v>
      </c>
      <c r="D249" s="13" t="s">
        <v>336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40</v>
      </c>
      <c r="O249" s="9">
        <v>40</v>
      </c>
      <c r="P249" s="10">
        <v>86.841632767999982</v>
      </c>
      <c r="Q249" s="10">
        <v>0</v>
      </c>
      <c r="R249" s="10">
        <v>86.841632767999982</v>
      </c>
      <c r="S249" s="9" t="s">
        <v>67</v>
      </c>
      <c r="T249" s="12" t="s">
        <v>63</v>
      </c>
      <c r="U249" s="11">
        <v>4000</v>
      </c>
      <c r="V249" s="10">
        <v>0</v>
      </c>
      <c r="W249" s="10">
        <v>4000</v>
      </c>
      <c r="X249" s="10">
        <v>0</v>
      </c>
      <c r="Y249" s="10">
        <v>4200</v>
      </c>
      <c r="Z249" s="9" t="s">
        <v>128</v>
      </c>
      <c r="AA249" s="8">
        <v>4414.5199999999995</v>
      </c>
      <c r="AB249" s="8">
        <v>4414.5199999999995</v>
      </c>
      <c r="AC249" s="8">
        <v>0</v>
      </c>
      <c r="AD249" s="8">
        <v>4414.5199999999995</v>
      </c>
      <c r="AE249" s="8">
        <v>0</v>
      </c>
      <c r="AF249" s="8">
        <v>0</v>
      </c>
      <c r="AG249" s="1" t="s">
        <v>123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 t="s">
        <v>146</v>
      </c>
      <c r="B250" s="14" t="s">
        <v>146</v>
      </c>
      <c r="C250" s="9" t="s">
        <v>113</v>
      </c>
      <c r="D250" s="13" t="s">
        <v>159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 t="s">
        <v>63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128</v>
      </c>
      <c r="AA250" s="8">
        <v>10756.900000000001</v>
      </c>
      <c r="AB250" s="8">
        <v>10756.900000000001</v>
      </c>
      <c r="AC250" s="8">
        <v>0</v>
      </c>
      <c r="AD250" s="8">
        <v>10756.900000000001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 t="s">
        <v>146</v>
      </c>
      <c r="B251" s="14" t="s">
        <v>146</v>
      </c>
      <c r="C251" s="9" t="s">
        <v>115</v>
      </c>
      <c r="D251" s="13" t="s">
        <v>59</v>
      </c>
      <c r="E251" s="9">
        <v>21</v>
      </c>
      <c r="F251" s="9">
        <v>37</v>
      </c>
      <c r="G251" s="9" t="s">
        <v>60</v>
      </c>
      <c r="H251" s="9" t="s">
        <v>76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67</v>
      </c>
      <c r="T251" s="12" t="s">
        <v>63</v>
      </c>
      <c r="U251" s="11">
        <v>30000</v>
      </c>
      <c r="V251" s="10">
        <v>0</v>
      </c>
      <c r="W251" s="10">
        <v>30000</v>
      </c>
      <c r="X251" s="10">
        <v>0</v>
      </c>
      <c r="Y251" s="10">
        <v>0</v>
      </c>
      <c r="Z251" s="9" t="s">
        <v>128</v>
      </c>
      <c r="AA251" s="8">
        <v>32270.700000000004</v>
      </c>
      <c r="AB251" s="8">
        <v>32270.700000000004</v>
      </c>
      <c r="AC251" s="8">
        <v>0</v>
      </c>
      <c r="AD251" s="8">
        <v>32270.700000000004</v>
      </c>
      <c r="AE251" s="8">
        <v>0</v>
      </c>
      <c r="AF251" s="8">
        <v>0</v>
      </c>
      <c r="AG251" s="1" t="s">
        <v>122</v>
      </c>
      <c r="AH251" s="1" t="s">
        <v>163</v>
      </c>
      <c r="AI251" s="1">
        <v>2</v>
      </c>
      <c r="AJ251" s="3" t="s">
        <v>63</v>
      </c>
      <c r="AK251" s="3" t="e">
        <v>#VALUE!</v>
      </c>
      <c r="AL251" s="3">
        <v>0</v>
      </c>
      <c r="AM251" s="3">
        <v>0</v>
      </c>
      <c r="AN251" s="3">
        <v>0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158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45548</v>
      </c>
      <c r="B252" s="14" t="s">
        <v>216</v>
      </c>
      <c r="C252" s="9" t="s">
        <v>111</v>
      </c>
      <c r="D252" s="13" t="s">
        <v>210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40</v>
      </c>
      <c r="O252" s="9">
        <v>40</v>
      </c>
      <c r="P252" s="10">
        <v>217.10408191999997</v>
      </c>
      <c r="Q252" s="10">
        <v>0</v>
      </c>
      <c r="R252" s="10">
        <v>217.10408191999997</v>
      </c>
      <c r="S252" s="9" t="s">
        <v>67</v>
      </c>
      <c r="T252" s="12" t="s">
        <v>63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128</v>
      </c>
      <c r="AA252" s="8">
        <v>11036.3</v>
      </c>
      <c r="AB252" s="8">
        <v>11036.3</v>
      </c>
      <c r="AC252" s="8">
        <v>0</v>
      </c>
      <c r="AD252" s="8">
        <v>11036.3</v>
      </c>
      <c r="AE252" s="8">
        <v>0</v>
      </c>
      <c r="AF252" s="8">
        <v>0</v>
      </c>
      <c r="AG252" s="1" t="s">
        <v>126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>
        <v>45066</v>
      </c>
      <c r="B253" s="14" t="s">
        <v>136</v>
      </c>
      <c r="C253" s="9" t="s">
        <v>80</v>
      </c>
      <c r="D253" s="13" t="s">
        <v>135</v>
      </c>
      <c r="E253" s="9">
        <v>21</v>
      </c>
      <c r="F253" s="9">
        <v>38</v>
      </c>
      <c r="G253" s="9" t="s">
        <v>60</v>
      </c>
      <c r="H253" s="9" t="s">
        <v>76</v>
      </c>
      <c r="I253" s="9">
        <v>102</v>
      </c>
      <c r="J253" s="9" t="s">
        <v>57</v>
      </c>
      <c r="K253" s="9">
        <v>5</v>
      </c>
      <c r="L253" s="9" t="s">
        <v>92</v>
      </c>
      <c r="M253" s="10">
        <v>22</v>
      </c>
      <c r="N253" s="9">
        <v>40</v>
      </c>
      <c r="O253" s="9">
        <v>40</v>
      </c>
      <c r="P253" s="10">
        <v>108.55204095999999</v>
      </c>
      <c r="Q253" s="10">
        <v>0</v>
      </c>
      <c r="R253" s="10">
        <v>108.55204095999999</v>
      </c>
      <c r="S253" s="9" t="s">
        <v>67</v>
      </c>
      <c r="T253" s="12" t="s">
        <v>63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128</v>
      </c>
      <c r="AA253" s="8">
        <v>5518.15</v>
      </c>
      <c r="AB253" s="8">
        <v>5518.15</v>
      </c>
      <c r="AC253" s="8">
        <v>0</v>
      </c>
      <c r="AD253" s="8">
        <v>5518.15</v>
      </c>
      <c r="AE253" s="8">
        <v>0</v>
      </c>
      <c r="AF253" s="8">
        <v>0</v>
      </c>
      <c r="AG253" s="1" t="s">
        <v>123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21</v>
      </c>
      <c r="F254" s="9">
        <v>37</v>
      </c>
      <c r="G254" s="9">
        <v>0</v>
      </c>
      <c r="H254" s="9">
        <v>0</v>
      </c>
      <c r="I254" s="9">
        <v>74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 t="s">
        <v>83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128</v>
      </c>
      <c r="AA254" s="8">
        <v>290416.14129</v>
      </c>
      <c r="AB254" s="8">
        <v>268902.34129000007</v>
      </c>
      <c r="AC254" s="8">
        <v>21513.800000000003</v>
      </c>
      <c r="AD254" s="8">
        <v>268902.34129000007</v>
      </c>
      <c r="AE254" s="8">
        <v>21513.800000000003</v>
      </c>
      <c r="AF254" s="8" t="s">
        <v>58</v>
      </c>
      <c r="AG254" s="1" t="s">
        <v>122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130</v>
      </c>
      <c r="BD254" s="56">
        <v>0</v>
      </c>
    </row>
    <row r="255" spans="1:56" ht="28.5" customHeight="1" x14ac:dyDescent="0.45">
      <c r="A255" s="3">
        <v>45720</v>
      </c>
      <c r="B255" s="14" t="s">
        <v>507</v>
      </c>
      <c r="C255" s="9" t="s">
        <v>493</v>
      </c>
      <c r="D255" s="13" t="s">
        <v>494</v>
      </c>
      <c r="E255" s="9">
        <v>22</v>
      </c>
      <c r="F255" s="9">
        <v>34</v>
      </c>
      <c r="G255" s="9" t="s">
        <v>60</v>
      </c>
      <c r="H255" s="9" t="s">
        <v>66</v>
      </c>
      <c r="I255" s="9">
        <v>115</v>
      </c>
      <c r="J255" s="9" t="s">
        <v>78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372</v>
      </c>
      <c r="T255" s="12">
        <v>45746</v>
      </c>
      <c r="U255" s="11">
        <v>300000</v>
      </c>
      <c r="V255" s="10">
        <v>36302</v>
      </c>
      <c r="W255" s="10">
        <v>263698</v>
      </c>
      <c r="X255" s="10">
        <v>138465</v>
      </c>
      <c r="Y255" s="10">
        <v>169611.75</v>
      </c>
      <c r="Z255" s="9" t="s">
        <v>413</v>
      </c>
      <c r="AA255" s="8">
        <v>168232.8064725</v>
      </c>
      <c r="AB255" s="8">
        <v>35025</v>
      </c>
      <c r="AC255" s="8">
        <v>133207.8064725</v>
      </c>
      <c r="AD255" s="8">
        <v>30000</v>
      </c>
      <c r="AE255" s="8">
        <v>138232.8064725</v>
      </c>
      <c r="AF255" s="8">
        <v>0</v>
      </c>
      <c r="AG255" s="1" t="s">
        <v>122</v>
      </c>
      <c r="AH255" s="1" t="s">
        <v>68</v>
      </c>
      <c r="AI255" s="1">
        <v>4</v>
      </c>
      <c r="AJ255" s="3">
        <v>45746</v>
      </c>
      <c r="AK255" s="3">
        <v>45742</v>
      </c>
      <c r="AL255" s="3">
        <v>45736</v>
      </c>
      <c r="AM255" s="3">
        <v>45743</v>
      </c>
      <c r="AN255" s="3">
        <v>45744</v>
      </c>
      <c r="AO255" s="3">
        <v>45744</v>
      </c>
      <c r="AP255" s="3">
        <v>45741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416</v>
      </c>
      <c r="BD255" s="56">
        <v>14232.810095565052</v>
      </c>
    </row>
    <row r="256" spans="1:56" ht="28.5" customHeight="1" x14ac:dyDescent="0.45">
      <c r="A256" s="3">
        <v>45720</v>
      </c>
      <c r="B256" s="14" t="s">
        <v>507</v>
      </c>
      <c r="C256" s="9" t="s">
        <v>493</v>
      </c>
      <c r="D256" s="13" t="s">
        <v>494</v>
      </c>
      <c r="E256" s="9">
        <v>22</v>
      </c>
      <c r="F256" s="9">
        <v>34</v>
      </c>
      <c r="G256" s="9" t="s">
        <v>60</v>
      </c>
      <c r="H256" s="9" t="s">
        <v>66</v>
      </c>
      <c r="I256" s="9">
        <v>115</v>
      </c>
      <c r="J256" s="9" t="s">
        <v>78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372</v>
      </c>
      <c r="T256" s="12">
        <v>45800</v>
      </c>
      <c r="U256" s="11">
        <v>3700000</v>
      </c>
      <c r="V256" s="10">
        <v>0</v>
      </c>
      <c r="W256" s="10">
        <v>3700000</v>
      </c>
      <c r="X256" s="10">
        <v>0</v>
      </c>
      <c r="Y256" s="10">
        <v>3885000</v>
      </c>
      <c r="Z256" s="9" t="s">
        <v>413</v>
      </c>
      <c r="AA256" s="8">
        <v>3669919.0000000005</v>
      </c>
      <c r="AB256" s="8">
        <v>0</v>
      </c>
      <c r="AC256" s="8">
        <v>3669919.0000000005</v>
      </c>
      <c r="AD256" s="8">
        <v>0</v>
      </c>
      <c r="AE256" s="8">
        <v>3669919.0000000005</v>
      </c>
      <c r="AF256" s="8">
        <v>0</v>
      </c>
      <c r="AG256" s="1" t="s">
        <v>124</v>
      </c>
      <c r="AH256" s="1" t="s">
        <v>68</v>
      </c>
      <c r="AI256" s="1">
        <v>4</v>
      </c>
      <c r="AJ256" s="3">
        <v>45800</v>
      </c>
      <c r="AK256" s="3">
        <v>45796</v>
      </c>
      <c r="AL256" s="3">
        <v>45790</v>
      </c>
      <c r="AM256" s="3">
        <v>45797</v>
      </c>
      <c r="AN256" s="3">
        <v>45798</v>
      </c>
      <c r="AO256" s="3">
        <v>45798</v>
      </c>
      <c r="AP256" s="3">
        <v>45795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416</v>
      </c>
      <c r="BD256" s="56">
        <v>392118.61208666681</v>
      </c>
    </row>
    <row r="257" spans="1:56" ht="28.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21.6</v>
      </c>
      <c r="F257" s="9">
        <v>34</v>
      </c>
      <c r="G257" s="9">
        <v>0</v>
      </c>
      <c r="H257" s="9">
        <v>0</v>
      </c>
      <c r="I257" s="9">
        <v>97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413</v>
      </c>
      <c r="AA257" s="8">
        <v>3838151.8064725003</v>
      </c>
      <c r="AB257" s="8">
        <v>35025</v>
      </c>
      <c r="AC257" s="8">
        <v>3803126.8064725003</v>
      </c>
      <c r="AD257" s="8">
        <v>30000</v>
      </c>
      <c r="AE257" s="8">
        <v>3808151.8064725003</v>
      </c>
      <c r="AF257" s="8" t="s">
        <v>58</v>
      </c>
      <c r="AG257" s="1" t="s">
        <v>124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416</v>
      </c>
      <c r="BD257" s="56">
        <v>0</v>
      </c>
    </row>
    <row r="258" spans="1:56" ht="28.5" customHeight="1" x14ac:dyDescent="0.45">
      <c r="A258" s="3">
        <v>45706</v>
      </c>
      <c r="B258" s="14" t="s">
        <v>437</v>
      </c>
      <c r="C258" s="9" t="s">
        <v>344</v>
      </c>
      <c r="D258" s="13" t="s">
        <v>345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93</v>
      </c>
      <c r="M258" s="10">
        <v>24</v>
      </c>
      <c r="N258" s="9">
        <v>37</v>
      </c>
      <c r="O258" s="9">
        <v>50</v>
      </c>
      <c r="P258" s="10">
        <v>0</v>
      </c>
      <c r="Q258" s="10">
        <v>0</v>
      </c>
      <c r="R258" s="10">
        <v>0</v>
      </c>
      <c r="S258" s="9" t="s">
        <v>133</v>
      </c>
      <c r="T258" s="12">
        <v>45735</v>
      </c>
      <c r="U258" s="11">
        <v>10000</v>
      </c>
      <c r="V258" s="10">
        <v>10000</v>
      </c>
      <c r="W258" s="10">
        <v>0</v>
      </c>
      <c r="X258" s="10">
        <v>10100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 t="s">
        <v>234</v>
      </c>
      <c r="AG258" s="1" t="s">
        <v>124</v>
      </c>
      <c r="AH258" s="1" t="s">
        <v>72</v>
      </c>
      <c r="AI258" s="1">
        <v>3</v>
      </c>
      <c r="AJ258" s="3">
        <v>45735</v>
      </c>
      <c r="AK258" s="3">
        <v>0</v>
      </c>
      <c r="AL258" s="3">
        <v>45725</v>
      </c>
      <c r="AM258" s="3">
        <v>45732</v>
      </c>
      <c r="AN258" s="3">
        <v>45733</v>
      </c>
      <c r="AO258" s="3">
        <v>45733</v>
      </c>
      <c r="AP258" s="3">
        <v>45730</v>
      </c>
      <c r="AQ258" s="3">
        <v>45734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 t="s">
        <v>438</v>
      </c>
      <c r="AZ258" s="2">
        <v>0</v>
      </c>
      <c r="BA258" s="2">
        <v>0</v>
      </c>
      <c r="BB258" s="2">
        <v>0</v>
      </c>
      <c r="BC258" s="1" t="s">
        <v>105</v>
      </c>
      <c r="BD258" s="56">
        <v>0</v>
      </c>
    </row>
    <row r="259" spans="1:56" ht="28.5" customHeight="1" x14ac:dyDescent="0.45">
      <c r="A259" s="3">
        <v>45706</v>
      </c>
      <c r="B259" s="14" t="s">
        <v>437</v>
      </c>
      <c r="C259" s="9" t="s">
        <v>344</v>
      </c>
      <c r="D259" s="13" t="s">
        <v>346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 t="s">
        <v>93</v>
      </c>
      <c r="M259" s="10">
        <v>24</v>
      </c>
      <c r="N259" s="9">
        <v>37</v>
      </c>
      <c r="O259" s="9">
        <v>50</v>
      </c>
      <c r="P259" s="10">
        <v>273.84719423999996</v>
      </c>
      <c r="Q259" s="10">
        <v>0</v>
      </c>
      <c r="R259" s="10">
        <v>273.84719423999996</v>
      </c>
      <c r="S259" s="9" t="s">
        <v>133</v>
      </c>
      <c r="T259" s="12">
        <v>45735</v>
      </c>
      <c r="U259" s="11">
        <v>10000</v>
      </c>
      <c r="V259" s="10">
        <v>0</v>
      </c>
      <c r="W259" s="10">
        <v>10000</v>
      </c>
      <c r="X259" s="10">
        <v>10100</v>
      </c>
      <c r="Y259" s="10">
        <v>0</v>
      </c>
      <c r="Z259" s="9" t="s">
        <v>84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 t="s">
        <v>234</v>
      </c>
      <c r="AG259" s="1" t="s">
        <v>123</v>
      </c>
      <c r="AH259" s="1" t="s">
        <v>72</v>
      </c>
      <c r="AI259" s="1">
        <v>3</v>
      </c>
      <c r="AJ259" s="3">
        <v>45735</v>
      </c>
      <c r="AK259" s="3">
        <v>0</v>
      </c>
      <c r="AL259" s="3">
        <v>45725</v>
      </c>
      <c r="AM259" s="3">
        <v>45732</v>
      </c>
      <c r="AN259" s="3">
        <v>45733</v>
      </c>
      <c r="AO259" s="3">
        <v>45733</v>
      </c>
      <c r="AP259" s="3">
        <v>45730</v>
      </c>
      <c r="AQ259" s="3">
        <v>45734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 t="s">
        <v>438</v>
      </c>
      <c r="AZ259" s="2">
        <v>0</v>
      </c>
      <c r="BA259" s="2">
        <v>0</v>
      </c>
      <c r="BB259" s="2">
        <v>0</v>
      </c>
      <c r="BC259" s="1" t="s">
        <v>105</v>
      </c>
      <c r="BD259" s="56">
        <v>0</v>
      </c>
    </row>
    <row r="260" spans="1:56" ht="28.5" customHeight="1" x14ac:dyDescent="0.45">
      <c r="A260" s="3">
        <v>45706</v>
      </c>
      <c r="B260" s="14" t="s">
        <v>439</v>
      </c>
      <c r="C260" s="9" t="s">
        <v>344</v>
      </c>
      <c r="D260" s="13" t="s">
        <v>343</v>
      </c>
      <c r="E260" s="9">
        <v>23</v>
      </c>
      <c r="F260" s="9">
        <v>34</v>
      </c>
      <c r="G260" s="9" t="s">
        <v>60</v>
      </c>
      <c r="H260" s="9" t="s">
        <v>66</v>
      </c>
      <c r="I260" s="9">
        <v>92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133</v>
      </c>
      <c r="T260" s="12">
        <v>45735</v>
      </c>
      <c r="U260" s="11">
        <v>5000</v>
      </c>
      <c r="V260" s="10">
        <v>2000</v>
      </c>
      <c r="W260" s="10">
        <v>3000</v>
      </c>
      <c r="X260" s="10">
        <v>5929</v>
      </c>
      <c r="Y260" s="10">
        <v>0</v>
      </c>
      <c r="Z260" s="9" t="s">
        <v>84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 t="s">
        <v>234</v>
      </c>
      <c r="AG260" s="1" t="s">
        <v>123</v>
      </c>
      <c r="AH260" s="1" t="s">
        <v>68</v>
      </c>
      <c r="AI260" s="1">
        <v>4</v>
      </c>
      <c r="AJ260" s="3">
        <v>45735</v>
      </c>
      <c r="AK260" s="3">
        <v>45731</v>
      </c>
      <c r="AL260" s="3">
        <v>45725</v>
      </c>
      <c r="AM260" s="3">
        <v>45732</v>
      </c>
      <c r="AN260" s="3">
        <v>45733</v>
      </c>
      <c r="AO260" s="3">
        <v>45733</v>
      </c>
      <c r="AP260" s="3">
        <v>45730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 t="s">
        <v>438</v>
      </c>
      <c r="AZ260" s="2">
        <v>0</v>
      </c>
      <c r="BA260" s="2">
        <v>0</v>
      </c>
      <c r="BB260" s="2">
        <v>0</v>
      </c>
      <c r="BC260" s="1" t="s">
        <v>105</v>
      </c>
      <c r="BD260" s="56">
        <v>0</v>
      </c>
    </row>
    <row r="261" spans="1:56" ht="28.5" customHeight="1" x14ac:dyDescent="0.45">
      <c r="A261" s="3">
        <v>45729</v>
      </c>
      <c r="B261" s="14" t="s">
        <v>626</v>
      </c>
      <c r="C261" s="9" t="s">
        <v>264</v>
      </c>
      <c r="D261" s="13" t="s">
        <v>572</v>
      </c>
      <c r="E261" s="9">
        <v>23</v>
      </c>
      <c r="F261" s="9">
        <v>34</v>
      </c>
      <c r="G261" s="9" t="s">
        <v>60</v>
      </c>
      <c r="H261" s="9">
        <v>0</v>
      </c>
      <c r="I261" s="9">
        <v>68</v>
      </c>
      <c r="J261" s="9" t="s">
        <v>57</v>
      </c>
      <c r="K261" s="9">
        <v>5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45736</v>
      </c>
      <c r="U261" s="11">
        <v>5000</v>
      </c>
      <c r="V261" s="10">
        <v>0</v>
      </c>
      <c r="W261" s="10">
        <v>5000</v>
      </c>
      <c r="X261" s="10">
        <v>5588</v>
      </c>
      <c r="Y261" s="10">
        <v>0</v>
      </c>
      <c r="Z261" s="9" t="s">
        <v>84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 t="s">
        <v>61</v>
      </c>
      <c r="AH261" s="1" t="s">
        <v>74</v>
      </c>
      <c r="AI261" s="1">
        <v>2</v>
      </c>
      <c r="AJ261" s="3">
        <v>45736</v>
      </c>
      <c r="AK261" s="3">
        <v>0</v>
      </c>
      <c r="AL261" s="3">
        <v>45727</v>
      </c>
      <c r="AM261" s="3">
        <v>45734</v>
      </c>
      <c r="AN261" s="3">
        <v>45735</v>
      </c>
      <c r="AO261" s="3">
        <v>45735</v>
      </c>
      <c r="AP261" s="3">
        <v>45731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105</v>
      </c>
      <c r="BD261" s="56">
        <v>0</v>
      </c>
    </row>
    <row r="262" spans="1:56" ht="28.5" customHeight="1" x14ac:dyDescent="0.45">
      <c r="A262" s="3">
        <v>45706</v>
      </c>
      <c r="B262" s="14" t="s">
        <v>523</v>
      </c>
      <c r="C262" s="9" t="s">
        <v>280</v>
      </c>
      <c r="D262" s="13" t="s">
        <v>281</v>
      </c>
      <c r="E262" s="9">
        <v>23</v>
      </c>
      <c r="F262" s="9">
        <v>38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45747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84</v>
      </c>
      <c r="AA262" s="8">
        <v>5518.15</v>
      </c>
      <c r="AB262" s="8">
        <v>5518.15</v>
      </c>
      <c r="AC262" s="8">
        <v>0</v>
      </c>
      <c r="AD262" s="8">
        <v>5518.15</v>
      </c>
      <c r="AE262" s="8">
        <v>0</v>
      </c>
      <c r="AF262" s="8" t="s">
        <v>234</v>
      </c>
      <c r="AG262" s="1" t="s">
        <v>61</v>
      </c>
      <c r="AH262" s="1" t="s">
        <v>68</v>
      </c>
      <c r="AI262" s="1">
        <v>4</v>
      </c>
      <c r="AJ262" s="3">
        <v>45747</v>
      </c>
      <c r="AK262" s="3">
        <v>45743</v>
      </c>
      <c r="AL262" s="3">
        <v>45737</v>
      </c>
      <c r="AM262" s="3">
        <v>45744</v>
      </c>
      <c r="AN262" s="3">
        <v>45745</v>
      </c>
      <c r="AO262" s="3">
        <v>45745</v>
      </c>
      <c r="AP262" s="3">
        <v>45742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 t="s">
        <v>438</v>
      </c>
      <c r="AZ262" s="2">
        <v>0</v>
      </c>
      <c r="BA262" s="2">
        <v>0</v>
      </c>
      <c r="BB262" s="2">
        <v>0</v>
      </c>
      <c r="BC262" s="1" t="s">
        <v>105</v>
      </c>
      <c r="BD262" s="56">
        <v>0</v>
      </c>
    </row>
    <row r="263" spans="1:56" ht="28.5" customHeight="1" x14ac:dyDescent="0.45">
      <c r="A263" s="3">
        <v>45723</v>
      </c>
      <c r="B263" s="14" t="s">
        <v>536</v>
      </c>
      <c r="C263" s="9" t="s">
        <v>280</v>
      </c>
      <c r="D263" s="13" t="s">
        <v>272</v>
      </c>
      <c r="E263" s="9">
        <v>23</v>
      </c>
      <c r="F263" s="9">
        <v>38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45747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84</v>
      </c>
      <c r="AA263" s="8">
        <v>5518.15</v>
      </c>
      <c r="AB263" s="8">
        <v>5518.15</v>
      </c>
      <c r="AC263" s="8">
        <v>0</v>
      </c>
      <c r="AD263" s="8">
        <v>0</v>
      </c>
      <c r="AE263" s="8">
        <v>5518.15</v>
      </c>
      <c r="AF263" s="8" t="s">
        <v>234</v>
      </c>
      <c r="AG263" s="1" t="s">
        <v>61</v>
      </c>
      <c r="AH263" s="1" t="s">
        <v>68</v>
      </c>
      <c r="AI263" s="1">
        <v>4</v>
      </c>
      <c r="AJ263" s="3">
        <v>45747</v>
      </c>
      <c r="AK263" s="3">
        <v>45743</v>
      </c>
      <c r="AL263" s="3">
        <v>45737</v>
      </c>
      <c r="AM263" s="3">
        <v>45744</v>
      </c>
      <c r="AN263" s="3">
        <v>45745</v>
      </c>
      <c r="AO263" s="3">
        <v>45745</v>
      </c>
      <c r="AP263" s="3">
        <v>45742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105</v>
      </c>
      <c r="BD263" s="56">
        <v>0</v>
      </c>
    </row>
    <row r="264" spans="1:56" ht="28.5" customHeight="1" x14ac:dyDescent="0.45">
      <c r="A264" s="3" t="s">
        <v>146</v>
      </c>
      <c r="B264" s="14" t="s">
        <v>146</v>
      </c>
      <c r="C264" s="9" t="s">
        <v>320</v>
      </c>
      <c r="D264" s="13" t="s">
        <v>61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45777</v>
      </c>
      <c r="U264" s="11">
        <v>70000</v>
      </c>
      <c r="V264" s="10">
        <v>0</v>
      </c>
      <c r="W264" s="10">
        <v>70000</v>
      </c>
      <c r="X264" s="10">
        <v>0</v>
      </c>
      <c r="Y264" s="10">
        <v>73500</v>
      </c>
      <c r="Z264" s="9" t="s">
        <v>84</v>
      </c>
      <c r="AA264" s="8">
        <v>69430.899999999994</v>
      </c>
      <c r="AB264" s="8">
        <v>2027</v>
      </c>
      <c r="AC264" s="8">
        <v>67403.899999999994</v>
      </c>
      <c r="AD264" s="8">
        <v>0</v>
      </c>
      <c r="AE264" s="8">
        <v>0</v>
      </c>
      <c r="AF264" s="8">
        <v>0</v>
      </c>
      <c r="AG264" s="1" t="s">
        <v>61</v>
      </c>
      <c r="AH264" s="1" t="s">
        <v>74</v>
      </c>
      <c r="AI264" s="1">
        <v>2</v>
      </c>
      <c r="AJ264" s="3">
        <v>45777</v>
      </c>
      <c r="AK264" s="3">
        <v>0</v>
      </c>
      <c r="AL264" s="3">
        <v>45768</v>
      </c>
      <c r="AM264" s="3">
        <v>45775</v>
      </c>
      <c r="AN264" s="3">
        <v>45776</v>
      </c>
      <c r="AO264" s="3">
        <v>45776</v>
      </c>
      <c r="AP264" s="3">
        <v>45772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105</v>
      </c>
      <c r="BD264" s="56">
        <v>5038.4415249999984</v>
      </c>
    </row>
    <row r="265" spans="1:56" ht="28.5" customHeight="1" x14ac:dyDescent="0.45">
      <c r="A265" s="3" t="s">
        <v>146</v>
      </c>
      <c r="B265" s="14" t="s">
        <v>146</v>
      </c>
      <c r="C265" s="9" t="s">
        <v>344</v>
      </c>
      <c r="D265" s="13" t="s">
        <v>61</v>
      </c>
      <c r="E265" s="9">
        <v>23</v>
      </c>
      <c r="F265" s="9">
        <v>34</v>
      </c>
      <c r="G265" s="9" t="s">
        <v>60</v>
      </c>
      <c r="H265" s="9" t="s">
        <v>66</v>
      </c>
      <c r="I265" s="9">
        <v>92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133</v>
      </c>
      <c r="T265" s="12">
        <v>45777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84</v>
      </c>
      <c r="AA265" s="8">
        <v>9918.7000000000007</v>
      </c>
      <c r="AB265" s="8">
        <v>0</v>
      </c>
      <c r="AC265" s="8">
        <v>9918.7000000000007</v>
      </c>
      <c r="AD265" s="8">
        <v>0</v>
      </c>
      <c r="AE265" s="8">
        <v>9918.7000000000007</v>
      </c>
      <c r="AF265" s="8">
        <v>0</v>
      </c>
      <c r="AG265" s="1" t="s">
        <v>122</v>
      </c>
      <c r="AH265" s="1" t="s">
        <v>68</v>
      </c>
      <c r="AI265" s="1">
        <v>4</v>
      </c>
      <c r="AJ265" s="3">
        <v>45777</v>
      </c>
      <c r="AK265" s="3">
        <v>45773</v>
      </c>
      <c r="AL265" s="3">
        <v>45767</v>
      </c>
      <c r="AM265" s="3">
        <v>45774</v>
      </c>
      <c r="AN265" s="3">
        <v>45775</v>
      </c>
      <c r="AO265" s="3">
        <v>45775</v>
      </c>
      <c r="AP265" s="3">
        <v>45772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105</v>
      </c>
      <c r="BD265" s="56">
        <v>741.42282499999999</v>
      </c>
    </row>
    <row r="266" spans="1:56" ht="28.5" customHeight="1" x14ac:dyDescent="0.45">
      <c r="A266" s="3" t="s">
        <v>146</v>
      </c>
      <c r="B266" s="14" t="s">
        <v>146</v>
      </c>
      <c r="C266" s="9" t="s">
        <v>194</v>
      </c>
      <c r="D266" s="13" t="s">
        <v>61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 t="s">
        <v>93</v>
      </c>
      <c r="M266" s="10">
        <v>24</v>
      </c>
      <c r="N266" s="9">
        <v>37</v>
      </c>
      <c r="O266" s="9">
        <v>50</v>
      </c>
      <c r="P266" s="10">
        <v>273.84719423999996</v>
      </c>
      <c r="Q266" s="10">
        <v>0</v>
      </c>
      <c r="R266" s="10">
        <v>273.84719423999996</v>
      </c>
      <c r="S266" s="9" t="s">
        <v>133</v>
      </c>
      <c r="T266" s="12">
        <v>45777</v>
      </c>
      <c r="U266" s="11">
        <v>10000</v>
      </c>
      <c r="V266" s="10">
        <v>0</v>
      </c>
      <c r="W266" s="10">
        <v>10000</v>
      </c>
      <c r="X266" s="10">
        <v>0</v>
      </c>
      <c r="Y266" s="10">
        <v>10500</v>
      </c>
      <c r="Z266" s="9" t="s">
        <v>84</v>
      </c>
      <c r="AA266" s="8">
        <v>9918.7000000000007</v>
      </c>
      <c r="AB266" s="8">
        <v>0</v>
      </c>
      <c r="AC266" s="8">
        <v>9918.7000000000007</v>
      </c>
      <c r="AD266" s="8">
        <v>0</v>
      </c>
      <c r="AE266" s="8">
        <v>0</v>
      </c>
      <c r="AF266" s="8">
        <v>0</v>
      </c>
      <c r="AG266" s="1" t="s">
        <v>123</v>
      </c>
      <c r="AH266" s="1" t="s">
        <v>72</v>
      </c>
      <c r="AI266" s="1">
        <v>3</v>
      </c>
      <c r="AJ266" s="3">
        <v>45777</v>
      </c>
      <c r="AK266" s="3">
        <v>0</v>
      </c>
      <c r="AL266" s="3">
        <v>45767</v>
      </c>
      <c r="AM266" s="3">
        <v>45774</v>
      </c>
      <c r="AN266" s="3">
        <v>45775</v>
      </c>
      <c r="AO266" s="3">
        <v>45775</v>
      </c>
      <c r="AP266" s="3">
        <v>45772</v>
      </c>
      <c r="AQ266" s="3">
        <v>45776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105</v>
      </c>
      <c r="BD266" s="56">
        <v>741.42282499999999</v>
      </c>
    </row>
    <row r="267" spans="1:56" ht="28.5" customHeight="1" x14ac:dyDescent="0.45">
      <c r="A267" s="3" t="s">
        <v>146</v>
      </c>
      <c r="B267" s="14" t="s">
        <v>146</v>
      </c>
      <c r="C267" s="9" t="s">
        <v>280</v>
      </c>
      <c r="D267" s="13" t="s">
        <v>61</v>
      </c>
      <c r="E267" s="9">
        <v>23</v>
      </c>
      <c r="F267" s="9">
        <v>34</v>
      </c>
      <c r="G267" s="9" t="s">
        <v>60</v>
      </c>
      <c r="H267" s="9" t="s">
        <v>66</v>
      </c>
      <c r="I267" s="9">
        <v>92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45777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84</v>
      </c>
      <c r="AA267" s="8">
        <v>9918.7000000000007</v>
      </c>
      <c r="AB267" s="8">
        <v>0</v>
      </c>
      <c r="AC267" s="8">
        <v>9918.7000000000007</v>
      </c>
      <c r="AD267" s="8">
        <v>0</v>
      </c>
      <c r="AE267" s="8">
        <v>9918.7000000000007</v>
      </c>
      <c r="AF267" s="8">
        <v>0</v>
      </c>
      <c r="AG267" s="1" t="s">
        <v>124</v>
      </c>
      <c r="AH267" s="1" t="s">
        <v>68</v>
      </c>
      <c r="AI267" s="1">
        <v>4</v>
      </c>
      <c r="AJ267" s="3">
        <v>45777</v>
      </c>
      <c r="AK267" s="3">
        <v>45773</v>
      </c>
      <c r="AL267" s="3">
        <v>45767</v>
      </c>
      <c r="AM267" s="3">
        <v>45774</v>
      </c>
      <c r="AN267" s="3">
        <v>45775</v>
      </c>
      <c r="AO267" s="3">
        <v>45775</v>
      </c>
      <c r="AP267" s="3">
        <v>45772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105</v>
      </c>
      <c r="BD267" s="56">
        <v>741.42282499999999</v>
      </c>
    </row>
    <row r="268" spans="1:56" ht="28.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84</v>
      </c>
      <c r="AA268" s="8">
        <v>110223.29999999999</v>
      </c>
      <c r="AB268" s="8">
        <v>13063.3</v>
      </c>
      <c r="AC268" s="8">
        <v>97159.999999999985</v>
      </c>
      <c r="AD268" s="8">
        <v>5518.15</v>
      </c>
      <c r="AE268" s="8">
        <v>25355.550000000003</v>
      </c>
      <c r="AF268" s="8" t="s">
        <v>58</v>
      </c>
      <c r="AG268" s="1" t="s">
        <v>122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105</v>
      </c>
      <c r="BD268" s="56">
        <v>0</v>
      </c>
    </row>
    <row r="269" spans="1:56" ht="28.5" customHeight="1" x14ac:dyDescent="0.45">
      <c r="A269" s="3">
        <v>45733</v>
      </c>
      <c r="B269" s="14" t="s">
        <v>632</v>
      </c>
      <c r="C269" s="9" t="s">
        <v>633</v>
      </c>
      <c r="D269" s="13" t="s">
        <v>634</v>
      </c>
      <c r="E269" s="9">
        <v>23</v>
      </c>
      <c r="F269" s="9">
        <v>34</v>
      </c>
      <c r="G269" s="9" t="s">
        <v>199</v>
      </c>
      <c r="H269" s="9">
        <v>0</v>
      </c>
      <c r="I269" s="9">
        <v>68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45750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201</v>
      </c>
      <c r="AA269" s="8">
        <v>4959.3500000000004</v>
      </c>
      <c r="AB269" s="8">
        <v>0</v>
      </c>
      <c r="AC269" s="8">
        <v>4959.3500000000004</v>
      </c>
      <c r="AD269" s="8">
        <v>0</v>
      </c>
      <c r="AE269" s="8">
        <v>0</v>
      </c>
      <c r="AF269" s="8">
        <v>0</v>
      </c>
      <c r="AG269" s="1" t="s">
        <v>123</v>
      </c>
      <c r="AH269" s="1" t="s">
        <v>74</v>
      </c>
      <c r="AI269" s="1">
        <v>2</v>
      </c>
      <c r="AJ269" s="3">
        <v>45750</v>
      </c>
      <c r="AK269" s="3">
        <v>0</v>
      </c>
      <c r="AL269" s="3">
        <v>45741</v>
      </c>
      <c r="AM269" s="3">
        <v>45748</v>
      </c>
      <c r="AN269" s="3">
        <v>45749</v>
      </c>
      <c r="AO269" s="3">
        <v>45749</v>
      </c>
      <c r="AP269" s="3">
        <v>45745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200</v>
      </c>
      <c r="BD269" s="56">
        <v>400.2085242222222</v>
      </c>
    </row>
    <row r="270" spans="1:56" ht="28.5" customHeight="1" x14ac:dyDescent="0.45">
      <c r="A270" s="3">
        <v>45729</v>
      </c>
      <c r="B270" s="14" t="s">
        <v>626</v>
      </c>
      <c r="C270" s="9" t="s">
        <v>264</v>
      </c>
      <c r="D270" s="13" t="s">
        <v>573</v>
      </c>
      <c r="E270" s="9">
        <v>23</v>
      </c>
      <c r="F270" s="9">
        <v>34</v>
      </c>
      <c r="G270" s="9" t="s">
        <v>199</v>
      </c>
      <c r="H270" s="9">
        <v>0</v>
      </c>
      <c r="I270" s="9">
        <v>68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45736</v>
      </c>
      <c r="U270" s="11">
        <v>5000</v>
      </c>
      <c r="V270" s="10">
        <v>0</v>
      </c>
      <c r="W270" s="10">
        <v>5000</v>
      </c>
      <c r="X270" s="10">
        <v>5535</v>
      </c>
      <c r="Y270" s="10">
        <v>0</v>
      </c>
      <c r="Z270" s="9" t="s">
        <v>201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123</v>
      </c>
      <c r="AH270" s="1" t="s">
        <v>74</v>
      </c>
      <c r="AI270" s="1">
        <v>2</v>
      </c>
      <c r="AJ270" s="3">
        <v>45736</v>
      </c>
      <c r="AK270" s="3">
        <v>0</v>
      </c>
      <c r="AL270" s="3">
        <v>45727</v>
      </c>
      <c r="AM270" s="3">
        <v>45734</v>
      </c>
      <c r="AN270" s="3">
        <v>45735</v>
      </c>
      <c r="AO270" s="3">
        <v>45735</v>
      </c>
      <c r="AP270" s="3">
        <v>45731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627</v>
      </c>
      <c r="AZ270" s="2">
        <v>0</v>
      </c>
      <c r="BA270" s="2">
        <v>0</v>
      </c>
      <c r="BB270" s="2">
        <v>0</v>
      </c>
      <c r="BC270" s="1" t="s">
        <v>200</v>
      </c>
      <c r="BD270" s="56">
        <v>0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34</v>
      </c>
      <c r="G271" s="9" t="s">
        <v>199</v>
      </c>
      <c r="H271" s="9">
        <v>0</v>
      </c>
      <c r="I271" s="9">
        <v>68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201</v>
      </c>
      <c r="AA271" s="8">
        <v>4959.3500000000004</v>
      </c>
      <c r="AB271" s="8">
        <v>0</v>
      </c>
      <c r="AC271" s="8">
        <v>4959.3500000000004</v>
      </c>
      <c r="AD271" s="8">
        <v>0</v>
      </c>
      <c r="AE271" s="8">
        <v>0</v>
      </c>
      <c r="AF271" s="8">
        <v>0</v>
      </c>
      <c r="AG271" s="1" t="s">
        <v>124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200</v>
      </c>
      <c r="BD271" s="56">
        <v>0</v>
      </c>
    </row>
    <row r="272" spans="1:56" ht="28.5" customHeight="1" x14ac:dyDescent="0.45">
      <c r="A272" s="3">
        <v>45729</v>
      </c>
      <c r="B272" s="14" t="s">
        <v>628</v>
      </c>
      <c r="C272" s="9" t="s">
        <v>264</v>
      </c>
      <c r="D272" s="13" t="s">
        <v>193</v>
      </c>
      <c r="E272" s="9">
        <v>23</v>
      </c>
      <c r="F272" s="9">
        <v>34</v>
      </c>
      <c r="G272" s="9" t="s">
        <v>574</v>
      </c>
      <c r="H272" s="9">
        <v>0</v>
      </c>
      <c r="I272" s="9">
        <v>68</v>
      </c>
      <c r="J272" s="9" t="s">
        <v>57</v>
      </c>
      <c r="K272" s="9">
        <v>5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45747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575</v>
      </c>
      <c r="AA272" s="8">
        <v>4959.3500000000004</v>
      </c>
      <c r="AB272" s="8">
        <v>0</v>
      </c>
      <c r="AC272" s="8">
        <v>4959.3500000000004</v>
      </c>
      <c r="AD272" s="8">
        <v>0</v>
      </c>
      <c r="AE272" s="8">
        <v>0</v>
      </c>
      <c r="AF272" s="8">
        <v>0</v>
      </c>
      <c r="AG272" s="1" t="s">
        <v>122</v>
      </c>
      <c r="AH272" s="1" t="s">
        <v>74</v>
      </c>
      <c r="AI272" s="1">
        <v>2</v>
      </c>
      <c r="AJ272" s="3">
        <v>45747</v>
      </c>
      <c r="AK272" s="3">
        <v>0</v>
      </c>
      <c r="AL272" s="3">
        <v>45738</v>
      </c>
      <c r="AM272" s="3">
        <v>45745</v>
      </c>
      <c r="AN272" s="3">
        <v>45746</v>
      </c>
      <c r="AO272" s="3">
        <v>45746</v>
      </c>
      <c r="AP272" s="3">
        <v>45742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200</v>
      </c>
      <c r="BD272" s="56">
        <v>400.2085242222222</v>
      </c>
    </row>
    <row r="273" spans="1:56" ht="28.5" customHeight="1" x14ac:dyDescent="0.45">
      <c r="A273" s="3">
        <v>45729</v>
      </c>
      <c r="B273" s="14" t="s">
        <v>628</v>
      </c>
      <c r="C273" s="9" t="s">
        <v>264</v>
      </c>
      <c r="D273" s="13" t="s">
        <v>576</v>
      </c>
      <c r="E273" s="9">
        <v>23</v>
      </c>
      <c r="F273" s="9">
        <v>34</v>
      </c>
      <c r="G273" s="9" t="s">
        <v>574</v>
      </c>
      <c r="H273" s="9">
        <v>0</v>
      </c>
      <c r="I273" s="9">
        <v>68</v>
      </c>
      <c r="J273" s="9" t="s">
        <v>57</v>
      </c>
      <c r="K273" s="9">
        <v>5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45747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575</v>
      </c>
      <c r="AA273" s="8">
        <v>4959.3500000000004</v>
      </c>
      <c r="AB273" s="8">
        <v>0</v>
      </c>
      <c r="AC273" s="8">
        <v>4959.3500000000004</v>
      </c>
      <c r="AD273" s="8">
        <v>0</v>
      </c>
      <c r="AE273" s="8">
        <v>0</v>
      </c>
      <c r="AF273" s="8">
        <v>0</v>
      </c>
      <c r="AG273" s="1" t="s">
        <v>122</v>
      </c>
      <c r="AH273" s="1" t="s">
        <v>74</v>
      </c>
      <c r="AI273" s="1">
        <v>2</v>
      </c>
      <c r="AJ273" s="3">
        <v>45747</v>
      </c>
      <c r="AK273" s="3">
        <v>0</v>
      </c>
      <c r="AL273" s="3">
        <v>45738</v>
      </c>
      <c r="AM273" s="3">
        <v>45745</v>
      </c>
      <c r="AN273" s="3">
        <v>45746</v>
      </c>
      <c r="AO273" s="3">
        <v>45746</v>
      </c>
      <c r="AP273" s="3">
        <v>45742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200</v>
      </c>
      <c r="BD273" s="56">
        <v>400.2085242222222</v>
      </c>
    </row>
    <row r="274" spans="1:56" ht="28.5" customHeight="1" x14ac:dyDescent="0.45">
      <c r="A274" s="3">
        <v>45729</v>
      </c>
      <c r="B274" s="14" t="s">
        <v>628</v>
      </c>
      <c r="C274" s="9" t="s">
        <v>264</v>
      </c>
      <c r="D274" s="13" t="s">
        <v>577</v>
      </c>
      <c r="E274" s="9">
        <v>23</v>
      </c>
      <c r="F274" s="9">
        <v>34</v>
      </c>
      <c r="G274" s="9" t="s">
        <v>574</v>
      </c>
      <c r="H274" s="9">
        <v>0</v>
      </c>
      <c r="I274" s="9">
        <v>68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45747</v>
      </c>
      <c r="U274" s="11">
        <v>5000</v>
      </c>
      <c r="V274" s="10">
        <v>0</v>
      </c>
      <c r="W274" s="10">
        <v>5000</v>
      </c>
      <c r="X274" s="10">
        <v>5553</v>
      </c>
      <c r="Y274" s="10">
        <v>0</v>
      </c>
      <c r="Z274" s="9" t="s">
        <v>575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 t="s">
        <v>125</v>
      </c>
      <c r="AH274" s="1" t="s">
        <v>74</v>
      </c>
      <c r="AI274" s="1">
        <v>2</v>
      </c>
      <c r="AJ274" s="3">
        <v>45747</v>
      </c>
      <c r="AK274" s="3">
        <v>0</v>
      </c>
      <c r="AL274" s="3">
        <v>45738</v>
      </c>
      <c r="AM274" s="3">
        <v>45745</v>
      </c>
      <c r="AN274" s="3">
        <v>45746</v>
      </c>
      <c r="AO274" s="3">
        <v>45746</v>
      </c>
      <c r="AP274" s="3">
        <v>45742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200</v>
      </c>
      <c r="BD274" s="56">
        <v>0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23</v>
      </c>
      <c r="F275" s="9">
        <v>34</v>
      </c>
      <c r="G275" s="9" t="s">
        <v>574</v>
      </c>
      <c r="H275" s="9">
        <v>0</v>
      </c>
      <c r="I275" s="9">
        <v>68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575</v>
      </c>
      <c r="AA275" s="8">
        <v>9918.7000000000007</v>
      </c>
      <c r="AB275" s="8">
        <v>0</v>
      </c>
      <c r="AC275" s="8">
        <v>9918.7000000000007</v>
      </c>
      <c r="AD275" s="8">
        <v>0</v>
      </c>
      <c r="AE275" s="8">
        <v>0</v>
      </c>
      <c r="AF275" s="8" t="s">
        <v>58</v>
      </c>
      <c r="AG275" s="1" t="s">
        <v>123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200</v>
      </c>
      <c r="BD275" s="56">
        <v>0</v>
      </c>
    </row>
    <row r="276" spans="1:56" ht="28.5" customHeight="1" x14ac:dyDescent="0.45">
      <c r="A276" s="3">
        <v>45719</v>
      </c>
      <c r="B276" s="14" t="s">
        <v>492</v>
      </c>
      <c r="C276" s="9" t="s">
        <v>115</v>
      </c>
      <c r="D276" s="13" t="s">
        <v>59</v>
      </c>
      <c r="E276" s="9">
        <v>23</v>
      </c>
      <c r="F276" s="9">
        <v>40</v>
      </c>
      <c r="G276" s="9" t="s">
        <v>60</v>
      </c>
      <c r="H276" s="9" t="s">
        <v>66</v>
      </c>
      <c r="I276" s="9">
        <v>125</v>
      </c>
      <c r="J276" s="9" t="s">
        <v>57</v>
      </c>
      <c r="K276" s="9">
        <v>5</v>
      </c>
      <c r="L276" s="9" t="s">
        <v>252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67</v>
      </c>
      <c r="T276" s="12">
        <v>45734</v>
      </c>
      <c r="U276" s="11">
        <v>5000</v>
      </c>
      <c r="V276" s="10">
        <v>4062</v>
      </c>
      <c r="W276" s="10">
        <v>938</v>
      </c>
      <c r="X276" s="10">
        <v>0</v>
      </c>
      <c r="Y276" s="10">
        <v>0</v>
      </c>
      <c r="Z276" s="9" t="s">
        <v>309</v>
      </c>
      <c r="AA276" s="8">
        <v>1087.6203800000001</v>
      </c>
      <c r="AB276" s="8">
        <v>1087.6203800000001</v>
      </c>
      <c r="AC276" s="8">
        <v>0</v>
      </c>
      <c r="AD276" s="8">
        <v>1087.6203800000001</v>
      </c>
      <c r="AE276" s="8">
        <v>0</v>
      </c>
      <c r="AF276" s="8" t="s">
        <v>315</v>
      </c>
      <c r="AG276" s="1" t="s">
        <v>122</v>
      </c>
      <c r="AH276" s="1" t="s">
        <v>163</v>
      </c>
      <c r="AI276" s="1">
        <v>2</v>
      </c>
      <c r="AJ276" s="3">
        <v>45734</v>
      </c>
      <c r="AK276" s="3">
        <v>45732</v>
      </c>
      <c r="AL276" s="3">
        <v>0</v>
      </c>
      <c r="AM276" s="3">
        <v>0</v>
      </c>
      <c r="AN276" s="3">
        <v>0</v>
      </c>
      <c r="AO276" s="3">
        <v>45733</v>
      </c>
      <c r="AP276" s="3">
        <v>45729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158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108</v>
      </c>
      <c r="BD276" s="56">
        <v>0</v>
      </c>
    </row>
    <row r="277" spans="1:56" ht="28.5" customHeight="1" x14ac:dyDescent="0.45">
      <c r="A277" s="3">
        <v>45729</v>
      </c>
      <c r="B277" s="14" t="s">
        <v>578</v>
      </c>
      <c r="C277" s="9" t="s">
        <v>579</v>
      </c>
      <c r="D277" s="13" t="s">
        <v>580</v>
      </c>
      <c r="E277" s="9">
        <v>23</v>
      </c>
      <c r="F277" s="9">
        <v>34</v>
      </c>
      <c r="G277" s="9" t="s">
        <v>60</v>
      </c>
      <c r="H277" s="9" t="s">
        <v>66</v>
      </c>
      <c r="I277" s="9">
        <v>105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37</v>
      </c>
      <c r="O277" s="9">
        <v>70</v>
      </c>
      <c r="P277" s="10">
        <v>191.69303596799998</v>
      </c>
      <c r="Q277" s="10">
        <v>35</v>
      </c>
      <c r="R277" s="10">
        <v>156.69303596799998</v>
      </c>
      <c r="S277" s="9" t="s">
        <v>71</v>
      </c>
      <c r="T277" s="12">
        <v>45743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309</v>
      </c>
      <c r="AA277" s="8">
        <v>4959.3500000000004</v>
      </c>
      <c r="AB277" s="8">
        <v>4959.3500000000004</v>
      </c>
      <c r="AC277" s="8">
        <v>0</v>
      </c>
      <c r="AD277" s="8">
        <v>0</v>
      </c>
      <c r="AE277" s="8">
        <v>4959.3500000000004</v>
      </c>
      <c r="AF277" s="8" t="s">
        <v>351</v>
      </c>
      <c r="AG277" s="1" t="s">
        <v>122</v>
      </c>
      <c r="AH277" s="1" t="s">
        <v>68</v>
      </c>
      <c r="AI277" s="1">
        <v>4</v>
      </c>
      <c r="AJ277" s="3">
        <v>45743</v>
      </c>
      <c r="AK277" s="3">
        <v>45739</v>
      </c>
      <c r="AL277" s="3">
        <v>45733</v>
      </c>
      <c r="AM277" s="3">
        <v>45740</v>
      </c>
      <c r="AN277" s="3">
        <v>45741</v>
      </c>
      <c r="AO277" s="3">
        <v>45741</v>
      </c>
      <c r="AP277" s="3">
        <v>45738</v>
      </c>
      <c r="AQ277" s="3">
        <v>45742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108</v>
      </c>
      <c r="BD277" s="56">
        <v>0</v>
      </c>
    </row>
    <row r="278" spans="1:56" ht="28.5" customHeight="1" x14ac:dyDescent="0.45">
      <c r="A278" s="3">
        <v>45727</v>
      </c>
      <c r="B278" s="14" t="s">
        <v>581</v>
      </c>
      <c r="C278" s="9" t="s">
        <v>115</v>
      </c>
      <c r="D278" s="13" t="s">
        <v>59</v>
      </c>
      <c r="E278" s="9">
        <v>23</v>
      </c>
      <c r="F278" s="9">
        <v>40</v>
      </c>
      <c r="G278" s="9" t="s">
        <v>60</v>
      </c>
      <c r="H278" s="9" t="s">
        <v>66</v>
      </c>
      <c r="I278" s="9">
        <v>125</v>
      </c>
      <c r="J278" s="9" t="s">
        <v>57</v>
      </c>
      <c r="K278" s="9">
        <v>5</v>
      </c>
      <c r="L278" s="9" t="s">
        <v>252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67</v>
      </c>
      <c r="T278" s="12">
        <v>45741</v>
      </c>
      <c r="U278" s="11">
        <v>10000</v>
      </c>
      <c r="V278" s="10">
        <v>0</v>
      </c>
      <c r="W278" s="10">
        <v>10000</v>
      </c>
      <c r="X278" s="10">
        <v>0</v>
      </c>
      <c r="Y278" s="10">
        <v>0</v>
      </c>
      <c r="Z278" s="9" t="s">
        <v>309</v>
      </c>
      <c r="AA278" s="8">
        <v>11595.1</v>
      </c>
      <c r="AB278" s="8">
        <v>1041</v>
      </c>
      <c r="AC278" s="8">
        <v>10554.1</v>
      </c>
      <c r="AD278" s="8">
        <v>0</v>
      </c>
      <c r="AE278" s="8">
        <v>11595.1</v>
      </c>
      <c r="AF278" s="8" t="s">
        <v>315</v>
      </c>
      <c r="AG278" s="1" t="s">
        <v>122</v>
      </c>
      <c r="AH278" s="1" t="s">
        <v>163</v>
      </c>
      <c r="AI278" s="1">
        <v>2</v>
      </c>
      <c r="AJ278" s="3">
        <v>45741</v>
      </c>
      <c r="AK278" s="3">
        <v>45739</v>
      </c>
      <c r="AL278" s="3">
        <v>0</v>
      </c>
      <c r="AM278" s="3">
        <v>0</v>
      </c>
      <c r="AN278" s="3">
        <v>0</v>
      </c>
      <c r="AO278" s="3">
        <v>45740</v>
      </c>
      <c r="AP278" s="3">
        <v>45736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158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108</v>
      </c>
      <c r="BD278" s="56">
        <v>930.51981666666666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37</v>
      </c>
      <c r="G279" s="9">
        <v>0</v>
      </c>
      <c r="H279" s="9">
        <v>0</v>
      </c>
      <c r="I279" s="9">
        <v>85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309</v>
      </c>
      <c r="AA279" s="8">
        <v>17642.070380000001</v>
      </c>
      <c r="AB279" s="8">
        <v>7087.9703800000007</v>
      </c>
      <c r="AC279" s="8">
        <v>10554.1</v>
      </c>
      <c r="AD279" s="8">
        <v>1087.6203800000001</v>
      </c>
      <c r="AE279" s="8">
        <v>16554.45</v>
      </c>
      <c r="AF279" s="8" t="s">
        <v>58</v>
      </c>
      <c r="AG279" s="1" t="s">
        <v>122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310</v>
      </c>
      <c r="BD279" s="56">
        <v>0</v>
      </c>
    </row>
    <row r="280" spans="1:56" ht="28.5" customHeight="1" x14ac:dyDescent="0.45">
      <c r="A280" s="3">
        <v>45601</v>
      </c>
      <c r="B280" s="14" t="s">
        <v>240</v>
      </c>
      <c r="C280" s="9" t="s">
        <v>94</v>
      </c>
      <c r="D280" s="13" t="s">
        <v>157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0</v>
      </c>
      <c r="Q280" s="10">
        <v>0</v>
      </c>
      <c r="R280" s="10">
        <v>0</v>
      </c>
      <c r="S280" s="9" t="s">
        <v>100</v>
      </c>
      <c r="T280" s="12">
        <v>45780</v>
      </c>
      <c r="U280" s="11">
        <v>10000</v>
      </c>
      <c r="V280" s="10">
        <v>10000</v>
      </c>
      <c r="W280" s="10">
        <v>0</v>
      </c>
      <c r="X280" s="10">
        <v>56730</v>
      </c>
      <c r="Y280" s="10">
        <v>0</v>
      </c>
      <c r="Z280" s="9" t="s">
        <v>402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123</v>
      </c>
      <c r="AH280" s="1" t="s">
        <v>72</v>
      </c>
      <c r="AI280" s="1">
        <v>3</v>
      </c>
      <c r="AJ280" s="3">
        <v>45780</v>
      </c>
      <c r="AK280" s="3">
        <v>0</v>
      </c>
      <c r="AL280" s="3">
        <v>45770</v>
      </c>
      <c r="AM280" s="3">
        <v>45777</v>
      </c>
      <c r="AN280" s="3">
        <v>45778</v>
      </c>
      <c r="AO280" s="3">
        <v>45778</v>
      </c>
      <c r="AP280" s="3">
        <v>45775</v>
      </c>
      <c r="AQ280" s="3">
        <v>45779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414</v>
      </c>
      <c r="AZ280" s="2">
        <v>0</v>
      </c>
      <c r="BA280" s="2">
        <v>0</v>
      </c>
      <c r="BB280" s="2">
        <v>0</v>
      </c>
      <c r="BC280" s="1" t="s">
        <v>120</v>
      </c>
      <c r="BD280" s="56">
        <v>0</v>
      </c>
    </row>
    <row r="281" spans="1:56" ht="28.5" customHeight="1" x14ac:dyDescent="0.45">
      <c r="A281" s="3">
        <v>45601</v>
      </c>
      <c r="B281" s="14" t="s">
        <v>240</v>
      </c>
      <c r="C281" s="9" t="s">
        <v>94</v>
      </c>
      <c r="D281" s="13" t="s">
        <v>157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1498.0181652479998</v>
      </c>
      <c r="Q281" s="10">
        <v>1498.0181652479998</v>
      </c>
      <c r="R281" s="10">
        <v>0</v>
      </c>
      <c r="S281" s="9" t="s">
        <v>100</v>
      </c>
      <c r="T281" s="12">
        <v>45780</v>
      </c>
      <c r="U281" s="11">
        <v>46000</v>
      </c>
      <c r="V281" s="10">
        <v>0</v>
      </c>
      <c r="W281" s="10">
        <v>46000</v>
      </c>
      <c r="X281" s="10">
        <v>0</v>
      </c>
      <c r="Y281" s="10">
        <v>48300</v>
      </c>
      <c r="Z281" s="9" t="s">
        <v>402</v>
      </c>
      <c r="AA281" s="8">
        <v>49481.740000000005</v>
      </c>
      <c r="AB281" s="8">
        <v>0</v>
      </c>
      <c r="AC281" s="8">
        <v>49481.740000000005</v>
      </c>
      <c r="AD281" s="8">
        <v>0</v>
      </c>
      <c r="AE281" s="8">
        <v>0</v>
      </c>
      <c r="AF281" s="8" t="s">
        <v>403</v>
      </c>
      <c r="AG281" s="1" t="s">
        <v>123</v>
      </c>
      <c r="AH281" s="1" t="s">
        <v>72</v>
      </c>
      <c r="AI281" s="1">
        <v>3</v>
      </c>
      <c r="AJ281" s="3">
        <v>45780</v>
      </c>
      <c r="AK281" s="3">
        <v>0</v>
      </c>
      <c r="AL281" s="3">
        <v>45770</v>
      </c>
      <c r="AM281" s="3">
        <v>45777</v>
      </c>
      <c r="AN281" s="3">
        <v>45778</v>
      </c>
      <c r="AO281" s="3">
        <v>45778</v>
      </c>
      <c r="AP281" s="3">
        <v>45775</v>
      </c>
      <c r="AQ281" s="3">
        <v>45779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 t="s">
        <v>482</v>
      </c>
      <c r="AZ281" s="2">
        <v>0</v>
      </c>
      <c r="BA281" s="2">
        <v>0</v>
      </c>
      <c r="BB281" s="2">
        <v>0</v>
      </c>
      <c r="BC281" s="1" t="s">
        <v>120</v>
      </c>
      <c r="BD281" s="56">
        <v>6338.7895780611125</v>
      </c>
    </row>
    <row r="282" spans="1:56" ht="28.5" customHeight="1" x14ac:dyDescent="0.45">
      <c r="A282" s="3">
        <v>45601</v>
      </c>
      <c r="B282" s="14" t="s">
        <v>240</v>
      </c>
      <c r="C282" s="9" t="s">
        <v>94</v>
      </c>
      <c r="D282" s="13" t="s">
        <v>157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1758.5430635519999</v>
      </c>
      <c r="Q282" s="10">
        <v>1758.5430635519999</v>
      </c>
      <c r="R282" s="10">
        <v>0</v>
      </c>
      <c r="S282" s="9" t="s">
        <v>100</v>
      </c>
      <c r="T282" s="12">
        <v>45785</v>
      </c>
      <c r="U282" s="11">
        <v>54000</v>
      </c>
      <c r="V282" s="10">
        <v>0</v>
      </c>
      <c r="W282" s="10">
        <v>54000</v>
      </c>
      <c r="X282" s="10">
        <v>0</v>
      </c>
      <c r="Y282" s="10">
        <v>56700</v>
      </c>
      <c r="Z282" s="9" t="s">
        <v>402</v>
      </c>
      <c r="AA282" s="8">
        <v>58087.26</v>
      </c>
      <c r="AB282" s="8">
        <v>0</v>
      </c>
      <c r="AC282" s="8">
        <v>58087.26</v>
      </c>
      <c r="AD282" s="8">
        <v>0</v>
      </c>
      <c r="AE282" s="8">
        <v>0</v>
      </c>
      <c r="AF282" s="8" t="s">
        <v>403</v>
      </c>
      <c r="AG282" s="1" t="s">
        <v>123</v>
      </c>
      <c r="AH282" s="1" t="s">
        <v>72</v>
      </c>
      <c r="AI282" s="1">
        <v>3</v>
      </c>
      <c r="AJ282" s="3">
        <v>45785</v>
      </c>
      <c r="AK282" s="3">
        <v>0</v>
      </c>
      <c r="AL282" s="3">
        <v>45775</v>
      </c>
      <c r="AM282" s="3">
        <v>45782</v>
      </c>
      <c r="AN282" s="3">
        <v>45783</v>
      </c>
      <c r="AO282" s="3">
        <v>45783</v>
      </c>
      <c r="AP282" s="3">
        <v>45780</v>
      </c>
      <c r="AQ282" s="3">
        <v>45784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 t="s">
        <v>482</v>
      </c>
      <c r="AZ282" s="2">
        <v>0</v>
      </c>
      <c r="BA282" s="2">
        <v>0</v>
      </c>
      <c r="BB282" s="2">
        <v>0</v>
      </c>
      <c r="BC282" s="1" t="s">
        <v>120</v>
      </c>
      <c r="BD282" s="56">
        <v>7441.1877655499993</v>
      </c>
    </row>
    <row r="283" spans="1:56" ht="28.5" customHeight="1" x14ac:dyDescent="0.45">
      <c r="A283" s="3">
        <v>45601</v>
      </c>
      <c r="B283" s="14" t="s">
        <v>240</v>
      </c>
      <c r="C283" s="9" t="s">
        <v>94</v>
      </c>
      <c r="D283" s="13" t="s">
        <v>157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92</v>
      </c>
      <c r="M283" s="10">
        <v>24</v>
      </c>
      <c r="N283" s="9">
        <v>40</v>
      </c>
      <c r="O283" s="9">
        <v>55</v>
      </c>
      <c r="P283" s="10">
        <v>1758.5430635519999</v>
      </c>
      <c r="Q283" s="10">
        <v>264</v>
      </c>
      <c r="R283" s="10">
        <v>1494.5430635519999</v>
      </c>
      <c r="S283" s="9" t="s">
        <v>100</v>
      </c>
      <c r="T283" s="12">
        <v>45812</v>
      </c>
      <c r="U283" s="11">
        <v>54000</v>
      </c>
      <c r="V283" s="10">
        <v>0</v>
      </c>
      <c r="W283" s="10">
        <v>54000</v>
      </c>
      <c r="X283" s="10">
        <v>0</v>
      </c>
      <c r="Y283" s="10">
        <v>56700</v>
      </c>
      <c r="Z283" s="9" t="s">
        <v>402</v>
      </c>
      <c r="AA283" s="8">
        <v>58087.26</v>
      </c>
      <c r="AB283" s="8">
        <v>0</v>
      </c>
      <c r="AC283" s="8">
        <v>58087.26</v>
      </c>
      <c r="AD283" s="8">
        <v>0</v>
      </c>
      <c r="AE283" s="8">
        <v>0</v>
      </c>
      <c r="AF283" s="8" t="s">
        <v>403</v>
      </c>
      <c r="AG283" s="1" t="s">
        <v>123</v>
      </c>
      <c r="AH283" s="1" t="s">
        <v>72</v>
      </c>
      <c r="AI283" s="1">
        <v>3</v>
      </c>
      <c r="AJ283" s="3">
        <v>45812</v>
      </c>
      <c r="AK283" s="3">
        <v>0</v>
      </c>
      <c r="AL283" s="3">
        <v>45802</v>
      </c>
      <c r="AM283" s="3">
        <v>45809</v>
      </c>
      <c r="AN283" s="3">
        <v>45810</v>
      </c>
      <c r="AO283" s="3">
        <v>45810</v>
      </c>
      <c r="AP283" s="3">
        <v>45807</v>
      </c>
      <c r="AQ283" s="3">
        <v>45811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 t="s">
        <v>482</v>
      </c>
      <c r="AZ283" s="2">
        <v>0</v>
      </c>
      <c r="BA283" s="2">
        <v>0</v>
      </c>
      <c r="BB283" s="2">
        <v>0</v>
      </c>
      <c r="BC283" s="1" t="s">
        <v>120</v>
      </c>
      <c r="BD283" s="56">
        <v>7441.1877655499993</v>
      </c>
    </row>
    <row r="284" spans="1:56" ht="28.5" customHeight="1" x14ac:dyDescent="0.45">
      <c r="A284" s="3">
        <v>45601</v>
      </c>
      <c r="B284" s="14" t="s">
        <v>240</v>
      </c>
      <c r="C284" s="9" t="s">
        <v>94</v>
      </c>
      <c r="D284" s="13" t="s">
        <v>157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1758.5430635519999</v>
      </c>
      <c r="Q284" s="10">
        <v>0</v>
      </c>
      <c r="R284" s="10">
        <v>1758.5430635519999</v>
      </c>
      <c r="S284" s="9" t="s">
        <v>100</v>
      </c>
      <c r="T284" s="12">
        <v>45815</v>
      </c>
      <c r="U284" s="11">
        <v>54000</v>
      </c>
      <c r="V284" s="10">
        <v>0</v>
      </c>
      <c r="W284" s="10">
        <v>54000</v>
      </c>
      <c r="X284" s="10">
        <v>0</v>
      </c>
      <c r="Y284" s="10">
        <v>56700</v>
      </c>
      <c r="Z284" s="9" t="s">
        <v>402</v>
      </c>
      <c r="AA284" s="8">
        <v>58087.26</v>
      </c>
      <c r="AB284" s="8">
        <v>0</v>
      </c>
      <c r="AC284" s="8">
        <v>58087.26</v>
      </c>
      <c r="AD284" s="8">
        <v>0</v>
      </c>
      <c r="AE284" s="8">
        <v>0</v>
      </c>
      <c r="AF284" s="8" t="s">
        <v>403</v>
      </c>
      <c r="AG284" s="1" t="s">
        <v>123</v>
      </c>
      <c r="AH284" s="1" t="s">
        <v>72</v>
      </c>
      <c r="AI284" s="1">
        <v>3</v>
      </c>
      <c r="AJ284" s="3">
        <v>45815</v>
      </c>
      <c r="AK284" s="3">
        <v>0</v>
      </c>
      <c r="AL284" s="3">
        <v>45805</v>
      </c>
      <c r="AM284" s="3">
        <v>45812</v>
      </c>
      <c r="AN284" s="3">
        <v>45813</v>
      </c>
      <c r="AO284" s="3">
        <v>45813</v>
      </c>
      <c r="AP284" s="3">
        <v>45810</v>
      </c>
      <c r="AQ284" s="3">
        <v>45814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482</v>
      </c>
      <c r="AZ284" s="2">
        <v>0</v>
      </c>
      <c r="BA284" s="2">
        <v>0</v>
      </c>
      <c r="BB284" s="2">
        <v>0</v>
      </c>
      <c r="BC284" s="1" t="s">
        <v>120</v>
      </c>
      <c r="BD284" s="56">
        <v>7441.1877655499993</v>
      </c>
    </row>
    <row r="285" spans="1:56" ht="28.5" customHeight="1" x14ac:dyDescent="0.45">
      <c r="A285" s="3">
        <v>45601</v>
      </c>
      <c r="B285" s="14" t="s">
        <v>240</v>
      </c>
      <c r="C285" s="9" t="s">
        <v>94</v>
      </c>
      <c r="D285" s="13" t="s">
        <v>157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1758.5430635519999</v>
      </c>
      <c r="Q285" s="10">
        <v>0</v>
      </c>
      <c r="R285" s="10">
        <v>1758.5430635519999</v>
      </c>
      <c r="S285" s="9" t="s">
        <v>100</v>
      </c>
      <c r="T285" s="12">
        <v>45818</v>
      </c>
      <c r="U285" s="11">
        <v>54000</v>
      </c>
      <c r="V285" s="10">
        <v>0</v>
      </c>
      <c r="W285" s="10">
        <v>54000</v>
      </c>
      <c r="X285" s="10">
        <v>0</v>
      </c>
      <c r="Y285" s="10">
        <v>56700</v>
      </c>
      <c r="Z285" s="9" t="s">
        <v>402</v>
      </c>
      <c r="AA285" s="8">
        <v>58087.26</v>
      </c>
      <c r="AB285" s="8">
        <v>0</v>
      </c>
      <c r="AC285" s="8">
        <v>58087.26</v>
      </c>
      <c r="AD285" s="8">
        <v>0</v>
      </c>
      <c r="AE285" s="8">
        <v>0</v>
      </c>
      <c r="AF285" s="8" t="s">
        <v>403</v>
      </c>
      <c r="AG285" s="1" t="s">
        <v>123</v>
      </c>
      <c r="AH285" s="1" t="s">
        <v>72</v>
      </c>
      <c r="AI285" s="1">
        <v>3</v>
      </c>
      <c r="AJ285" s="3">
        <v>45818</v>
      </c>
      <c r="AK285" s="3">
        <v>0</v>
      </c>
      <c r="AL285" s="3">
        <v>45808</v>
      </c>
      <c r="AM285" s="3">
        <v>45815</v>
      </c>
      <c r="AN285" s="3">
        <v>45816</v>
      </c>
      <c r="AO285" s="3">
        <v>45816</v>
      </c>
      <c r="AP285" s="3">
        <v>45813</v>
      </c>
      <c r="AQ285" s="3">
        <v>45817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482</v>
      </c>
      <c r="AZ285" s="2">
        <v>0</v>
      </c>
      <c r="BA285" s="2">
        <v>0</v>
      </c>
      <c r="BB285" s="2">
        <v>0</v>
      </c>
      <c r="BC285" s="1" t="s">
        <v>120</v>
      </c>
      <c r="BD285" s="56">
        <v>7441.1877655499993</v>
      </c>
    </row>
    <row r="286" spans="1:56" ht="28.5" customHeight="1" x14ac:dyDescent="0.45">
      <c r="A286" s="3">
        <v>45601</v>
      </c>
      <c r="B286" s="14" t="s">
        <v>240</v>
      </c>
      <c r="C286" s="9" t="s">
        <v>94</v>
      </c>
      <c r="D286" s="13" t="s">
        <v>157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0</v>
      </c>
      <c r="R286" s="10">
        <v>1758.5430635519999</v>
      </c>
      <c r="S286" s="9" t="s">
        <v>100</v>
      </c>
      <c r="T286" s="12">
        <v>45820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402</v>
      </c>
      <c r="AA286" s="8">
        <v>58087.26</v>
      </c>
      <c r="AB286" s="8">
        <v>0</v>
      </c>
      <c r="AC286" s="8">
        <v>58087.26</v>
      </c>
      <c r="AD286" s="8">
        <v>0</v>
      </c>
      <c r="AE286" s="8">
        <v>0</v>
      </c>
      <c r="AF286" s="8" t="s">
        <v>403</v>
      </c>
      <c r="AG286" s="1" t="s">
        <v>123</v>
      </c>
      <c r="AH286" s="1" t="s">
        <v>72</v>
      </c>
      <c r="AI286" s="1">
        <v>3</v>
      </c>
      <c r="AJ286" s="3">
        <v>45820</v>
      </c>
      <c r="AK286" s="3">
        <v>0</v>
      </c>
      <c r="AL286" s="3">
        <v>45810</v>
      </c>
      <c r="AM286" s="3">
        <v>45817</v>
      </c>
      <c r="AN286" s="3">
        <v>45818</v>
      </c>
      <c r="AO286" s="3">
        <v>45818</v>
      </c>
      <c r="AP286" s="3">
        <v>45815</v>
      </c>
      <c r="AQ286" s="3">
        <v>45819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482</v>
      </c>
      <c r="AZ286" s="2">
        <v>0</v>
      </c>
      <c r="BA286" s="2">
        <v>0</v>
      </c>
      <c r="BB286" s="2">
        <v>0</v>
      </c>
      <c r="BC286" s="1" t="s">
        <v>120</v>
      </c>
      <c r="BD286" s="56">
        <v>7441.1877655499993</v>
      </c>
    </row>
    <row r="287" spans="1:56" ht="28.5" customHeight="1" x14ac:dyDescent="0.45">
      <c r="A287" s="3">
        <v>45601</v>
      </c>
      <c r="B287" s="14" t="s">
        <v>240</v>
      </c>
      <c r="C287" s="9" t="s">
        <v>94</v>
      </c>
      <c r="D287" s="13" t="s">
        <v>157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0</v>
      </c>
      <c r="R287" s="10">
        <v>1758.5430635519999</v>
      </c>
      <c r="S287" s="9" t="s">
        <v>100</v>
      </c>
      <c r="T287" s="12">
        <v>45824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402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 t="s">
        <v>403</v>
      </c>
      <c r="AG287" s="1" t="s">
        <v>123</v>
      </c>
      <c r="AH287" s="1" t="s">
        <v>72</v>
      </c>
      <c r="AI287" s="1">
        <v>3</v>
      </c>
      <c r="AJ287" s="3">
        <v>45824</v>
      </c>
      <c r="AK287" s="3">
        <v>0</v>
      </c>
      <c r="AL287" s="3">
        <v>45814</v>
      </c>
      <c r="AM287" s="3">
        <v>45821</v>
      </c>
      <c r="AN287" s="3">
        <v>45822</v>
      </c>
      <c r="AO287" s="3">
        <v>45822</v>
      </c>
      <c r="AP287" s="3">
        <v>45819</v>
      </c>
      <c r="AQ287" s="3">
        <v>45823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482</v>
      </c>
      <c r="AZ287" s="2">
        <v>0</v>
      </c>
      <c r="BA287" s="2">
        <v>0</v>
      </c>
      <c r="BB287" s="2">
        <v>0</v>
      </c>
      <c r="BC287" s="1" t="s">
        <v>120</v>
      </c>
      <c r="BD287" s="56">
        <v>7441.1877655499993</v>
      </c>
    </row>
    <row r="288" spans="1:56" ht="28.5" customHeight="1" x14ac:dyDescent="0.45">
      <c r="A288" s="3">
        <v>45601</v>
      </c>
      <c r="B288" s="14" t="s">
        <v>240</v>
      </c>
      <c r="C288" s="9" t="s">
        <v>94</v>
      </c>
      <c r="D288" s="13" t="s">
        <v>157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1758.5430635519999</v>
      </c>
      <c r="Q288" s="10">
        <v>0</v>
      </c>
      <c r="R288" s="10">
        <v>1758.5430635519999</v>
      </c>
      <c r="S288" s="9" t="s">
        <v>100</v>
      </c>
      <c r="T288" s="12">
        <v>45827</v>
      </c>
      <c r="U288" s="11">
        <v>54000</v>
      </c>
      <c r="V288" s="10">
        <v>0</v>
      </c>
      <c r="W288" s="10">
        <v>54000</v>
      </c>
      <c r="X288" s="10">
        <v>0</v>
      </c>
      <c r="Y288" s="10">
        <v>56700</v>
      </c>
      <c r="Z288" s="9" t="s">
        <v>402</v>
      </c>
      <c r="AA288" s="8">
        <v>58087.26</v>
      </c>
      <c r="AB288" s="8">
        <v>0</v>
      </c>
      <c r="AC288" s="8">
        <v>58087.26</v>
      </c>
      <c r="AD288" s="8">
        <v>0</v>
      </c>
      <c r="AE288" s="8">
        <v>0</v>
      </c>
      <c r="AF288" s="8" t="s">
        <v>403</v>
      </c>
      <c r="AG288" s="1" t="s">
        <v>123</v>
      </c>
      <c r="AH288" s="1" t="s">
        <v>72</v>
      </c>
      <c r="AI288" s="1">
        <v>3</v>
      </c>
      <c r="AJ288" s="3">
        <v>45827</v>
      </c>
      <c r="AK288" s="3">
        <v>0</v>
      </c>
      <c r="AL288" s="3">
        <v>45817</v>
      </c>
      <c r="AM288" s="3">
        <v>45824</v>
      </c>
      <c r="AN288" s="3">
        <v>45825</v>
      </c>
      <c r="AO288" s="3">
        <v>45825</v>
      </c>
      <c r="AP288" s="3">
        <v>45822</v>
      </c>
      <c r="AQ288" s="3">
        <v>45826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 t="s">
        <v>482</v>
      </c>
      <c r="AZ288" s="2">
        <v>0</v>
      </c>
      <c r="BA288" s="2">
        <v>0</v>
      </c>
      <c r="BB288" s="2">
        <v>0</v>
      </c>
      <c r="BC288" s="1" t="s">
        <v>120</v>
      </c>
      <c r="BD288" s="56">
        <v>7441.1877655499993</v>
      </c>
    </row>
    <row r="289" spans="1:56" ht="28.5" customHeight="1" x14ac:dyDescent="0.45">
      <c r="A289" s="3">
        <v>45601</v>
      </c>
      <c r="B289" s="14" t="s">
        <v>240</v>
      </c>
      <c r="C289" s="9" t="s">
        <v>94</v>
      </c>
      <c r="D289" s="13" t="s">
        <v>157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1758.5430635519999</v>
      </c>
      <c r="Q289" s="10">
        <v>0</v>
      </c>
      <c r="R289" s="10">
        <v>1758.5430635519999</v>
      </c>
      <c r="S289" s="9" t="s">
        <v>100</v>
      </c>
      <c r="T289" s="12">
        <v>45831</v>
      </c>
      <c r="U289" s="11">
        <v>54000</v>
      </c>
      <c r="V289" s="10">
        <v>0</v>
      </c>
      <c r="W289" s="10">
        <v>54000</v>
      </c>
      <c r="X289" s="10">
        <v>0</v>
      </c>
      <c r="Y289" s="10">
        <v>56700</v>
      </c>
      <c r="Z289" s="9" t="s">
        <v>402</v>
      </c>
      <c r="AA289" s="8">
        <v>58087.26</v>
      </c>
      <c r="AB289" s="8">
        <v>0</v>
      </c>
      <c r="AC289" s="8">
        <v>58087.26</v>
      </c>
      <c r="AD289" s="8">
        <v>0</v>
      </c>
      <c r="AE289" s="8">
        <v>0</v>
      </c>
      <c r="AF289" s="8" t="s">
        <v>403</v>
      </c>
      <c r="AG289" s="1" t="s">
        <v>123</v>
      </c>
      <c r="AH289" s="1" t="s">
        <v>72</v>
      </c>
      <c r="AI289" s="1">
        <v>3</v>
      </c>
      <c r="AJ289" s="3">
        <v>45831</v>
      </c>
      <c r="AK289" s="3">
        <v>0</v>
      </c>
      <c r="AL289" s="3">
        <v>45821</v>
      </c>
      <c r="AM289" s="3">
        <v>45828</v>
      </c>
      <c r="AN289" s="3">
        <v>45829</v>
      </c>
      <c r="AO289" s="3">
        <v>45829</v>
      </c>
      <c r="AP289" s="3">
        <v>45826</v>
      </c>
      <c r="AQ289" s="3">
        <v>45830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120</v>
      </c>
      <c r="BD289" s="56">
        <v>7441.1877655499993</v>
      </c>
    </row>
    <row r="290" spans="1:56" ht="28.5" customHeight="1" x14ac:dyDescent="0.45">
      <c r="A290" s="3">
        <v>45601</v>
      </c>
      <c r="B290" s="14" t="s">
        <v>240</v>
      </c>
      <c r="C290" s="9" t="s">
        <v>94</v>
      </c>
      <c r="D290" s="13" t="s">
        <v>157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1758.5430635519999</v>
      </c>
      <c r="Q290" s="10">
        <v>0</v>
      </c>
      <c r="R290" s="10">
        <v>1758.5430635519999</v>
      </c>
      <c r="S290" s="9" t="s">
        <v>100</v>
      </c>
      <c r="T290" s="12">
        <v>45834</v>
      </c>
      <c r="U290" s="11">
        <v>54000</v>
      </c>
      <c r="V290" s="10">
        <v>0</v>
      </c>
      <c r="W290" s="10">
        <v>54000</v>
      </c>
      <c r="X290" s="10">
        <v>0</v>
      </c>
      <c r="Y290" s="10">
        <v>56700</v>
      </c>
      <c r="Z290" s="9" t="s">
        <v>402</v>
      </c>
      <c r="AA290" s="8">
        <v>58087.26</v>
      </c>
      <c r="AB290" s="8">
        <v>0</v>
      </c>
      <c r="AC290" s="8">
        <v>58087.26</v>
      </c>
      <c r="AD290" s="8">
        <v>0</v>
      </c>
      <c r="AE290" s="8">
        <v>0</v>
      </c>
      <c r="AF290" s="8" t="s">
        <v>403</v>
      </c>
      <c r="AG290" s="1" t="s">
        <v>122</v>
      </c>
      <c r="AH290" s="1" t="s">
        <v>72</v>
      </c>
      <c r="AI290" s="1">
        <v>3</v>
      </c>
      <c r="AJ290" s="3">
        <v>45834</v>
      </c>
      <c r="AK290" s="3">
        <v>0</v>
      </c>
      <c r="AL290" s="3">
        <v>45824</v>
      </c>
      <c r="AM290" s="3">
        <v>45831</v>
      </c>
      <c r="AN290" s="3">
        <v>45832</v>
      </c>
      <c r="AO290" s="3">
        <v>45832</v>
      </c>
      <c r="AP290" s="3">
        <v>45829</v>
      </c>
      <c r="AQ290" s="3">
        <v>45833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120</v>
      </c>
      <c r="BD290" s="56">
        <v>7441.1877655499993</v>
      </c>
    </row>
    <row r="291" spans="1:56" ht="28.5" customHeight="1" x14ac:dyDescent="0.45">
      <c r="A291" s="3">
        <v>45601</v>
      </c>
      <c r="B291" s="14" t="s">
        <v>240</v>
      </c>
      <c r="C291" s="9" t="s">
        <v>94</v>
      </c>
      <c r="D291" s="13" t="s">
        <v>157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1758.5430635519999</v>
      </c>
      <c r="Q291" s="10">
        <v>0</v>
      </c>
      <c r="R291" s="10">
        <v>1758.5430635519999</v>
      </c>
      <c r="S291" s="9" t="s">
        <v>100</v>
      </c>
      <c r="T291" s="12">
        <v>45836</v>
      </c>
      <c r="U291" s="11">
        <v>54000</v>
      </c>
      <c r="V291" s="10">
        <v>0</v>
      </c>
      <c r="W291" s="10">
        <v>54000</v>
      </c>
      <c r="X291" s="10">
        <v>0</v>
      </c>
      <c r="Y291" s="10">
        <v>56700</v>
      </c>
      <c r="Z291" s="9" t="s">
        <v>402</v>
      </c>
      <c r="AA291" s="8">
        <v>58087.26</v>
      </c>
      <c r="AB291" s="8">
        <v>0</v>
      </c>
      <c r="AC291" s="8">
        <v>58087.26</v>
      </c>
      <c r="AD291" s="8">
        <v>0</v>
      </c>
      <c r="AE291" s="8">
        <v>0</v>
      </c>
      <c r="AF291" s="8" t="s">
        <v>403</v>
      </c>
      <c r="AG291" s="1" t="s">
        <v>123</v>
      </c>
      <c r="AH291" s="1" t="s">
        <v>72</v>
      </c>
      <c r="AI291" s="1">
        <v>3</v>
      </c>
      <c r="AJ291" s="3">
        <v>45836</v>
      </c>
      <c r="AK291" s="3">
        <v>0</v>
      </c>
      <c r="AL291" s="3">
        <v>45826</v>
      </c>
      <c r="AM291" s="3">
        <v>45833</v>
      </c>
      <c r="AN291" s="3">
        <v>45834</v>
      </c>
      <c r="AO291" s="3">
        <v>45834</v>
      </c>
      <c r="AP291" s="3">
        <v>45831</v>
      </c>
      <c r="AQ291" s="3">
        <v>45835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120</v>
      </c>
      <c r="BD291" s="56">
        <v>7441.1877655499993</v>
      </c>
    </row>
    <row r="292" spans="1:56" ht="28.5" customHeight="1" x14ac:dyDescent="0.45">
      <c r="A292" s="3">
        <v>45601</v>
      </c>
      <c r="B292" s="14" t="s">
        <v>240</v>
      </c>
      <c r="C292" s="9" t="s">
        <v>94</v>
      </c>
      <c r="D292" s="13" t="s">
        <v>157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1758.5430635519999</v>
      </c>
      <c r="Q292" s="10">
        <v>0</v>
      </c>
      <c r="R292" s="10">
        <v>1758.5430635519999</v>
      </c>
      <c r="S292" s="9" t="s">
        <v>100</v>
      </c>
      <c r="T292" s="12">
        <v>45838</v>
      </c>
      <c r="U292" s="11">
        <v>54000</v>
      </c>
      <c r="V292" s="10">
        <v>0</v>
      </c>
      <c r="W292" s="10">
        <v>54000</v>
      </c>
      <c r="X292" s="10">
        <v>0</v>
      </c>
      <c r="Y292" s="10">
        <v>56700</v>
      </c>
      <c r="Z292" s="9" t="s">
        <v>402</v>
      </c>
      <c r="AA292" s="8">
        <v>58087.26</v>
      </c>
      <c r="AB292" s="8">
        <v>0</v>
      </c>
      <c r="AC292" s="8">
        <v>58087.26</v>
      </c>
      <c r="AD292" s="8">
        <v>0</v>
      </c>
      <c r="AE292" s="8">
        <v>0</v>
      </c>
      <c r="AF292" s="8" t="s">
        <v>403</v>
      </c>
      <c r="AG292" s="1" t="s">
        <v>123</v>
      </c>
      <c r="AH292" s="1" t="s">
        <v>72</v>
      </c>
      <c r="AI292" s="1">
        <v>3</v>
      </c>
      <c r="AJ292" s="3">
        <v>45838</v>
      </c>
      <c r="AK292" s="3">
        <v>0</v>
      </c>
      <c r="AL292" s="3">
        <v>45828</v>
      </c>
      <c r="AM292" s="3">
        <v>45835</v>
      </c>
      <c r="AN292" s="3">
        <v>45836</v>
      </c>
      <c r="AO292" s="3">
        <v>45836</v>
      </c>
      <c r="AP292" s="3">
        <v>45833</v>
      </c>
      <c r="AQ292" s="3">
        <v>45837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120</v>
      </c>
      <c r="BD292" s="56">
        <v>7441.1877655499993</v>
      </c>
    </row>
    <row r="293" spans="1:56" ht="28.5" customHeight="1" x14ac:dyDescent="0.45">
      <c r="A293" s="3">
        <v>45601</v>
      </c>
      <c r="B293" s="14" t="s">
        <v>240</v>
      </c>
      <c r="C293" s="9" t="s">
        <v>94</v>
      </c>
      <c r="D293" s="13" t="s">
        <v>110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0</v>
      </c>
      <c r="Q293" s="10">
        <v>0</v>
      </c>
      <c r="R293" s="10">
        <v>0</v>
      </c>
      <c r="S293" s="9" t="s">
        <v>100</v>
      </c>
      <c r="T293" s="12">
        <v>45842</v>
      </c>
      <c r="U293" s="11">
        <v>12000</v>
      </c>
      <c r="V293" s="10">
        <v>12000</v>
      </c>
      <c r="W293" s="10">
        <v>0</v>
      </c>
      <c r="X293" s="10">
        <v>12600</v>
      </c>
      <c r="Y293" s="10">
        <v>0</v>
      </c>
      <c r="Z293" s="9" t="s">
        <v>402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1" t="s">
        <v>123</v>
      </c>
      <c r="AH293" s="1" t="s">
        <v>72</v>
      </c>
      <c r="AI293" s="1">
        <v>3</v>
      </c>
      <c r="AJ293" s="3">
        <v>45842</v>
      </c>
      <c r="AK293" s="3">
        <v>0</v>
      </c>
      <c r="AL293" s="3">
        <v>45832</v>
      </c>
      <c r="AM293" s="3">
        <v>45839</v>
      </c>
      <c r="AN293" s="3">
        <v>45840</v>
      </c>
      <c r="AO293" s="3">
        <v>45840</v>
      </c>
      <c r="AP293" s="3">
        <v>45837</v>
      </c>
      <c r="AQ293" s="3">
        <v>45841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120</v>
      </c>
      <c r="BD293" s="56">
        <v>0</v>
      </c>
    </row>
    <row r="294" spans="1:56" ht="28.5" customHeight="1" x14ac:dyDescent="0.45">
      <c r="A294" s="3">
        <v>45601</v>
      </c>
      <c r="B294" s="14" t="s">
        <v>240</v>
      </c>
      <c r="C294" s="9" t="s">
        <v>94</v>
      </c>
      <c r="D294" s="13" t="s">
        <v>110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1328.6769813503997</v>
      </c>
      <c r="Q294" s="10">
        <v>0</v>
      </c>
      <c r="R294" s="10">
        <v>1328.6769813503997</v>
      </c>
      <c r="S294" s="9" t="s">
        <v>100</v>
      </c>
      <c r="T294" s="12">
        <v>45852</v>
      </c>
      <c r="U294" s="11">
        <v>40800</v>
      </c>
      <c r="V294" s="10">
        <v>0</v>
      </c>
      <c r="W294" s="10">
        <v>40800</v>
      </c>
      <c r="X294" s="10">
        <v>0</v>
      </c>
      <c r="Y294" s="10">
        <v>42840</v>
      </c>
      <c r="Z294" s="9" t="s">
        <v>402</v>
      </c>
      <c r="AA294" s="8">
        <v>43888.152000000002</v>
      </c>
      <c r="AB294" s="8">
        <v>0</v>
      </c>
      <c r="AC294" s="8">
        <v>43888.152000000002</v>
      </c>
      <c r="AD294" s="8">
        <v>0</v>
      </c>
      <c r="AE294" s="8">
        <v>0</v>
      </c>
      <c r="AF294" s="8">
        <v>0</v>
      </c>
      <c r="AG294" s="1" t="s">
        <v>123</v>
      </c>
      <c r="AH294" s="1" t="s">
        <v>72</v>
      </c>
      <c r="AI294" s="1">
        <v>3</v>
      </c>
      <c r="AJ294" s="3">
        <v>45852</v>
      </c>
      <c r="AK294" s="3">
        <v>0</v>
      </c>
      <c r="AL294" s="3">
        <v>45842</v>
      </c>
      <c r="AM294" s="3">
        <v>45849</v>
      </c>
      <c r="AN294" s="3">
        <v>45850</v>
      </c>
      <c r="AO294" s="3">
        <v>45850</v>
      </c>
      <c r="AP294" s="3">
        <v>45847</v>
      </c>
      <c r="AQ294" s="3">
        <v>45851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120</v>
      </c>
      <c r="BD294" s="56">
        <v>5622.230756193333</v>
      </c>
    </row>
    <row r="295" spans="1:56" ht="28.5" customHeight="1" x14ac:dyDescent="0.45">
      <c r="A295" s="3">
        <v>45601</v>
      </c>
      <c r="B295" s="14" t="s">
        <v>240</v>
      </c>
      <c r="C295" s="9" t="s">
        <v>94</v>
      </c>
      <c r="D295" s="13" t="s">
        <v>110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1758.5430635519999</v>
      </c>
      <c r="Q295" s="10">
        <v>0</v>
      </c>
      <c r="R295" s="10">
        <v>1758.5430635519999</v>
      </c>
      <c r="S295" s="9" t="s">
        <v>100</v>
      </c>
      <c r="T295" s="12">
        <v>45859</v>
      </c>
      <c r="U295" s="11">
        <v>54000</v>
      </c>
      <c r="V295" s="10">
        <v>0</v>
      </c>
      <c r="W295" s="10">
        <v>54000</v>
      </c>
      <c r="X295" s="10">
        <v>0</v>
      </c>
      <c r="Y295" s="10">
        <v>56700</v>
      </c>
      <c r="Z295" s="9" t="s">
        <v>402</v>
      </c>
      <c r="AA295" s="8">
        <v>58087.26</v>
      </c>
      <c r="AB295" s="8">
        <v>0</v>
      </c>
      <c r="AC295" s="8">
        <v>58087.26</v>
      </c>
      <c r="AD295" s="8">
        <v>0</v>
      </c>
      <c r="AE295" s="8">
        <v>0</v>
      </c>
      <c r="AF295" s="8">
        <v>0</v>
      </c>
      <c r="AG295" s="1" t="s">
        <v>122</v>
      </c>
      <c r="AH295" s="1" t="s">
        <v>72</v>
      </c>
      <c r="AI295" s="1">
        <v>3</v>
      </c>
      <c r="AJ295" s="3">
        <v>45859</v>
      </c>
      <c r="AK295" s="3">
        <v>0</v>
      </c>
      <c r="AL295" s="3">
        <v>45849</v>
      </c>
      <c r="AM295" s="3">
        <v>45856</v>
      </c>
      <c r="AN295" s="3">
        <v>45857</v>
      </c>
      <c r="AO295" s="3">
        <v>45857</v>
      </c>
      <c r="AP295" s="3">
        <v>45854</v>
      </c>
      <c r="AQ295" s="3">
        <v>45858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120</v>
      </c>
      <c r="BD295" s="56">
        <v>7441.1877655499993</v>
      </c>
    </row>
    <row r="296" spans="1:56" ht="28.5" customHeight="1" x14ac:dyDescent="0.45">
      <c r="A296" s="3">
        <v>45601</v>
      </c>
      <c r="B296" s="14" t="s">
        <v>240</v>
      </c>
      <c r="C296" s="9" t="s">
        <v>94</v>
      </c>
      <c r="D296" s="13" t="s">
        <v>110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1693.4118389759997</v>
      </c>
      <c r="Q296" s="10">
        <v>0</v>
      </c>
      <c r="R296" s="10">
        <v>1693.4118389759997</v>
      </c>
      <c r="S296" s="9" t="s">
        <v>100</v>
      </c>
      <c r="T296" s="12">
        <v>45867</v>
      </c>
      <c r="U296" s="11">
        <v>52000</v>
      </c>
      <c r="V296" s="10">
        <v>0</v>
      </c>
      <c r="W296" s="10">
        <v>52000</v>
      </c>
      <c r="X296" s="10">
        <v>0</v>
      </c>
      <c r="Y296" s="10">
        <v>54600</v>
      </c>
      <c r="Z296" s="9" t="s">
        <v>402</v>
      </c>
      <c r="AA296" s="8">
        <v>55935.880000000005</v>
      </c>
      <c r="AB296" s="8">
        <v>0</v>
      </c>
      <c r="AC296" s="8">
        <v>55935.880000000005</v>
      </c>
      <c r="AD296" s="8">
        <v>0</v>
      </c>
      <c r="AE296" s="8">
        <v>0</v>
      </c>
      <c r="AF296" s="8">
        <v>0</v>
      </c>
      <c r="AG296" s="1" t="s">
        <v>122</v>
      </c>
      <c r="AH296" s="1" t="s">
        <v>72</v>
      </c>
      <c r="AI296" s="1">
        <v>3</v>
      </c>
      <c r="AJ296" s="3">
        <v>45867</v>
      </c>
      <c r="AK296" s="3">
        <v>0</v>
      </c>
      <c r="AL296" s="3">
        <v>45857</v>
      </c>
      <c r="AM296" s="3">
        <v>45864</v>
      </c>
      <c r="AN296" s="3">
        <v>45865</v>
      </c>
      <c r="AO296" s="3">
        <v>45865</v>
      </c>
      <c r="AP296" s="3">
        <v>45862</v>
      </c>
      <c r="AQ296" s="3">
        <v>45866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120</v>
      </c>
      <c r="BD296" s="56">
        <v>7165.588218677779</v>
      </c>
    </row>
    <row r="297" spans="1:56" ht="28.5" customHeight="1" x14ac:dyDescent="0.45">
      <c r="A297" s="3">
        <v>45601</v>
      </c>
      <c r="B297" s="14" t="s">
        <v>240</v>
      </c>
      <c r="C297" s="9" t="s">
        <v>94</v>
      </c>
      <c r="D297" s="13" t="s">
        <v>157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5414.9448800240634</v>
      </c>
      <c r="Q297" s="10">
        <v>0</v>
      </c>
      <c r="R297" s="10">
        <v>5414.9448800240634</v>
      </c>
      <c r="S297" s="9" t="s">
        <v>100</v>
      </c>
      <c r="T297" s="12" t="s">
        <v>63</v>
      </c>
      <c r="U297" s="11">
        <v>166278</v>
      </c>
      <c r="V297" s="10">
        <v>0</v>
      </c>
      <c r="W297" s="10">
        <v>166278</v>
      </c>
      <c r="X297" s="10">
        <v>0</v>
      </c>
      <c r="Y297" s="10">
        <v>174591.9</v>
      </c>
      <c r="Z297" s="9" t="s">
        <v>402</v>
      </c>
      <c r="AA297" s="8">
        <v>178863.58182000002</v>
      </c>
      <c r="AB297" s="8">
        <v>0</v>
      </c>
      <c r="AC297" s="8">
        <v>178863.58182000002</v>
      </c>
      <c r="AD297" s="8">
        <v>0</v>
      </c>
      <c r="AE297" s="8">
        <v>0</v>
      </c>
      <c r="AF297" s="8" t="s">
        <v>403</v>
      </c>
      <c r="AG297" s="1" t="s">
        <v>122</v>
      </c>
      <c r="AH297" s="1" t="s">
        <v>72</v>
      </c>
      <c r="AI297" s="1">
        <v>3</v>
      </c>
      <c r="AJ297" s="3" t="s">
        <v>63</v>
      </c>
      <c r="AK297" s="3">
        <v>0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120</v>
      </c>
      <c r="BD297" s="56">
        <v>22913.070727409686</v>
      </c>
    </row>
    <row r="298" spans="1:56" ht="28.5" customHeight="1" x14ac:dyDescent="0.45">
      <c r="A298" s="3">
        <v>0</v>
      </c>
      <c r="B298" s="14">
        <v>0</v>
      </c>
      <c r="C298" s="9">
        <v>0</v>
      </c>
      <c r="D298" s="13">
        <v>0</v>
      </c>
      <c r="E298" s="9">
        <v>23</v>
      </c>
      <c r="F298" s="9">
        <v>37</v>
      </c>
      <c r="G298" s="9">
        <v>0</v>
      </c>
      <c r="H298" s="9">
        <v>0</v>
      </c>
      <c r="I298" s="9">
        <v>128</v>
      </c>
      <c r="J298" s="9" t="s">
        <v>57</v>
      </c>
      <c r="K298" s="9">
        <v>5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 t="s">
        <v>101</v>
      </c>
      <c r="AA298" s="8">
        <v>1025216.4738200002</v>
      </c>
      <c r="AB298" s="8">
        <v>0</v>
      </c>
      <c r="AC298" s="8">
        <v>1025216.4738200002</v>
      </c>
      <c r="AD298" s="8">
        <v>0</v>
      </c>
      <c r="AE298" s="8">
        <v>0</v>
      </c>
      <c r="AF298" s="8" t="s">
        <v>58</v>
      </c>
      <c r="AG298" s="1" t="s">
        <v>122</v>
      </c>
      <c r="AH298" s="1">
        <v>0</v>
      </c>
      <c r="AI298" s="1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121</v>
      </c>
      <c r="BD298" s="56">
        <v>0</v>
      </c>
    </row>
    <row r="299" spans="1:56" ht="28.5" customHeight="1" x14ac:dyDescent="0.45">
      <c r="A299" s="3">
        <v>45723</v>
      </c>
      <c r="B299" s="14" t="s">
        <v>537</v>
      </c>
      <c r="C299" s="9" t="s">
        <v>206</v>
      </c>
      <c r="D299" s="13" t="s">
        <v>524</v>
      </c>
      <c r="E299" s="9">
        <v>26</v>
      </c>
      <c r="F299" s="9">
        <v>41</v>
      </c>
      <c r="G299" s="9" t="s">
        <v>60</v>
      </c>
      <c r="H299" s="9">
        <v>0</v>
      </c>
      <c r="I299" s="9">
        <v>97</v>
      </c>
      <c r="J299" s="9" t="s">
        <v>57</v>
      </c>
      <c r="K299" s="9">
        <v>5</v>
      </c>
      <c r="L299" s="9" t="s">
        <v>92</v>
      </c>
      <c r="M299" s="10">
        <v>27</v>
      </c>
      <c r="N299" s="9">
        <v>43</v>
      </c>
      <c r="O299" s="9">
        <v>40</v>
      </c>
      <c r="P299" s="10">
        <v>114.57174504959998</v>
      </c>
      <c r="Q299" s="10">
        <v>0</v>
      </c>
      <c r="R299" s="10">
        <v>114.57174504959998</v>
      </c>
      <c r="S299" s="9" t="s">
        <v>218</v>
      </c>
      <c r="T299" s="12">
        <v>45737</v>
      </c>
      <c r="U299" s="11">
        <v>4000</v>
      </c>
      <c r="V299" s="10">
        <v>0</v>
      </c>
      <c r="W299" s="10">
        <v>4000</v>
      </c>
      <c r="X299" s="10">
        <v>4200</v>
      </c>
      <c r="Y299" s="10">
        <v>0</v>
      </c>
      <c r="Z299" s="9" t="s">
        <v>85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1" t="s">
        <v>125</v>
      </c>
      <c r="AH299" s="1" t="s">
        <v>72</v>
      </c>
      <c r="AI299" s="1">
        <v>3</v>
      </c>
      <c r="AJ299" s="3">
        <v>45737</v>
      </c>
      <c r="AK299" s="3">
        <v>0</v>
      </c>
      <c r="AL299" s="3">
        <v>45727</v>
      </c>
      <c r="AM299" s="3">
        <v>45734</v>
      </c>
      <c r="AN299" s="3">
        <v>45735</v>
      </c>
      <c r="AO299" s="3">
        <v>45735</v>
      </c>
      <c r="AP299" s="3">
        <v>45732</v>
      </c>
      <c r="AQ299" s="3">
        <v>45736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105</v>
      </c>
      <c r="BD299" s="56">
        <v>0</v>
      </c>
    </row>
    <row r="300" spans="1:56" ht="28.5" customHeight="1" x14ac:dyDescent="0.45">
      <c r="A300" s="3">
        <v>45723</v>
      </c>
      <c r="B300" s="14" t="s">
        <v>537</v>
      </c>
      <c r="C300" s="9" t="s">
        <v>206</v>
      </c>
      <c r="D300" s="13" t="s">
        <v>525</v>
      </c>
      <c r="E300" s="9">
        <v>26</v>
      </c>
      <c r="F300" s="9">
        <v>41</v>
      </c>
      <c r="G300" s="9" t="s">
        <v>60</v>
      </c>
      <c r="H300" s="9">
        <v>0</v>
      </c>
      <c r="I300" s="9">
        <v>97</v>
      </c>
      <c r="J300" s="9" t="s">
        <v>57</v>
      </c>
      <c r="K300" s="9">
        <v>5</v>
      </c>
      <c r="L300" s="9" t="s">
        <v>92</v>
      </c>
      <c r="M300" s="10">
        <v>27</v>
      </c>
      <c r="N300" s="9">
        <v>43</v>
      </c>
      <c r="O300" s="9">
        <v>40</v>
      </c>
      <c r="P300" s="10">
        <v>114.57174504959998</v>
      </c>
      <c r="Q300" s="10">
        <v>0</v>
      </c>
      <c r="R300" s="10">
        <v>114.57174504959998</v>
      </c>
      <c r="S300" s="9" t="s">
        <v>218</v>
      </c>
      <c r="T300" s="12">
        <v>45737</v>
      </c>
      <c r="U300" s="11">
        <v>4000</v>
      </c>
      <c r="V300" s="10">
        <v>0</v>
      </c>
      <c r="W300" s="10">
        <v>4000</v>
      </c>
      <c r="X300" s="10">
        <v>4320</v>
      </c>
      <c r="Y300" s="10">
        <v>0</v>
      </c>
      <c r="Z300" s="9" t="s">
        <v>85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 t="s">
        <v>125</v>
      </c>
      <c r="AH300" s="1" t="s">
        <v>72</v>
      </c>
      <c r="AI300" s="1">
        <v>3</v>
      </c>
      <c r="AJ300" s="3">
        <v>45737</v>
      </c>
      <c r="AK300" s="3">
        <v>0</v>
      </c>
      <c r="AL300" s="3">
        <v>45727</v>
      </c>
      <c r="AM300" s="3">
        <v>45734</v>
      </c>
      <c r="AN300" s="3">
        <v>45735</v>
      </c>
      <c r="AO300" s="3">
        <v>45735</v>
      </c>
      <c r="AP300" s="3">
        <v>45732</v>
      </c>
      <c r="AQ300" s="3">
        <v>45736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105</v>
      </c>
      <c r="BD300" s="56">
        <v>0</v>
      </c>
    </row>
    <row r="301" spans="1:56" ht="28.5" customHeight="1" x14ac:dyDescent="0.45">
      <c r="A301" s="3">
        <v>45731</v>
      </c>
      <c r="B301" s="14" t="s">
        <v>138</v>
      </c>
      <c r="C301" s="9" t="s">
        <v>635</v>
      </c>
      <c r="D301" s="13" t="s">
        <v>59</v>
      </c>
      <c r="E301" s="9">
        <v>26</v>
      </c>
      <c r="F301" s="9">
        <v>43</v>
      </c>
      <c r="G301" s="9" t="s">
        <v>60</v>
      </c>
      <c r="H301" s="9">
        <v>0</v>
      </c>
      <c r="I301" s="9">
        <v>102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71</v>
      </c>
      <c r="T301" s="12">
        <v>45737</v>
      </c>
      <c r="U301" s="11">
        <v>5000</v>
      </c>
      <c r="V301" s="10">
        <v>0</v>
      </c>
      <c r="W301" s="10">
        <v>5000</v>
      </c>
      <c r="X301" s="10">
        <v>0</v>
      </c>
      <c r="Y301" s="10">
        <v>0</v>
      </c>
      <c r="Z301" s="9" t="s">
        <v>85</v>
      </c>
      <c r="AA301" s="8">
        <v>6216.65</v>
      </c>
      <c r="AB301" s="8">
        <v>6216.65</v>
      </c>
      <c r="AC301" s="8">
        <v>0</v>
      </c>
      <c r="AD301" s="8">
        <v>0</v>
      </c>
      <c r="AE301" s="8">
        <v>0</v>
      </c>
      <c r="AF301" s="8">
        <v>0</v>
      </c>
      <c r="AG301" s="1" t="s">
        <v>125</v>
      </c>
      <c r="AH301" s="1" t="s">
        <v>77</v>
      </c>
      <c r="AI301" s="1">
        <v>1</v>
      </c>
      <c r="AJ301" s="3">
        <v>45737</v>
      </c>
      <c r="AK301" s="3">
        <v>0</v>
      </c>
      <c r="AL301" s="3">
        <v>0</v>
      </c>
      <c r="AM301" s="3">
        <v>0</v>
      </c>
      <c r="AN301" s="3">
        <v>0</v>
      </c>
      <c r="AO301" s="3">
        <v>45736</v>
      </c>
      <c r="AP301" s="3">
        <v>45732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105</v>
      </c>
      <c r="BD301" s="56">
        <v>0</v>
      </c>
    </row>
    <row r="302" spans="1:56" ht="28.5" customHeight="1" x14ac:dyDescent="0.45">
      <c r="A302" s="3">
        <v>45717</v>
      </c>
      <c r="B302" s="14" t="s">
        <v>480</v>
      </c>
      <c r="C302" s="9" t="s">
        <v>150</v>
      </c>
      <c r="D302" s="13" t="s">
        <v>59</v>
      </c>
      <c r="E302" s="9">
        <v>26</v>
      </c>
      <c r="F302" s="9">
        <v>39</v>
      </c>
      <c r="G302" s="9" t="s">
        <v>60</v>
      </c>
      <c r="H302" s="9">
        <v>0</v>
      </c>
      <c r="I302" s="9">
        <v>93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133</v>
      </c>
      <c r="T302" s="12">
        <v>45741</v>
      </c>
      <c r="U302" s="11">
        <v>5000</v>
      </c>
      <c r="V302" s="10">
        <v>5000</v>
      </c>
      <c r="W302" s="10">
        <v>0</v>
      </c>
      <c r="X302" s="10">
        <v>0</v>
      </c>
      <c r="Y302" s="10">
        <v>0</v>
      </c>
      <c r="Z302" s="9" t="s">
        <v>85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 t="s">
        <v>61</v>
      </c>
      <c r="AH302" s="1" t="s">
        <v>77</v>
      </c>
      <c r="AI302" s="1">
        <v>1</v>
      </c>
      <c r="AJ302" s="3">
        <v>45741</v>
      </c>
      <c r="AK302" s="3">
        <v>0</v>
      </c>
      <c r="AL302" s="3">
        <v>0</v>
      </c>
      <c r="AM302" s="3">
        <v>0</v>
      </c>
      <c r="AN302" s="3">
        <v>0</v>
      </c>
      <c r="AO302" s="3">
        <v>45740</v>
      </c>
      <c r="AP302" s="3">
        <v>45736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105</v>
      </c>
      <c r="BD302" s="56">
        <v>0</v>
      </c>
    </row>
    <row r="303" spans="1:56" ht="28.5" customHeight="1" x14ac:dyDescent="0.45">
      <c r="A303" s="3" t="s">
        <v>146</v>
      </c>
      <c r="B303" s="14" t="s">
        <v>146</v>
      </c>
      <c r="C303" s="9" t="s">
        <v>150</v>
      </c>
      <c r="D303" s="13" t="s">
        <v>59</v>
      </c>
      <c r="E303" s="9">
        <v>26</v>
      </c>
      <c r="F303" s="9">
        <v>39</v>
      </c>
      <c r="G303" s="9" t="s">
        <v>60</v>
      </c>
      <c r="H303" s="9">
        <v>0</v>
      </c>
      <c r="I303" s="9">
        <v>93</v>
      </c>
      <c r="J303" s="9" t="s">
        <v>57</v>
      </c>
      <c r="K303" s="9">
        <v>5</v>
      </c>
      <c r="L303" s="9" t="s">
        <v>93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133</v>
      </c>
      <c r="T303" s="12">
        <v>45777</v>
      </c>
      <c r="U303" s="11">
        <v>10000</v>
      </c>
      <c r="V303" s="10">
        <v>0</v>
      </c>
      <c r="W303" s="10">
        <v>10000</v>
      </c>
      <c r="X303" s="10">
        <v>0</v>
      </c>
      <c r="Y303" s="10">
        <v>0</v>
      </c>
      <c r="Z303" s="9" t="s">
        <v>85</v>
      </c>
      <c r="AA303" s="8">
        <v>11315.7</v>
      </c>
      <c r="AB303" s="8">
        <v>0</v>
      </c>
      <c r="AC303" s="8">
        <v>11315.7</v>
      </c>
      <c r="AD303" s="8">
        <v>0</v>
      </c>
      <c r="AE303" s="8">
        <v>0</v>
      </c>
      <c r="AF303" s="8">
        <v>0</v>
      </c>
      <c r="AG303" s="1" t="s">
        <v>122</v>
      </c>
      <c r="AH303" s="1" t="s">
        <v>77</v>
      </c>
      <c r="AI303" s="1">
        <v>1</v>
      </c>
      <c r="AJ303" s="3">
        <v>45777</v>
      </c>
      <c r="AK303" s="3">
        <v>0</v>
      </c>
      <c r="AL303" s="3">
        <v>0</v>
      </c>
      <c r="AM303" s="3">
        <v>0</v>
      </c>
      <c r="AN303" s="3">
        <v>0</v>
      </c>
      <c r="AO303" s="3">
        <v>45776</v>
      </c>
      <c r="AP303" s="3">
        <v>45772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105</v>
      </c>
      <c r="BD303" s="56">
        <v>913.67990999999995</v>
      </c>
    </row>
    <row r="304" spans="1:56" ht="28.5" customHeight="1" x14ac:dyDescent="0.45">
      <c r="A304" s="3" t="s">
        <v>146</v>
      </c>
      <c r="B304" s="14" t="s">
        <v>146</v>
      </c>
      <c r="C304" s="9" t="s">
        <v>153</v>
      </c>
      <c r="D304" s="13" t="s">
        <v>59</v>
      </c>
      <c r="E304" s="9">
        <v>26</v>
      </c>
      <c r="F304" s="9">
        <v>42</v>
      </c>
      <c r="G304" s="9" t="s">
        <v>60</v>
      </c>
      <c r="H304" s="9">
        <v>0</v>
      </c>
      <c r="I304" s="9">
        <v>100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 t="s">
        <v>63</v>
      </c>
      <c r="U304" s="11">
        <v>40000</v>
      </c>
      <c r="V304" s="10">
        <v>0</v>
      </c>
      <c r="W304" s="10">
        <v>40000</v>
      </c>
      <c r="X304" s="10">
        <v>0</v>
      </c>
      <c r="Y304" s="10">
        <v>0</v>
      </c>
      <c r="Z304" s="9" t="s">
        <v>85</v>
      </c>
      <c r="AA304" s="8">
        <v>48615.600000000006</v>
      </c>
      <c r="AB304" s="8">
        <v>0</v>
      </c>
      <c r="AC304" s="8">
        <v>48615.600000000006</v>
      </c>
      <c r="AD304" s="8">
        <v>0</v>
      </c>
      <c r="AE304" s="8">
        <v>0</v>
      </c>
      <c r="AF304" s="8">
        <v>0</v>
      </c>
      <c r="AG304" s="1" t="s">
        <v>124</v>
      </c>
      <c r="AH304" s="1" t="s">
        <v>77</v>
      </c>
      <c r="AI304" s="1">
        <v>1</v>
      </c>
      <c r="AJ304" s="3" t="s">
        <v>63</v>
      </c>
      <c r="AK304" s="3">
        <v>0</v>
      </c>
      <c r="AL304" s="3">
        <v>0</v>
      </c>
      <c r="AM304" s="3">
        <v>0</v>
      </c>
      <c r="AN304" s="3">
        <v>0</v>
      </c>
      <c r="AO304" s="3" t="e">
        <v>#VALUE!</v>
      </c>
      <c r="AP304" s="3" t="e">
        <v>#VALUE!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105</v>
      </c>
      <c r="BD304" s="56">
        <v>3925.4396133333335</v>
      </c>
    </row>
    <row r="305" spans="1:56" ht="28.5" customHeight="1" x14ac:dyDescent="0.45">
      <c r="A305" s="3" t="s">
        <v>146</v>
      </c>
      <c r="B305" s="14" t="s">
        <v>146</v>
      </c>
      <c r="C305" s="9" t="s">
        <v>206</v>
      </c>
      <c r="D305" s="13" t="s">
        <v>61</v>
      </c>
      <c r="E305" s="9">
        <v>26</v>
      </c>
      <c r="F305" s="9">
        <v>41</v>
      </c>
      <c r="G305" s="9" t="s">
        <v>60</v>
      </c>
      <c r="H305" s="9">
        <v>0</v>
      </c>
      <c r="I305" s="9">
        <v>97</v>
      </c>
      <c r="J305" s="9" t="s">
        <v>57</v>
      </c>
      <c r="K305" s="9">
        <v>5</v>
      </c>
      <c r="L305" s="9" t="s">
        <v>92</v>
      </c>
      <c r="M305" s="10">
        <v>27</v>
      </c>
      <c r="N305" s="9">
        <v>43</v>
      </c>
      <c r="O305" s="9">
        <v>40</v>
      </c>
      <c r="P305" s="10">
        <v>286.42936262399996</v>
      </c>
      <c r="Q305" s="10">
        <v>0</v>
      </c>
      <c r="R305" s="10">
        <v>286.42936262399996</v>
      </c>
      <c r="S305" s="9" t="s">
        <v>218</v>
      </c>
      <c r="T305" s="12" t="s">
        <v>63</v>
      </c>
      <c r="U305" s="11">
        <v>10000</v>
      </c>
      <c r="V305" s="10">
        <v>0</v>
      </c>
      <c r="W305" s="10">
        <v>10000</v>
      </c>
      <c r="X305" s="10">
        <v>0</v>
      </c>
      <c r="Y305" s="10">
        <v>10500</v>
      </c>
      <c r="Z305" s="9" t="s">
        <v>85</v>
      </c>
      <c r="AA305" s="8">
        <v>11874.499999999998</v>
      </c>
      <c r="AB305" s="8">
        <v>0</v>
      </c>
      <c r="AC305" s="8">
        <v>11874.499999999998</v>
      </c>
      <c r="AD305" s="8">
        <v>0</v>
      </c>
      <c r="AE305" s="8">
        <v>0</v>
      </c>
      <c r="AF305" s="8">
        <v>0</v>
      </c>
      <c r="AG305" s="1" t="s">
        <v>123</v>
      </c>
      <c r="AH305" s="1" t="s">
        <v>72</v>
      </c>
      <c r="AI305" s="1">
        <v>3</v>
      </c>
      <c r="AJ305" s="3" t="s">
        <v>63</v>
      </c>
      <c r="AK305" s="3">
        <v>0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 t="e">
        <v>#VALUE!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105</v>
      </c>
      <c r="BD305" s="56">
        <v>958.79990555555537</v>
      </c>
    </row>
    <row r="306" spans="1:56" ht="28.5" customHeight="1" x14ac:dyDescent="0.45">
      <c r="A306" s="3">
        <v>0</v>
      </c>
      <c r="B306" s="14">
        <v>0</v>
      </c>
      <c r="C306" s="9">
        <v>0</v>
      </c>
      <c r="D306" s="13">
        <v>0</v>
      </c>
      <c r="E306" s="9">
        <v>26</v>
      </c>
      <c r="F306" s="9">
        <v>43</v>
      </c>
      <c r="G306" s="9" t="s">
        <v>60</v>
      </c>
      <c r="H306" s="9">
        <v>0</v>
      </c>
      <c r="I306" s="9">
        <v>102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85</v>
      </c>
      <c r="AA306" s="8">
        <v>78022.450000000012</v>
      </c>
      <c r="AB306" s="8">
        <v>6216.65</v>
      </c>
      <c r="AC306" s="8">
        <v>71805.8</v>
      </c>
      <c r="AD306" s="8">
        <v>0</v>
      </c>
      <c r="AE306" s="8">
        <v>0</v>
      </c>
      <c r="AF306" s="8" t="s">
        <v>58</v>
      </c>
      <c r="AG306" s="1" t="s">
        <v>123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105</v>
      </c>
      <c r="BD306" s="56">
        <v>0</v>
      </c>
    </row>
    <row r="307" spans="1:56" ht="28.5" customHeight="1" x14ac:dyDescent="0.45">
      <c r="A307" s="3">
        <v>45730</v>
      </c>
      <c r="B307" s="14" t="s">
        <v>629</v>
      </c>
      <c r="C307" s="9" t="s">
        <v>227</v>
      </c>
      <c r="D307" s="13" t="s">
        <v>560</v>
      </c>
      <c r="E307" s="9">
        <v>26</v>
      </c>
      <c r="F307" s="9">
        <v>43</v>
      </c>
      <c r="G307" s="9" t="s">
        <v>60</v>
      </c>
      <c r="H307" s="9" t="s">
        <v>66</v>
      </c>
      <c r="I307" s="9">
        <v>140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213</v>
      </c>
      <c r="T307" s="12">
        <v>45737</v>
      </c>
      <c r="U307" s="11">
        <v>10000</v>
      </c>
      <c r="V307" s="10">
        <v>0</v>
      </c>
      <c r="W307" s="10">
        <v>10000</v>
      </c>
      <c r="X307" s="10">
        <v>9803</v>
      </c>
      <c r="Y307" s="10">
        <v>206.85000000000002</v>
      </c>
      <c r="Z307" s="9" t="s">
        <v>165</v>
      </c>
      <c r="AA307" s="8">
        <v>257.18281050000002</v>
      </c>
      <c r="AB307" s="8">
        <v>257.18281050000002</v>
      </c>
      <c r="AC307" s="8">
        <v>0</v>
      </c>
      <c r="AD307" s="8">
        <v>257.18281050000002</v>
      </c>
      <c r="AE307" s="8">
        <v>0</v>
      </c>
      <c r="AF307" s="8">
        <v>0</v>
      </c>
      <c r="AG307" s="1" t="s">
        <v>122</v>
      </c>
      <c r="AH307" s="1" t="s">
        <v>68</v>
      </c>
      <c r="AI307" s="1">
        <v>4</v>
      </c>
      <c r="AJ307" s="3">
        <v>45737</v>
      </c>
      <c r="AK307" s="3">
        <v>45733</v>
      </c>
      <c r="AL307" s="3">
        <v>45727</v>
      </c>
      <c r="AM307" s="3">
        <v>45734</v>
      </c>
      <c r="AN307" s="3">
        <v>45735</v>
      </c>
      <c r="AO307" s="3">
        <v>45735</v>
      </c>
      <c r="AP307" s="3">
        <v>45732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106</v>
      </c>
      <c r="BD307" s="56">
        <v>0</v>
      </c>
    </row>
    <row r="308" spans="1:56" ht="28.5" customHeight="1" x14ac:dyDescent="0.45">
      <c r="A308" s="3">
        <v>45733</v>
      </c>
      <c r="B308" s="14" t="s">
        <v>636</v>
      </c>
      <c r="C308" s="9" t="s">
        <v>227</v>
      </c>
      <c r="D308" s="13" t="s">
        <v>560</v>
      </c>
      <c r="E308" s="9">
        <v>26</v>
      </c>
      <c r="F308" s="9">
        <v>43</v>
      </c>
      <c r="G308" s="9" t="s">
        <v>60</v>
      </c>
      <c r="H308" s="9" t="s">
        <v>66</v>
      </c>
      <c r="I308" s="9">
        <v>140</v>
      </c>
      <c r="J308" s="9" t="s">
        <v>57</v>
      </c>
      <c r="K308" s="9">
        <v>5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213</v>
      </c>
      <c r="T308" s="12">
        <v>45744</v>
      </c>
      <c r="U308" s="11">
        <v>12500</v>
      </c>
      <c r="V308" s="10">
        <v>0</v>
      </c>
      <c r="W308" s="10">
        <v>12500</v>
      </c>
      <c r="X308" s="10">
        <v>0</v>
      </c>
      <c r="Y308" s="10">
        <v>13125</v>
      </c>
      <c r="Z308" s="9" t="s">
        <v>165</v>
      </c>
      <c r="AA308" s="8">
        <v>15541.625</v>
      </c>
      <c r="AB308" s="8">
        <v>5900</v>
      </c>
      <c r="AC308" s="8">
        <v>9641.625</v>
      </c>
      <c r="AD308" s="8">
        <v>0</v>
      </c>
      <c r="AE308" s="8">
        <v>15541.625</v>
      </c>
      <c r="AF308" s="8">
        <v>0</v>
      </c>
      <c r="AG308" s="1" t="s">
        <v>122</v>
      </c>
      <c r="AH308" s="1" t="s">
        <v>68</v>
      </c>
      <c r="AI308" s="1">
        <v>4</v>
      </c>
      <c r="AJ308" s="3">
        <v>45744</v>
      </c>
      <c r="AK308" s="3">
        <v>45740</v>
      </c>
      <c r="AL308" s="3">
        <v>45734</v>
      </c>
      <c r="AM308" s="3">
        <v>45741</v>
      </c>
      <c r="AN308" s="3">
        <v>45742</v>
      </c>
      <c r="AO308" s="3">
        <v>45742</v>
      </c>
      <c r="AP308" s="3">
        <v>45739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106</v>
      </c>
      <c r="BD308" s="56">
        <v>866.24644166666656</v>
      </c>
    </row>
    <row r="309" spans="1:56" ht="28.5" customHeight="1" x14ac:dyDescent="0.45">
      <c r="A309" s="3">
        <v>45733</v>
      </c>
      <c r="B309" s="14" t="s">
        <v>636</v>
      </c>
      <c r="C309" s="9" t="s">
        <v>227</v>
      </c>
      <c r="D309" s="13" t="s">
        <v>560</v>
      </c>
      <c r="E309" s="9">
        <v>26</v>
      </c>
      <c r="F309" s="9">
        <v>43</v>
      </c>
      <c r="G309" s="9" t="s">
        <v>60</v>
      </c>
      <c r="H309" s="9" t="s">
        <v>66</v>
      </c>
      <c r="I309" s="9">
        <v>140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213</v>
      </c>
      <c r="T309" s="12">
        <v>45751</v>
      </c>
      <c r="U309" s="11">
        <v>12500</v>
      </c>
      <c r="V309" s="10">
        <v>0</v>
      </c>
      <c r="W309" s="10">
        <v>12500</v>
      </c>
      <c r="X309" s="10">
        <v>0</v>
      </c>
      <c r="Y309" s="10">
        <v>13125</v>
      </c>
      <c r="Z309" s="9" t="s">
        <v>165</v>
      </c>
      <c r="AA309" s="8">
        <v>15541.625</v>
      </c>
      <c r="AB309" s="8">
        <v>0</v>
      </c>
      <c r="AC309" s="8">
        <v>15541.625</v>
      </c>
      <c r="AD309" s="8">
        <v>0</v>
      </c>
      <c r="AE309" s="8">
        <v>15541.625</v>
      </c>
      <c r="AF309" s="8">
        <v>0</v>
      </c>
      <c r="AG309" s="1" t="s">
        <v>122</v>
      </c>
      <c r="AH309" s="1" t="s">
        <v>68</v>
      </c>
      <c r="AI309" s="1">
        <v>4</v>
      </c>
      <c r="AJ309" s="3">
        <v>45751</v>
      </c>
      <c r="AK309" s="3">
        <v>45747</v>
      </c>
      <c r="AL309" s="3">
        <v>45741</v>
      </c>
      <c r="AM309" s="3">
        <v>45748</v>
      </c>
      <c r="AN309" s="3">
        <v>45749</v>
      </c>
      <c r="AO309" s="3">
        <v>45749</v>
      </c>
      <c r="AP309" s="3">
        <v>45746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106</v>
      </c>
      <c r="BD309" s="56">
        <v>1396.3286638888887</v>
      </c>
    </row>
    <row r="310" spans="1:56" ht="28.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26</v>
      </c>
      <c r="F310" s="9">
        <v>43</v>
      </c>
      <c r="G310" s="9">
        <v>0</v>
      </c>
      <c r="H310" s="9">
        <v>0</v>
      </c>
      <c r="I310" s="9">
        <v>100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165</v>
      </c>
      <c r="AA310" s="8">
        <v>31340.432810500002</v>
      </c>
      <c r="AB310" s="8">
        <v>6157.1828105000004</v>
      </c>
      <c r="AC310" s="8">
        <v>25183.25</v>
      </c>
      <c r="AD310" s="8">
        <v>257.18281050000002</v>
      </c>
      <c r="AE310" s="8">
        <v>31083.25</v>
      </c>
      <c r="AF310" s="8" t="s">
        <v>58</v>
      </c>
      <c r="AG310" s="1" t="s">
        <v>125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106</v>
      </c>
      <c r="BD310" s="56">
        <v>0</v>
      </c>
    </row>
    <row r="311" spans="1:56" ht="28.5" customHeight="1" x14ac:dyDescent="0.45">
      <c r="A311" s="3" t="s">
        <v>146</v>
      </c>
      <c r="B311" s="14" t="s">
        <v>146</v>
      </c>
      <c r="C311" s="9" t="s">
        <v>113</v>
      </c>
      <c r="D311" s="13" t="s">
        <v>59</v>
      </c>
      <c r="E311" s="9">
        <v>26</v>
      </c>
      <c r="F311" s="9">
        <v>43</v>
      </c>
      <c r="G311" s="9" t="s">
        <v>60</v>
      </c>
      <c r="H311" s="9">
        <v>0</v>
      </c>
      <c r="I311" s="9">
        <v>116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114</v>
      </c>
      <c r="T311" s="12">
        <v>45777</v>
      </c>
      <c r="U311" s="11">
        <v>10000</v>
      </c>
      <c r="V311" s="10">
        <v>0</v>
      </c>
      <c r="W311" s="10">
        <v>10000</v>
      </c>
      <c r="X311" s="10">
        <v>0</v>
      </c>
      <c r="Y311" s="10">
        <v>0</v>
      </c>
      <c r="Z311" s="9" t="s">
        <v>255</v>
      </c>
      <c r="AA311" s="8">
        <v>12433.3</v>
      </c>
      <c r="AB311" s="8">
        <v>8278</v>
      </c>
      <c r="AC311" s="8">
        <v>4155.2999999999993</v>
      </c>
      <c r="AD311" s="8">
        <v>0</v>
      </c>
      <c r="AE311" s="8">
        <v>0</v>
      </c>
      <c r="AF311" s="8">
        <v>0</v>
      </c>
      <c r="AG311" s="1" t="s">
        <v>124</v>
      </c>
      <c r="AH311" s="1" t="s">
        <v>77</v>
      </c>
      <c r="AI311" s="1">
        <v>1</v>
      </c>
      <c r="AJ311" s="3">
        <v>45777</v>
      </c>
      <c r="AK311" s="3">
        <v>0</v>
      </c>
      <c r="AL311" s="3">
        <v>0</v>
      </c>
      <c r="AM311" s="3">
        <v>0</v>
      </c>
      <c r="AN311" s="3">
        <v>0</v>
      </c>
      <c r="AO311" s="3">
        <v>45776</v>
      </c>
      <c r="AP311" s="3">
        <v>45772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104</v>
      </c>
      <c r="BD311" s="56">
        <v>412.94448</v>
      </c>
    </row>
    <row r="312" spans="1:56" ht="28.5" customHeight="1" x14ac:dyDescent="0.45">
      <c r="A312" s="3" t="s">
        <v>146</v>
      </c>
      <c r="B312" s="14" t="s">
        <v>146</v>
      </c>
      <c r="C312" s="9" t="s">
        <v>113</v>
      </c>
      <c r="D312" s="13" t="s">
        <v>59</v>
      </c>
      <c r="E312" s="9">
        <v>26</v>
      </c>
      <c r="F312" s="9">
        <v>43</v>
      </c>
      <c r="G312" s="9" t="s">
        <v>60</v>
      </c>
      <c r="H312" s="9">
        <v>0</v>
      </c>
      <c r="I312" s="9">
        <v>116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114</v>
      </c>
      <c r="T312" s="12" t="s">
        <v>63</v>
      </c>
      <c r="U312" s="11">
        <v>20000</v>
      </c>
      <c r="V312" s="10">
        <v>0</v>
      </c>
      <c r="W312" s="10">
        <v>20000</v>
      </c>
      <c r="X312" s="10">
        <v>0</v>
      </c>
      <c r="Y312" s="10">
        <v>0</v>
      </c>
      <c r="Z312" s="9" t="s">
        <v>255</v>
      </c>
      <c r="AA312" s="8">
        <v>24866.6</v>
      </c>
      <c r="AB312" s="8">
        <v>0</v>
      </c>
      <c r="AC312" s="8">
        <v>24866.6</v>
      </c>
      <c r="AD312" s="8">
        <v>0</v>
      </c>
      <c r="AE312" s="8">
        <v>0</v>
      </c>
      <c r="AF312" s="8">
        <v>0</v>
      </c>
      <c r="AG312" s="1" t="s">
        <v>123</v>
      </c>
      <c r="AH312" s="1" t="s">
        <v>77</v>
      </c>
      <c r="AI312" s="1">
        <v>1</v>
      </c>
      <c r="AJ312" s="3" t="s">
        <v>63</v>
      </c>
      <c r="AK312" s="3">
        <v>0</v>
      </c>
      <c r="AL312" s="3">
        <v>0</v>
      </c>
      <c r="AM312" s="3">
        <v>0</v>
      </c>
      <c r="AN312" s="3">
        <v>0</v>
      </c>
      <c r="AO312" s="3" t="e">
        <v>#VALUE!</v>
      </c>
      <c r="AP312" s="3" t="e">
        <v>#VALUE!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104</v>
      </c>
      <c r="BD312" s="56">
        <v>2471.1874488888889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26</v>
      </c>
      <c r="F313" s="9">
        <v>43</v>
      </c>
      <c r="G313" s="9">
        <v>0</v>
      </c>
      <c r="H313" s="9">
        <v>0</v>
      </c>
      <c r="I313" s="9">
        <v>116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255</v>
      </c>
      <c r="AA313" s="8">
        <v>37299.899999999994</v>
      </c>
      <c r="AB313" s="8">
        <v>8278</v>
      </c>
      <c r="AC313" s="8">
        <v>29021.899999999998</v>
      </c>
      <c r="AD313" s="8">
        <v>0</v>
      </c>
      <c r="AE313" s="8">
        <v>0</v>
      </c>
      <c r="AF313" s="8" t="s">
        <v>58</v>
      </c>
      <c r="AG313" s="1" t="s">
        <v>123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256</v>
      </c>
      <c r="BD313" s="56">
        <v>0</v>
      </c>
    </row>
    <row r="314" spans="1:56" ht="28.5" customHeight="1" x14ac:dyDescent="0.45">
      <c r="A314" s="3">
        <v>45723</v>
      </c>
      <c r="B314" s="14" t="s">
        <v>538</v>
      </c>
      <c r="C314" s="9" t="s">
        <v>113</v>
      </c>
      <c r="D314" s="13" t="s">
        <v>159</v>
      </c>
      <c r="E314" s="9">
        <v>26</v>
      </c>
      <c r="F314" s="9">
        <v>43</v>
      </c>
      <c r="G314" s="9" t="s">
        <v>60</v>
      </c>
      <c r="H314" s="9" t="s">
        <v>66</v>
      </c>
      <c r="I314" s="9">
        <v>150</v>
      </c>
      <c r="J314" s="9" t="s">
        <v>57</v>
      </c>
      <c r="K314" s="9">
        <v>5</v>
      </c>
      <c r="L314" s="9" t="s">
        <v>92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114</v>
      </c>
      <c r="T314" s="12">
        <v>45735</v>
      </c>
      <c r="U314" s="11">
        <v>15000</v>
      </c>
      <c r="V314" s="10">
        <v>0</v>
      </c>
      <c r="W314" s="10">
        <v>15000</v>
      </c>
      <c r="X314" s="10">
        <v>16675</v>
      </c>
      <c r="Y314" s="10">
        <v>0</v>
      </c>
      <c r="Z314" s="9" t="s">
        <v>89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 t="s">
        <v>315</v>
      </c>
      <c r="AG314" s="1" t="s">
        <v>125</v>
      </c>
      <c r="AH314" s="1" t="s">
        <v>68</v>
      </c>
      <c r="AI314" s="1">
        <v>4</v>
      </c>
      <c r="AJ314" s="3">
        <v>45735</v>
      </c>
      <c r="AK314" s="3">
        <v>45731</v>
      </c>
      <c r="AL314" s="3">
        <v>45725</v>
      </c>
      <c r="AM314" s="3">
        <v>45732</v>
      </c>
      <c r="AN314" s="3">
        <v>45733</v>
      </c>
      <c r="AO314" s="3">
        <v>45733</v>
      </c>
      <c r="AP314" s="3">
        <v>45730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107</v>
      </c>
      <c r="BD314" s="56">
        <v>0</v>
      </c>
    </row>
    <row r="315" spans="1:56" ht="28.5" customHeight="1" x14ac:dyDescent="0.45">
      <c r="A315" s="3">
        <v>45723</v>
      </c>
      <c r="B315" s="14" t="s">
        <v>539</v>
      </c>
      <c r="C315" s="9" t="s">
        <v>113</v>
      </c>
      <c r="D315" s="13" t="s">
        <v>159</v>
      </c>
      <c r="E315" s="9">
        <v>26</v>
      </c>
      <c r="F315" s="9">
        <v>43</v>
      </c>
      <c r="G315" s="9" t="s">
        <v>60</v>
      </c>
      <c r="H315" s="9" t="s">
        <v>66</v>
      </c>
      <c r="I315" s="9">
        <v>150</v>
      </c>
      <c r="J315" s="9" t="s">
        <v>57</v>
      </c>
      <c r="K315" s="9">
        <v>5</v>
      </c>
      <c r="L315" s="9" t="s">
        <v>92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114</v>
      </c>
      <c r="T315" s="12">
        <v>45741</v>
      </c>
      <c r="U315" s="11">
        <v>30000</v>
      </c>
      <c r="V315" s="10">
        <v>0</v>
      </c>
      <c r="W315" s="10">
        <v>30000</v>
      </c>
      <c r="X315" s="10">
        <v>0</v>
      </c>
      <c r="Y315" s="10">
        <v>31500</v>
      </c>
      <c r="Z315" s="9" t="s">
        <v>89</v>
      </c>
      <c r="AA315" s="8">
        <v>37299.899999999994</v>
      </c>
      <c r="AB315" s="8">
        <v>0</v>
      </c>
      <c r="AC315" s="8">
        <v>37299.899999999994</v>
      </c>
      <c r="AD315" s="8">
        <v>0</v>
      </c>
      <c r="AE315" s="8">
        <v>37299.899999999994</v>
      </c>
      <c r="AF315" s="8" t="s">
        <v>315</v>
      </c>
      <c r="AG315" s="1" t="s">
        <v>125</v>
      </c>
      <c r="AH315" s="1" t="s">
        <v>68</v>
      </c>
      <c r="AI315" s="1">
        <v>4</v>
      </c>
      <c r="AJ315" s="3">
        <v>45741</v>
      </c>
      <c r="AK315" s="3">
        <v>45737</v>
      </c>
      <c r="AL315" s="3">
        <v>45731</v>
      </c>
      <c r="AM315" s="3">
        <v>45738</v>
      </c>
      <c r="AN315" s="3">
        <v>45739</v>
      </c>
      <c r="AO315" s="3">
        <v>45739</v>
      </c>
      <c r="AP315" s="3">
        <v>45736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107</v>
      </c>
      <c r="BD315" s="56">
        <v>3846.8630200000002</v>
      </c>
    </row>
    <row r="316" spans="1:56" ht="28.5" customHeight="1" x14ac:dyDescent="0.45">
      <c r="A316" s="3">
        <v>45731</v>
      </c>
      <c r="B316" s="14" t="s">
        <v>630</v>
      </c>
      <c r="C316" s="9" t="s">
        <v>113</v>
      </c>
      <c r="D316" s="13" t="s">
        <v>300</v>
      </c>
      <c r="E316" s="9">
        <v>26</v>
      </c>
      <c r="F316" s="9">
        <v>43</v>
      </c>
      <c r="G316" s="9" t="s">
        <v>60</v>
      </c>
      <c r="H316" s="9" t="s">
        <v>66</v>
      </c>
      <c r="I316" s="9">
        <v>150</v>
      </c>
      <c r="J316" s="9" t="s">
        <v>57</v>
      </c>
      <c r="K316" s="9">
        <v>5</v>
      </c>
      <c r="L316" s="9" t="s">
        <v>92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114</v>
      </c>
      <c r="T316" s="12">
        <v>45744</v>
      </c>
      <c r="U316" s="11">
        <v>10000</v>
      </c>
      <c r="V316" s="10">
        <v>0</v>
      </c>
      <c r="W316" s="10">
        <v>10000</v>
      </c>
      <c r="X316" s="10">
        <v>0</v>
      </c>
      <c r="Y316" s="10">
        <v>10500</v>
      </c>
      <c r="Z316" s="9" t="s">
        <v>89</v>
      </c>
      <c r="AA316" s="8">
        <v>12433.3</v>
      </c>
      <c r="AB316" s="8">
        <v>0</v>
      </c>
      <c r="AC316" s="8">
        <v>12433.3</v>
      </c>
      <c r="AD316" s="8">
        <v>0</v>
      </c>
      <c r="AE316" s="8">
        <v>12433.3</v>
      </c>
      <c r="AF316" s="8" t="s">
        <v>315</v>
      </c>
      <c r="AG316" s="1" t="s">
        <v>123</v>
      </c>
      <c r="AH316" s="1" t="s">
        <v>68</v>
      </c>
      <c r="AI316" s="1">
        <v>4</v>
      </c>
      <c r="AJ316" s="3">
        <v>45744</v>
      </c>
      <c r="AK316" s="3">
        <v>45740</v>
      </c>
      <c r="AL316" s="3">
        <v>45734</v>
      </c>
      <c r="AM316" s="3">
        <v>45741</v>
      </c>
      <c r="AN316" s="3">
        <v>45742</v>
      </c>
      <c r="AO316" s="3">
        <v>45742</v>
      </c>
      <c r="AP316" s="3">
        <v>45739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107</v>
      </c>
      <c r="BD316" s="56">
        <v>1282.2876733333333</v>
      </c>
    </row>
    <row r="317" spans="1:56" ht="28.5" customHeight="1" x14ac:dyDescent="0.45">
      <c r="A317" s="3">
        <v>45731</v>
      </c>
      <c r="B317" s="14" t="s">
        <v>138</v>
      </c>
      <c r="C317" s="9" t="s">
        <v>113</v>
      </c>
      <c r="D317" s="13" t="s">
        <v>59</v>
      </c>
      <c r="E317" s="9">
        <v>26</v>
      </c>
      <c r="F317" s="9">
        <v>43</v>
      </c>
      <c r="G317" s="9" t="s">
        <v>60</v>
      </c>
      <c r="H317" s="9" t="s">
        <v>66</v>
      </c>
      <c r="I317" s="9">
        <v>150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114</v>
      </c>
      <c r="T317" s="12">
        <v>45744</v>
      </c>
      <c r="U317" s="11">
        <v>10000</v>
      </c>
      <c r="V317" s="10">
        <v>0</v>
      </c>
      <c r="W317" s="10">
        <v>10000</v>
      </c>
      <c r="X317" s="10">
        <v>0</v>
      </c>
      <c r="Y317" s="10">
        <v>0</v>
      </c>
      <c r="Z317" s="9" t="s">
        <v>89</v>
      </c>
      <c r="AA317" s="8">
        <v>12433.3</v>
      </c>
      <c r="AB317" s="8">
        <v>0</v>
      </c>
      <c r="AC317" s="8">
        <v>12433.3</v>
      </c>
      <c r="AD317" s="8">
        <v>0</v>
      </c>
      <c r="AE317" s="8">
        <v>12433.3</v>
      </c>
      <c r="AF317" s="8" t="s">
        <v>299</v>
      </c>
      <c r="AG317" s="1" t="s">
        <v>123</v>
      </c>
      <c r="AH317" s="1" t="s">
        <v>163</v>
      </c>
      <c r="AI317" s="1">
        <v>2</v>
      </c>
      <c r="AJ317" s="3">
        <v>45744</v>
      </c>
      <c r="AK317" s="3">
        <v>45742</v>
      </c>
      <c r="AL317" s="3">
        <v>0</v>
      </c>
      <c r="AM317" s="3">
        <v>0</v>
      </c>
      <c r="AN317" s="3">
        <v>0</v>
      </c>
      <c r="AO317" s="3">
        <v>45743</v>
      </c>
      <c r="AP317" s="3">
        <v>45739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483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107</v>
      </c>
      <c r="BD317" s="56">
        <v>1282.2876733333333</v>
      </c>
    </row>
    <row r="318" spans="1:56" ht="28.5" customHeight="1" x14ac:dyDescent="0.45">
      <c r="A318" s="3">
        <v>45731</v>
      </c>
      <c r="B318" s="14" t="s">
        <v>138</v>
      </c>
      <c r="C318" s="9" t="s">
        <v>113</v>
      </c>
      <c r="D318" s="13" t="s">
        <v>59</v>
      </c>
      <c r="E318" s="9">
        <v>26</v>
      </c>
      <c r="F318" s="9">
        <v>43</v>
      </c>
      <c r="G318" s="9" t="s">
        <v>60</v>
      </c>
      <c r="H318" s="9" t="s">
        <v>66</v>
      </c>
      <c r="I318" s="9">
        <v>150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114</v>
      </c>
      <c r="T318" s="12">
        <v>45747</v>
      </c>
      <c r="U318" s="11">
        <v>20000</v>
      </c>
      <c r="V318" s="10">
        <v>0</v>
      </c>
      <c r="W318" s="10">
        <v>20000</v>
      </c>
      <c r="X318" s="10">
        <v>0</v>
      </c>
      <c r="Y318" s="10">
        <v>0</v>
      </c>
      <c r="Z318" s="9" t="s">
        <v>89</v>
      </c>
      <c r="AA318" s="8">
        <v>24866.6</v>
      </c>
      <c r="AB318" s="8">
        <v>0</v>
      </c>
      <c r="AC318" s="8">
        <v>24866.6</v>
      </c>
      <c r="AD318" s="8">
        <v>0</v>
      </c>
      <c r="AE318" s="8">
        <v>24866.6</v>
      </c>
      <c r="AF318" s="8" t="s">
        <v>299</v>
      </c>
      <c r="AG318" s="1" t="s">
        <v>123</v>
      </c>
      <c r="AH318" s="1" t="s">
        <v>163</v>
      </c>
      <c r="AI318" s="1">
        <v>2</v>
      </c>
      <c r="AJ318" s="3">
        <v>45747</v>
      </c>
      <c r="AK318" s="3">
        <v>45745</v>
      </c>
      <c r="AL318" s="3">
        <v>0</v>
      </c>
      <c r="AM318" s="3">
        <v>0</v>
      </c>
      <c r="AN318" s="3">
        <v>0</v>
      </c>
      <c r="AO318" s="3">
        <v>45746</v>
      </c>
      <c r="AP318" s="3">
        <v>45742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483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107</v>
      </c>
      <c r="BD318" s="56">
        <v>2564.5753466666665</v>
      </c>
    </row>
    <row r="319" spans="1:56" ht="28.5" customHeight="1" x14ac:dyDescent="0.45">
      <c r="A319" s="3">
        <v>45723</v>
      </c>
      <c r="B319" s="14" t="s">
        <v>540</v>
      </c>
      <c r="C319" s="9" t="s">
        <v>113</v>
      </c>
      <c r="D319" s="13" t="s">
        <v>159</v>
      </c>
      <c r="E319" s="9">
        <v>26</v>
      </c>
      <c r="F319" s="9">
        <v>43</v>
      </c>
      <c r="G319" s="9" t="s">
        <v>60</v>
      </c>
      <c r="H319" s="9" t="s">
        <v>66</v>
      </c>
      <c r="I319" s="9">
        <v>150</v>
      </c>
      <c r="J319" s="9" t="s">
        <v>57</v>
      </c>
      <c r="K319" s="9">
        <v>5</v>
      </c>
      <c r="L319" s="9" t="s">
        <v>92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114</v>
      </c>
      <c r="T319" s="12">
        <v>45754</v>
      </c>
      <c r="U319" s="11">
        <v>30000</v>
      </c>
      <c r="V319" s="10">
        <v>0</v>
      </c>
      <c r="W319" s="10">
        <v>30000</v>
      </c>
      <c r="X319" s="10">
        <v>0</v>
      </c>
      <c r="Y319" s="10">
        <v>31500</v>
      </c>
      <c r="Z319" s="9" t="s">
        <v>89</v>
      </c>
      <c r="AA319" s="8">
        <v>37299.899999999994</v>
      </c>
      <c r="AB319" s="8">
        <v>0</v>
      </c>
      <c r="AC319" s="8">
        <v>37299.899999999994</v>
      </c>
      <c r="AD319" s="8">
        <v>0</v>
      </c>
      <c r="AE319" s="8">
        <v>37299.899999999994</v>
      </c>
      <c r="AF319" s="8" t="s">
        <v>315</v>
      </c>
      <c r="AG319" s="1" t="s">
        <v>61</v>
      </c>
      <c r="AH319" s="1" t="s">
        <v>68</v>
      </c>
      <c r="AI319" s="1">
        <v>4</v>
      </c>
      <c r="AJ319" s="3">
        <v>45754</v>
      </c>
      <c r="AK319" s="3">
        <v>45750</v>
      </c>
      <c r="AL319" s="3">
        <v>45744</v>
      </c>
      <c r="AM319" s="3">
        <v>45751</v>
      </c>
      <c r="AN319" s="3">
        <v>45752</v>
      </c>
      <c r="AO319" s="3">
        <v>45752</v>
      </c>
      <c r="AP319" s="3">
        <v>45749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107</v>
      </c>
      <c r="BD319" s="56">
        <v>3846.8630200000002</v>
      </c>
    </row>
    <row r="320" spans="1:56" ht="28.5" customHeight="1" x14ac:dyDescent="0.45">
      <c r="A320" s="3">
        <v>45723</v>
      </c>
      <c r="B320" s="14" t="s">
        <v>541</v>
      </c>
      <c r="C320" s="9" t="s">
        <v>113</v>
      </c>
      <c r="D320" s="13" t="s">
        <v>159</v>
      </c>
      <c r="E320" s="9">
        <v>26</v>
      </c>
      <c r="F320" s="9">
        <v>43</v>
      </c>
      <c r="G320" s="9" t="s">
        <v>60</v>
      </c>
      <c r="H320" s="9" t="s">
        <v>66</v>
      </c>
      <c r="I320" s="9">
        <v>150</v>
      </c>
      <c r="J320" s="9" t="s">
        <v>57</v>
      </c>
      <c r="K320" s="9">
        <v>5</v>
      </c>
      <c r="L320" s="9" t="s">
        <v>92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114</v>
      </c>
      <c r="T320" s="12">
        <v>45757</v>
      </c>
      <c r="U320" s="11">
        <v>30000</v>
      </c>
      <c r="V320" s="10">
        <v>0</v>
      </c>
      <c r="W320" s="10">
        <v>30000</v>
      </c>
      <c r="X320" s="10">
        <v>0</v>
      </c>
      <c r="Y320" s="10">
        <v>31500</v>
      </c>
      <c r="Z320" s="9" t="s">
        <v>89</v>
      </c>
      <c r="AA320" s="8">
        <v>37299.899999999994</v>
      </c>
      <c r="AB320" s="8">
        <v>0</v>
      </c>
      <c r="AC320" s="8">
        <v>37299.899999999994</v>
      </c>
      <c r="AD320" s="8">
        <v>0</v>
      </c>
      <c r="AE320" s="8">
        <v>37299.899999999994</v>
      </c>
      <c r="AF320" s="8" t="s">
        <v>315</v>
      </c>
      <c r="AG320" s="1" t="s">
        <v>122</v>
      </c>
      <c r="AH320" s="1" t="s">
        <v>68</v>
      </c>
      <c r="AI320" s="1">
        <v>4</v>
      </c>
      <c r="AJ320" s="3">
        <v>45757</v>
      </c>
      <c r="AK320" s="3">
        <v>45753</v>
      </c>
      <c r="AL320" s="3">
        <v>45747</v>
      </c>
      <c r="AM320" s="3">
        <v>45754</v>
      </c>
      <c r="AN320" s="3">
        <v>45755</v>
      </c>
      <c r="AO320" s="3">
        <v>45755</v>
      </c>
      <c r="AP320" s="3">
        <v>45752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107</v>
      </c>
      <c r="BD320" s="56">
        <v>3846.8630200000002</v>
      </c>
    </row>
    <row r="321" spans="1:56" ht="28.5" customHeight="1" x14ac:dyDescent="0.45">
      <c r="A321" s="3">
        <v>45723</v>
      </c>
      <c r="B321" s="14" t="s">
        <v>542</v>
      </c>
      <c r="C321" s="9" t="s">
        <v>113</v>
      </c>
      <c r="D321" s="13" t="s">
        <v>159</v>
      </c>
      <c r="E321" s="9">
        <v>26</v>
      </c>
      <c r="F321" s="9">
        <v>43</v>
      </c>
      <c r="G321" s="9" t="s">
        <v>60</v>
      </c>
      <c r="H321" s="9" t="s">
        <v>66</v>
      </c>
      <c r="I321" s="9">
        <v>150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114</v>
      </c>
      <c r="T321" s="12">
        <v>45772</v>
      </c>
      <c r="U321" s="11">
        <v>30000</v>
      </c>
      <c r="V321" s="10">
        <v>0</v>
      </c>
      <c r="W321" s="10">
        <v>30000</v>
      </c>
      <c r="X321" s="10">
        <v>0</v>
      </c>
      <c r="Y321" s="10">
        <v>31500</v>
      </c>
      <c r="Z321" s="9" t="s">
        <v>89</v>
      </c>
      <c r="AA321" s="8">
        <v>37299.899999999994</v>
      </c>
      <c r="AB321" s="8">
        <v>0</v>
      </c>
      <c r="AC321" s="8">
        <v>37299.899999999994</v>
      </c>
      <c r="AD321" s="8">
        <v>0</v>
      </c>
      <c r="AE321" s="8">
        <v>37299.899999999994</v>
      </c>
      <c r="AF321" s="8" t="s">
        <v>315</v>
      </c>
      <c r="AG321" s="1" t="s">
        <v>122</v>
      </c>
      <c r="AH321" s="1" t="s">
        <v>68</v>
      </c>
      <c r="AI321" s="1">
        <v>4</v>
      </c>
      <c r="AJ321" s="3">
        <v>45772</v>
      </c>
      <c r="AK321" s="3">
        <v>45768</v>
      </c>
      <c r="AL321" s="3">
        <v>45762</v>
      </c>
      <c r="AM321" s="3">
        <v>45769</v>
      </c>
      <c r="AN321" s="3">
        <v>45770</v>
      </c>
      <c r="AO321" s="3">
        <v>45770</v>
      </c>
      <c r="AP321" s="3">
        <v>45767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107</v>
      </c>
      <c r="BD321" s="56">
        <v>3846.8630200000002</v>
      </c>
    </row>
    <row r="322" spans="1:56" ht="28.5" customHeight="1" x14ac:dyDescent="0.45">
      <c r="A322" s="3" t="s">
        <v>146</v>
      </c>
      <c r="B322" s="14" t="s">
        <v>146</v>
      </c>
      <c r="C322" s="9" t="s">
        <v>113</v>
      </c>
      <c r="D322" s="13" t="s">
        <v>61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150</v>
      </c>
      <c r="J322" s="9" t="s">
        <v>57</v>
      </c>
      <c r="K322" s="9">
        <v>5</v>
      </c>
      <c r="L322" s="9" t="s">
        <v>92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114</v>
      </c>
      <c r="T322" s="12">
        <v>45777</v>
      </c>
      <c r="U322" s="11">
        <v>20000</v>
      </c>
      <c r="V322" s="10">
        <v>0</v>
      </c>
      <c r="W322" s="10">
        <v>20000</v>
      </c>
      <c r="X322" s="10">
        <v>0</v>
      </c>
      <c r="Y322" s="10">
        <v>21000</v>
      </c>
      <c r="Z322" s="9" t="s">
        <v>89</v>
      </c>
      <c r="AA322" s="8">
        <v>24866.6</v>
      </c>
      <c r="AB322" s="8">
        <v>0</v>
      </c>
      <c r="AC322" s="8">
        <v>24866.6</v>
      </c>
      <c r="AD322" s="8">
        <v>0</v>
      </c>
      <c r="AE322" s="8">
        <v>24866.6</v>
      </c>
      <c r="AF322" s="8" t="s">
        <v>315</v>
      </c>
      <c r="AG322" s="1" t="s">
        <v>123</v>
      </c>
      <c r="AH322" s="1" t="s">
        <v>68</v>
      </c>
      <c r="AI322" s="1">
        <v>4</v>
      </c>
      <c r="AJ322" s="3">
        <v>45777</v>
      </c>
      <c r="AK322" s="3">
        <v>45773</v>
      </c>
      <c r="AL322" s="3">
        <v>45767</v>
      </c>
      <c r="AM322" s="3">
        <v>45774</v>
      </c>
      <c r="AN322" s="3">
        <v>45775</v>
      </c>
      <c r="AO322" s="3">
        <v>45775</v>
      </c>
      <c r="AP322" s="3">
        <v>45772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107</v>
      </c>
      <c r="BD322" s="56">
        <v>2564.5753466666665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120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89</v>
      </c>
      <c r="AA323" s="8">
        <v>223799.4</v>
      </c>
      <c r="AB323" s="8">
        <v>0</v>
      </c>
      <c r="AC323" s="8">
        <v>223799.4</v>
      </c>
      <c r="AD323" s="8">
        <v>0</v>
      </c>
      <c r="AE323" s="8">
        <v>223799.4</v>
      </c>
      <c r="AF323" s="8" t="s">
        <v>58</v>
      </c>
      <c r="AG323" s="1" t="s">
        <v>125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109</v>
      </c>
      <c r="BD323" s="56">
        <v>0</v>
      </c>
    </row>
    <row r="324" spans="1:56" ht="28.5" customHeight="1" x14ac:dyDescent="0.45">
      <c r="A324" s="3">
        <v>45719</v>
      </c>
      <c r="B324" s="14" t="s">
        <v>508</v>
      </c>
      <c r="C324" s="9" t="s">
        <v>166</v>
      </c>
      <c r="D324" s="13" t="s">
        <v>167</v>
      </c>
      <c r="E324" s="9">
        <v>28</v>
      </c>
      <c r="F324" s="9">
        <v>41</v>
      </c>
      <c r="G324" s="9" t="s">
        <v>60</v>
      </c>
      <c r="H324" s="9">
        <v>0</v>
      </c>
      <c r="I324" s="9">
        <v>120</v>
      </c>
      <c r="J324" s="9" t="s">
        <v>78</v>
      </c>
      <c r="K324" s="9">
        <v>3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71</v>
      </c>
      <c r="T324" s="12">
        <v>45750</v>
      </c>
      <c r="U324" s="11">
        <v>50000</v>
      </c>
      <c r="V324" s="10">
        <v>0</v>
      </c>
      <c r="W324" s="10">
        <v>50000</v>
      </c>
      <c r="X324" s="10">
        <v>0</v>
      </c>
      <c r="Y324" s="10">
        <v>52500</v>
      </c>
      <c r="Z324" s="9" t="s">
        <v>137</v>
      </c>
      <c r="AA324" s="8">
        <v>59372.5</v>
      </c>
      <c r="AB324" s="8">
        <v>59372.5</v>
      </c>
      <c r="AC324" s="8">
        <v>0</v>
      </c>
      <c r="AD324" s="8">
        <v>0</v>
      </c>
      <c r="AE324" s="8">
        <v>0</v>
      </c>
      <c r="AF324" s="8">
        <v>0</v>
      </c>
      <c r="AG324" s="1" t="s">
        <v>122</v>
      </c>
      <c r="AH324" s="1" t="s">
        <v>168</v>
      </c>
      <c r="AI324" s="1">
        <v>2</v>
      </c>
      <c r="AJ324" s="3">
        <v>45750</v>
      </c>
      <c r="AK324" s="3">
        <v>0</v>
      </c>
      <c r="AL324" s="3">
        <v>45741</v>
      </c>
      <c r="AM324" s="3">
        <v>45748</v>
      </c>
      <c r="AN324" s="3">
        <v>0</v>
      </c>
      <c r="AO324" s="3">
        <v>45749</v>
      </c>
      <c r="AP324" s="3">
        <v>45745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107</v>
      </c>
      <c r="BD324" s="56">
        <v>0</v>
      </c>
    </row>
    <row r="325" spans="1:56" ht="28.5" customHeight="1" x14ac:dyDescent="0.45">
      <c r="A325" s="3" t="s">
        <v>146</v>
      </c>
      <c r="B325" s="14" t="s">
        <v>146</v>
      </c>
      <c r="C325" s="9" t="s">
        <v>113</v>
      </c>
      <c r="D325" s="13" t="s">
        <v>59</v>
      </c>
      <c r="E325" s="9">
        <v>28</v>
      </c>
      <c r="F325" s="9">
        <v>47</v>
      </c>
      <c r="G325" s="9" t="s">
        <v>60</v>
      </c>
      <c r="H325" s="9" t="s">
        <v>66</v>
      </c>
      <c r="I325" s="9">
        <v>180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114</v>
      </c>
      <c r="T325" s="12">
        <v>45777</v>
      </c>
      <c r="U325" s="11">
        <v>20000</v>
      </c>
      <c r="V325" s="10">
        <v>0</v>
      </c>
      <c r="W325" s="10">
        <v>20000</v>
      </c>
      <c r="X325" s="10">
        <v>0</v>
      </c>
      <c r="Y325" s="10">
        <v>0</v>
      </c>
      <c r="Z325" s="9" t="s">
        <v>137</v>
      </c>
      <c r="AA325" s="8">
        <v>27101.800000000003</v>
      </c>
      <c r="AB325" s="8">
        <v>10611</v>
      </c>
      <c r="AC325" s="8">
        <v>16490.800000000003</v>
      </c>
      <c r="AD325" s="8">
        <v>0</v>
      </c>
      <c r="AE325" s="8">
        <v>27101.800000000003</v>
      </c>
      <c r="AF325" s="8">
        <v>0</v>
      </c>
      <c r="AG325" s="1" t="s">
        <v>122</v>
      </c>
      <c r="AH325" s="1" t="s">
        <v>77</v>
      </c>
      <c r="AI325" s="1">
        <v>1</v>
      </c>
      <c r="AJ325" s="3">
        <v>45777</v>
      </c>
      <c r="AK325" s="3">
        <v>0</v>
      </c>
      <c r="AL325" s="3">
        <v>0</v>
      </c>
      <c r="AM325" s="3">
        <v>0</v>
      </c>
      <c r="AN325" s="3">
        <v>0</v>
      </c>
      <c r="AO325" s="3">
        <v>45776</v>
      </c>
      <c r="AP325" s="3">
        <v>45772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107</v>
      </c>
      <c r="BD325" s="56">
        <v>1853.3826888888893</v>
      </c>
    </row>
    <row r="326" spans="1:56" ht="28.5" customHeight="1" x14ac:dyDescent="0.45">
      <c r="A326" s="3" t="s">
        <v>146</v>
      </c>
      <c r="B326" s="14" t="s">
        <v>146</v>
      </c>
      <c r="C326" s="9" t="s">
        <v>166</v>
      </c>
      <c r="D326" s="13" t="s">
        <v>167</v>
      </c>
      <c r="E326" s="9">
        <v>28</v>
      </c>
      <c r="F326" s="9">
        <v>41</v>
      </c>
      <c r="G326" s="9" t="s">
        <v>60</v>
      </c>
      <c r="H326" s="9">
        <v>0</v>
      </c>
      <c r="I326" s="9">
        <v>120</v>
      </c>
      <c r="J326" s="9" t="s">
        <v>78</v>
      </c>
      <c r="K326" s="9">
        <v>3</v>
      </c>
      <c r="L326" s="9" t="s">
        <v>93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71</v>
      </c>
      <c r="T326" s="12">
        <v>45777</v>
      </c>
      <c r="U326" s="11">
        <v>50000</v>
      </c>
      <c r="V326" s="10">
        <v>0</v>
      </c>
      <c r="W326" s="10">
        <v>50000</v>
      </c>
      <c r="X326" s="10">
        <v>0</v>
      </c>
      <c r="Y326" s="10">
        <v>52500</v>
      </c>
      <c r="Z326" s="9" t="s">
        <v>137</v>
      </c>
      <c r="AA326" s="8">
        <v>59372.5</v>
      </c>
      <c r="AB326" s="8">
        <v>0</v>
      </c>
      <c r="AC326" s="8">
        <v>59372.5</v>
      </c>
      <c r="AD326" s="8">
        <v>0</v>
      </c>
      <c r="AE326" s="8">
        <v>0</v>
      </c>
      <c r="AF326" s="8">
        <v>0</v>
      </c>
      <c r="AG326" s="1">
        <v>0</v>
      </c>
      <c r="AH326" s="1" t="s">
        <v>168</v>
      </c>
      <c r="AI326" s="1">
        <v>2</v>
      </c>
      <c r="AJ326" s="3">
        <v>45777</v>
      </c>
      <c r="AK326" s="3">
        <v>0</v>
      </c>
      <c r="AL326" s="3">
        <v>45768</v>
      </c>
      <c r="AM326" s="3">
        <v>45775</v>
      </c>
      <c r="AN326" s="3">
        <v>0</v>
      </c>
      <c r="AO326" s="3">
        <v>45776</v>
      </c>
      <c r="AP326" s="3">
        <v>45772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107</v>
      </c>
      <c r="BD326" s="56">
        <v>6672.8093055555564</v>
      </c>
    </row>
    <row r="327" spans="1:56" ht="28.5" customHeight="1" x14ac:dyDescent="0.45">
      <c r="A327" s="3">
        <v>0</v>
      </c>
      <c r="B327" s="14">
        <v>0</v>
      </c>
      <c r="C327" s="9">
        <v>0</v>
      </c>
      <c r="D327" s="13">
        <v>0</v>
      </c>
      <c r="E327" s="9">
        <v>28</v>
      </c>
      <c r="F327" s="9">
        <v>43</v>
      </c>
      <c r="G327" s="9">
        <v>0</v>
      </c>
      <c r="H327" s="9">
        <v>0</v>
      </c>
      <c r="I327" s="9">
        <v>130</v>
      </c>
      <c r="J327" s="9" t="s">
        <v>57</v>
      </c>
      <c r="K327" s="9">
        <v>3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 t="s">
        <v>137</v>
      </c>
      <c r="AA327" s="8">
        <v>145846.79999999999</v>
      </c>
      <c r="AB327" s="8">
        <v>69983.5</v>
      </c>
      <c r="AC327" s="8">
        <v>75863.3</v>
      </c>
      <c r="AD327" s="8">
        <v>0</v>
      </c>
      <c r="AE327" s="8">
        <v>27101.800000000003</v>
      </c>
      <c r="AF327" s="8" t="s">
        <v>58</v>
      </c>
      <c r="AG327" s="1">
        <v>0</v>
      </c>
      <c r="AH327" s="1">
        <v>0</v>
      </c>
      <c r="AI327" s="1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169</v>
      </c>
      <c r="BD327" s="56">
        <v>0</v>
      </c>
    </row>
  </sheetData>
  <autoFilter ref="A5:BD32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27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6F50-5F3B-4D8E-B116-B9233F2598AE}">
  <sheetPr>
    <tabColor rgb="FFFFFF00"/>
  </sheetPr>
  <dimension ref="A1:BD341"/>
  <sheetViews>
    <sheetView zoomScale="80" zoomScaleNormal="80" workbookViewId="0">
      <selection activeCell="Q25" sqref="Q2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45733</v>
      </c>
      <c r="E3" s="80" t="s">
        <v>52</v>
      </c>
      <c r="F3" s="80"/>
      <c r="G3" s="81">
        <v>9.42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475</v>
      </c>
      <c r="C13" s="9" t="s">
        <v>147</v>
      </c>
      <c r="D13" s="13" t="s">
        <v>257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19000</v>
      </c>
      <c r="W13" s="10">
        <v>1000</v>
      </c>
      <c r="X13" s="10">
        <v>21000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45717</v>
      </c>
      <c r="B14" s="14" t="s">
        <v>474</v>
      </c>
      <c r="C14" s="9" t="s">
        <v>147</v>
      </c>
      <c r="D14" s="13" t="s">
        <v>134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800</v>
      </c>
      <c r="W14" s="10">
        <v>69200</v>
      </c>
      <c r="X14" s="10">
        <v>0</v>
      </c>
      <c r="Y14" s="10">
        <v>72660</v>
      </c>
      <c r="Z14" s="9" t="s">
        <v>189</v>
      </c>
      <c r="AA14" s="8">
        <v>60903.612000000001</v>
      </c>
      <c r="AB14" s="8">
        <v>47521</v>
      </c>
      <c r="AC14" s="8">
        <v>13382.612000000001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971.87502257777805</v>
      </c>
    </row>
    <row r="15" spans="1:56" ht="28.5" customHeight="1" x14ac:dyDescent="0.45">
      <c r="A15" s="3" t="s">
        <v>146</v>
      </c>
      <c r="B15" s="14" t="s">
        <v>146</v>
      </c>
      <c r="C15" s="9" t="s">
        <v>273</v>
      </c>
      <c r="D15" s="13" t="s">
        <v>274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93</v>
      </c>
      <c r="M15" s="10">
        <v>20</v>
      </c>
      <c r="N15" s="9">
        <v>35</v>
      </c>
      <c r="O15" s="9">
        <v>40</v>
      </c>
      <c r="P15" s="10">
        <v>172.69642879999998</v>
      </c>
      <c r="Q15" s="10">
        <v>0</v>
      </c>
      <c r="R15" s="10">
        <v>172.69642879999998</v>
      </c>
      <c r="S15" s="9" t="s">
        <v>67</v>
      </c>
      <c r="T15" s="12">
        <v>45746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189</v>
      </c>
      <c r="AA15" s="8">
        <v>9359.9000000000015</v>
      </c>
      <c r="AB15" s="8">
        <v>0</v>
      </c>
      <c r="AC15" s="8">
        <v>9359.9000000000015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45746</v>
      </c>
      <c r="AK15" s="3">
        <v>0</v>
      </c>
      <c r="AL15" s="3">
        <v>45736</v>
      </c>
      <c r="AM15" s="3">
        <v>45743</v>
      </c>
      <c r="AN15" s="3">
        <v>45744</v>
      </c>
      <c r="AO15" s="3">
        <v>45744</v>
      </c>
      <c r="AP15" s="3">
        <v>45741</v>
      </c>
      <c r="AQ15" s="3">
        <v>45745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679.73673777777788</v>
      </c>
    </row>
    <row r="16" spans="1:56" ht="28.5" customHeight="1" x14ac:dyDescent="0.45">
      <c r="A16" s="3">
        <v>45731</v>
      </c>
      <c r="B16" s="14" t="s">
        <v>138</v>
      </c>
      <c r="C16" s="9" t="s">
        <v>466</v>
      </c>
      <c r="D16" s="13" t="s">
        <v>276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189</v>
      </c>
      <c r="AA16" s="8">
        <v>8801.1</v>
      </c>
      <c r="AB16" s="8">
        <v>0</v>
      </c>
      <c r="AC16" s="8">
        <v>8801.1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639.15544000000023</v>
      </c>
    </row>
    <row r="17" spans="1:56" ht="28.5" customHeight="1" x14ac:dyDescent="0.45">
      <c r="A17" s="3">
        <v>45731</v>
      </c>
      <c r="B17" s="14" t="s">
        <v>138</v>
      </c>
      <c r="C17" s="9" t="s">
        <v>466</v>
      </c>
      <c r="D17" s="13" t="s">
        <v>277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45742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189</v>
      </c>
      <c r="AA17" s="8">
        <v>4400.55</v>
      </c>
      <c r="AB17" s="8">
        <v>0</v>
      </c>
      <c r="AC17" s="8">
        <v>4400.55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45742</v>
      </c>
      <c r="AK17" s="3">
        <v>0</v>
      </c>
      <c r="AL17" s="3">
        <v>45733</v>
      </c>
      <c r="AM17" s="3">
        <v>45740</v>
      </c>
      <c r="AN17" s="3">
        <v>45741</v>
      </c>
      <c r="AO17" s="3">
        <v>45741</v>
      </c>
      <c r="AP17" s="3">
        <v>45737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319.57772000000011</v>
      </c>
    </row>
    <row r="18" spans="1:56" ht="28.5" customHeight="1" x14ac:dyDescent="0.45">
      <c r="A18" s="3">
        <v>45731</v>
      </c>
      <c r="B18" s="14" t="s">
        <v>138</v>
      </c>
      <c r="C18" s="9" t="s">
        <v>466</v>
      </c>
      <c r="D18" s="13" t="s">
        <v>278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45742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189</v>
      </c>
      <c r="AA18" s="8">
        <v>8801.1</v>
      </c>
      <c r="AB18" s="8">
        <v>0</v>
      </c>
      <c r="AC18" s="8">
        <v>8801.1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45742</v>
      </c>
      <c r="AK18" s="3">
        <v>0</v>
      </c>
      <c r="AL18" s="3">
        <v>45733</v>
      </c>
      <c r="AM18" s="3">
        <v>45740</v>
      </c>
      <c r="AN18" s="3">
        <v>45741</v>
      </c>
      <c r="AO18" s="3">
        <v>45741</v>
      </c>
      <c r="AP18" s="3">
        <v>45737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639.15544000000023</v>
      </c>
    </row>
    <row r="19" spans="1:56" ht="28.5" customHeight="1" x14ac:dyDescent="0.45">
      <c r="A19" s="3" t="s">
        <v>146</v>
      </c>
      <c r="B19" s="14" t="s">
        <v>146</v>
      </c>
      <c r="C19" s="9" t="s">
        <v>147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45777</v>
      </c>
      <c r="U19" s="11">
        <v>120000</v>
      </c>
      <c r="V19" s="10">
        <v>0</v>
      </c>
      <c r="W19" s="10">
        <v>120000</v>
      </c>
      <c r="X19" s="10">
        <v>0</v>
      </c>
      <c r="Y19" s="10">
        <v>126000</v>
      </c>
      <c r="Z19" s="9" t="s">
        <v>189</v>
      </c>
      <c r="AA19" s="8">
        <v>105613.2</v>
      </c>
      <c r="AB19" s="8">
        <v>0</v>
      </c>
      <c r="AC19" s="8">
        <v>105613.2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7669.86528</v>
      </c>
    </row>
    <row r="20" spans="1:56" ht="28.5" customHeight="1" x14ac:dyDescent="0.45">
      <c r="A20" s="3" t="s">
        <v>146</v>
      </c>
      <c r="B20" s="14" t="s">
        <v>146</v>
      </c>
      <c r="C20" s="9" t="s">
        <v>443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999.17219519999981</v>
      </c>
      <c r="Q20" s="10">
        <v>0</v>
      </c>
      <c r="R20" s="10">
        <v>999.17219519999981</v>
      </c>
      <c r="S20" s="9" t="s">
        <v>133</v>
      </c>
      <c r="T20" s="12">
        <v>45777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189</v>
      </c>
      <c r="AA20" s="8">
        <v>24726.9</v>
      </c>
      <c r="AB20" s="8">
        <v>0</v>
      </c>
      <c r="AC20" s="8">
        <v>24726.9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1795.7224266666669</v>
      </c>
    </row>
    <row r="21" spans="1:56" ht="28.5" customHeight="1" x14ac:dyDescent="0.45">
      <c r="A21" s="3" t="s">
        <v>146</v>
      </c>
      <c r="B21" s="14" t="s">
        <v>146</v>
      </c>
      <c r="C21" s="9" t="s">
        <v>466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249009.66199999998</v>
      </c>
      <c r="AB22" s="8">
        <v>47521</v>
      </c>
      <c r="AC22" s="8">
        <v>201488.66199999998</v>
      </c>
      <c r="AD22" s="8">
        <v>0</v>
      </c>
      <c r="AE22" s="8">
        <v>0</v>
      </c>
      <c r="AF22" s="8" t="s">
        <v>58</v>
      </c>
      <c r="AG22" s="1" t="s">
        <v>123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45716</v>
      </c>
      <c r="B23" s="14" t="s">
        <v>470</v>
      </c>
      <c r="C23" s="9" t="s">
        <v>73</v>
      </c>
      <c r="D23" s="13" t="s">
        <v>229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45734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196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 t="s">
        <v>471</v>
      </c>
      <c r="AG23" s="1" t="s">
        <v>123</v>
      </c>
      <c r="AH23" s="1" t="s">
        <v>74</v>
      </c>
      <c r="AI23" s="1">
        <v>2</v>
      </c>
      <c r="AJ23" s="3">
        <v>45734</v>
      </c>
      <c r="AK23" s="3">
        <v>0</v>
      </c>
      <c r="AL23" s="3">
        <v>45725</v>
      </c>
      <c r="AM23" s="3">
        <v>45732</v>
      </c>
      <c r="AN23" s="3">
        <v>45733</v>
      </c>
      <c r="AO23" s="3">
        <v>45733</v>
      </c>
      <c r="AP23" s="3">
        <v>45729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45716</v>
      </c>
      <c r="B24" s="14" t="s">
        <v>470</v>
      </c>
      <c r="C24" s="9" t="s">
        <v>73</v>
      </c>
      <c r="D24" s="13" t="s">
        <v>267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45734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196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 t="s">
        <v>471</v>
      </c>
      <c r="AG24" s="1" t="s">
        <v>123</v>
      </c>
      <c r="AH24" s="1" t="s">
        <v>74</v>
      </c>
      <c r="AI24" s="1">
        <v>2</v>
      </c>
      <c r="AJ24" s="3">
        <v>45734</v>
      </c>
      <c r="AK24" s="3">
        <v>0</v>
      </c>
      <c r="AL24" s="3">
        <v>45725</v>
      </c>
      <c r="AM24" s="3">
        <v>45732</v>
      </c>
      <c r="AN24" s="3">
        <v>45733</v>
      </c>
      <c r="AO24" s="3">
        <v>45733</v>
      </c>
      <c r="AP24" s="3">
        <v>45729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45716</v>
      </c>
      <c r="B25" s="14" t="s">
        <v>470</v>
      </c>
      <c r="C25" s="9" t="s">
        <v>73</v>
      </c>
      <c r="D25" s="13" t="s">
        <v>291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45734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196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471</v>
      </c>
      <c r="AG25" s="1" t="s">
        <v>122</v>
      </c>
      <c r="AH25" s="1" t="s">
        <v>74</v>
      </c>
      <c r="AI25" s="1">
        <v>2</v>
      </c>
      <c r="AJ25" s="3">
        <v>45734</v>
      </c>
      <c r="AK25" s="3">
        <v>0</v>
      </c>
      <c r="AL25" s="3">
        <v>45725</v>
      </c>
      <c r="AM25" s="3">
        <v>45732</v>
      </c>
      <c r="AN25" s="3">
        <v>45733</v>
      </c>
      <c r="AO25" s="3">
        <v>45733</v>
      </c>
      <c r="AP25" s="3">
        <v>45729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45716</v>
      </c>
      <c r="B26" s="14" t="s">
        <v>470</v>
      </c>
      <c r="C26" s="9" t="s">
        <v>73</v>
      </c>
      <c r="D26" s="13" t="s">
        <v>230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45734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196</v>
      </c>
      <c r="AA26" s="8">
        <v>8801.1</v>
      </c>
      <c r="AB26" s="8">
        <v>2368</v>
      </c>
      <c r="AC26" s="8">
        <v>6433.1</v>
      </c>
      <c r="AD26" s="8">
        <v>0</v>
      </c>
      <c r="AE26" s="8">
        <v>0</v>
      </c>
      <c r="AF26" s="8" t="s">
        <v>471</v>
      </c>
      <c r="AG26" s="1" t="s">
        <v>123</v>
      </c>
      <c r="AH26" s="1" t="s">
        <v>74</v>
      </c>
      <c r="AI26" s="1">
        <v>2</v>
      </c>
      <c r="AJ26" s="3">
        <v>45734</v>
      </c>
      <c r="AK26" s="3">
        <v>0</v>
      </c>
      <c r="AL26" s="3">
        <v>45725</v>
      </c>
      <c r="AM26" s="3">
        <v>45732</v>
      </c>
      <c r="AN26" s="3">
        <v>45733</v>
      </c>
      <c r="AO26" s="3">
        <v>45733</v>
      </c>
      <c r="AP26" s="3">
        <v>45729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484.56968355555557</v>
      </c>
    </row>
    <row r="27" spans="1:56" ht="28.5" customHeight="1" x14ac:dyDescent="0.45">
      <c r="A27" s="3">
        <v>45715</v>
      </c>
      <c r="B27" s="14" t="s">
        <v>469</v>
      </c>
      <c r="C27" s="9" t="s">
        <v>73</v>
      </c>
      <c r="D27" s="13" t="s">
        <v>290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45735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4679.9500000000007</v>
      </c>
      <c r="AB27" s="8">
        <v>0</v>
      </c>
      <c r="AC27" s="8">
        <v>4679.9500000000007</v>
      </c>
      <c r="AD27" s="8">
        <v>0</v>
      </c>
      <c r="AE27" s="8">
        <v>0</v>
      </c>
      <c r="AF27" s="8" t="s">
        <v>456</v>
      </c>
      <c r="AG27" s="1" t="s">
        <v>123</v>
      </c>
      <c r="AH27" s="1" t="s">
        <v>74</v>
      </c>
      <c r="AI27" s="1">
        <v>2</v>
      </c>
      <c r="AJ27" s="3">
        <v>45735</v>
      </c>
      <c r="AK27" s="3">
        <v>0</v>
      </c>
      <c r="AL27" s="3">
        <v>45726</v>
      </c>
      <c r="AM27" s="3">
        <v>45733</v>
      </c>
      <c r="AN27" s="3">
        <v>45734</v>
      </c>
      <c r="AO27" s="3">
        <v>45734</v>
      </c>
      <c r="AP27" s="3">
        <v>45730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352.51463377777782</v>
      </c>
    </row>
    <row r="28" spans="1:56" ht="28.5" customHeight="1" x14ac:dyDescent="0.45">
      <c r="A28" s="3">
        <v>45716</v>
      </c>
      <c r="B28" s="14" t="s">
        <v>470</v>
      </c>
      <c r="C28" s="9" t="s">
        <v>73</v>
      </c>
      <c r="D28" s="13" t="s">
        <v>236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45735</v>
      </c>
      <c r="U28" s="11">
        <v>5000</v>
      </c>
      <c r="V28" s="10">
        <v>5000</v>
      </c>
      <c r="W28" s="10">
        <v>0</v>
      </c>
      <c r="X28" s="10">
        <v>5200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457</v>
      </c>
      <c r="AG28" s="1" t="s">
        <v>123</v>
      </c>
      <c r="AH28" s="1" t="s">
        <v>74</v>
      </c>
      <c r="AI28" s="1">
        <v>2</v>
      </c>
      <c r="AJ28" s="3">
        <v>45735</v>
      </c>
      <c r="AK28" s="3">
        <v>0</v>
      </c>
      <c r="AL28" s="3">
        <v>45726</v>
      </c>
      <c r="AM28" s="3">
        <v>45733</v>
      </c>
      <c r="AN28" s="3">
        <v>45734</v>
      </c>
      <c r="AO28" s="3">
        <v>45734</v>
      </c>
      <c r="AP28" s="3">
        <v>45730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 t="s">
        <v>509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45716</v>
      </c>
      <c r="B29" s="14" t="s">
        <v>470</v>
      </c>
      <c r="C29" s="9" t="s">
        <v>73</v>
      </c>
      <c r="D29" s="13" t="s">
        <v>253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457</v>
      </c>
      <c r="AG29" s="1" t="s">
        <v>123</v>
      </c>
      <c r="AH29" s="1" t="s">
        <v>74</v>
      </c>
      <c r="AI29" s="1">
        <v>2</v>
      </c>
      <c r="AJ29" s="3">
        <v>45735</v>
      </c>
      <c r="AK29" s="3">
        <v>0</v>
      </c>
      <c r="AL29" s="3">
        <v>45726</v>
      </c>
      <c r="AM29" s="3">
        <v>45733</v>
      </c>
      <c r="AN29" s="3">
        <v>45734</v>
      </c>
      <c r="AO29" s="3">
        <v>45734</v>
      </c>
      <c r="AP29" s="3">
        <v>45730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331.46898400000003</v>
      </c>
    </row>
    <row r="30" spans="1:56" ht="28.5" customHeight="1" x14ac:dyDescent="0.45">
      <c r="A30" s="3">
        <v>45715</v>
      </c>
      <c r="B30" s="14" t="s">
        <v>472</v>
      </c>
      <c r="C30" s="9" t="s">
        <v>73</v>
      </c>
      <c r="D30" s="13" t="s">
        <v>230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45735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196</v>
      </c>
      <c r="AA30" s="8">
        <v>9359.9000000000015</v>
      </c>
      <c r="AB30" s="8">
        <v>0</v>
      </c>
      <c r="AC30" s="8">
        <v>9359.9000000000015</v>
      </c>
      <c r="AD30" s="8">
        <v>0</v>
      </c>
      <c r="AE30" s="8">
        <v>0</v>
      </c>
      <c r="AF30" s="8" t="s">
        <v>457</v>
      </c>
      <c r="AG30" s="1" t="s">
        <v>123</v>
      </c>
      <c r="AH30" s="1" t="s">
        <v>74</v>
      </c>
      <c r="AI30" s="1">
        <v>2</v>
      </c>
      <c r="AJ30" s="3">
        <v>45735</v>
      </c>
      <c r="AK30" s="3">
        <v>0</v>
      </c>
      <c r="AL30" s="3">
        <v>45726</v>
      </c>
      <c r="AM30" s="3">
        <v>45733</v>
      </c>
      <c r="AN30" s="3">
        <v>45734</v>
      </c>
      <c r="AO30" s="3">
        <v>45734</v>
      </c>
      <c r="AP30" s="3">
        <v>45730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705.02926755555563</v>
      </c>
    </row>
    <row r="31" spans="1:56" ht="28.5" customHeight="1" x14ac:dyDescent="0.45">
      <c r="A31" s="3">
        <v>45716</v>
      </c>
      <c r="B31" s="14" t="s">
        <v>470</v>
      </c>
      <c r="C31" s="9" t="s">
        <v>73</v>
      </c>
      <c r="D31" s="13" t="s">
        <v>337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458</v>
      </c>
      <c r="AG31" s="1" t="s">
        <v>123</v>
      </c>
      <c r="AH31" s="1" t="s">
        <v>74</v>
      </c>
      <c r="AI31" s="1">
        <v>2</v>
      </c>
      <c r="AJ31" s="3">
        <v>45736</v>
      </c>
      <c r="AK31" s="3">
        <v>0</v>
      </c>
      <c r="AL31" s="3">
        <v>45727</v>
      </c>
      <c r="AM31" s="3">
        <v>45734</v>
      </c>
      <c r="AN31" s="3">
        <v>45735</v>
      </c>
      <c r="AO31" s="3">
        <v>45735</v>
      </c>
      <c r="AP31" s="3">
        <v>45731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331.46898400000003</v>
      </c>
    </row>
    <row r="32" spans="1:56" ht="28.5" customHeight="1" x14ac:dyDescent="0.45">
      <c r="A32" s="3">
        <v>45716</v>
      </c>
      <c r="B32" s="14" t="s">
        <v>470</v>
      </c>
      <c r="C32" s="9" t="s">
        <v>73</v>
      </c>
      <c r="D32" s="13" t="s">
        <v>237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458</v>
      </c>
      <c r="AG32" s="1" t="s">
        <v>125</v>
      </c>
      <c r="AH32" s="1" t="s">
        <v>74</v>
      </c>
      <c r="AI32" s="1">
        <v>2</v>
      </c>
      <c r="AJ32" s="3">
        <v>45736</v>
      </c>
      <c r="AK32" s="3">
        <v>0</v>
      </c>
      <c r="AL32" s="3">
        <v>45727</v>
      </c>
      <c r="AM32" s="3">
        <v>45734</v>
      </c>
      <c r="AN32" s="3">
        <v>45735</v>
      </c>
      <c r="AO32" s="3">
        <v>45735</v>
      </c>
      <c r="AP32" s="3">
        <v>45731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331.46898400000003</v>
      </c>
    </row>
    <row r="33" spans="1:56" ht="28.5" customHeight="1" x14ac:dyDescent="0.45">
      <c r="A33" s="3">
        <v>45716</v>
      </c>
      <c r="B33" s="14" t="s">
        <v>470</v>
      </c>
      <c r="C33" s="9" t="s">
        <v>73</v>
      </c>
      <c r="D33" s="13" t="s">
        <v>377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458</v>
      </c>
      <c r="AG33" s="1" t="s">
        <v>123</v>
      </c>
      <c r="AH33" s="1" t="s">
        <v>74</v>
      </c>
      <c r="AI33" s="1">
        <v>2</v>
      </c>
      <c r="AJ33" s="3">
        <v>45736</v>
      </c>
      <c r="AK33" s="3">
        <v>0</v>
      </c>
      <c r="AL33" s="3">
        <v>45727</v>
      </c>
      <c r="AM33" s="3">
        <v>45734</v>
      </c>
      <c r="AN33" s="3">
        <v>45735</v>
      </c>
      <c r="AO33" s="3">
        <v>45735</v>
      </c>
      <c r="AP33" s="3">
        <v>45731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45716</v>
      </c>
      <c r="B34" s="14" t="s">
        <v>470</v>
      </c>
      <c r="C34" s="9" t="s">
        <v>73</v>
      </c>
      <c r="D34" s="13" t="s">
        <v>291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458</v>
      </c>
      <c r="AG34" s="1" t="s">
        <v>123</v>
      </c>
      <c r="AH34" s="1" t="s">
        <v>74</v>
      </c>
      <c r="AI34" s="1">
        <v>2</v>
      </c>
      <c r="AJ34" s="3">
        <v>45736</v>
      </c>
      <c r="AK34" s="3">
        <v>0</v>
      </c>
      <c r="AL34" s="3">
        <v>45727</v>
      </c>
      <c r="AM34" s="3">
        <v>45734</v>
      </c>
      <c r="AN34" s="3">
        <v>45735</v>
      </c>
      <c r="AO34" s="3">
        <v>45735</v>
      </c>
      <c r="AP34" s="3">
        <v>45731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45715</v>
      </c>
      <c r="B35" s="14" t="s">
        <v>473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45736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196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 t="s">
        <v>458</v>
      </c>
      <c r="AG35" s="1" t="s">
        <v>123</v>
      </c>
      <c r="AH35" s="1" t="s">
        <v>77</v>
      </c>
      <c r="AI35" s="1">
        <v>1</v>
      </c>
      <c r="AJ35" s="3">
        <v>45736</v>
      </c>
      <c r="AK35" s="3">
        <v>0</v>
      </c>
      <c r="AL35" s="3">
        <v>0</v>
      </c>
      <c r="AM35" s="3">
        <v>0</v>
      </c>
      <c r="AN35" s="3">
        <v>0</v>
      </c>
      <c r="AO35" s="3">
        <v>45735</v>
      </c>
      <c r="AP35" s="3">
        <v>45731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394.60593333333333</v>
      </c>
    </row>
    <row r="36" spans="1:56" ht="28.5" customHeight="1" x14ac:dyDescent="0.45">
      <c r="A36" s="3">
        <v>45722</v>
      </c>
      <c r="B36" s="14" t="s">
        <v>497</v>
      </c>
      <c r="C36" s="9" t="s">
        <v>73</v>
      </c>
      <c r="D36" s="13" t="s">
        <v>193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45738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196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498</v>
      </c>
      <c r="AG36" s="1" t="s">
        <v>123</v>
      </c>
      <c r="AH36" s="1" t="s">
        <v>74</v>
      </c>
      <c r="AI36" s="1">
        <v>2</v>
      </c>
      <c r="AJ36" s="3">
        <v>45738</v>
      </c>
      <c r="AK36" s="3">
        <v>0</v>
      </c>
      <c r="AL36" s="3">
        <v>45729</v>
      </c>
      <c r="AM36" s="3">
        <v>45736</v>
      </c>
      <c r="AN36" s="3">
        <v>45737</v>
      </c>
      <c r="AO36" s="3">
        <v>45737</v>
      </c>
      <c r="AP36" s="3">
        <v>45733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662.93796800000007</v>
      </c>
    </row>
    <row r="37" spans="1:56" ht="28.5" customHeight="1" x14ac:dyDescent="0.45">
      <c r="A37" s="3">
        <v>45722</v>
      </c>
      <c r="B37" s="14" t="s">
        <v>497</v>
      </c>
      <c r="C37" s="9" t="s">
        <v>73</v>
      </c>
      <c r="D37" s="13" t="s">
        <v>267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498</v>
      </c>
      <c r="AG37" s="1" t="s">
        <v>123</v>
      </c>
      <c r="AH37" s="1" t="s">
        <v>74</v>
      </c>
      <c r="AI37" s="1">
        <v>2</v>
      </c>
      <c r="AJ37" s="3">
        <v>45738</v>
      </c>
      <c r="AK37" s="3">
        <v>0</v>
      </c>
      <c r="AL37" s="3">
        <v>45729</v>
      </c>
      <c r="AM37" s="3">
        <v>45736</v>
      </c>
      <c r="AN37" s="3">
        <v>45737</v>
      </c>
      <c r="AO37" s="3">
        <v>45737</v>
      </c>
      <c r="AP37" s="3">
        <v>45733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45722</v>
      </c>
      <c r="B38" s="14" t="s">
        <v>497</v>
      </c>
      <c r="C38" s="9" t="s">
        <v>73</v>
      </c>
      <c r="D38" s="13">
        <v>997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498</v>
      </c>
      <c r="AG38" s="1" t="s">
        <v>123</v>
      </c>
      <c r="AH38" s="1" t="s">
        <v>74</v>
      </c>
      <c r="AI38" s="1">
        <v>2</v>
      </c>
      <c r="AJ38" s="3">
        <v>45738</v>
      </c>
      <c r="AK38" s="3">
        <v>0</v>
      </c>
      <c r="AL38" s="3">
        <v>45729</v>
      </c>
      <c r="AM38" s="3">
        <v>45736</v>
      </c>
      <c r="AN38" s="3">
        <v>45737</v>
      </c>
      <c r="AO38" s="3">
        <v>45737</v>
      </c>
      <c r="AP38" s="3">
        <v>45733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145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45722</v>
      </c>
      <c r="B39" s="14" t="s">
        <v>497</v>
      </c>
      <c r="C39" s="9" t="s">
        <v>73</v>
      </c>
      <c r="D39" s="13">
        <v>913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45738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498</v>
      </c>
      <c r="AG39" s="1" t="s">
        <v>123</v>
      </c>
      <c r="AH39" s="1" t="s">
        <v>74</v>
      </c>
      <c r="AI39" s="1">
        <v>2</v>
      </c>
      <c r="AJ39" s="3">
        <v>45738</v>
      </c>
      <c r="AK39" s="3">
        <v>0</v>
      </c>
      <c r="AL39" s="3">
        <v>45729</v>
      </c>
      <c r="AM39" s="3">
        <v>45736</v>
      </c>
      <c r="AN39" s="3">
        <v>45737</v>
      </c>
      <c r="AO39" s="3">
        <v>45737</v>
      </c>
      <c r="AP39" s="3">
        <v>45733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45728</v>
      </c>
      <c r="B40" s="14" t="s">
        <v>562</v>
      </c>
      <c r="C40" s="9" t="s">
        <v>73</v>
      </c>
      <c r="D40" s="13" t="s">
        <v>229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45738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563</v>
      </c>
      <c r="AG40" s="1" t="s">
        <v>123</v>
      </c>
      <c r="AH40" s="1" t="s">
        <v>74</v>
      </c>
      <c r="AI40" s="1">
        <v>2</v>
      </c>
      <c r="AJ40" s="3">
        <v>45738</v>
      </c>
      <c r="AK40" s="3">
        <v>0</v>
      </c>
      <c r="AL40" s="3">
        <v>45729</v>
      </c>
      <c r="AM40" s="3">
        <v>45736</v>
      </c>
      <c r="AN40" s="3">
        <v>45737</v>
      </c>
      <c r="AO40" s="3">
        <v>45737</v>
      </c>
      <c r="AP40" s="3">
        <v>45733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45728</v>
      </c>
      <c r="B41" s="14" t="s">
        <v>564</v>
      </c>
      <c r="C41" s="9" t="s">
        <v>73</v>
      </c>
      <c r="D41" s="13" t="s">
        <v>224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45738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563</v>
      </c>
      <c r="AG41" s="1" t="s">
        <v>123</v>
      </c>
      <c r="AH41" s="1" t="s">
        <v>74</v>
      </c>
      <c r="AI41" s="1">
        <v>2</v>
      </c>
      <c r="AJ41" s="3">
        <v>45738</v>
      </c>
      <c r="AK41" s="3">
        <v>0</v>
      </c>
      <c r="AL41" s="3">
        <v>45729</v>
      </c>
      <c r="AM41" s="3">
        <v>45736</v>
      </c>
      <c r="AN41" s="3">
        <v>45737</v>
      </c>
      <c r="AO41" s="3">
        <v>45737</v>
      </c>
      <c r="AP41" s="3">
        <v>45733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352.51463377777782</v>
      </c>
    </row>
    <row r="42" spans="1:56" ht="28.5" customHeight="1" x14ac:dyDescent="0.45">
      <c r="A42" s="3">
        <v>45728</v>
      </c>
      <c r="B42" s="14" t="s">
        <v>564</v>
      </c>
      <c r="C42" s="9" t="s">
        <v>73</v>
      </c>
      <c r="D42" s="13" t="s">
        <v>378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45738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563</v>
      </c>
      <c r="AG42" s="1" t="s">
        <v>123</v>
      </c>
      <c r="AH42" s="1" t="s">
        <v>74</v>
      </c>
      <c r="AI42" s="1">
        <v>2</v>
      </c>
      <c r="AJ42" s="3">
        <v>45738</v>
      </c>
      <c r="AK42" s="3">
        <v>0</v>
      </c>
      <c r="AL42" s="3">
        <v>45729</v>
      </c>
      <c r="AM42" s="3">
        <v>45736</v>
      </c>
      <c r="AN42" s="3">
        <v>45737</v>
      </c>
      <c r="AO42" s="3">
        <v>45737</v>
      </c>
      <c r="AP42" s="3">
        <v>45733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352.51463377777782</v>
      </c>
    </row>
    <row r="43" spans="1:56" ht="28.5" customHeight="1" x14ac:dyDescent="0.45">
      <c r="A43" s="3">
        <v>45728</v>
      </c>
      <c r="B43" s="14" t="s">
        <v>564</v>
      </c>
      <c r="C43" s="9" t="s">
        <v>73</v>
      </c>
      <c r="D43" s="13" t="s">
        <v>258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45738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196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563</v>
      </c>
      <c r="AG43" s="1" t="s">
        <v>123</v>
      </c>
      <c r="AH43" s="1" t="s">
        <v>74</v>
      </c>
      <c r="AI43" s="1">
        <v>2</v>
      </c>
      <c r="AJ43" s="3">
        <v>45738</v>
      </c>
      <c r="AK43" s="3">
        <v>0</v>
      </c>
      <c r="AL43" s="3">
        <v>45729</v>
      </c>
      <c r="AM43" s="3">
        <v>45736</v>
      </c>
      <c r="AN43" s="3">
        <v>45737</v>
      </c>
      <c r="AO43" s="3">
        <v>45737</v>
      </c>
      <c r="AP43" s="3">
        <v>45733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705.02926755555563</v>
      </c>
    </row>
    <row r="44" spans="1:56" ht="28.5" customHeight="1" x14ac:dyDescent="0.45">
      <c r="A44" s="3">
        <v>45722</v>
      </c>
      <c r="B44" s="14" t="s">
        <v>497</v>
      </c>
      <c r="C44" s="9" t="s">
        <v>73</v>
      </c>
      <c r="D44" s="13" t="s">
        <v>230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45741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196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499</v>
      </c>
      <c r="AG44" s="1" t="s">
        <v>123</v>
      </c>
      <c r="AH44" s="1" t="s">
        <v>74</v>
      </c>
      <c r="AI44" s="1">
        <v>2</v>
      </c>
      <c r="AJ44" s="3">
        <v>45741</v>
      </c>
      <c r="AK44" s="3">
        <v>0</v>
      </c>
      <c r="AL44" s="3">
        <v>45732</v>
      </c>
      <c r="AM44" s="3">
        <v>45739</v>
      </c>
      <c r="AN44" s="3">
        <v>45740</v>
      </c>
      <c r="AO44" s="3">
        <v>45740</v>
      </c>
      <c r="AP44" s="3">
        <v>45736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145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662.93796800000007</v>
      </c>
    </row>
    <row r="45" spans="1:56" ht="28.5" customHeight="1" x14ac:dyDescent="0.45">
      <c r="A45" s="3">
        <v>45722</v>
      </c>
      <c r="B45" s="14" t="s">
        <v>497</v>
      </c>
      <c r="C45" s="9" t="s">
        <v>73</v>
      </c>
      <c r="D45" s="13" t="s">
        <v>254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45741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499</v>
      </c>
      <c r="AG45" s="1" t="s">
        <v>123</v>
      </c>
      <c r="AH45" s="1" t="s">
        <v>74</v>
      </c>
      <c r="AI45" s="1">
        <v>2</v>
      </c>
      <c r="AJ45" s="3">
        <v>45741</v>
      </c>
      <c r="AK45" s="3">
        <v>0</v>
      </c>
      <c r="AL45" s="3">
        <v>45732</v>
      </c>
      <c r="AM45" s="3">
        <v>45739</v>
      </c>
      <c r="AN45" s="3">
        <v>45740</v>
      </c>
      <c r="AO45" s="3">
        <v>45740</v>
      </c>
      <c r="AP45" s="3">
        <v>45736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145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662.93796800000007</v>
      </c>
    </row>
    <row r="46" spans="1:56" ht="28.5" customHeight="1" x14ac:dyDescent="0.45">
      <c r="A46" s="3">
        <v>45722</v>
      </c>
      <c r="B46" s="14" t="s">
        <v>497</v>
      </c>
      <c r="C46" s="9" t="s">
        <v>73</v>
      </c>
      <c r="D46" s="13">
        <v>997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45741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499</v>
      </c>
      <c r="AG46" s="1" t="s">
        <v>123</v>
      </c>
      <c r="AH46" s="1" t="s">
        <v>74</v>
      </c>
      <c r="AI46" s="1">
        <v>2</v>
      </c>
      <c r="AJ46" s="3">
        <v>45741</v>
      </c>
      <c r="AK46" s="3">
        <v>0</v>
      </c>
      <c r="AL46" s="3">
        <v>45732</v>
      </c>
      <c r="AM46" s="3">
        <v>45739</v>
      </c>
      <c r="AN46" s="3">
        <v>45740</v>
      </c>
      <c r="AO46" s="3">
        <v>45740</v>
      </c>
      <c r="AP46" s="3">
        <v>45736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145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45728</v>
      </c>
      <c r="B47" s="14" t="s">
        <v>562</v>
      </c>
      <c r="C47" s="9" t="s">
        <v>73</v>
      </c>
      <c r="D47" s="13" t="s">
        <v>352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45742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565</v>
      </c>
      <c r="AG47" s="1" t="s">
        <v>123</v>
      </c>
      <c r="AH47" s="1" t="s">
        <v>74</v>
      </c>
      <c r="AI47" s="1">
        <v>2</v>
      </c>
      <c r="AJ47" s="3">
        <v>45742</v>
      </c>
      <c r="AK47" s="3">
        <v>0</v>
      </c>
      <c r="AL47" s="3">
        <v>45733</v>
      </c>
      <c r="AM47" s="3">
        <v>45740</v>
      </c>
      <c r="AN47" s="3">
        <v>45741</v>
      </c>
      <c r="AO47" s="3">
        <v>45741</v>
      </c>
      <c r="AP47" s="3">
        <v>45737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331.46898400000003</v>
      </c>
    </row>
    <row r="48" spans="1:56" ht="28.5" customHeight="1" x14ac:dyDescent="0.45">
      <c r="A48" s="3">
        <v>45728</v>
      </c>
      <c r="B48" s="14" t="s">
        <v>562</v>
      </c>
      <c r="C48" s="9" t="s">
        <v>73</v>
      </c>
      <c r="D48" s="13" t="s">
        <v>353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45742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565</v>
      </c>
      <c r="AG48" s="1" t="s">
        <v>123</v>
      </c>
      <c r="AH48" s="1" t="s">
        <v>74</v>
      </c>
      <c r="AI48" s="1">
        <v>2</v>
      </c>
      <c r="AJ48" s="3">
        <v>45742</v>
      </c>
      <c r="AK48" s="3">
        <v>0</v>
      </c>
      <c r="AL48" s="3">
        <v>45733</v>
      </c>
      <c r="AM48" s="3">
        <v>45740</v>
      </c>
      <c r="AN48" s="3">
        <v>45741</v>
      </c>
      <c r="AO48" s="3">
        <v>45741</v>
      </c>
      <c r="AP48" s="3">
        <v>45737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45728</v>
      </c>
      <c r="B49" s="14" t="s">
        <v>562</v>
      </c>
      <c r="C49" s="9" t="s">
        <v>73</v>
      </c>
      <c r="D49" s="13" t="s">
        <v>407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45742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565</v>
      </c>
      <c r="AG49" s="1" t="s">
        <v>123</v>
      </c>
      <c r="AH49" s="1" t="s">
        <v>74</v>
      </c>
      <c r="AI49" s="1">
        <v>2</v>
      </c>
      <c r="AJ49" s="3">
        <v>45742</v>
      </c>
      <c r="AK49" s="3">
        <v>0</v>
      </c>
      <c r="AL49" s="3">
        <v>45733</v>
      </c>
      <c r="AM49" s="3">
        <v>45740</v>
      </c>
      <c r="AN49" s="3">
        <v>45741</v>
      </c>
      <c r="AO49" s="3">
        <v>45741</v>
      </c>
      <c r="AP49" s="3">
        <v>45737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45728</v>
      </c>
      <c r="B50" s="14" t="s">
        <v>564</v>
      </c>
      <c r="C50" s="9" t="s">
        <v>73</v>
      </c>
      <c r="D50" s="13" t="s">
        <v>230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45742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196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565</v>
      </c>
      <c r="AG50" s="1" t="s">
        <v>125</v>
      </c>
      <c r="AH50" s="1" t="s">
        <v>74</v>
      </c>
      <c r="AI50" s="1">
        <v>2</v>
      </c>
      <c r="AJ50" s="3">
        <v>45742</v>
      </c>
      <c r="AK50" s="3">
        <v>0</v>
      </c>
      <c r="AL50" s="3">
        <v>45733</v>
      </c>
      <c r="AM50" s="3">
        <v>45740</v>
      </c>
      <c r="AN50" s="3">
        <v>45741</v>
      </c>
      <c r="AO50" s="3">
        <v>45741</v>
      </c>
      <c r="AP50" s="3">
        <v>45737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705.02926755555563</v>
      </c>
    </row>
    <row r="51" spans="1:56" ht="28.5" customHeight="1" x14ac:dyDescent="0.45">
      <c r="A51" s="3">
        <v>45722</v>
      </c>
      <c r="B51" s="14" t="s">
        <v>497</v>
      </c>
      <c r="C51" s="9" t="s">
        <v>73</v>
      </c>
      <c r="D51" s="13" t="s">
        <v>500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45743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501</v>
      </c>
      <c r="AG51" s="1" t="s">
        <v>123</v>
      </c>
      <c r="AH51" s="1" t="s">
        <v>74</v>
      </c>
      <c r="AI51" s="1">
        <v>2</v>
      </c>
      <c r="AJ51" s="3">
        <v>45743</v>
      </c>
      <c r="AK51" s="3">
        <v>0</v>
      </c>
      <c r="AL51" s="3">
        <v>45734</v>
      </c>
      <c r="AM51" s="3">
        <v>45741</v>
      </c>
      <c r="AN51" s="3">
        <v>45742</v>
      </c>
      <c r="AO51" s="3">
        <v>45742</v>
      </c>
      <c r="AP51" s="3">
        <v>45738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145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331.46898400000003</v>
      </c>
    </row>
    <row r="52" spans="1:56" ht="28.5" customHeight="1" x14ac:dyDescent="0.45">
      <c r="A52" s="3">
        <v>45722</v>
      </c>
      <c r="B52" s="14" t="s">
        <v>497</v>
      </c>
      <c r="C52" s="9" t="s">
        <v>73</v>
      </c>
      <c r="D52" s="13" t="s">
        <v>253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45743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501</v>
      </c>
      <c r="AG52" s="1" t="s">
        <v>123</v>
      </c>
      <c r="AH52" s="1" t="s">
        <v>74</v>
      </c>
      <c r="AI52" s="1">
        <v>2</v>
      </c>
      <c r="AJ52" s="3">
        <v>45743</v>
      </c>
      <c r="AK52" s="3">
        <v>0</v>
      </c>
      <c r="AL52" s="3">
        <v>45734</v>
      </c>
      <c r="AM52" s="3">
        <v>45741</v>
      </c>
      <c r="AN52" s="3">
        <v>45742</v>
      </c>
      <c r="AO52" s="3">
        <v>45742</v>
      </c>
      <c r="AP52" s="3">
        <v>45738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145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45721</v>
      </c>
      <c r="B53" s="14" t="s">
        <v>511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45743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196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>
        <v>0</v>
      </c>
      <c r="AG53" s="1" t="s">
        <v>123</v>
      </c>
      <c r="AH53" s="1" t="s">
        <v>77</v>
      </c>
      <c r="AI53" s="1">
        <v>1</v>
      </c>
      <c r="AJ53" s="3">
        <v>45743</v>
      </c>
      <c r="AK53" s="3">
        <v>0</v>
      </c>
      <c r="AL53" s="3">
        <v>0</v>
      </c>
      <c r="AM53" s="3">
        <v>0</v>
      </c>
      <c r="AN53" s="3">
        <v>0</v>
      </c>
      <c r="AO53" s="3">
        <v>45742</v>
      </c>
      <c r="AP53" s="3">
        <v>45738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394.60593333333333</v>
      </c>
    </row>
    <row r="54" spans="1:56" ht="28.5" customHeight="1" x14ac:dyDescent="0.45">
      <c r="A54" s="3">
        <v>45728</v>
      </c>
      <c r="B54" s="14" t="s">
        <v>562</v>
      </c>
      <c r="C54" s="9" t="s">
        <v>73</v>
      </c>
      <c r="D54" s="13" t="s">
        <v>193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45744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196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 t="s">
        <v>566</v>
      </c>
      <c r="AG54" s="1" t="s">
        <v>123</v>
      </c>
      <c r="AH54" s="1" t="s">
        <v>74</v>
      </c>
      <c r="AI54" s="1">
        <v>2</v>
      </c>
      <c r="AJ54" s="3">
        <v>45744</v>
      </c>
      <c r="AK54" s="3">
        <v>0</v>
      </c>
      <c r="AL54" s="3">
        <v>45735</v>
      </c>
      <c r="AM54" s="3">
        <v>45742</v>
      </c>
      <c r="AN54" s="3">
        <v>45743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662.93796800000007</v>
      </c>
    </row>
    <row r="55" spans="1:56" ht="28.5" customHeight="1" x14ac:dyDescent="0.45">
      <c r="A55" s="3">
        <v>45728</v>
      </c>
      <c r="B55" s="14" t="s">
        <v>562</v>
      </c>
      <c r="C55" s="9" t="s">
        <v>73</v>
      </c>
      <c r="D55" s="13" t="s">
        <v>237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45744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566</v>
      </c>
      <c r="AG55" s="1" t="s">
        <v>125</v>
      </c>
      <c r="AH55" s="1" t="s">
        <v>74</v>
      </c>
      <c r="AI55" s="1">
        <v>2</v>
      </c>
      <c r="AJ55" s="3">
        <v>45744</v>
      </c>
      <c r="AK55" s="3">
        <v>0</v>
      </c>
      <c r="AL55" s="3">
        <v>45735</v>
      </c>
      <c r="AM55" s="3">
        <v>45742</v>
      </c>
      <c r="AN55" s="3">
        <v>45743</v>
      </c>
      <c r="AO55" s="3">
        <v>45743</v>
      </c>
      <c r="AP55" s="3">
        <v>45739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45728</v>
      </c>
      <c r="B56" s="14" t="s">
        <v>562</v>
      </c>
      <c r="C56" s="9" t="s">
        <v>73</v>
      </c>
      <c r="D56" s="13" t="s">
        <v>236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45744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566</v>
      </c>
      <c r="AG56" s="1" t="s">
        <v>125</v>
      </c>
      <c r="AH56" s="1" t="s">
        <v>74</v>
      </c>
      <c r="AI56" s="1">
        <v>2</v>
      </c>
      <c r="AJ56" s="3">
        <v>45744</v>
      </c>
      <c r="AK56" s="3">
        <v>0</v>
      </c>
      <c r="AL56" s="3">
        <v>45735</v>
      </c>
      <c r="AM56" s="3">
        <v>45742</v>
      </c>
      <c r="AN56" s="3">
        <v>45743</v>
      </c>
      <c r="AO56" s="3">
        <v>45743</v>
      </c>
      <c r="AP56" s="3">
        <v>45739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331.46898400000003</v>
      </c>
    </row>
    <row r="57" spans="1:56" ht="28.5" customHeight="1" x14ac:dyDescent="0.45">
      <c r="A57" s="3">
        <v>45728</v>
      </c>
      <c r="B57" s="14" t="s">
        <v>564</v>
      </c>
      <c r="C57" s="9" t="s">
        <v>73</v>
      </c>
      <c r="D57" s="13" t="s">
        <v>290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45744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566</v>
      </c>
      <c r="AG57" s="1" t="s">
        <v>61</v>
      </c>
      <c r="AH57" s="1" t="s">
        <v>74</v>
      </c>
      <c r="AI57" s="1">
        <v>2</v>
      </c>
      <c r="AJ57" s="3">
        <v>45744</v>
      </c>
      <c r="AK57" s="3">
        <v>0</v>
      </c>
      <c r="AL57" s="3">
        <v>45735</v>
      </c>
      <c r="AM57" s="3">
        <v>45742</v>
      </c>
      <c r="AN57" s="3">
        <v>45743</v>
      </c>
      <c r="AO57" s="3">
        <v>45743</v>
      </c>
      <c r="AP57" s="3">
        <v>45739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352.51463377777782</v>
      </c>
    </row>
    <row r="58" spans="1:56" ht="28.5" customHeight="1" x14ac:dyDescent="0.45">
      <c r="A58" s="3">
        <v>45728</v>
      </c>
      <c r="B58" s="14" t="s">
        <v>567</v>
      </c>
      <c r="C58" s="9" t="s">
        <v>73</v>
      </c>
      <c r="D58" s="13" t="s">
        <v>59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45745</v>
      </c>
      <c r="U58" s="11">
        <v>20000</v>
      </c>
      <c r="V58" s="10">
        <v>0</v>
      </c>
      <c r="W58" s="10">
        <v>20000</v>
      </c>
      <c r="X58" s="10">
        <v>0</v>
      </c>
      <c r="Y58" s="10">
        <v>0</v>
      </c>
      <c r="Z58" s="9" t="s">
        <v>196</v>
      </c>
      <c r="AA58" s="8">
        <v>17602.2</v>
      </c>
      <c r="AB58" s="8">
        <v>0</v>
      </c>
      <c r="AC58" s="8">
        <v>17602.2</v>
      </c>
      <c r="AD58" s="8">
        <v>0</v>
      </c>
      <c r="AE58" s="8">
        <v>0</v>
      </c>
      <c r="AF58" s="8" t="s">
        <v>568</v>
      </c>
      <c r="AG58" s="1" t="s">
        <v>122</v>
      </c>
      <c r="AH58" s="1" t="s">
        <v>77</v>
      </c>
      <c r="AI58" s="1">
        <v>1</v>
      </c>
      <c r="AJ58" s="3">
        <v>45745</v>
      </c>
      <c r="AK58" s="3">
        <v>0</v>
      </c>
      <c r="AL58" s="3">
        <v>0</v>
      </c>
      <c r="AM58" s="3">
        <v>0</v>
      </c>
      <c r="AN58" s="3">
        <v>0</v>
      </c>
      <c r="AO58" s="3">
        <v>45744</v>
      </c>
      <c r="AP58" s="3">
        <v>45740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1325.8759360000001</v>
      </c>
    </row>
    <row r="59" spans="1:56" ht="28.5" customHeight="1" x14ac:dyDescent="0.45">
      <c r="A59" s="3">
        <v>45728</v>
      </c>
      <c r="B59" s="14" t="s">
        <v>569</v>
      </c>
      <c r="C59" s="9" t="s">
        <v>73</v>
      </c>
      <c r="D59" s="13" t="s">
        <v>59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45745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196</v>
      </c>
      <c r="AA59" s="8">
        <v>17602.2</v>
      </c>
      <c r="AB59" s="8">
        <v>0</v>
      </c>
      <c r="AC59" s="8">
        <v>17602.2</v>
      </c>
      <c r="AD59" s="8">
        <v>0</v>
      </c>
      <c r="AE59" s="8">
        <v>0</v>
      </c>
      <c r="AF59" s="8" t="s">
        <v>570</v>
      </c>
      <c r="AG59" s="1" t="s">
        <v>122</v>
      </c>
      <c r="AH59" s="1" t="s">
        <v>77</v>
      </c>
      <c r="AI59" s="1">
        <v>1</v>
      </c>
      <c r="AJ59" s="3">
        <v>45745</v>
      </c>
      <c r="AK59" s="3">
        <v>0</v>
      </c>
      <c r="AL59" s="3">
        <v>0</v>
      </c>
      <c r="AM59" s="3">
        <v>0</v>
      </c>
      <c r="AN59" s="3">
        <v>0</v>
      </c>
      <c r="AO59" s="3">
        <v>45744</v>
      </c>
      <c r="AP59" s="3">
        <v>45740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1325.8759360000001</v>
      </c>
    </row>
    <row r="60" spans="1:56" ht="28.5" customHeight="1" x14ac:dyDescent="0.45">
      <c r="A60" s="3" t="s">
        <v>146</v>
      </c>
      <c r="B60" s="14" t="s">
        <v>146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45777</v>
      </c>
      <c r="U60" s="11">
        <v>600000</v>
      </c>
      <c r="V60" s="10">
        <v>0</v>
      </c>
      <c r="W60" s="10">
        <v>600000</v>
      </c>
      <c r="X60" s="10">
        <v>0</v>
      </c>
      <c r="Y60" s="10">
        <v>630000</v>
      </c>
      <c r="Z60" s="9" t="s">
        <v>196</v>
      </c>
      <c r="AA60" s="8">
        <v>528066</v>
      </c>
      <c r="AB60" s="8">
        <v>0</v>
      </c>
      <c r="AC60" s="8">
        <v>528066</v>
      </c>
      <c r="AD60" s="8">
        <v>0</v>
      </c>
      <c r="AE60" s="8">
        <v>0</v>
      </c>
      <c r="AF60" s="8">
        <v>0</v>
      </c>
      <c r="AG60" s="1" t="s">
        <v>123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39776.278080000004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196</v>
      </c>
      <c r="AA61" s="8">
        <v>752563.9</v>
      </c>
      <c r="AB61" s="8">
        <v>15569.650000000001</v>
      </c>
      <c r="AC61" s="8">
        <v>736994.25</v>
      </c>
      <c r="AD61" s="8">
        <v>0</v>
      </c>
      <c r="AE61" s="8">
        <v>0</v>
      </c>
      <c r="AF61" s="8" t="s">
        <v>58</v>
      </c>
      <c r="AG61" s="1" t="s">
        <v>122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198</v>
      </c>
      <c r="BD61" s="56">
        <v>0</v>
      </c>
    </row>
    <row r="62" spans="1:56" ht="28.5" customHeight="1" x14ac:dyDescent="0.45">
      <c r="A62" s="3">
        <v>45717</v>
      </c>
      <c r="B62" s="14" t="s">
        <v>476</v>
      </c>
      <c r="C62" s="9" t="s">
        <v>316</v>
      </c>
      <c r="D62" s="13" t="s">
        <v>477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93</v>
      </c>
      <c r="M62" s="10">
        <v>20</v>
      </c>
      <c r="N62" s="9">
        <v>28</v>
      </c>
      <c r="O62" s="9">
        <v>50</v>
      </c>
      <c r="P62" s="10">
        <v>0</v>
      </c>
      <c r="Q62" s="10">
        <v>0</v>
      </c>
      <c r="R62" s="10">
        <v>0</v>
      </c>
      <c r="S62" s="9" t="s">
        <v>133</v>
      </c>
      <c r="T62" s="12">
        <v>45733</v>
      </c>
      <c r="U62" s="11">
        <v>15000</v>
      </c>
      <c r="V62" s="10">
        <v>15000</v>
      </c>
      <c r="W62" s="10">
        <v>0</v>
      </c>
      <c r="X62" s="10">
        <v>15800</v>
      </c>
      <c r="Y62" s="10">
        <v>0</v>
      </c>
      <c r="Z62" s="9" t="s">
        <v>318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123</v>
      </c>
      <c r="AH62" s="1" t="s">
        <v>68</v>
      </c>
      <c r="AI62" s="1">
        <v>4</v>
      </c>
      <c r="AJ62" s="3">
        <v>45733</v>
      </c>
      <c r="AK62" s="3">
        <v>45729</v>
      </c>
      <c r="AL62" s="3">
        <v>45723</v>
      </c>
      <c r="AM62" s="3">
        <v>45730</v>
      </c>
      <c r="AN62" s="3">
        <v>45731</v>
      </c>
      <c r="AO62" s="3">
        <v>45731</v>
      </c>
      <c r="AP62" s="3">
        <v>45728</v>
      </c>
      <c r="AQ62" s="3">
        <v>45732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8.5" customHeight="1" x14ac:dyDescent="0.45">
      <c r="A63" s="3" t="s">
        <v>146</v>
      </c>
      <c r="B63" s="14" t="s">
        <v>146</v>
      </c>
      <c r="C63" s="9" t="s">
        <v>316</v>
      </c>
      <c r="D63" s="13" t="s">
        <v>317</v>
      </c>
      <c r="E63" s="9">
        <v>19</v>
      </c>
      <c r="F63" s="9">
        <v>26</v>
      </c>
      <c r="G63" s="9" t="s">
        <v>60</v>
      </c>
      <c r="H63" s="9" t="s">
        <v>76</v>
      </c>
      <c r="I63" s="9">
        <v>70</v>
      </c>
      <c r="J63" s="9" t="s">
        <v>57</v>
      </c>
      <c r="K63" s="9">
        <v>5</v>
      </c>
      <c r="L63" s="9" t="s">
        <v>93</v>
      </c>
      <c r="M63" s="10">
        <v>20</v>
      </c>
      <c r="N63" s="9">
        <v>28</v>
      </c>
      <c r="O63" s="9">
        <v>50</v>
      </c>
      <c r="P63" s="10">
        <v>259.04464319999994</v>
      </c>
      <c r="Q63" s="10">
        <v>0</v>
      </c>
      <c r="R63" s="10">
        <v>259.04464319999994</v>
      </c>
      <c r="S63" s="9" t="s">
        <v>133</v>
      </c>
      <c r="T63" s="12">
        <v>45777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318</v>
      </c>
      <c r="AA63" s="8">
        <v>11525.250000000002</v>
      </c>
      <c r="AB63" s="8">
        <v>1520</v>
      </c>
      <c r="AC63" s="8">
        <v>10005.250000000002</v>
      </c>
      <c r="AD63" s="8">
        <v>0</v>
      </c>
      <c r="AE63" s="8">
        <v>11525.250000000002</v>
      </c>
      <c r="AF63" s="8">
        <v>0</v>
      </c>
      <c r="AG63" s="1" t="s">
        <v>122</v>
      </c>
      <c r="AH63" s="1" t="s">
        <v>68</v>
      </c>
      <c r="AI63" s="1">
        <v>4</v>
      </c>
      <c r="AJ63" s="3">
        <v>45777</v>
      </c>
      <c r="AK63" s="3">
        <v>45773</v>
      </c>
      <c r="AL63" s="3">
        <v>45767</v>
      </c>
      <c r="AM63" s="3">
        <v>45774</v>
      </c>
      <c r="AN63" s="3">
        <v>45775</v>
      </c>
      <c r="AO63" s="3">
        <v>45775</v>
      </c>
      <c r="AP63" s="3">
        <v>45772</v>
      </c>
      <c r="AQ63" s="3">
        <v>45776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675.91022222222273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30</v>
      </c>
      <c r="G64" s="9">
        <v>0</v>
      </c>
      <c r="H64" s="9">
        <v>0</v>
      </c>
      <c r="I64" s="9">
        <v>56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 t="s">
        <v>96</v>
      </c>
      <c r="W64" s="10">
        <v>0</v>
      </c>
      <c r="X64" s="10">
        <v>0</v>
      </c>
      <c r="Y64" s="10">
        <v>0</v>
      </c>
      <c r="Z64" s="9" t="s">
        <v>318</v>
      </c>
      <c r="AA64" s="8">
        <v>11525.250000000002</v>
      </c>
      <c r="AB64" s="8">
        <v>1520</v>
      </c>
      <c r="AC64" s="8">
        <v>10005.250000000002</v>
      </c>
      <c r="AD64" s="8">
        <v>0</v>
      </c>
      <c r="AE64" s="8">
        <v>11525.250000000002</v>
      </c>
      <c r="AF64" s="8" t="s">
        <v>58</v>
      </c>
      <c r="AG64" s="1" t="s">
        <v>125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319</v>
      </c>
      <c r="BD64" s="56">
        <v>0</v>
      </c>
    </row>
    <row r="65" spans="1:56" ht="28.5" customHeight="1" x14ac:dyDescent="0.45">
      <c r="A65" s="3">
        <v>45721</v>
      </c>
      <c r="B65" s="14" t="s">
        <v>513</v>
      </c>
      <c r="C65" s="9" t="s">
        <v>152</v>
      </c>
      <c r="D65" s="13" t="s">
        <v>484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45744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116</v>
      </c>
      <c r="AA65" s="8">
        <v>4999.0247999999992</v>
      </c>
      <c r="AB65" s="8">
        <v>4999.0247999999992</v>
      </c>
      <c r="AC65" s="8">
        <v>0</v>
      </c>
      <c r="AD65" s="8">
        <v>0</v>
      </c>
      <c r="AE65" s="8">
        <v>4999.0247999999992</v>
      </c>
      <c r="AF65" s="8">
        <v>0</v>
      </c>
      <c r="AG65" s="1" t="s">
        <v>125</v>
      </c>
      <c r="AH65" s="1" t="s">
        <v>75</v>
      </c>
      <c r="AI65" s="1">
        <v>4</v>
      </c>
      <c r="AJ65" s="3">
        <v>45744</v>
      </c>
      <c r="AK65" s="3">
        <v>45740</v>
      </c>
      <c r="AL65" s="3">
        <v>45733</v>
      </c>
      <c r="AM65" s="3">
        <v>45741</v>
      </c>
      <c r="AN65" s="3">
        <v>45742</v>
      </c>
      <c r="AO65" s="3">
        <v>45743</v>
      </c>
      <c r="AP65" s="3">
        <v>45739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238</v>
      </c>
      <c r="BD65" s="56">
        <v>0</v>
      </c>
    </row>
    <row r="66" spans="1:56" ht="28.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116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122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239</v>
      </c>
      <c r="BD66" s="56">
        <v>0</v>
      </c>
    </row>
    <row r="67" spans="1:56" ht="28.5" customHeight="1" x14ac:dyDescent="0.45">
      <c r="A67" s="3" t="s">
        <v>146</v>
      </c>
      <c r="B67" s="14" t="s">
        <v>146</v>
      </c>
      <c r="C67" s="9" t="s">
        <v>195</v>
      </c>
      <c r="D67" s="13" t="s">
        <v>59</v>
      </c>
      <c r="E67" s="9">
        <v>20</v>
      </c>
      <c r="F67" s="9">
        <v>30</v>
      </c>
      <c r="G67" s="9" t="s">
        <v>60</v>
      </c>
      <c r="H67" s="9">
        <v>0</v>
      </c>
      <c r="I67" s="9">
        <v>53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45746</v>
      </c>
      <c r="U67" s="11">
        <v>10000</v>
      </c>
      <c r="V67" s="10">
        <v>0</v>
      </c>
      <c r="W67" s="10">
        <v>10000</v>
      </c>
      <c r="X67" s="10">
        <v>0</v>
      </c>
      <c r="Y67" s="10">
        <v>0</v>
      </c>
      <c r="Z67" s="9" t="s">
        <v>151</v>
      </c>
      <c r="AA67" s="8">
        <v>8801.1</v>
      </c>
      <c r="AB67" s="8">
        <v>8801.1</v>
      </c>
      <c r="AC67" s="8">
        <v>0</v>
      </c>
      <c r="AD67" s="8">
        <v>0</v>
      </c>
      <c r="AE67" s="8">
        <v>0</v>
      </c>
      <c r="AF67" s="8">
        <v>0</v>
      </c>
      <c r="AG67" s="1" t="s">
        <v>125</v>
      </c>
      <c r="AH67" s="1" t="s">
        <v>77</v>
      </c>
      <c r="AI67" s="1">
        <v>1</v>
      </c>
      <c r="AJ67" s="3">
        <v>45746</v>
      </c>
      <c r="AK67" s="3">
        <v>0</v>
      </c>
      <c r="AL67" s="3">
        <v>0</v>
      </c>
      <c r="AM67" s="3">
        <v>0</v>
      </c>
      <c r="AN67" s="3">
        <v>0</v>
      </c>
      <c r="AO67" s="3">
        <v>45745</v>
      </c>
      <c r="AP67" s="3">
        <v>45741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8.5" customHeight="1" x14ac:dyDescent="0.45">
      <c r="A68" s="3" t="s">
        <v>146</v>
      </c>
      <c r="B68" s="14" t="s">
        <v>146</v>
      </c>
      <c r="C68" s="9" t="s">
        <v>195</v>
      </c>
      <c r="D68" s="13" t="s">
        <v>59</v>
      </c>
      <c r="E68" s="9">
        <v>20</v>
      </c>
      <c r="F68" s="9">
        <v>30</v>
      </c>
      <c r="G68" s="9" t="s">
        <v>60</v>
      </c>
      <c r="H68" s="9">
        <v>0</v>
      </c>
      <c r="I68" s="9">
        <v>53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45777</v>
      </c>
      <c r="U68" s="11">
        <v>10000</v>
      </c>
      <c r="V68" s="10">
        <v>0</v>
      </c>
      <c r="W68" s="10">
        <v>10000</v>
      </c>
      <c r="X68" s="10">
        <v>0</v>
      </c>
      <c r="Y68" s="10">
        <v>0</v>
      </c>
      <c r="Z68" s="9" t="s">
        <v>151</v>
      </c>
      <c r="AA68" s="8">
        <v>8801.1</v>
      </c>
      <c r="AB68" s="8">
        <v>0</v>
      </c>
      <c r="AC68" s="8">
        <v>8801.1</v>
      </c>
      <c r="AD68" s="8">
        <v>0</v>
      </c>
      <c r="AE68" s="8">
        <v>0</v>
      </c>
      <c r="AF68" s="8">
        <v>0</v>
      </c>
      <c r="AG68" s="1" t="s">
        <v>122</v>
      </c>
      <c r="AH68" s="1" t="s">
        <v>77</v>
      </c>
      <c r="AI68" s="1">
        <v>1</v>
      </c>
      <c r="AJ68" s="3">
        <v>45777</v>
      </c>
      <c r="AK68" s="3">
        <v>0</v>
      </c>
      <c r="AL68" s="3">
        <v>0</v>
      </c>
      <c r="AM68" s="3">
        <v>0</v>
      </c>
      <c r="AN68" s="3">
        <v>0</v>
      </c>
      <c r="AO68" s="3">
        <v>45776</v>
      </c>
      <c r="AP68" s="3">
        <v>45772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540.28975000000003</v>
      </c>
    </row>
    <row r="69" spans="1:56" ht="28.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65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151</v>
      </c>
      <c r="AA69" s="8">
        <v>17602.2</v>
      </c>
      <c r="AB69" s="8">
        <v>8801.1</v>
      </c>
      <c r="AC69" s="8">
        <v>8801.1</v>
      </c>
      <c r="AD69" s="8">
        <v>0</v>
      </c>
      <c r="AE69" s="8">
        <v>0</v>
      </c>
      <c r="AF69" s="8" t="s">
        <v>58</v>
      </c>
      <c r="AG69" s="1" t="s">
        <v>124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8.5" customHeight="1" x14ac:dyDescent="0.45">
      <c r="A70" s="3" t="s">
        <v>146</v>
      </c>
      <c r="B70" s="14" t="s">
        <v>146</v>
      </c>
      <c r="C70" s="9" t="s">
        <v>86</v>
      </c>
      <c r="D70" s="13" t="s">
        <v>59</v>
      </c>
      <c r="E70" s="9">
        <v>20</v>
      </c>
      <c r="F70" s="9">
        <v>38</v>
      </c>
      <c r="G70" s="9" t="s">
        <v>60</v>
      </c>
      <c r="H70" s="9">
        <v>0</v>
      </c>
      <c r="I70" s="9">
        <v>72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 t="s">
        <v>63</v>
      </c>
      <c r="U70" s="11">
        <v>50000</v>
      </c>
      <c r="V70" s="10">
        <v>0</v>
      </c>
      <c r="W70" s="10">
        <v>50000</v>
      </c>
      <c r="X70" s="10">
        <v>0</v>
      </c>
      <c r="Y70" s="10">
        <v>0</v>
      </c>
      <c r="Z70" s="9" t="s">
        <v>79</v>
      </c>
      <c r="AA70" s="8">
        <v>55181.5</v>
      </c>
      <c r="AB70" s="8">
        <v>14387</v>
      </c>
      <c r="AC70" s="8">
        <v>40794.5</v>
      </c>
      <c r="AD70" s="8">
        <v>0</v>
      </c>
      <c r="AE70" s="8">
        <v>0</v>
      </c>
      <c r="AF70" s="8">
        <v>0</v>
      </c>
      <c r="AG70" s="1" t="s">
        <v>122</v>
      </c>
      <c r="AH70" s="1" t="s">
        <v>77</v>
      </c>
      <c r="AI70" s="1">
        <v>1</v>
      </c>
      <c r="AJ70" s="3" t="s">
        <v>63</v>
      </c>
      <c r="AK70" s="3">
        <v>0</v>
      </c>
      <c r="AL70" s="3">
        <v>0</v>
      </c>
      <c r="AM70" s="3">
        <v>0</v>
      </c>
      <c r="AN70" s="3">
        <v>0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2937.2039999999997</v>
      </c>
    </row>
    <row r="71" spans="1:56" ht="28.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70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79</v>
      </c>
      <c r="AA71" s="8">
        <v>55181.5</v>
      </c>
      <c r="AB71" s="8">
        <v>14387</v>
      </c>
      <c r="AC71" s="8">
        <v>40794.5</v>
      </c>
      <c r="AD71" s="8">
        <v>0</v>
      </c>
      <c r="AE71" s="8">
        <v>0</v>
      </c>
      <c r="AF71" s="8" t="s">
        <v>58</v>
      </c>
      <c r="AG71" s="1" t="s">
        <v>122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45">
      <c r="A72" s="3">
        <v>45674</v>
      </c>
      <c r="B72" s="14" t="s">
        <v>326</v>
      </c>
      <c r="C72" s="9" t="s">
        <v>132</v>
      </c>
      <c r="D72" s="13" t="s">
        <v>302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114</v>
      </c>
      <c r="T72" s="12">
        <v>45734</v>
      </c>
      <c r="U72" s="11">
        <v>5000</v>
      </c>
      <c r="V72" s="10">
        <v>3600</v>
      </c>
      <c r="W72" s="10">
        <v>1400</v>
      </c>
      <c r="X72" s="10">
        <v>5500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45734</v>
      </c>
      <c r="AK72" s="3">
        <v>45730</v>
      </c>
      <c r="AL72" s="3">
        <v>45723</v>
      </c>
      <c r="AM72" s="3">
        <v>45731</v>
      </c>
      <c r="AN72" s="3">
        <v>45732</v>
      </c>
      <c r="AO72" s="3">
        <v>45733</v>
      </c>
      <c r="AP72" s="3">
        <v>45729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45674</v>
      </c>
      <c r="B73" s="14" t="s">
        <v>326</v>
      </c>
      <c r="C73" s="9" t="s">
        <v>132</v>
      </c>
      <c r="D73" s="13">
        <v>551</v>
      </c>
      <c r="E73" s="9">
        <v>20</v>
      </c>
      <c r="F73" s="9">
        <v>39</v>
      </c>
      <c r="G73" s="9" t="s">
        <v>60</v>
      </c>
      <c r="H73" s="9" t="s">
        <v>76</v>
      </c>
      <c r="I73" s="9">
        <v>102</v>
      </c>
      <c r="J73" s="9" t="s">
        <v>78</v>
      </c>
      <c r="K73" s="9">
        <v>0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114</v>
      </c>
      <c r="T73" s="12">
        <v>45734</v>
      </c>
      <c r="U73" s="11">
        <v>2300</v>
      </c>
      <c r="V73" s="10">
        <v>2318</v>
      </c>
      <c r="W73" s="10">
        <v>0</v>
      </c>
      <c r="X73" s="10">
        <v>5835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45734</v>
      </c>
      <c r="AK73" s="3">
        <v>45730</v>
      </c>
      <c r="AL73" s="3">
        <v>45723</v>
      </c>
      <c r="AM73" s="3">
        <v>45731</v>
      </c>
      <c r="AN73" s="3">
        <v>45732</v>
      </c>
      <c r="AO73" s="3">
        <v>45733</v>
      </c>
      <c r="AP73" s="3">
        <v>45729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45660</v>
      </c>
      <c r="B74" s="14" t="s">
        <v>326</v>
      </c>
      <c r="C74" s="9" t="s">
        <v>132</v>
      </c>
      <c r="D74" s="13">
        <v>575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114</v>
      </c>
      <c r="T74" s="12">
        <v>45734</v>
      </c>
      <c r="U74" s="11">
        <v>2500</v>
      </c>
      <c r="V74" s="10">
        <v>2313</v>
      </c>
      <c r="W74" s="10">
        <v>187</v>
      </c>
      <c r="X74" s="10">
        <v>2700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45734</v>
      </c>
      <c r="AK74" s="3">
        <v>45730</v>
      </c>
      <c r="AL74" s="3">
        <v>45723</v>
      </c>
      <c r="AM74" s="3">
        <v>45731</v>
      </c>
      <c r="AN74" s="3">
        <v>45732</v>
      </c>
      <c r="AO74" s="3">
        <v>45733</v>
      </c>
      <c r="AP74" s="3">
        <v>45729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45674</v>
      </c>
      <c r="B75" s="14" t="s">
        <v>326</v>
      </c>
      <c r="C75" s="9" t="s">
        <v>132</v>
      </c>
      <c r="D75" s="13" t="s">
        <v>359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114</v>
      </c>
      <c r="T75" s="12">
        <v>45735</v>
      </c>
      <c r="U75" s="11">
        <v>2500</v>
      </c>
      <c r="V75" s="10">
        <v>2500</v>
      </c>
      <c r="W75" s="10">
        <v>0</v>
      </c>
      <c r="X75" s="10">
        <v>2700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45735</v>
      </c>
      <c r="AK75" s="3">
        <v>45731</v>
      </c>
      <c r="AL75" s="3">
        <v>45724</v>
      </c>
      <c r="AM75" s="3">
        <v>45732</v>
      </c>
      <c r="AN75" s="3">
        <v>45733</v>
      </c>
      <c r="AO75" s="3">
        <v>45734</v>
      </c>
      <c r="AP75" s="3">
        <v>45730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45674</v>
      </c>
      <c r="B76" s="14" t="s">
        <v>326</v>
      </c>
      <c r="C76" s="9" t="s">
        <v>132</v>
      </c>
      <c r="D76" s="13">
        <v>915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114</v>
      </c>
      <c r="T76" s="12">
        <v>45735</v>
      </c>
      <c r="U76" s="11">
        <v>2500</v>
      </c>
      <c r="V76" s="10">
        <v>1780</v>
      </c>
      <c r="W76" s="10">
        <v>720</v>
      </c>
      <c r="X76" s="10">
        <v>2772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45735</v>
      </c>
      <c r="AK76" s="3">
        <v>45731</v>
      </c>
      <c r="AL76" s="3">
        <v>45724</v>
      </c>
      <c r="AM76" s="3">
        <v>45732</v>
      </c>
      <c r="AN76" s="3">
        <v>45733</v>
      </c>
      <c r="AO76" s="3">
        <v>45734</v>
      </c>
      <c r="AP76" s="3">
        <v>45730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45674</v>
      </c>
      <c r="B77" s="14" t="s">
        <v>326</v>
      </c>
      <c r="C77" s="9" t="s">
        <v>132</v>
      </c>
      <c r="D77" s="13">
        <v>966</v>
      </c>
      <c r="E77" s="9">
        <v>20</v>
      </c>
      <c r="F77" s="9">
        <v>39</v>
      </c>
      <c r="G77" s="9" t="s">
        <v>60</v>
      </c>
      <c r="H77" s="9" t="s">
        <v>76</v>
      </c>
      <c r="I77" s="9">
        <v>102</v>
      </c>
      <c r="J77" s="9" t="s">
        <v>78</v>
      </c>
      <c r="K77" s="9">
        <v>0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114</v>
      </c>
      <c r="T77" s="12">
        <v>45735</v>
      </c>
      <c r="U77" s="11">
        <v>2500</v>
      </c>
      <c r="V77" s="10">
        <v>1875</v>
      </c>
      <c r="W77" s="10">
        <v>625</v>
      </c>
      <c r="X77" s="10">
        <v>5400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45735</v>
      </c>
      <c r="AK77" s="3">
        <v>45731</v>
      </c>
      <c r="AL77" s="3">
        <v>45724</v>
      </c>
      <c r="AM77" s="3">
        <v>45732</v>
      </c>
      <c r="AN77" s="3">
        <v>45733</v>
      </c>
      <c r="AO77" s="3">
        <v>45734</v>
      </c>
      <c r="AP77" s="3">
        <v>45730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391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45674</v>
      </c>
      <c r="B78" s="14" t="s">
        <v>326</v>
      </c>
      <c r="C78" s="9" t="s">
        <v>132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114</v>
      </c>
      <c r="T78" s="12">
        <v>45736</v>
      </c>
      <c r="U78" s="11">
        <v>2500</v>
      </c>
      <c r="V78" s="10">
        <v>2424</v>
      </c>
      <c r="W78" s="10">
        <v>76</v>
      </c>
      <c r="X78" s="10">
        <v>2750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45736</v>
      </c>
      <c r="AK78" s="3">
        <v>45732</v>
      </c>
      <c r="AL78" s="3">
        <v>45725</v>
      </c>
      <c r="AM78" s="3">
        <v>45733</v>
      </c>
      <c r="AN78" s="3">
        <v>45734</v>
      </c>
      <c r="AO78" s="3">
        <v>45735</v>
      </c>
      <c r="AP78" s="3">
        <v>45731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45724</v>
      </c>
      <c r="B79" s="14" t="s">
        <v>582</v>
      </c>
      <c r="C79" s="9" t="s">
        <v>546</v>
      </c>
      <c r="D79" s="13" t="s">
        <v>547</v>
      </c>
      <c r="E79" s="9">
        <v>20</v>
      </c>
      <c r="F79" s="9">
        <v>30</v>
      </c>
      <c r="G79" s="9" t="s">
        <v>60</v>
      </c>
      <c r="H79" s="9" t="s">
        <v>66</v>
      </c>
      <c r="I79" s="9">
        <v>80</v>
      </c>
      <c r="J79" s="9" t="s">
        <v>57</v>
      </c>
      <c r="K79" s="9">
        <v>5</v>
      </c>
      <c r="L79" s="9" t="s">
        <v>252</v>
      </c>
      <c r="M79" s="10">
        <v>21</v>
      </c>
      <c r="N79" s="9">
        <v>33</v>
      </c>
      <c r="O79" s="9">
        <v>40</v>
      </c>
      <c r="P79" s="10">
        <v>85.484732256000001</v>
      </c>
      <c r="Q79" s="10">
        <v>0</v>
      </c>
      <c r="R79" s="10">
        <v>85.484732256000001</v>
      </c>
      <c r="S79" s="9" t="s">
        <v>71</v>
      </c>
      <c r="T79" s="12">
        <v>45736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4400.55</v>
      </c>
      <c r="AB79" s="8">
        <v>4400.55</v>
      </c>
      <c r="AC79" s="8">
        <v>0</v>
      </c>
      <c r="AD79" s="8">
        <v>4400.55</v>
      </c>
      <c r="AE79" s="8">
        <v>0</v>
      </c>
      <c r="AF79" s="8">
        <v>0</v>
      </c>
      <c r="AG79" s="1" t="s">
        <v>123</v>
      </c>
      <c r="AH79" s="1" t="s">
        <v>68</v>
      </c>
      <c r="AI79" s="1">
        <v>4</v>
      </c>
      <c r="AJ79" s="3">
        <v>45736</v>
      </c>
      <c r="AK79" s="3">
        <v>45732</v>
      </c>
      <c r="AL79" s="3">
        <v>45726</v>
      </c>
      <c r="AM79" s="3">
        <v>45733</v>
      </c>
      <c r="AN79" s="3">
        <v>45734</v>
      </c>
      <c r="AO79" s="3">
        <v>45734</v>
      </c>
      <c r="AP79" s="3">
        <v>45731</v>
      </c>
      <c r="AQ79" s="3">
        <v>45735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45660</v>
      </c>
      <c r="B80" s="14" t="s">
        <v>326</v>
      </c>
      <c r="C80" s="9" t="s">
        <v>132</v>
      </c>
      <c r="D80" s="13">
        <v>917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78</v>
      </c>
      <c r="K80" s="9">
        <v>0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114</v>
      </c>
      <c r="T80" s="12">
        <v>45736</v>
      </c>
      <c r="U80" s="11">
        <v>2367</v>
      </c>
      <c r="V80" s="10">
        <v>2367</v>
      </c>
      <c r="W80" s="10">
        <v>0</v>
      </c>
      <c r="X80" s="10">
        <v>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45736</v>
      </c>
      <c r="AK80" s="3">
        <v>45732</v>
      </c>
      <c r="AL80" s="3">
        <v>45725</v>
      </c>
      <c r="AM80" s="3">
        <v>45733</v>
      </c>
      <c r="AN80" s="3">
        <v>45734</v>
      </c>
      <c r="AO80" s="3">
        <v>45735</v>
      </c>
      <c r="AP80" s="3">
        <v>45731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45674</v>
      </c>
      <c r="B81" s="14" t="s">
        <v>326</v>
      </c>
      <c r="C81" s="9" t="s">
        <v>132</v>
      </c>
      <c r="D81" s="13">
        <v>918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114</v>
      </c>
      <c r="T81" s="12">
        <v>45737</v>
      </c>
      <c r="U81" s="11">
        <v>2300</v>
      </c>
      <c r="V81" s="10">
        <v>2084</v>
      </c>
      <c r="W81" s="10">
        <v>216</v>
      </c>
      <c r="X81" s="10">
        <v>5403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45737</v>
      </c>
      <c r="AK81" s="3">
        <v>45733</v>
      </c>
      <c r="AL81" s="3">
        <v>45726</v>
      </c>
      <c r="AM81" s="3">
        <v>45734</v>
      </c>
      <c r="AN81" s="3">
        <v>45735</v>
      </c>
      <c r="AO81" s="3">
        <v>45736</v>
      </c>
      <c r="AP81" s="3">
        <v>45732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45729</v>
      </c>
      <c r="B82" s="14" t="s">
        <v>609</v>
      </c>
      <c r="C82" s="9" t="s">
        <v>297</v>
      </c>
      <c r="D82" s="13" t="s">
        <v>584</v>
      </c>
      <c r="E82" s="9">
        <v>20</v>
      </c>
      <c r="F82" s="9">
        <v>30</v>
      </c>
      <c r="G82" s="9" t="s">
        <v>60</v>
      </c>
      <c r="H82" s="9" t="s">
        <v>66</v>
      </c>
      <c r="I82" s="9">
        <v>80</v>
      </c>
      <c r="J82" s="9" t="s">
        <v>57</v>
      </c>
      <c r="K82" s="9">
        <v>5</v>
      </c>
      <c r="L82" s="9" t="s">
        <v>251</v>
      </c>
      <c r="M82" s="10">
        <v>21</v>
      </c>
      <c r="N82" s="9">
        <v>33</v>
      </c>
      <c r="O82" s="9">
        <v>40</v>
      </c>
      <c r="P82" s="10">
        <v>170.969464512</v>
      </c>
      <c r="Q82" s="10">
        <v>0</v>
      </c>
      <c r="R82" s="10">
        <v>170.969464512</v>
      </c>
      <c r="S82" s="9" t="s">
        <v>71</v>
      </c>
      <c r="T82" s="12">
        <v>45743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8801.1</v>
      </c>
      <c r="AB82" s="8">
        <v>8801.1</v>
      </c>
      <c r="AC82" s="8">
        <v>0</v>
      </c>
      <c r="AD82" s="8">
        <v>0</v>
      </c>
      <c r="AE82" s="8">
        <v>8801.1</v>
      </c>
      <c r="AF82" s="8">
        <v>0</v>
      </c>
      <c r="AG82" s="1" t="s">
        <v>123</v>
      </c>
      <c r="AH82" s="1" t="s">
        <v>68</v>
      </c>
      <c r="AI82" s="1">
        <v>4</v>
      </c>
      <c r="AJ82" s="3">
        <v>45743</v>
      </c>
      <c r="AK82" s="3">
        <v>45739</v>
      </c>
      <c r="AL82" s="3">
        <v>45733</v>
      </c>
      <c r="AM82" s="3">
        <v>45740</v>
      </c>
      <c r="AN82" s="3">
        <v>45741</v>
      </c>
      <c r="AO82" s="3">
        <v>45741</v>
      </c>
      <c r="AP82" s="3">
        <v>45738</v>
      </c>
      <c r="AQ82" s="3">
        <v>45742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45674</v>
      </c>
      <c r="B83" s="14" t="s">
        <v>326</v>
      </c>
      <c r="C83" s="9" t="s">
        <v>132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>
        <v>45737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45737</v>
      </c>
      <c r="AK83" s="3">
        <v>45733</v>
      </c>
      <c r="AL83" s="3">
        <v>45726</v>
      </c>
      <c r="AM83" s="3">
        <v>45734</v>
      </c>
      <c r="AN83" s="3">
        <v>45735</v>
      </c>
      <c r="AO83" s="3">
        <v>45736</v>
      </c>
      <c r="AP83" s="3">
        <v>45732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45727</v>
      </c>
      <c r="B84" s="14" t="s">
        <v>585</v>
      </c>
      <c r="C84" s="9" t="s">
        <v>548</v>
      </c>
      <c r="D84" s="13" t="s">
        <v>549</v>
      </c>
      <c r="E84" s="9">
        <v>20</v>
      </c>
      <c r="F84" s="9">
        <v>34</v>
      </c>
      <c r="G84" s="9" t="s">
        <v>60</v>
      </c>
      <c r="H84" s="9" t="s">
        <v>66</v>
      </c>
      <c r="I84" s="9">
        <v>90</v>
      </c>
      <c r="J84" s="9" t="s">
        <v>57</v>
      </c>
      <c r="K84" s="9">
        <v>5</v>
      </c>
      <c r="L84" s="9" t="s">
        <v>252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>
        <v>45738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4959.3500000000004</v>
      </c>
      <c r="AB84" s="8">
        <v>4959.3500000000004</v>
      </c>
      <c r="AC84" s="8">
        <v>0</v>
      </c>
      <c r="AD84" s="8">
        <v>0</v>
      </c>
      <c r="AE84" s="8">
        <v>4959.3500000000004</v>
      </c>
      <c r="AF84" s="8" t="s">
        <v>351</v>
      </c>
      <c r="AG84" s="1" t="s">
        <v>123</v>
      </c>
      <c r="AH84" s="1" t="s">
        <v>75</v>
      </c>
      <c r="AI84" s="1">
        <v>4</v>
      </c>
      <c r="AJ84" s="3">
        <v>45738</v>
      </c>
      <c r="AK84" s="3">
        <v>45734</v>
      </c>
      <c r="AL84" s="3">
        <v>45727</v>
      </c>
      <c r="AM84" s="3">
        <v>45735</v>
      </c>
      <c r="AN84" s="3">
        <v>45736</v>
      </c>
      <c r="AO84" s="3">
        <v>45737</v>
      </c>
      <c r="AP84" s="3">
        <v>45733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45701</v>
      </c>
      <c r="B85" s="14" t="s">
        <v>410</v>
      </c>
      <c r="C85" s="9" t="s">
        <v>80</v>
      </c>
      <c r="D85" s="13" t="s">
        <v>411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45738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3310.89</v>
      </c>
      <c r="AB85" s="8">
        <v>3310.89</v>
      </c>
      <c r="AC85" s="8">
        <v>0</v>
      </c>
      <c r="AD85" s="8">
        <v>0</v>
      </c>
      <c r="AE85" s="8">
        <v>3310.89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45738</v>
      </c>
      <c r="AK85" s="3">
        <v>45734</v>
      </c>
      <c r="AL85" s="3">
        <v>45727</v>
      </c>
      <c r="AM85" s="3">
        <v>45735</v>
      </c>
      <c r="AN85" s="3">
        <v>45736</v>
      </c>
      <c r="AO85" s="3">
        <v>45737</v>
      </c>
      <c r="AP85" s="3">
        <v>45733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45727</v>
      </c>
      <c r="B86" s="14" t="s">
        <v>586</v>
      </c>
      <c r="C86" s="9" t="s">
        <v>155</v>
      </c>
      <c r="D86" s="13" t="s">
        <v>550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45740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5378.4500000000007</v>
      </c>
      <c r="AC86" s="8">
        <v>0</v>
      </c>
      <c r="AD86" s="8">
        <v>0</v>
      </c>
      <c r="AE86" s="8">
        <v>5378.4500000000007</v>
      </c>
      <c r="AF86" s="8" t="s">
        <v>610</v>
      </c>
      <c r="AG86" s="1" t="s">
        <v>123</v>
      </c>
      <c r="AH86" s="1" t="s">
        <v>75</v>
      </c>
      <c r="AI86" s="1">
        <v>4</v>
      </c>
      <c r="AJ86" s="3">
        <v>45740</v>
      </c>
      <c r="AK86" s="3">
        <v>45736</v>
      </c>
      <c r="AL86" s="3">
        <v>45729</v>
      </c>
      <c r="AM86" s="3">
        <v>45737</v>
      </c>
      <c r="AN86" s="3">
        <v>45738</v>
      </c>
      <c r="AO86" s="3">
        <v>45739</v>
      </c>
      <c r="AP86" s="3">
        <v>45735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45726</v>
      </c>
      <c r="B87" s="14" t="s">
        <v>587</v>
      </c>
      <c r="C87" s="9" t="s">
        <v>155</v>
      </c>
      <c r="D87" s="13" t="s">
        <v>543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45740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10756.900000000001</v>
      </c>
      <c r="AB87" s="8">
        <v>10756.900000000001</v>
      </c>
      <c r="AC87" s="8">
        <v>0</v>
      </c>
      <c r="AD87" s="8">
        <v>0</v>
      </c>
      <c r="AE87" s="8">
        <v>10756.900000000001</v>
      </c>
      <c r="AF87" s="8" t="s">
        <v>610</v>
      </c>
      <c r="AG87" s="1" t="s">
        <v>122</v>
      </c>
      <c r="AH87" s="1" t="s">
        <v>75</v>
      </c>
      <c r="AI87" s="1">
        <v>4</v>
      </c>
      <c r="AJ87" s="3">
        <v>45740</v>
      </c>
      <c r="AK87" s="3">
        <v>45736</v>
      </c>
      <c r="AL87" s="3">
        <v>45729</v>
      </c>
      <c r="AM87" s="3">
        <v>45737</v>
      </c>
      <c r="AN87" s="3">
        <v>45738</v>
      </c>
      <c r="AO87" s="3">
        <v>45739</v>
      </c>
      <c r="AP87" s="3">
        <v>45735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45726</v>
      </c>
      <c r="B88" s="14" t="s">
        <v>587</v>
      </c>
      <c r="C88" s="9" t="s">
        <v>155</v>
      </c>
      <c r="D88" s="13" t="s">
        <v>544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45740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10756.900000000001</v>
      </c>
      <c r="AB88" s="8">
        <v>8453</v>
      </c>
      <c r="AC88" s="8">
        <v>2303.9000000000015</v>
      </c>
      <c r="AD88" s="8">
        <v>0</v>
      </c>
      <c r="AE88" s="8">
        <v>10756.900000000001</v>
      </c>
      <c r="AF88" s="8" t="s">
        <v>610</v>
      </c>
      <c r="AG88" s="1" t="s">
        <v>123</v>
      </c>
      <c r="AH88" s="1" t="s">
        <v>75</v>
      </c>
      <c r="AI88" s="1">
        <v>4</v>
      </c>
      <c r="AJ88" s="3">
        <v>45740</v>
      </c>
      <c r="AK88" s="3">
        <v>45736</v>
      </c>
      <c r="AL88" s="3">
        <v>45729</v>
      </c>
      <c r="AM88" s="3">
        <v>45737</v>
      </c>
      <c r="AN88" s="3">
        <v>45738</v>
      </c>
      <c r="AO88" s="3">
        <v>45739</v>
      </c>
      <c r="AP88" s="3">
        <v>45735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174.07244444444453</v>
      </c>
    </row>
    <row r="89" spans="1:56" ht="28.5" customHeight="1" x14ac:dyDescent="0.45">
      <c r="A89" s="3">
        <v>45726</v>
      </c>
      <c r="B89" s="14" t="s">
        <v>587</v>
      </c>
      <c r="C89" s="9" t="s">
        <v>155</v>
      </c>
      <c r="D89" s="13" t="s">
        <v>545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45740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 t="s">
        <v>610</v>
      </c>
      <c r="AG89" s="1" t="s">
        <v>123</v>
      </c>
      <c r="AH89" s="1" t="s">
        <v>75</v>
      </c>
      <c r="AI89" s="1">
        <v>4</v>
      </c>
      <c r="AJ89" s="3">
        <v>45740</v>
      </c>
      <c r="AK89" s="3">
        <v>45736</v>
      </c>
      <c r="AL89" s="3">
        <v>45729</v>
      </c>
      <c r="AM89" s="3">
        <v>45737</v>
      </c>
      <c r="AN89" s="3">
        <v>45738</v>
      </c>
      <c r="AO89" s="3">
        <v>45739</v>
      </c>
      <c r="AP89" s="3">
        <v>45735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812.74355555555564</v>
      </c>
    </row>
    <row r="90" spans="1:56" ht="28.5" customHeight="1" x14ac:dyDescent="0.45">
      <c r="A90" s="3">
        <v>45674</v>
      </c>
      <c r="B90" s="14" t="s">
        <v>326</v>
      </c>
      <c r="C90" s="9" t="s">
        <v>132</v>
      </c>
      <c r="D90" s="13" t="s">
        <v>359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45741</v>
      </c>
      <c r="U90" s="11">
        <v>2500</v>
      </c>
      <c r="V90" s="10">
        <v>1700</v>
      </c>
      <c r="W90" s="10">
        <v>800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45741</v>
      </c>
      <c r="AK90" s="3">
        <v>45737</v>
      </c>
      <c r="AL90" s="3">
        <v>45730</v>
      </c>
      <c r="AM90" s="3">
        <v>45738</v>
      </c>
      <c r="AN90" s="3">
        <v>45739</v>
      </c>
      <c r="AO90" s="3">
        <v>45740</v>
      </c>
      <c r="AP90" s="3">
        <v>45736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45721</v>
      </c>
      <c r="B91" s="14" t="s">
        <v>514</v>
      </c>
      <c r="C91" s="9" t="s">
        <v>152</v>
      </c>
      <c r="D91" s="13" t="s">
        <v>488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45741</v>
      </c>
      <c r="U91" s="11">
        <v>10000</v>
      </c>
      <c r="V91" s="10">
        <v>340</v>
      </c>
      <c r="W91" s="10">
        <v>9660</v>
      </c>
      <c r="X91" s="10">
        <v>0</v>
      </c>
      <c r="Y91" s="10">
        <v>10143</v>
      </c>
      <c r="Z91" s="9" t="s">
        <v>81</v>
      </c>
      <c r="AA91" s="8">
        <v>10121.265000000001</v>
      </c>
      <c r="AB91" s="8">
        <v>10121.265000000001</v>
      </c>
      <c r="AC91" s="8">
        <v>0</v>
      </c>
      <c r="AD91" s="8">
        <v>0</v>
      </c>
      <c r="AE91" s="8">
        <v>10121.265000000001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45741</v>
      </c>
      <c r="AK91" s="3">
        <v>45737</v>
      </c>
      <c r="AL91" s="3">
        <v>45730</v>
      </c>
      <c r="AM91" s="3">
        <v>45738</v>
      </c>
      <c r="AN91" s="3">
        <v>45739</v>
      </c>
      <c r="AO91" s="3">
        <v>45740</v>
      </c>
      <c r="AP91" s="3">
        <v>45736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45721</v>
      </c>
      <c r="B92" s="14" t="s">
        <v>514</v>
      </c>
      <c r="C92" s="9" t="s">
        <v>152</v>
      </c>
      <c r="D92" s="13" t="s">
        <v>357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45741</v>
      </c>
      <c r="U92" s="11">
        <v>5040</v>
      </c>
      <c r="V92" s="10">
        <v>342</v>
      </c>
      <c r="W92" s="10">
        <v>4698</v>
      </c>
      <c r="X92" s="10">
        <v>0</v>
      </c>
      <c r="Y92" s="10">
        <v>4932.9000000000005</v>
      </c>
      <c r="Z92" s="9" t="s">
        <v>81</v>
      </c>
      <c r="AA92" s="8">
        <v>4922.3295000000007</v>
      </c>
      <c r="AB92" s="8">
        <v>4922.3295000000007</v>
      </c>
      <c r="AC92" s="8">
        <v>0</v>
      </c>
      <c r="AD92" s="8">
        <v>0</v>
      </c>
      <c r="AE92" s="8">
        <v>4922.3295000000007</v>
      </c>
      <c r="AF92" s="8">
        <v>0</v>
      </c>
      <c r="AG92" s="1" t="s">
        <v>122</v>
      </c>
      <c r="AH92" s="1" t="s">
        <v>75</v>
      </c>
      <c r="AI92" s="1">
        <v>4</v>
      </c>
      <c r="AJ92" s="3">
        <v>45741</v>
      </c>
      <c r="AK92" s="3">
        <v>45737</v>
      </c>
      <c r="AL92" s="3">
        <v>45730</v>
      </c>
      <c r="AM92" s="3">
        <v>45738</v>
      </c>
      <c r="AN92" s="3">
        <v>45739</v>
      </c>
      <c r="AO92" s="3">
        <v>45740</v>
      </c>
      <c r="AP92" s="3">
        <v>45736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45674</v>
      </c>
      <c r="B93" s="14" t="s">
        <v>326</v>
      </c>
      <c r="C93" s="9" t="s">
        <v>132</v>
      </c>
      <c r="D93" s="13" t="s">
        <v>362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114</v>
      </c>
      <c r="T93" s="12">
        <v>45741</v>
      </c>
      <c r="U93" s="11">
        <v>2500</v>
      </c>
      <c r="V93" s="10">
        <v>2235</v>
      </c>
      <c r="W93" s="10">
        <v>265</v>
      </c>
      <c r="X93" s="10">
        <v>2700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>
        <v>45741</v>
      </c>
      <c r="AK93" s="3">
        <v>45737</v>
      </c>
      <c r="AL93" s="3">
        <v>45730</v>
      </c>
      <c r="AM93" s="3">
        <v>45738</v>
      </c>
      <c r="AN93" s="3">
        <v>45739</v>
      </c>
      <c r="AO93" s="3">
        <v>45740</v>
      </c>
      <c r="AP93" s="3">
        <v>45736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45674</v>
      </c>
      <c r="B94" s="14" t="s">
        <v>326</v>
      </c>
      <c r="C94" s="9" t="s">
        <v>132</v>
      </c>
      <c r="D94" s="13">
        <v>956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114</v>
      </c>
      <c r="T94" s="12">
        <v>45742</v>
      </c>
      <c r="U94" s="11">
        <v>2500</v>
      </c>
      <c r="V94" s="10">
        <v>2172</v>
      </c>
      <c r="W94" s="10">
        <v>328</v>
      </c>
      <c r="X94" s="10">
        <v>2650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>
        <v>45742</v>
      </c>
      <c r="AK94" s="3">
        <v>45738</v>
      </c>
      <c r="AL94" s="3">
        <v>45731</v>
      </c>
      <c r="AM94" s="3">
        <v>45739</v>
      </c>
      <c r="AN94" s="3">
        <v>45740</v>
      </c>
      <c r="AO94" s="3">
        <v>45741</v>
      </c>
      <c r="AP94" s="3">
        <v>45737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45674</v>
      </c>
      <c r="B95" s="14" t="s">
        <v>326</v>
      </c>
      <c r="C95" s="9" t="s">
        <v>132</v>
      </c>
      <c r="D95" s="13">
        <v>957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114</v>
      </c>
      <c r="T95" s="12">
        <v>45742</v>
      </c>
      <c r="U95" s="11">
        <v>2500</v>
      </c>
      <c r="V95" s="10">
        <v>2225</v>
      </c>
      <c r="W95" s="10">
        <v>275</v>
      </c>
      <c r="X95" s="10">
        <v>2700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45742</v>
      </c>
      <c r="AK95" s="3">
        <v>45738</v>
      </c>
      <c r="AL95" s="3">
        <v>45731</v>
      </c>
      <c r="AM95" s="3">
        <v>45739</v>
      </c>
      <c r="AN95" s="3">
        <v>45740</v>
      </c>
      <c r="AO95" s="3">
        <v>45741</v>
      </c>
      <c r="AP95" s="3">
        <v>45737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45674</v>
      </c>
      <c r="B96" s="14" t="s">
        <v>326</v>
      </c>
      <c r="C96" s="9" t="s">
        <v>132</v>
      </c>
      <c r="D96" s="13" t="s">
        <v>361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114</v>
      </c>
      <c r="T96" s="12">
        <v>45742</v>
      </c>
      <c r="U96" s="11">
        <v>2500</v>
      </c>
      <c r="V96" s="10">
        <v>3047</v>
      </c>
      <c r="W96" s="10">
        <v>0</v>
      </c>
      <c r="X96" s="10">
        <v>2700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380</v>
      </c>
      <c r="AG96" s="1" t="s">
        <v>122</v>
      </c>
      <c r="AH96" s="1" t="s">
        <v>75</v>
      </c>
      <c r="AI96" s="1">
        <v>4</v>
      </c>
      <c r="AJ96" s="3">
        <v>45742</v>
      </c>
      <c r="AK96" s="3">
        <v>45738</v>
      </c>
      <c r="AL96" s="3">
        <v>45731</v>
      </c>
      <c r="AM96" s="3">
        <v>45739</v>
      </c>
      <c r="AN96" s="3">
        <v>45740</v>
      </c>
      <c r="AO96" s="3">
        <v>45741</v>
      </c>
      <c r="AP96" s="3">
        <v>45737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45674</v>
      </c>
      <c r="B97" s="14" t="s">
        <v>326</v>
      </c>
      <c r="C97" s="9" t="s">
        <v>132</v>
      </c>
      <c r="D97" s="13">
        <v>937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78</v>
      </c>
      <c r="K97" s="9">
        <v>0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114</v>
      </c>
      <c r="T97" s="12">
        <v>45742</v>
      </c>
      <c r="U97" s="11">
        <v>2500</v>
      </c>
      <c r="V97" s="10">
        <v>2404</v>
      </c>
      <c r="W97" s="10">
        <v>96</v>
      </c>
      <c r="X97" s="10">
        <v>2700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45742</v>
      </c>
      <c r="AK97" s="3">
        <v>45738</v>
      </c>
      <c r="AL97" s="3">
        <v>45731</v>
      </c>
      <c r="AM97" s="3">
        <v>45739</v>
      </c>
      <c r="AN97" s="3">
        <v>45740</v>
      </c>
      <c r="AO97" s="3">
        <v>45741</v>
      </c>
      <c r="AP97" s="3">
        <v>45737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45721</v>
      </c>
      <c r="B98" s="14" t="s">
        <v>515</v>
      </c>
      <c r="C98" s="9" t="s">
        <v>152</v>
      </c>
      <c r="D98" s="13" t="s">
        <v>161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>
        <v>45742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20955</v>
      </c>
      <c r="AB98" s="8">
        <v>20955</v>
      </c>
      <c r="AC98" s="8">
        <v>0</v>
      </c>
      <c r="AD98" s="8">
        <v>0</v>
      </c>
      <c r="AE98" s="8">
        <v>20955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45742</v>
      </c>
      <c r="AK98" s="3">
        <v>45738</v>
      </c>
      <c r="AL98" s="3">
        <v>45731</v>
      </c>
      <c r="AM98" s="3">
        <v>45739</v>
      </c>
      <c r="AN98" s="3">
        <v>45740</v>
      </c>
      <c r="AO98" s="3">
        <v>45741</v>
      </c>
      <c r="AP98" s="3">
        <v>45737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45673</v>
      </c>
      <c r="B99" s="14" t="s">
        <v>326</v>
      </c>
      <c r="C99" s="9" t="s">
        <v>132</v>
      </c>
      <c r="D99" s="13" t="s">
        <v>354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114</v>
      </c>
      <c r="T99" s="12">
        <v>45742</v>
      </c>
      <c r="U99" s="11">
        <v>2500</v>
      </c>
      <c r="V99" s="10">
        <v>2400</v>
      </c>
      <c r="W99" s="10">
        <v>100</v>
      </c>
      <c r="X99" s="10">
        <v>2820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45742</v>
      </c>
      <c r="AK99" s="3">
        <v>45738</v>
      </c>
      <c r="AL99" s="3">
        <v>45731</v>
      </c>
      <c r="AM99" s="3">
        <v>45739</v>
      </c>
      <c r="AN99" s="3">
        <v>45740</v>
      </c>
      <c r="AO99" s="3">
        <v>45741</v>
      </c>
      <c r="AP99" s="3">
        <v>45737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45721</v>
      </c>
      <c r="B100" s="14" t="s">
        <v>516</v>
      </c>
      <c r="C100" s="9" t="s">
        <v>152</v>
      </c>
      <c r="D100" s="13" t="s">
        <v>356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45743</v>
      </c>
      <c r="U100" s="11">
        <v>10000</v>
      </c>
      <c r="V100" s="10">
        <v>554</v>
      </c>
      <c r="W100" s="10">
        <v>9446</v>
      </c>
      <c r="X100" s="10">
        <v>0</v>
      </c>
      <c r="Y100" s="10">
        <v>9918.3000000000011</v>
      </c>
      <c r="Z100" s="9" t="s">
        <v>81</v>
      </c>
      <c r="AA100" s="8">
        <v>9897.0465000000022</v>
      </c>
      <c r="AB100" s="8">
        <v>9897.0465000000022</v>
      </c>
      <c r="AC100" s="8">
        <v>0</v>
      </c>
      <c r="AD100" s="8">
        <v>0</v>
      </c>
      <c r="AE100" s="8">
        <v>9897.0465000000022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45743</v>
      </c>
      <c r="AK100" s="3">
        <v>45739</v>
      </c>
      <c r="AL100" s="3">
        <v>45732</v>
      </c>
      <c r="AM100" s="3">
        <v>45740</v>
      </c>
      <c r="AN100" s="3">
        <v>45741</v>
      </c>
      <c r="AO100" s="3">
        <v>45742</v>
      </c>
      <c r="AP100" s="3">
        <v>45738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45721</v>
      </c>
      <c r="B101" s="14" t="s">
        <v>516</v>
      </c>
      <c r="C101" s="9" t="s">
        <v>152</v>
      </c>
      <c r="D101" s="13" t="s">
        <v>131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45743</v>
      </c>
      <c r="U101" s="11">
        <v>5040</v>
      </c>
      <c r="V101" s="10">
        <v>0</v>
      </c>
      <c r="W101" s="10">
        <v>5040</v>
      </c>
      <c r="X101" s="10">
        <v>0</v>
      </c>
      <c r="Y101" s="10">
        <v>5292</v>
      </c>
      <c r="Z101" s="9" t="s">
        <v>81</v>
      </c>
      <c r="AA101" s="8">
        <v>5280.6600000000008</v>
      </c>
      <c r="AB101" s="8">
        <v>0</v>
      </c>
      <c r="AC101" s="8">
        <v>5280.6600000000008</v>
      </c>
      <c r="AD101" s="8">
        <v>0</v>
      </c>
      <c r="AE101" s="8">
        <v>5280.6600000000008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45743</v>
      </c>
      <c r="AK101" s="3">
        <v>45739</v>
      </c>
      <c r="AL101" s="3">
        <v>45732</v>
      </c>
      <c r="AM101" s="3">
        <v>45740</v>
      </c>
      <c r="AN101" s="3">
        <v>45741</v>
      </c>
      <c r="AO101" s="3">
        <v>45742</v>
      </c>
      <c r="AP101" s="3">
        <v>45738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398.98320000000001</v>
      </c>
    </row>
    <row r="102" spans="1:56" ht="28.5" customHeight="1" x14ac:dyDescent="0.45">
      <c r="A102" s="3">
        <v>45611</v>
      </c>
      <c r="B102" s="14" t="s">
        <v>249</v>
      </c>
      <c r="C102" s="9" t="s">
        <v>152</v>
      </c>
      <c r="D102" s="13" t="s">
        <v>131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>
        <v>45743</v>
      </c>
      <c r="U102" s="11">
        <v>67</v>
      </c>
      <c r="V102" s="10">
        <v>0</v>
      </c>
      <c r="W102" s="10">
        <v>67</v>
      </c>
      <c r="X102" s="10">
        <v>0</v>
      </c>
      <c r="Y102" s="10">
        <v>70.350000000000009</v>
      </c>
      <c r="Z102" s="9" t="s">
        <v>81</v>
      </c>
      <c r="AA102" s="8">
        <v>70.199250000000006</v>
      </c>
      <c r="AB102" s="8">
        <v>70.199250000000006</v>
      </c>
      <c r="AC102" s="8">
        <v>0</v>
      </c>
      <c r="AD102" s="8">
        <v>0</v>
      </c>
      <c r="AE102" s="8">
        <v>70.199250000000006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45743</v>
      </c>
      <c r="AK102" s="3">
        <v>45739</v>
      </c>
      <c r="AL102" s="3">
        <v>45732</v>
      </c>
      <c r="AM102" s="3">
        <v>45740</v>
      </c>
      <c r="AN102" s="3">
        <v>45741</v>
      </c>
      <c r="AO102" s="3">
        <v>45742</v>
      </c>
      <c r="AP102" s="3">
        <v>45738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45731</v>
      </c>
      <c r="B103" s="14" t="s">
        <v>611</v>
      </c>
      <c r="C103" s="9" t="s">
        <v>111</v>
      </c>
      <c r="D103" s="13" t="s">
        <v>608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45744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45744</v>
      </c>
      <c r="AK103" s="3">
        <v>45740</v>
      </c>
      <c r="AL103" s="3">
        <v>45733</v>
      </c>
      <c r="AM103" s="3">
        <v>45741</v>
      </c>
      <c r="AN103" s="3">
        <v>45742</v>
      </c>
      <c r="AO103" s="3">
        <v>45743</v>
      </c>
      <c r="AP103" s="3">
        <v>45739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250.15613333333337</v>
      </c>
    </row>
    <row r="104" spans="1:56" ht="28.5" customHeight="1" x14ac:dyDescent="0.45">
      <c r="A104" s="3">
        <v>45721</v>
      </c>
      <c r="B104" s="14" t="s">
        <v>517</v>
      </c>
      <c r="C104" s="9" t="s">
        <v>152</v>
      </c>
      <c r="D104" s="13" t="s">
        <v>141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45744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81</v>
      </c>
      <c r="AA104" s="8">
        <v>20955</v>
      </c>
      <c r="AB104" s="8">
        <v>20955</v>
      </c>
      <c r="AC104" s="8">
        <v>0</v>
      </c>
      <c r="AD104" s="8">
        <v>0</v>
      </c>
      <c r="AE104" s="8">
        <v>20955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45744</v>
      </c>
      <c r="AK104" s="3">
        <v>45740</v>
      </c>
      <c r="AL104" s="3">
        <v>45733</v>
      </c>
      <c r="AM104" s="3">
        <v>45741</v>
      </c>
      <c r="AN104" s="3">
        <v>45742</v>
      </c>
      <c r="AO104" s="3">
        <v>45743</v>
      </c>
      <c r="AP104" s="3">
        <v>45739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145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45611</v>
      </c>
      <c r="B105" s="14" t="s">
        <v>244</v>
      </c>
      <c r="C105" s="9" t="s">
        <v>152</v>
      </c>
      <c r="D105" s="13" t="s">
        <v>141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>
        <v>45744</v>
      </c>
      <c r="U105" s="11">
        <v>1945</v>
      </c>
      <c r="V105" s="10">
        <v>0</v>
      </c>
      <c r="W105" s="10">
        <v>1945</v>
      </c>
      <c r="X105" s="10">
        <v>0</v>
      </c>
      <c r="Y105" s="10">
        <v>2042.25</v>
      </c>
      <c r="Z105" s="9" t="s">
        <v>81</v>
      </c>
      <c r="AA105" s="8">
        <v>2037.8737500000002</v>
      </c>
      <c r="AB105" s="8">
        <v>0</v>
      </c>
      <c r="AC105" s="8">
        <v>2037.8737500000002</v>
      </c>
      <c r="AD105" s="8">
        <v>0</v>
      </c>
      <c r="AE105" s="8">
        <v>2037.8737500000002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45744</v>
      </c>
      <c r="AK105" s="3">
        <v>45740</v>
      </c>
      <c r="AL105" s="3">
        <v>45733</v>
      </c>
      <c r="AM105" s="3">
        <v>45741</v>
      </c>
      <c r="AN105" s="3">
        <v>45742</v>
      </c>
      <c r="AO105" s="3">
        <v>45743</v>
      </c>
      <c r="AP105" s="3">
        <v>45739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145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153.97268333333332</v>
      </c>
    </row>
    <row r="106" spans="1:56" ht="28.5" customHeight="1" x14ac:dyDescent="0.45">
      <c r="A106" s="3">
        <v>45721</v>
      </c>
      <c r="B106" s="14" t="s">
        <v>513</v>
      </c>
      <c r="C106" s="9" t="s">
        <v>152</v>
      </c>
      <c r="D106" s="13" t="s">
        <v>358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45744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81</v>
      </c>
      <c r="AA106" s="8">
        <v>10477.5</v>
      </c>
      <c r="AB106" s="8">
        <v>0</v>
      </c>
      <c r="AC106" s="8">
        <v>10477.5</v>
      </c>
      <c r="AD106" s="8">
        <v>0</v>
      </c>
      <c r="AE106" s="8">
        <v>10477.5</v>
      </c>
      <c r="AF106" s="8">
        <v>0</v>
      </c>
      <c r="AG106" s="1" t="s">
        <v>124</v>
      </c>
      <c r="AH106" s="1" t="s">
        <v>75</v>
      </c>
      <c r="AI106" s="1">
        <v>4</v>
      </c>
      <c r="AJ106" s="3">
        <v>45744</v>
      </c>
      <c r="AK106" s="3">
        <v>45740</v>
      </c>
      <c r="AL106" s="3">
        <v>45733</v>
      </c>
      <c r="AM106" s="3">
        <v>45741</v>
      </c>
      <c r="AN106" s="3">
        <v>45742</v>
      </c>
      <c r="AO106" s="3">
        <v>45743</v>
      </c>
      <c r="AP106" s="3">
        <v>45739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791.63333333333321</v>
      </c>
    </row>
    <row r="107" spans="1:56" ht="28.5" customHeight="1" x14ac:dyDescent="0.45">
      <c r="A107" s="3">
        <v>45674</v>
      </c>
      <c r="B107" s="14" t="s">
        <v>369</v>
      </c>
      <c r="C107" s="9" t="s">
        <v>152</v>
      </c>
      <c r="D107" s="13" t="s">
        <v>358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252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45744</v>
      </c>
      <c r="U107" s="11">
        <v>940</v>
      </c>
      <c r="V107" s="10">
        <v>0</v>
      </c>
      <c r="W107" s="10">
        <v>940</v>
      </c>
      <c r="X107" s="10">
        <v>0</v>
      </c>
      <c r="Y107" s="10">
        <v>987</v>
      </c>
      <c r="Z107" s="9" t="s">
        <v>81</v>
      </c>
      <c r="AA107" s="8">
        <v>984.8850000000001</v>
      </c>
      <c r="AB107" s="8">
        <v>0</v>
      </c>
      <c r="AC107" s="8">
        <v>984.8850000000001</v>
      </c>
      <c r="AD107" s="8">
        <v>0</v>
      </c>
      <c r="AE107" s="8">
        <v>984.8850000000001</v>
      </c>
      <c r="AF107" s="8" t="s">
        <v>299</v>
      </c>
      <c r="AG107" s="1" t="s">
        <v>123</v>
      </c>
      <c r="AH107" s="1" t="s">
        <v>75</v>
      </c>
      <c r="AI107" s="1">
        <v>4</v>
      </c>
      <c r="AJ107" s="3">
        <v>45744</v>
      </c>
      <c r="AK107" s="3">
        <v>45740</v>
      </c>
      <c r="AL107" s="3">
        <v>45733</v>
      </c>
      <c r="AM107" s="3">
        <v>45741</v>
      </c>
      <c r="AN107" s="3">
        <v>45742</v>
      </c>
      <c r="AO107" s="3">
        <v>45743</v>
      </c>
      <c r="AP107" s="3">
        <v>45739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74.413533333333319</v>
      </c>
    </row>
    <row r="108" spans="1:56" ht="28.5" customHeight="1" x14ac:dyDescent="0.45">
      <c r="A108" s="3">
        <v>45721</v>
      </c>
      <c r="B108" s="14" t="s">
        <v>518</v>
      </c>
      <c r="C108" s="9" t="s">
        <v>152</v>
      </c>
      <c r="D108" s="13" t="s">
        <v>162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45744</v>
      </c>
      <c r="U108" s="11">
        <v>5040</v>
      </c>
      <c r="V108" s="10">
        <v>418</v>
      </c>
      <c r="W108" s="10">
        <v>4622</v>
      </c>
      <c r="X108" s="10">
        <v>0</v>
      </c>
      <c r="Y108" s="10">
        <v>4853.1000000000004</v>
      </c>
      <c r="Z108" s="9" t="s">
        <v>81</v>
      </c>
      <c r="AA108" s="8">
        <v>4842.7004999999999</v>
      </c>
      <c r="AB108" s="8">
        <v>0</v>
      </c>
      <c r="AC108" s="8">
        <v>4842.7004999999999</v>
      </c>
      <c r="AD108" s="8">
        <v>0</v>
      </c>
      <c r="AE108" s="8">
        <v>4842.7004999999999</v>
      </c>
      <c r="AF108" s="8">
        <v>0</v>
      </c>
      <c r="AG108" s="1" t="s">
        <v>122</v>
      </c>
      <c r="AH108" s="1" t="s">
        <v>75</v>
      </c>
      <c r="AI108" s="1">
        <v>4</v>
      </c>
      <c r="AJ108" s="3">
        <v>45744</v>
      </c>
      <c r="AK108" s="3">
        <v>45740</v>
      </c>
      <c r="AL108" s="3">
        <v>45733</v>
      </c>
      <c r="AM108" s="3">
        <v>45741</v>
      </c>
      <c r="AN108" s="3">
        <v>45742</v>
      </c>
      <c r="AO108" s="3">
        <v>45743</v>
      </c>
      <c r="AP108" s="3">
        <v>45739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365.8929266666666</v>
      </c>
    </row>
    <row r="109" spans="1:56" ht="28.5" customHeight="1" x14ac:dyDescent="0.45">
      <c r="A109" s="3">
        <v>45720</v>
      </c>
      <c r="B109" s="14" t="s">
        <v>502</v>
      </c>
      <c r="C109" s="9" t="s">
        <v>111</v>
      </c>
      <c r="D109" s="13" t="s">
        <v>487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45747</v>
      </c>
      <c r="U109" s="11">
        <v>5000</v>
      </c>
      <c r="V109" s="10">
        <v>0</v>
      </c>
      <c r="W109" s="10">
        <v>5000</v>
      </c>
      <c r="X109" s="10">
        <v>5230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45747</v>
      </c>
      <c r="AK109" s="3">
        <v>45743</v>
      </c>
      <c r="AL109" s="3">
        <v>45736</v>
      </c>
      <c r="AM109" s="3">
        <v>45744</v>
      </c>
      <c r="AN109" s="3">
        <v>45745</v>
      </c>
      <c r="AO109" s="3">
        <v>45746</v>
      </c>
      <c r="AP109" s="3">
        <v>45742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45706</v>
      </c>
      <c r="B110" s="14" t="s">
        <v>424</v>
      </c>
      <c r="C110" s="9" t="s">
        <v>111</v>
      </c>
      <c r="D110" s="13" t="s">
        <v>425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45747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81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123</v>
      </c>
      <c r="AH110" s="1" t="s">
        <v>75</v>
      </c>
      <c r="AI110" s="1">
        <v>4</v>
      </c>
      <c r="AJ110" s="3">
        <v>45747</v>
      </c>
      <c r="AK110" s="3">
        <v>45743</v>
      </c>
      <c r="AL110" s="3">
        <v>45736</v>
      </c>
      <c r="AM110" s="3">
        <v>45744</v>
      </c>
      <c r="AN110" s="3">
        <v>45745</v>
      </c>
      <c r="AO110" s="3">
        <v>45746</v>
      </c>
      <c r="AP110" s="3">
        <v>45742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250.15613333333337</v>
      </c>
    </row>
    <row r="111" spans="1:56" ht="28.5" customHeight="1" x14ac:dyDescent="0.45">
      <c r="A111" s="3">
        <v>45667</v>
      </c>
      <c r="B111" s="14" t="s">
        <v>339</v>
      </c>
      <c r="C111" s="9" t="s">
        <v>111</v>
      </c>
      <c r="D111" s="13" t="s">
        <v>333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45747</v>
      </c>
      <c r="U111" s="11">
        <v>2500</v>
      </c>
      <c r="V111" s="10">
        <v>2432</v>
      </c>
      <c r="W111" s="10">
        <v>68</v>
      </c>
      <c r="X111" s="10">
        <v>0</v>
      </c>
      <c r="Y111" s="10">
        <v>71.400000000000006</v>
      </c>
      <c r="Z111" s="9" t="s">
        <v>81</v>
      </c>
      <c r="AA111" s="8">
        <v>75.046839999999989</v>
      </c>
      <c r="AB111" s="8">
        <v>75.046839999999989</v>
      </c>
      <c r="AC111" s="8">
        <v>0</v>
      </c>
      <c r="AD111" s="8">
        <v>0</v>
      </c>
      <c r="AE111" s="8">
        <v>75.046839999999989</v>
      </c>
      <c r="AF111" s="8">
        <v>0</v>
      </c>
      <c r="AG111" s="1" t="s">
        <v>123</v>
      </c>
      <c r="AH111" s="1" t="s">
        <v>75</v>
      </c>
      <c r="AI111" s="1">
        <v>4</v>
      </c>
      <c r="AJ111" s="3">
        <v>45747</v>
      </c>
      <c r="AK111" s="3">
        <v>45743</v>
      </c>
      <c r="AL111" s="3">
        <v>45736</v>
      </c>
      <c r="AM111" s="3">
        <v>45744</v>
      </c>
      <c r="AN111" s="3">
        <v>45745</v>
      </c>
      <c r="AO111" s="3">
        <v>45746</v>
      </c>
      <c r="AP111" s="3">
        <v>45742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45667</v>
      </c>
      <c r="B112" s="14" t="s">
        <v>341</v>
      </c>
      <c r="C112" s="9" t="s">
        <v>111</v>
      </c>
      <c r="D112" s="13" t="s">
        <v>335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45747</v>
      </c>
      <c r="U112" s="11">
        <v>12000</v>
      </c>
      <c r="V112" s="10">
        <v>0</v>
      </c>
      <c r="W112" s="10">
        <v>12000</v>
      </c>
      <c r="X112" s="10">
        <v>0</v>
      </c>
      <c r="Y112" s="10">
        <v>12600</v>
      </c>
      <c r="Z112" s="9" t="s">
        <v>81</v>
      </c>
      <c r="AA112" s="8">
        <v>13243.56</v>
      </c>
      <c r="AB112" s="8">
        <v>0</v>
      </c>
      <c r="AC112" s="8">
        <v>13243.56</v>
      </c>
      <c r="AD112" s="8">
        <v>0</v>
      </c>
      <c r="AE112" s="8">
        <v>13243.56</v>
      </c>
      <c r="AF112" s="8">
        <v>0</v>
      </c>
      <c r="AG112" s="1" t="s">
        <v>123</v>
      </c>
      <c r="AH112" s="1" t="s">
        <v>75</v>
      </c>
      <c r="AI112" s="1">
        <v>4</v>
      </c>
      <c r="AJ112" s="3">
        <v>45747</v>
      </c>
      <c r="AK112" s="3">
        <v>45743</v>
      </c>
      <c r="AL112" s="3">
        <v>45736</v>
      </c>
      <c r="AM112" s="3">
        <v>45744</v>
      </c>
      <c r="AN112" s="3">
        <v>45745</v>
      </c>
      <c r="AO112" s="3">
        <v>45746</v>
      </c>
      <c r="AP112" s="3">
        <v>45742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1000.6245333333335</v>
      </c>
    </row>
    <row r="113" spans="1:56" ht="28.5" customHeight="1" x14ac:dyDescent="0.45">
      <c r="A113" s="3">
        <v>45721</v>
      </c>
      <c r="B113" s="14" t="s">
        <v>517</v>
      </c>
      <c r="C113" s="9" t="s">
        <v>152</v>
      </c>
      <c r="D113" s="13" t="s">
        <v>141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>
        <v>45748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20955</v>
      </c>
      <c r="AB113" s="8">
        <v>0</v>
      </c>
      <c r="AC113" s="8">
        <v>20955</v>
      </c>
      <c r="AD113" s="8">
        <v>0</v>
      </c>
      <c r="AE113" s="8">
        <v>20955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45748</v>
      </c>
      <c r="AK113" s="3">
        <v>45744</v>
      </c>
      <c r="AL113" s="3">
        <v>45737</v>
      </c>
      <c r="AM113" s="3">
        <v>45745</v>
      </c>
      <c r="AN113" s="3">
        <v>45746</v>
      </c>
      <c r="AO113" s="3">
        <v>45747</v>
      </c>
      <c r="AP113" s="3">
        <v>45743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145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1583.2666666666664</v>
      </c>
    </row>
    <row r="114" spans="1:56" ht="28.5" customHeight="1" x14ac:dyDescent="0.45">
      <c r="A114" s="3">
        <v>45674</v>
      </c>
      <c r="B114" s="14" t="s">
        <v>368</v>
      </c>
      <c r="C114" s="9" t="s">
        <v>152</v>
      </c>
      <c r="D114" s="13" t="s">
        <v>161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252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45748</v>
      </c>
      <c r="U114" s="11">
        <v>811</v>
      </c>
      <c r="V114" s="10">
        <v>0</v>
      </c>
      <c r="W114" s="10">
        <v>811</v>
      </c>
      <c r="X114" s="10">
        <v>0</v>
      </c>
      <c r="Y114" s="10">
        <v>851.55000000000007</v>
      </c>
      <c r="Z114" s="9" t="s">
        <v>81</v>
      </c>
      <c r="AA114" s="8">
        <v>849.72525000000007</v>
      </c>
      <c r="AB114" s="8">
        <v>849.72525000000007</v>
      </c>
      <c r="AC114" s="8">
        <v>0</v>
      </c>
      <c r="AD114" s="8">
        <v>849.72525000000007</v>
      </c>
      <c r="AE114" s="8">
        <v>0</v>
      </c>
      <c r="AF114" s="8" t="s">
        <v>299</v>
      </c>
      <c r="AG114" s="1" t="s">
        <v>122</v>
      </c>
      <c r="AH114" s="1" t="s">
        <v>75</v>
      </c>
      <c r="AI114" s="1">
        <v>4</v>
      </c>
      <c r="AJ114" s="3">
        <v>45748</v>
      </c>
      <c r="AK114" s="3">
        <v>45744</v>
      </c>
      <c r="AL114" s="3">
        <v>45737</v>
      </c>
      <c r="AM114" s="3">
        <v>45745</v>
      </c>
      <c r="AN114" s="3">
        <v>45746</v>
      </c>
      <c r="AO114" s="3">
        <v>45747</v>
      </c>
      <c r="AP114" s="3">
        <v>45743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45721</v>
      </c>
      <c r="B115" s="14" t="s">
        <v>515</v>
      </c>
      <c r="C115" s="9" t="s">
        <v>152</v>
      </c>
      <c r="D115" s="13" t="s">
        <v>161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>
        <v>45748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81</v>
      </c>
      <c r="AA115" s="8">
        <v>10477.5</v>
      </c>
      <c r="AB115" s="8">
        <v>0</v>
      </c>
      <c r="AC115" s="8">
        <v>10477.5</v>
      </c>
      <c r="AD115" s="8">
        <v>0</v>
      </c>
      <c r="AE115" s="8">
        <v>10477.5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45748</v>
      </c>
      <c r="AK115" s="3">
        <v>45744</v>
      </c>
      <c r="AL115" s="3">
        <v>45737</v>
      </c>
      <c r="AM115" s="3">
        <v>45745</v>
      </c>
      <c r="AN115" s="3">
        <v>45746</v>
      </c>
      <c r="AO115" s="3">
        <v>45747</v>
      </c>
      <c r="AP115" s="3">
        <v>45743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791.63333333333321</v>
      </c>
    </row>
    <row r="116" spans="1:56" ht="28.5" customHeight="1" x14ac:dyDescent="0.45">
      <c r="A116" s="3">
        <v>45721</v>
      </c>
      <c r="B116" s="14" t="s">
        <v>518</v>
      </c>
      <c r="C116" s="9" t="s">
        <v>152</v>
      </c>
      <c r="D116" s="13" t="s">
        <v>489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>
        <v>45748</v>
      </c>
      <c r="U116" s="11">
        <v>5040</v>
      </c>
      <c r="V116" s="10">
        <v>0</v>
      </c>
      <c r="W116" s="10">
        <v>5040</v>
      </c>
      <c r="X116" s="10">
        <v>0</v>
      </c>
      <c r="Y116" s="10">
        <v>5292</v>
      </c>
      <c r="Z116" s="9" t="s">
        <v>81</v>
      </c>
      <c r="AA116" s="8">
        <v>5280.6600000000008</v>
      </c>
      <c r="AB116" s="8">
        <v>0</v>
      </c>
      <c r="AC116" s="8">
        <v>5280.6600000000008</v>
      </c>
      <c r="AD116" s="8">
        <v>0</v>
      </c>
      <c r="AE116" s="8">
        <v>5280.6600000000008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45748</v>
      </c>
      <c r="AK116" s="3">
        <v>45744</v>
      </c>
      <c r="AL116" s="3">
        <v>45737</v>
      </c>
      <c r="AM116" s="3">
        <v>45745</v>
      </c>
      <c r="AN116" s="3">
        <v>45746</v>
      </c>
      <c r="AO116" s="3">
        <v>45747</v>
      </c>
      <c r="AP116" s="3">
        <v>45743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145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398.98320000000001</v>
      </c>
    </row>
    <row r="117" spans="1:56" ht="28.5" customHeight="1" x14ac:dyDescent="0.45">
      <c r="A117" s="3">
        <v>45611</v>
      </c>
      <c r="B117" s="14" t="s">
        <v>246</v>
      </c>
      <c r="C117" s="9" t="s">
        <v>152</v>
      </c>
      <c r="D117" s="13" t="s">
        <v>489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45748</v>
      </c>
      <c r="U117" s="11">
        <v>640</v>
      </c>
      <c r="V117" s="10">
        <v>225</v>
      </c>
      <c r="W117" s="10">
        <v>415</v>
      </c>
      <c r="X117" s="10">
        <v>0</v>
      </c>
      <c r="Y117" s="10">
        <v>435.75</v>
      </c>
      <c r="Z117" s="9" t="s">
        <v>81</v>
      </c>
      <c r="AA117" s="8">
        <v>434.81625000000008</v>
      </c>
      <c r="AB117" s="8">
        <v>0</v>
      </c>
      <c r="AC117" s="8">
        <v>434.81625000000008</v>
      </c>
      <c r="AD117" s="8">
        <v>0</v>
      </c>
      <c r="AE117" s="8">
        <v>434.81625000000008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45748</v>
      </c>
      <c r="AK117" s="3">
        <v>45744</v>
      </c>
      <c r="AL117" s="3">
        <v>45737</v>
      </c>
      <c r="AM117" s="3">
        <v>45745</v>
      </c>
      <c r="AN117" s="3">
        <v>45746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32.852783333333335</v>
      </c>
    </row>
    <row r="118" spans="1:56" ht="28.5" customHeight="1" x14ac:dyDescent="0.45">
      <c r="A118" s="3">
        <v>45721</v>
      </c>
      <c r="B118" s="14" t="s">
        <v>519</v>
      </c>
      <c r="C118" s="9" t="s">
        <v>152</v>
      </c>
      <c r="D118" s="13" t="s">
        <v>415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45748</v>
      </c>
      <c r="U118" s="11">
        <v>10080</v>
      </c>
      <c r="V118" s="10">
        <v>0</v>
      </c>
      <c r="W118" s="10">
        <v>10080</v>
      </c>
      <c r="X118" s="10">
        <v>0</v>
      </c>
      <c r="Y118" s="10">
        <v>10584</v>
      </c>
      <c r="Z118" s="9" t="s">
        <v>81</v>
      </c>
      <c r="AA118" s="8">
        <v>10279.684800000001</v>
      </c>
      <c r="AB118" s="8">
        <v>0</v>
      </c>
      <c r="AC118" s="8">
        <v>10279.684800000001</v>
      </c>
      <c r="AD118" s="8">
        <v>0</v>
      </c>
      <c r="AE118" s="8">
        <v>10279.684800000001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45748</v>
      </c>
      <c r="AK118" s="3">
        <v>45744</v>
      </c>
      <c r="AL118" s="3">
        <v>45737</v>
      </c>
      <c r="AM118" s="3">
        <v>45745</v>
      </c>
      <c r="AN118" s="3">
        <v>45746</v>
      </c>
      <c r="AO118" s="3">
        <v>45747</v>
      </c>
      <c r="AP118" s="3">
        <v>45743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145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776.68729599999983</v>
      </c>
    </row>
    <row r="119" spans="1:56" ht="28.5" customHeight="1" x14ac:dyDescent="0.45">
      <c r="A119" s="3" t="s">
        <v>146</v>
      </c>
      <c r="B119" s="14" t="s">
        <v>146</v>
      </c>
      <c r="C119" s="9" t="s">
        <v>155</v>
      </c>
      <c r="D119" s="13" t="s">
        <v>61</v>
      </c>
      <c r="E119" s="9">
        <v>20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45777</v>
      </c>
      <c r="U119" s="11">
        <v>70000</v>
      </c>
      <c r="V119" s="10">
        <v>0</v>
      </c>
      <c r="W119" s="10">
        <v>70000</v>
      </c>
      <c r="X119" s="10">
        <v>0</v>
      </c>
      <c r="Y119" s="10">
        <v>73500</v>
      </c>
      <c r="Z119" s="9" t="s">
        <v>81</v>
      </c>
      <c r="AA119" s="8">
        <v>75298.3</v>
      </c>
      <c r="AB119" s="8">
        <v>0</v>
      </c>
      <c r="AC119" s="8">
        <v>75298.3</v>
      </c>
      <c r="AD119" s="8">
        <v>0</v>
      </c>
      <c r="AE119" s="8">
        <v>75298.3</v>
      </c>
      <c r="AF119" s="8" t="s">
        <v>610</v>
      </c>
      <c r="AG119" s="1" t="s">
        <v>124</v>
      </c>
      <c r="AH119" s="1" t="s">
        <v>75</v>
      </c>
      <c r="AI119" s="1">
        <v>4</v>
      </c>
      <c r="AJ119" s="3">
        <v>45777</v>
      </c>
      <c r="AK119" s="3">
        <v>45773</v>
      </c>
      <c r="AL119" s="3">
        <v>45766</v>
      </c>
      <c r="AM119" s="3">
        <v>45774</v>
      </c>
      <c r="AN119" s="3">
        <v>45775</v>
      </c>
      <c r="AO119" s="3">
        <v>45776</v>
      </c>
      <c r="AP119" s="3">
        <v>45772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5689.2048888888894</v>
      </c>
    </row>
    <row r="120" spans="1:56" ht="28.5" customHeight="1" x14ac:dyDescent="0.45">
      <c r="A120" s="3" t="s">
        <v>146</v>
      </c>
      <c r="B120" s="14" t="s">
        <v>146</v>
      </c>
      <c r="C120" s="9" t="s">
        <v>152</v>
      </c>
      <c r="D120" s="13" t="s">
        <v>61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45777</v>
      </c>
      <c r="U120" s="11">
        <v>140000</v>
      </c>
      <c r="V120" s="10">
        <v>0</v>
      </c>
      <c r="W120" s="10">
        <v>140000</v>
      </c>
      <c r="X120" s="10">
        <v>0</v>
      </c>
      <c r="Y120" s="10">
        <v>147000</v>
      </c>
      <c r="Z120" s="9" t="s">
        <v>81</v>
      </c>
      <c r="AA120" s="8">
        <v>146685</v>
      </c>
      <c r="AB120" s="8">
        <v>0</v>
      </c>
      <c r="AC120" s="8">
        <v>146685</v>
      </c>
      <c r="AD120" s="8">
        <v>0</v>
      </c>
      <c r="AE120" s="8">
        <v>146685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45777</v>
      </c>
      <c r="AK120" s="3">
        <v>45773</v>
      </c>
      <c r="AL120" s="3">
        <v>45766</v>
      </c>
      <c r="AM120" s="3">
        <v>45774</v>
      </c>
      <c r="AN120" s="3">
        <v>45775</v>
      </c>
      <c r="AO120" s="3">
        <v>45776</v>
      </c>
      <c r="AP120" s="3">
        <v>45772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11082.866666666665</v>
      </c>
    </row>
    <row r="121" spans="1:56" ht="28.5" customHeight="1" x14ac:dyDescent="0.45">
      <c r="A121" s="3" t="s">
        <v>146</v>
      </c>
      <c r="B121" s="14" t="s">
        <v>146</v>
      </c>
      <c r="C121" s="9" t="s">
        <v>80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45777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81</v>
      </c>
      <c r="AA121" s="8">
        <v>22072.6</v>
      </c>
      <c r="AB121" s="8">
        <v>0</v>
      </c>
      <c r="AC121" s="8">
        <v>22072.6</v>
      </c>
      <c r="AD121" s="8">
        <v>0</v>
      </c>
      <c r="AE121" s="8">
        <v>22072.6</v>
      </c>
      <c r="AF121" s="8">
        <v>0</v>
      </c>
      <c r="AG121" s="1" t="s">
        <v>123</v>
      </c>
      <c r="AH121" s="1" t="s">
        <v>75</v>
      </c>
      <c r="AI121" s="1">
        <v>4</v>
      </c>
      <c r="AJ121" s="3">
        <v>45777</v>
      </c>
      <c r="AK121" s="3">
        <v>45773</v>
      </c>
      <c r="AL121" s="3">
        <v>45766</v>
      </c>
      <c r="AM121" s="3">
        <v>45774</v>
      </c>
      <c r="AN121" s="3">
        <v>45775</v>
      </c>
      <c r="AO121" s="3">
        <v>45776</v>
      </c>
      <c r="AP121" s="3">
        <v>45772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1667.7075555555555</v>
      </c>
    </row>
    <row r="122" spans="1:56" ht="28.5" customHeight="1" x14ac:dyDescent="0.45">
      <c r="A122" s="3">
        <v>45705</v>
      </c>
      <c r="B122" s="14" t="s">
        <v>423</v>
      </c>
      <c r="C122" s="9" t="s">
        <v>152</v>
      </c>
      <c r="D122" s="13" t="s">
        <v>242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252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2640</v>
      </c>
      <c r="V122" s="10">
        <v>0</v>
      </c>
      <c r="W122" s="10">
        <v>2640</v>
      </c>
      <c r="X122" s="10">
        <v>11870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510</v>
      </c>
      <c r="AG122" s="1" t="s">
        <v>123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 t="s">
        <v>146</v>
      </c>
      <c r="B123" s="14" t="s">
        <v>146</v>
      </c>
      <c r="C123" s="9" t="s">
        <v>98</v>
      </c>
      <c r="D123" s="13" t="s">
        <v>61</v>
      </c>
      <c r="E123" s="9">
        <v>20</v>
      </c>
      <c r="F123" s="9">
        <v>37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 t="s">
        <v>63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81</v>
      </c>
      <c r="AA123" s="8">
        <v>43027.600000000006</v>
      </c>
      <c r="AB123" s="8">
        <v>0</v>
      </c>
      <c r="AC123" s="8">
        <v>43027.600000000006</v>
      </c>
      <c r="AD123" s="8">
        <v>0</v>
      </c>
      <c r="AE123" s="8">
        <v>43027.600000000006</v>
      </c>
      <c r="AF123" s="8">
        <v>0</v>
      </c>
      <c r="AG123" s="1" t="s">
        <v>123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3250.9742222222226</v>
      </c>
    </row>
    <row r="124" spans="1:56" ht="28.5" customHeight="1" x14ac:dyDescent="0.45">
      <c r="A124" s="3">
        <v>45720</v>
      </c>
      <c r="B124" s="14" t="s">
        <v>503</v>
      </c>
      <c r="C124" s="9" t="s">
        <v>111</v>
      </c>
      <c r="D124" s="13" t="s">
        <v>485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81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123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250.15613333333337</v>
      </c>
    </row>
    <row r="125" spans="1:56" ht="28.5" customHeight="1" x14ac:dyDescent="0.45">
      <c r="A125" s="3">
        <v>45720</v>
      </c>
      <c r="B125" s="14" t="s">
        <v>504</v>
      </c>
      <c r="C125" s="9" t="s">
        <v>111</v>
      </c>
      <c r="D125" s="13" t="s">
        <v>486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123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250.15613333333337</v>
      </c>
    </row>
    <row r="126" spans="1:56" ht="28.5" customHeight="1" x14ac:dyDescent="0.45">
      <c r="A126" s="3">
        <v>45720</v>
      </c>
      <c r="B126" s="14" t="s">
        <v>502</v>
      </c>
      <c r="C126" s="9" t="s">
        <v>111</v>
      </c>
      <c r="D126" s="13" t="s">
        <v>487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123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416.92688888888887</v>
      </c>
    </row>
    <row r="127" spans="1:56" ht="28.5" customHeight="1" x14ac:dyDescent="0.45">
      <c r="A127" s="3">
        <v>45720</v>
      </c>
      <c r="B127" s="14" t="s">
        <v>505</v>
      </c>
      <c r="C127" s="9" t="s">
        <v>111</v>
      </c>
      <c r="D127" s="13" t="s">
        <v>490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123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416.92688888888887</v>
      </c>
    </row>
    <row r="128" spans="1:56" ht="28.5" customHeight="1" x14ac:dyDescent="0.45">
      <c r="A128" s="3">
        <v>45712</v>
      </c>
      <c r="B128" s="14" t="s">
        <v>448</v>
      </c>
      <c r="C128" s="9" t="s">
        <v>111</v>
      </c>
      <c r="D128" s="13" t="s">
        <v>127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123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416.92688888888887</v>
      </c>
    </row>
    <row r="129" spans="1:56" ht="28.5" customHeight="1" x14ac:dyDescent="0.45">
      <c r="A129" s="3">
        <v>45701</v>
      </c>
      <c r="B129" s="14" t="s">
        <v>408</v>
      </c>
      <c r="C129" s="9" t="s">
        <v>80</v>
      </c>
      <c r="D129" s="13" t="s">
        <v>409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4000</v>
      </c>
      <c r="V129" s="10">
        <v>0</v>
      </c>
      <c r="W129" s="10">
        <v>4000</v>
      </c>
      <c r="X129" s="10">
        <v>0</v>
      </c>
      <c r="Y129" s="10">
        <v>4200</v>
      </c>
      <c r="Z129" s="9" t="s">
        <v>81</v>
      </c>
      <c r="AA129" s="8">
        <v>4414.5199999999995</v>
      </c>
      <c r="AB129" s="8">
        <v>0</v>
      </c>
      <c r="AC129" s="8">
        <v>4414.5199999999995</v>
      </c>
      <c r="AD129" s="8">
        <v>0</v>
      </c>
      <c r="AE129" s="8">
        <v>4414.5199999999995</v>
      </c>
      <c r="AF129" s="8">
        <v>0</v>
      </c>
      <c r="AG129" s="1" t="s">
        <v>124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333.54151111111111</v>
      </c>
    </row>
    <row r="130" spans="1:56" ht="28.5" customHeight="1" x14ac:dyDescent="0.45">
      <c r="A130" s="3">
        <v>45701</v>
      </c>
      <c r="B130" s="14" t="s">
        <v>412</v>
      </c>
      <c r="C130" s="9" t="s">
        <v>80</v>
      </c>
      <c r="D130" s="13" t="s">
        <v>373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81</v>
      </c>
      <c r="AA130" s="8">
        <v>3478.5300000000007</v>
      </c>
      <c r="AB130" s="8">
        <v>0</v>
      </c>
      <c r="AC130" s="8">
        <v>3478.5300000000007</v>
      </c>
      <c r="AD130" s="8">
        <v>0</v>
      </c>
      <c r="AE130" s="8">
        <v>3478.5300000000007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262.82226666666674</v>
      </c>
    </row>
    <row r="131" spans="1:56" ht="28.5" customHeight="1" x14ac:dyDescent="0.45">
      <c r="A131" s="3">
        <v>45681</v>
      </c>
      <c r="B131" s="14" t="s">
        <v>376</v>
      </c>
      <c r="C131" s="9" t="s">
        <v>80</v>
      </c>
      <c r="D131" s="13" t="s">
        <v>373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81</v>
      </c>
      <c r="AA131" s="8">
        <v>3478.5300000000007</v>
      </c>
      <c r="AB131" s="8">
        <v>0</v>
      </c>
      <c r="AC131" s="8">
        <v>3478.5300000000007</v>
      </c>
      <c r="AD131" s="8">
        <v>0</v>
      </c>
      <c r="AE131" s="8">
        <v>3478.5300000000007</v>
      </c>
      <c r="AF131" s="8">
        <v>0</v>
      </c>
      <c r="AG131" s="1" t="s">
        <v>124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262.82226666666674</v>
      </c>
    </row>
    <row r="132" spans="1:56" ht="28.5" customHeight="1" x14ac:dyDescent="0.45">
      <c r="A132" s="3">
        <v>45705</v>
      </c>
      <c r="B132" s="14" t="s">
        <v>422</v>
      </c>
      <c r="C132" s="9" t="s">
        <v>152</v>
      </c>
      <c r="D132" s="13" t="s">
        <v>209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252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 t="s">
        <v>63</v>
      </c>
      <c r="U132" s="11">
        <v>855</v>
      </c>
      <c r="V132" s="10">
        <v>0</v>
      </c>
      <c r="W132" s="10">
        <v>855</v>
      </c>
      <c r="X132" s="10">
        <v>16440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445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45674</v>
      </c>
      <c r="B133" s="14" t="s">
        <v>370</v>
      </c>
      <c r="C133" s="9" t="s">
        <v>152</v>
      </c>
      <c r="D133" s="13" t="s">
        <v>360</v>
      </c>
      <c r="E133" s="9">
        <v>20</v>
      </c>
      <c r="F133" s="9">
        <v>35</v>
      </c>
      <c r="G133" s="9" t="s">
        <v>60</v>
      </c>
      <c r="H133" s="9" t="s">
        <v>76</v>
      </c>
      <c r="I133" s="9">
        <v>97</v>
      </c>
      <c r="J133" s="9" t="s">
        <v>57</v>
      </c>
      <c r="K133" s="9">
        <v>5</v>
      </c>
      <c r="L133" s="9" t="s">
        <v>252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112</v>
      </c>
      <c r="T133" s="12" t="s">
        <v>63</v>
      </c>
      <c r="U133" s="11">
        <v>152</v>
      </c>
      <c r="V133" s="10">
        <v>0</v>
      </c>
      <c r="W133" s="10">
        <v>152</v>
      </c>
      <c r="X133" s="10">
        <v>6000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5987</v>
      </c>
      <c r="AG133" s="1" t="s">
        <v>124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444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45611</v>
      </c>
      <c r="B134" s="14" t="s">
        <v>245</v>
      </c>
      <c r="C134" s="9" t="s">
        <v>152</v>
      </c>
      <c r="D134" s="13" t="s">
        <v>160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112</v>
      </c>
      <c r="T134" s="12" t="s">
        <v>63</v>
      </c>
      <c r="U134" s="11">
        <v>2320</v>
      </c>
      <c r="V134" s="10">
        <v>0</v>
      </c>
      <c r="W134" s="10">
        <v>2320</v>
      </c>
      <c r="X134" s="10">
        <v>20900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124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8.5" customHeight="1" x14ac:dyDescent="0.45">
      <c r="A135" s="3">
        <v>45611</v>
      </c>
      <c r="B135" s="14" t="s">
        <v>248</v>
      </c>
      <c r="C135" s="9" t="s">
        <v>152</v>
      </c>
      <c r="D135" s="13" t="s">
        <v>241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 t="s">
        <v>63</v>
      </c>
      <c r="U135" s="11">
        <v>117</v>
      </c>
      <c r="V135" s="10">
        <v>0</v>
      </c>
      <c r="W135" s="10">
        <v>117</v>
      </c>
      <c r="X135" s="10">
        <v>10065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0</v>
      </c>
    </row>
    <row r="136" spans="1:56" ht="28.5" customHeight="1" x14ac:dyDescent="0.45">
      <c r="A136" s="3">
        <v>45611</v>
      </c>
      <c r="B136" s="14" t="s">
        <v>247</v>
      </c>
      <c r="C136" s="9" t="s">
        <v>152</v>
      </c>
      <c r="D136" s="13" t="s">
        <v>226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112</v>
      </c>
      <c r="T136" s="12" t="s">
        <v>63</v>
      </c>
      <c r="U136" s="11">
        <v>1434</v>
      </c>
      <c r="V136" s="10">
        <v>0</v>
      </c>
      <c r="W136" s="10">
        <v>1434</v>
      </c>
      <c r="X136" s="10">
        <v>11200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145</v>
      </c>
      <c r="AY136" s="2">
        <v>29.3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8.5" customHeight="1" x14ac:dyDescent="0.45">
      <c r="A137" s="3">
        <v>45523</v>
      </c>
      <c r="B137" s="14" t="s">
        <v>205</v>
      </c>
      <c r="C137" s="9" t="s">
        <v>152</v>
      </c>
      <c r="D137" s="13" t="s">
        <v>203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112</v>
      </c>
      <c r="T137" s="12" t="s">
        <v>63</v>
      </c>
      <c r="U137" s="11">
        <v>1260</v>
      </c>
      <c r="V137" s="10">
        <v>0</v>
      </c>
      <c r="W137" s="10">
        <v>1260</v>
      </c>
      <c r="X137" s="10">
        <v>11095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0</v>
      </c>
    </row>
    <row r="138" spans="1:56" ht="28.5" customHeight="1" x14ac:dyDescent="0.45">
      <c r="A138" s="3">
        <v>45523</v>
      </c>
      <c r="B138" s="14" t="s">
        <v>205</v>
      </c>
      <c r="C138" s="9" t="s">
        <v>152</v>
      </c>
      <c r="D138" s="13" t="s">
        <v>204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112</v>
      </c>
      <c r="T138" s="12" t="s">
        <v>63</v>
      </c>
      <c r="U138" s="11">
        <v>89</v>
      </c>
      <c r="V138" s="10">
        <v>0</v>
      </c>
      <c r="W138" s="10">
        <v>89</v>
      </c>
      <c r="X138" s="10">
        <v>11180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45643</v>
      </c>
      <c r="B139" s="14" t="s">
        <v>285</v>
      </c>
      <c r="C139" s="9" t="s">
        <v>111</v>
      </c>
      <c r="D139" s="13" t="s">
        <v>286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142</v>
      </c>
      <c r="U139" s="11">
        <v>4000</v>
      </c>
      <c r="V139" s="10">
        <v>3712</v>
      </c>
      <c r="W139" s="10">
        <v>288</v>
      </c>
      <c r="X139" s="10">
        <v>4300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75</v>
      </c>
      <c r="AI139" s="1">
        <v>4</v>
      </c>
      <c r="AJ139" s="3" t="s">
        <v>142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142</v>
      </c>
      <c r="AZ139" s="2">
        <v>0</v>
      </c>
      <c r="BA139" s="2">
        <v>0</v>
      </c>
      <c r="BB139" s="2">
        <v>0</v>
      </c>
      <c r="BC139" s="1" t="s">
        <v>107</v>
      </c>
      <c r="BD139" s="56">
        <v>0</v>
      </c>
    </row>
    <row r="140" spans="1:56" ht="28.5" customHeight="1" x14ac:dyDescent="0.45">
      <c r="A140" s="3">
        <v>45720</v>
      </c>
      <c r="B140" s="14" t="s">
        <v>138</v>
      </c>
      <c r="C140" s="9" t="s">
        <v>111</v>
      </c>
      <c r="D140" s="13" t="s">
        <v>288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142</v>
      </c>
      <c r="U140" s="11">
        <v>4000</v>
      </c>
      <c r="V140" s="10">
        <v>4010</v>
      </c>
      <c r="W140" s="10">
        <v>0</v>
      </c>
      <c r="X140" s="10">
        <v>4470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75</v>
      </c>
      <c r="AI140" s="1">
        <v>4</v>
      </c>
      <c r="AJ140" s="3" t="s">
        <v>142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0</v>
      </c>
    </row>
    <row r="141" spans="1:56" ht="28.5" customHeight="1" x14ac:dyDescent="0.45">
      <c r="A141" s="3">
        <v>45720</v>
      </c>
      <c r="B141" s="14" t="s">
        <v>138</v>
      </c>
      <c r="C141" s="9" t="s">
        <v>111</v>
      </c>
      <c r="D141" s="13" t="s">
        <v>334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142</v>
      </c>
      <c r="U141" s="11">
        <v>3000</v>
      </c>
      <c r="V141" s="10">
        <v>3065</v>
      </c>
      <c r="W141" s="10">
        <v>0</v>
      </c>
      <c r="X141" s="10">
        <v>3300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75</v>
      </c>
      <c r="AI141" s="1">
        <v>4</v>
      </c>
      <c r="AJ141" s="3" t="s">
        <v>142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0</v>
      </c>
    </row>
    <row r="142" spans="1:56" ht="28.5" customHeight="1" x14ac:dyDescent="0.45">
      <c r="A142" s="3">
        <v>45628</v>
      </c>
      <c r="B142" s="14" t="s">
        <v>259</v>
      </c>
      <c r="C142" s="9" t="s">
        <v>111</v>
      </c>
      <c r="D142" s="13" t="s">
        <v>260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142</v>
      </c>
      <c r="U142" s="11">
        <v>2500</v>
      </c>
      <c r="V142" s="10">
        <v>2600</v>
      </c>
      <c r="W142" s="10">
        <v>0</v>
      </c>
      <c r="X142" s="10">
        <v>2800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75</v>
      </c>
      <c r="AI142" s="1">
        <v>4</v>
      </c>
      <c r="AJ142" s="3" t="s">
        <v>142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107</v>
      </c>
      <c r="BD142" s="56">
        <v>0</v>
      </c>
    </row>
    <row r="143" spans="1:56" ht="28.5" customHeight="1" x14ac:dyDescent="0.45">
      <c r="A143" s="3">
        <v>45541</v>
      </c>
      <c r="B143" s="14" t="s">
        <v>211</v>
      </c>
      <c r="C143" s="9" t="s">
        <v>111</v>
      </c>
      <c r="D143" s="13" t="s">
        <v>212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142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217</v>
      </c>
      <c r="AG143" s="1" t="s">
        <v>122</v>
      </c>
      <c r="AH143" s="1" t="s">
        <v>75</v>
      </c>
      <c r="AI143" s="1">
        <v>4</v>
      </c>
      <c r="AJ143" s="3" t="s">
        <v>142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348</v>
      </c>
      <c r="AZ143" s="2">
        <v>0</v>
      </c>
      <c r="BA143" s="2">
        <v>0</v>
      </c>
      <c r="BB143" s="2">
        <v>0</v>
      </c>
      <c r="BC143" s="1" t="s">
        <v>107</v>
      </c>
      <c r="BD143" s="56">
        <v>0</v>
      </c>
    </row>
    <row r="144" spans="1:56" ht="28.5" customHeight="1" x14ac:dyDescent="0.45">
      <c r="A144" s="3">
        <v>45548</v>
      </c>
      <c r="B144" s="14" t="s">
        <v>215</v>
      </c>
      <c r="C144" s="9" t="s">
        <v>111</v>
      </c>
      <c r="D144" s="13" t="s">
        <v>214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142</v>
      </c>
      <c r="U144" s="11">
        <v>2500</v>
      </c>
      <c r="V144" s="10">
        <v>2364</v>
      </c>
      <c r="W144" s="10">
        <v>136</v>
      </c>
      <c r="X144" s="10">
        <v>5500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75</v>
      </c>
      <c r="AI144" s="1">
        <v>4</v>
      </c>
      <c r="AJ144" s="3" t="s">
        <v>142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145</v>
      </c>
      <c r="AY144" s="2">
        <v>0</v>
      </c>
      <c r="AZ144" s="2">
        <v>0</v>
      </c>
      <c r="BA144" s="2">
        <v>0</v>
      </c>
      <c r="BB144" s="2">
        <v>0</v>
      </c>
      <c r="BC144" s="1" t="s">
        <v>107</v>
      </c>
      <c r="BD144" s="56">
        <v>0</v>
      </c>
    </row>
    <row r="145" spans="1:56" ht="28.5" customHeight="1" x14ac:dyDescent="0.45">
      <c r="A145" s="3">
        <v>45581</v>
      </c>
      <c r="B145" s="14" t="s">
        <v>221</v>
      </c>
      <c r="C145" s="9" t="s">
        <v>111</v>
      </c>
      <c r="D145" s="13" t="s">
        <v>222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142</v>
      </c>
      <c r="U145" s="11">
        <v>3000</v>
      </c>
      <c r="V145" s="10">
        <v>3194</v>
      </c>
      <c r="W145" s="10">
        <v>0</v>
      </c>
      <c r="X145" s="10">
        <v>5632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75</v>
      </c>
      <c r="AI145" s="1">
        <v>4</v>
      </c>
      <c r="AJ145" s="3" t="s">
        <v>142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107</v>
      </c>
      <c r="BD145" s="56">
        <v>0</v>
      </c>
    </row>
    <row r="146" spans="1:56" ht="28.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20</v>
      </c>
      <c r="F146" s="9">
        <v>38</v>
      </c>
      <c r="G146" s="9">
        <v>0</v>
      </c>
      <c r="H146" s="9">
        <v>0</v>
      </c>
      <c r="I146" s="9">
        <v>84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81</v>
      </c>
      <c r="AA146" s="8">
        <v>545032.73264000018</v>
      </c>
      <c r="AB146" s="8">
        <v>119424.00234000001</v>
      </c>
      <c r="AC146" s="8">
        <v>425608.73030000017</v>
      </c>
      <c r="AD146" s="8">
        <v>5250.2752500000006</v>
      </c>
      <c r="AE146" s="8">
        <v>539782.45739000023</v>
      </c>
      <c r="AF146" s="8" t="s">
        <v>58</v>
      </c>
      <c r="AG146" s="1" t="s">
        <v>122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107</v>
      </c>
      <c r="BD146" s="56">
        <v>0</v>
      </c>
    </row>
    <row r="147" spans="1:56" ht="28.5" customHeight="1" x14ac:dyDescent="0.45">
      <c r="A147" s="3">
        <v>45694</v>
      </c>
      <c r="B147" s="14" t="s">
        <v>395</v>
      </c>
      <c r="C147" s="9" t="s">
        <v>132</v>
      </c>
      <c r="D147" s="13" t="s">
        <v>392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45734</v>
      </c>
      <c r="U147" s="11">
        <v>8000</v>
      </c>
      <c r="V147" s="10">
        <v>7723</v>
      </c>
      <c r="W147" s="10">
        <v>277</v>
      </c>
      <c r="X147" s="10">
        <v>8000</v>
      </c>
      <c r="Y147" s="10">
        <v>0</v>
      </c>
      <c r="Z147" s="9" t="s">
        <v>117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74</v>
      </c>
      <c r="AI147" s="1">
        <v>2</v>
      </c>
      <c r="AJ147" s="3">
        <v>45734</v>
      </c>
      <c r="AK147" s="3">
        <v>0</v>
      </c>
      <c r="AL147" s="3">
        <v>45725</v>
      </c>
      <c r="AM147" s="3">
        <v>45732</v>
      </c>
      <c r="AN147" s="3">
        <v>45733</v>
      </c>
      <c r="AO147" s="3">
        <v>45733</v>
      </c>
      <c r="AP147" s="3">
        <v>45729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118</v>
      </c>
      <c r="BD147" s="56">
        <v>0</v>
      </c>
    </row>
    <row r="148" spans="1:56" ht="28.5" customHeight="1" x14ac:dyDescent="0.45">
      <c r="A148" s="3">
        <v>45694</v>
      </c>
      <c r="B148" s="14" t="s">
        <v>395</v>
      </c>
      <c r="C148" s="9" t="s">
        <v>132</v>
      </c>
      <c r="D148" s="13" t="s">
        <v>393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>
        <v>45734</v>
      </c>
      <c r="U148" s="11">
        <v>5000</v>
      </c>
      <c r="V148" s="10">
        <v>5100</v>
      </c>
      <c r="W148" s="10">
        <v>0</v>
      </c>
      <c r="X148" s="10">
        <v>5200</v>
      </c>
      <c r="Y148" s="10">
        <v>0</v>
      </c>
      <c r="Z148" s="9" t="s">
        <v>117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45734</v>
      </c>
      <c r="AK148" s="3">
        <v>0</v>
      </c>
      <c r="AL148" s="3">
        <v>45725</v>
      </c>
      <c r="AM148" s="3">
        <v>45732</v>
      </c>
      <c r="AN148" s="3">
        <v>45733</v>
      </c>
      <c r="AO148" s="3">
        <v>45733</v>
      </c>
      <c r="AP148" s="3">
        <v>45729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118</v>
      </c>
      <c r="BD148" s="56">
        <v>0</v>
      </c>
    </row>
    <row r="149" spans="1:56" ht="28.5" customHeight="1" x14ac:dyDescent="0.45">
      <c r="A149" s="3">
        <v>45674</v>
      </c>
      <c r="B149" s="14" t="s">
        <v>327</v>
      </c>
      <c r="C149" s="9" t="s">
        <v>132</v>
      </c>
      <c r="D149" s="13" t="s">
        <v>307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45734</v>
      </c>
      <c r="U149" s="11">
        <v>6000</v>
      </c>
      <c r="V149" s="10">
        <v>6000</v>
      </c>
      <c r="W149" s="10">
        <v>0</v>
      </c>
      <c r="X149" s="10">
        <v>6000</v>
      </c>
      <c r="Y149" s="10">
        <v>0</v>
      </c>
      <c r="Z149" s="9" t="s">
        <v>117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74</v>
      </c>
      <c r="AI149" s="1">
        <v>2</v>
      </c>
      <c r="AJ149" s="3">
        <v>45734</v>
      </c>
      <c r="AK149" s="3">
        <v>0</v>
      </c>
      <c r="AL149" s="3">
        <v>45725</v>
      </c>
      <c r="AM149" s="3">
        <v>45732</v>
      </c>
      <c r="AN149" s="3">
        <v>45733</v>
      </c>
      <c r="AO149" s="3">
        <v>45733</v>
      </c>
      <c r="AP149" s="3">
        <v>45729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118</v>
      </c>
      <c r="BD149" s="56">
        <v>0</v>
      </c>
    </row>
    <row r="150" spans="1:56" ht="28.5" customHeight="1" x14ac:dyDescent="0.45">
      <c r="A150" s="3">
        <v>45674</v>
      </c>
      <c r="B150" s="14" t="s">
        <v>327</v>
      </c>
      <c r="C150" s="9" t="s">
        <v>132</v>
      </c>
      <c r="D150" s="13" t="s">
        <v>305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45734</v>
      </c>
      <c r="U150" s="11">
        <v>5000</v>
      </c>
      <c r="V150" s="10">
        <v>5135</v>
      </c>
      <c r="W150" s="10">
        <v>0</v>
      </c>
      <c r="X150" s="10">
        <v>5400</v>
      </c>
      <c r="Y150" s="10">
        <v>0</v>
      </c>
      <c r="Z150" s="9" t="s">
        <v>117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74</v>
      </c>
      <c r="AI150" s="1">
        <v>2</v>
      </c>
      <c r="AJ150" s="3">
        <v>45734</v>
      </c>
      <c r="AK150" s="3">
        <v>0</v>
      </c>
      <c r="AL150" s="3">
        <v>45725</v>
      </c>
      <c r="AM150" s="3">
        <v>45732</v>
      </c>
      <c r="AN150" s="3">
        <v>45733</v>
      </c>
      <c r="AO150" s="3">
        <v>45733</v>
      </c>
      <c r="AP150" s="3">
        <v>45729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118</v>
      </c>
      <c r="BD150" s="56">
        <v>0</v>
      </c>
    </row>
    <row r="151" spans="1:56" ht="28.5" customHeight="1" x14ac:dyDescent="0.45">
      <c r="A151" s="3">
        <v>45674</v>
      </c>
      <c r="B151" s="14" t="s">
        <v>327</v>
      </c>
      <c r="C151" s="9" t="s">
        <v>132</v>
      </c>
      <c r="D151" s="13">
        <v>931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45734</v>
      </c>
      <c r="U151" s="11">
        <v>5000</v>
      </c>
      <c r="V151" s="10">
        <v>4735</v>
      </c>
      <c r="W151" s="10">
        <v>265</v>
      </c>
      <c r="X151" s="10">
        <v>5200</v>
      </c>
      <c r="Y151" s="10">
        <v>0</v>
      </c>
      <c r="Z151" s="9" t="s">
        <v>117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74</v>
      </c>
      <c r="AI151" s="1">
        <v>2</v>
      </c>
      <c r="AJ151" s="3">
        <v>45734</v>
      </c>
      <c r="AK151" s="3">
        <v>0</v>
      </c>
      <c r="AL151" s="3">
        <v>45725</v>
      </c>
      <c r="AM151" s="3">
        <v>45732</v>
      </c>
      <c r="AN151" s="3">
        <v>45733</v>
      </c>
      <c r="AO151" s="3">
        <v>45733</v>
      </c>
      <c r="AP151" s="3">
        <v>45729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118</v>
      </c>
      <c r="BD151" s="56">
        <v>0</v>
      </c>
    </row>
    <row r="152" spans="1:56" ht="28.5" customHeight="1" x14ac:dyDescent="0.45">
      <c r="A152" s="3">
        <v>45694</v>
      </c>
      <c r="B152" s="14" t="s">
        <v>395</v>
      </c>
      <c r="C152" s="9" t="s">
        <v>132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>
        <v>45734</v>
      </c>
      <c r="U152" s="11">
        <v>6000</v>
      </c>
      <c r="V152" s="10">
        <v>6000</v>
      </c>
      <c r="W152" s="10">
        <v>0</v>
      </c>
      <c r="X152" s="10">
        <v>6000</v>
      </c>
      <c r="Y152" s="10">
        <v>0</v>
      </c>
      <c r="Z152" s="9" t="s">
        <v>117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74</v>
      </c>
      <c r="AI152" s="1">
        <v>2</v>
      </c>
      <c r="AJ152" s="3">
        <v>45734</v>
      </c>
      <c r="AK152" s="3">
        <v>0</v>
      </c>
      <c r="AL152" s="3">
        <v>45725</v>
      </c>
      <c r="AM152" s="3">
        <v>45732</v>
      </c>
      <c r="AN152" s="3">
        <v>45733</v>
      </c>
      <c r="AO152" s="3">
        <v>45733</v>
      </c>
      <c r="AP152" s="3">
        <v>45729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118</v>
      </c>
      <c r="BD152" s="56">
        <v>0</v>
      </c>
    </row>
    <row r="153" spans="1:56" ht="28.5" customHeight="1" x14ac:dyDescent="0.45">
      <c r="A153" s="3">
        <v>45674</v>
      </c>
      <c r="B153" s="14" t="s">
        <v>327</v>
      </c>
      <c r="C153" s="9" t="s">
        <v>132</v>
      </c>
      <c r="D153" s="13" t="s">
        <v>306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114</v>
      </c>
      <c r="T153" s="12">
        <v>45735</v>
      </c>
      <c r="U153" s="11">
        <v>2500</v>
      </c>
      <c r="V153" s="10">
        <v>2463</v>
      </c>
      <c r="W153" s="10">
        <v>37</v>
      </c>
      <c r="X153" s="10">
        <v>2723</v>
      </c>
      <c r="Y153" s="10">
        <v>0</v>
      </c>
      <c r="Z153" s="9" t="s">
        <v>117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45735</v>
      </c>
      <c r="AK153" s="3">
        <v>0</v>
      </c>
      <c r="AL153" s="3">
        <v>45726</v>
      </c>
      <c r="AM153" s="3">
        <v>45733</v>
      </c>
      <c r="AN153" s="3">
        <v>45734</v>
      </c>
      <c r="AO153" s="3">
        <v>45734</v>
      </c>
      <c r="AP153" s="3">
        <v>45730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118</v>
      </c>
      <c r="BD153" s="56">
        <v>0</v>
      </c>
    </row>
    <row r="154" spans="1:56" ht="28.5" customHeight="1" x14ac:dyDescent="0.45">
      <c r="A154" s="3">
        <v>45674</v>
      </c>
      <c r="B154" s="14" t="s">
        <v>327</v>
      </c>
      <c r="C154" s="9" t="s">
        <v>132</v>
      </c>
      <c r="D154" s="13" t="s">
        <v>364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114</v>
      </c>
      <c r="T154" s="12">
        <v>45735</v>
      </c>
      <c r="U154" s="11">
        <v>2500</v>
      </c>
      <c r="V154" s="10">
        <v>2309</v>
      </c>
      <c r="W154" s="10">
        <v>191</v>
      </c>
      <c r="X154" s="10">
        <v>2700</v>
      </c>
      <c r="Y154" s="10">
        <v>0</v>
      </c>
      <c r="Z154" s="9" t="s">
        <v>117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122</v>
      </c>
      <c r="AH154" s="1" t="s">
        <v>74</v>
      </c>
      <c r="AI154" s="1">
        <v>2</v>
      </c>
      <c r="AJ154" s="3">
        <v>45735</v>
      </c>
      <c r="AK154" s="3">
        <v>0</v>
      </c>
      <c r="AL154" s="3">
        <v>45726</v>
      </c>
      <c r="AM154" s="3">
        <v>45733</v>
      </c>
      <c r="AN154" s="3">
        <v>45734</v>
      </c>
      <c r="AO154" s="3">
        <v>45734</v>
      </c>
      <c r="AP154" s="3">
        <v>45730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118</v>
      </c>
      <c r="BD154" s="56">
        <v>0</v>
      </c>
    </row>
    <row r="155" spans="1:56" ht="28.5" customHeight="1" x14ac:dyDescent="0.45">
      <c r="A155" s="3">
        <v>45674</v>
      </c>
      <c r="B155" s="14" t="s">
        <v>327</v>
      </c>
      <c r="C155" s="9" t="s">
        <v>132</v>
      </c>
      <c r="D155" s="13" t="s">
        <v>307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>
        <v>45736</v>
      </c>
      <c r="U155" s="11">
        <v>5000</v>
      </c>
      <c r="V155" s="10">
        <v>5000</v>
      </c>
      <c r="W155" s="10">
        <v>0</v>
      </c>
      <c r="X155" s="10">
        <v>5000</v>
      </c>
      <c r="Y155" s="10">
        <v>0</v>
      </c>
      <c r="Z155" s="9" t="s">
        <v>117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>
        <v>45736</v>
      </c>
      <c r="AK155" s="3">
        <v>0</v>
      </c>
      <c r="AL155" s="3">
        <v>45727</v>
      </c>
      <c r="AM155" s="3">
        <v>45734</v>
      </c>
      <c r="AN155" s="3">
        <v>45735</v>
      </c>
      <c r="AO155" s="3">
        <v>45735</v>
      </c>
      <c r="AP155" s="3">
        <v>45731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118</v>
      </c>
      <c r="BD155" s="56">
        <v>0</v>
      </c>
    </row>
    <row r="156" spans="1:56" ht="28.5" customHeight="1" x14ac:dyDescent="0.45">
      <c r="A156" s="3">
        <v>45674</v>
      </c>
      <c r="B156" s="14" t="s">
        <v>327</v>
      </c>
      <c r="C156" s="9" t="s">
        <v>132</v>
      </c>
      <c r="D156" s="13" t="s">
        <v>305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114</v>
      </c>
      <c r="T156" s="12">
        <v>45736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117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74</v>
      </c>
      <c r="AI156" s="1">
        <v>2</v>
      </c>
      <c r="AJ156" s="3">
        <v>45736</v>
      </c>
      <c r="AK156" s="3">
        <v>0</v>
      </c>
      <c r="AL156" s="3">
        <v>45727</v>
      </c>
      <c r="AM156" s="3">
        <v>45734</v>
      </c>
      <c r="AN156" s="3">
        <v>45735</v>
      </c>
      <c r="AO156" s="3">
        <v>45735</v>
      </c>
      <c r="AP156" s="3">
        <v>45731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118</v>
      </c>
      <c r="BD156" s="56">
        <v>445.71285000000012</v>
      </c>
    </row>
    <row r="157" spans="1:56" ht="28.5" customHeight="1" x14ac:dyDescent="0.45">
      <c r="A157" s="3">
        <v>45694</v>
      </c>
      <c r="B157" s="14" t="s">
        <v>395</v>
      </c>
      <c r="C157" s="9" t="s">
        <v>132</v>
      </c>
      <c r="D157" s="13" t="s">
        <v>393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114</v>
      </c>
      <c r="T157" s="12">
        <v>45736</v>
      </c>
      <c r="U157" s="11">
        <v>15000</v>
      </c>
      <c r="V157" s="10">
        <v>17060</v>
      </c>
      <c r="W157" s="10">
        <v>0</v>
      </c>
      <c r="X157" s="10">
        <v>17840</v>
      </c>
      <c r="Y157" s="10">
        <v>0</v>
      </c>
      <c r="Z157" s="9" t="s">
        <v>117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45736</v>
      </c>
      <c r="AK157" s="3">
        <v>0</v>
      </c>
      <c r="AL157" s="3">
        <v>45727</v>
      </c>
      <c r="AM157" s="3">
        <v>45734</v>
      </c>
      <c r="AN157" s="3">
        <v>45735</v>
      </c>
      <c r="AO157" s="3">
        <v>45735</v>
      </c>
      <c r="AP157" s="3">
        <v>45731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118</v>
      </c>
      <c r="BD157" s="56">
        <v>0</v>
      </c>
    </row>
    <row r="158" spans="1:56" ht="28.5" customHeight="1" x14ac:dyDescent="0.45">
      <c r="A158" s="3">
        <v>45674</v>
      </c>
      <c r="B158" s="14" t="s">
        <v>327</v>
      </c>
      <c r="C158" s="9" t="s">
        <v>132</v>
      </c>
      <c r="D158" s="13">
        <v>959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>
        <v>45736</v>
      </c>
      <c r="U158" s="11">
        <v>2500</v>
      </c>
      <c r="V158" s="10">
        <v>2280</v>
      </c>
      <c r="W158" s="10">
        <v>220</v>
      </c>
      <c r="X158" s="10">
        <v>3606</v>
      </c>
      <c r="Y158" s="10">
        <v>0</v>
      </c>
      <c r="Z158" s="9" t="s">
        <v>117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74</v>
      </c>
      <c r="AI158" s="1">
        <v>2</v>
      </c>
      <c r="AJ158" s="3">
        <v>45736</v>
      </c>
      <c r="AK158" s="3">
        <v>0</v>
      </c>
      <c r="AL158" s="3">
        <v>45727</v>
      </c>
      <c r="AM158" s="3">
        <v>45734</v>
      </c>
      <c r="AN158" s="3">
        <v>45735</v>
      </c>
      <c r="AO158" s="3">
        <v>45735</v>
      </c>
      <c r="AP158" s="3">
        <v>45731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118</v>
      </c>
      <c r="BD158" s="56">
        <v>0</v>
      </c>
    </row>
    <row r="159" spans="1:56" ht="28.5" customHeight="1" x14ac:dyDescent="0.45">
      <c r="A159" s="3">
        <v>45674</v>
      </c>
      <c r="B159" s="14" t="s">
        <v>327</v>
      </c>
      <c r="C159" s="9" t="s">
        <v>132</v>
      </c>
      <c r="D159" s="13" t="s">
        <v>363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45737</v>
      </c>
      <c r="U159" s="11">
        <v>5000</v>
      </c>
      <c r="V159" s="10">
        <v>4915</v>
      </c>
      <c r="W159" s="10">
        <v>85</v>
      </c>
      <c r="X159" s="10">
        <v>5300</v>
      </c>
      <c r="Y159" s="10">
        <v>0</v>
      </c>
      <c r="Z159" s="9" t="s">
        <v>117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74</v>
      </c>
      <c r="AI159" s="1">
        <v>2</v>
      </c>
      <c r="AJ159" s="3">
        <v>45737</v>
      </c>
      <c r="AK159" s="3">
        <v>0</v>
      </c>
      <c r="AL159" s="3">
        <v>45728</v>
      </c>
      <c r="AM159" s="3">
        <v>45735</v>
      </c>
      <c r="AN159" s="3">
        <v>45736</v>
      </c>
      <c r="AO159" s="3">
        <v>45736</v>
      </c>
      <c r="AP159" s="3">
        <v>45732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118</v>
      </c>
      <c r="BD159" s="56">
        <v>0</v>
      </c>
    </row>
    <row r="160" spans="1:56" ht="28.5" customHeight="1" x14ac:dyDescent="0.45">
      <c r="A160" s="3">
        <v>45694</v>
      </c>
      <c r="B160" s="14" t="s">
        <v>395</v>
      </c>
      <c r="C160" s="9" t="s">
        <v>132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45737</v>
      </c>
      <c r="U160" s="11">
        <v>10000</v>
      </c>
      <c r="V160" s="10">
        <v>10000</v>
      </c>
      <c r="W160" s="10">
        <v>0</v>
      </c>
      <c r="X160" s="10">
        <v>6000</v>
      </c>
      <c r="Y160" s="10">
        <v>0</v>
      </c>
      <c r="Z160" s="9" t="s">
        <v>117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74</v>
      </c>
      <c r="AI160" s="1">
        <v>2</v>
      </c>
      <c r="AJ160" s="3">
        <v>45737</v>
      </c>
      <c r="AK160" s="3">
        <v>0</v>
      </c>
      <c r="AL160" s="3">
        <v>45728</v>
      </c>
      <c r="AM160" s="3">
        <v>45735</v>
      </c>
      <c r="AN160" s="3">
        <v>45736</v>
      </c>
      <c r="AO160" s="3">
        <v>45736</v>
      </c>
      <c r="AP160" s="3">
        <v>45732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118</v>
      </c>
      <c r="BD160" s="56">
        <v>0</v>
      </c>
    </row>
    <row r="161" spans="1:56" ht="28.5" customHeight="1" x14ac:dyDescent="0.45">
      <c r="A161" s="3">
        <v>45674</v>
      </c>
      <c r="B161" s="14" t="s">
        <v>327</v>
      </c>
      <c r="C161" s="9" t="s">
        <v>132</v>
      </c>
      <c r="D161" s="13">
        <v>21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45737</v>
      </c>
      <c r="U161" s="11">
        <v>2500</v>
      </c>
      <c r="V161" s="10">
        <v>2455</v>
      </c>
      <c r="W161" s="10">
        <v>45</v>
      </c>
      <c r="X161" s="10">
        <v>2697</v>
      </c>
      <c r="Y161" s="10">
        <v>0</v>
      </c>
      <c r="Z161" s="9" t="s">
        <v>117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124</v>
      </c>
      <c r="AH161" s="1" t="s">
        <v>74</v>
      </c>
      <c r="AI161" s="1">
        <v>2</v>
      </c>
      <c r="AJ161" s="3">
        <v>45737</v>
      </c>
      <c r="AK161" s="3">
        <v>0</v>
      </c>
      <c r="AL161" s="3">
        <v>45728</v>
      </c>
      <c r="AM161" s="3">
        <v>45735</v>
      </c>
      <c r="AN161" s="3">
        <v>45736</v>
      </c>
      <c r="AO161" s="3">
        <v>45736</v>
      </c>
      <c r="AP161" s="3">
        <v>45732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118</v>
      </c>
      <c r="BD161" s="56">
        <v>0</v>
      </c>
    </row>
    <row r="162" spans="1:56" ht="28.5" customHeight="1" x14ac:dyDescent="0.45">
      <c r="A162" s="3">
        <v>45694</v>
      </c>
      <c r="B162" s="14" t="s">
        <v>395</v>
      </c>
      <c r="C162" s="9" t="s">
        <v>132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45740</v>
      </c>
      <c r="U162" s="11">
        <v>8100</v>
      </c>
      <c r="V162" s="10">
        <v>8100</v>
      </c>
      <c r="W162" s="10">
        <v>0</v>
      </c>
      <c r="X162" s="10">
        <v>8000</v>
      </c>
      <c r="Y162" s="10">
        <v>0</v>
      </c>
      <c r="Z162" s="9" t="s">
        <v>117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45740</v>
      </c>
      <c r="AK162" s="3">
        <v>0</v>
      </c>
      <c r="AL162" s="3">
        <v>45731</v>
      </c>
      <c r="AM162" s="3">
        <v>45738</v>
      </c>
      <c r="AN162" s="3">
        <v>45739</v>
      </c>
      <c r="AO162" s="3">
        <v>45739</v>
      </c>
      <c r="AP162" s="3">
        <v>45735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0</v>
      </c>
    </row>
    <row r="163" spans="1:56" ht="28.5" customHeight="1" x14ac:dyDescent="0.45">
      <c r="A163" s="3">
        <v>45674</v>
      </c>
      <c r="B163" s="14" t="s">
        <v>327</v>
      </c>
      <c r="C163" s="9" t="s">
        <v>132</v>
      </c>
      <c r="D163" s="13" t="s">
        <v>367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>
        <v>45741</v>
      </c>
      <c r="U163" s="11">
        <v>5000</v>
      </c>
      <c r="V163" s="10">
        <v>4914</v>
      </c>
      <c r="W163" s="10">
        <v>86</v>
      </c>
      <c r="X163" s="10">
        <v>5400</v>
      </c>
      <c r="Y163" s="10">
        <v>0</v>
      </c>
      <c r="Z163" s="9" t="s">
        <v>117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74</v>
      </c>
      <c r="AI163" s="1">
        <v>2</v>
      </c>
      <c r="AJ163" s="3">
        <v>45741</v>
      </c>
      <c r="AK163" s="3">
        <v>0</v>
      </c>
      <c r="AL163" s="3">
        <v>45732</v>
      </c>
      <c r="AM163" s="3">
        <v>45739</v>
      </c>
      <c r="AN163" s="3">
        <v>45740</v>
      </c>
      <c r="AO163" s="3">
        <v>45740</v>
      </c>
      <c r="AP163" s="3">
        <v>45736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0</v>
      </c>
    </row>
    <row r="164" spans="1:56" ht="28.5" customHeight="1" x14ac:dyDescent="0.45">
      <c r="A164" s="3">
        <v>45674</v>
      </c>
      <c r="B164" s="14" t="s">
        <v>327</v>
      </c>
      <c r="C164" s="9" t="s">
        <v>132</v>
      </c>
      <c r="D164" s="13" t="s">
        <v>307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45741</v>
      </c>
      <c r="U164" s="11">
        <v>4000</v>
      </c>
      <c r="V164" s="10">
        <v>3066</v>
      </c>
      <c r="W164" s="10">
        <v>934</v>
      </c>
      <c r="X164" s="10">
        <v>4000</v>
      </c>
      <c r="Y164" s="10">
        <v>0</v>
      </c>
      <c r="Z164" s="9" t="s">
        <v>117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>
        <v>45741</v>
      </c>
      <c r="AK164" s="3">
        <v>0</v>
      </c>
      <c r="AL164" s="3">
        <v>45732</v>
      </c>
      <c r="AM164" s="3">
        <v>45739</v>
      </c>
      <c r="AN164" s="3">
        <v>45740</v>
      </c>
      <c r="AO164" s="3">
        <v>45740</v>
      </c>
      <c r="AP164" s="3">
        <v>45736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0</v>
      </c>
    </row>
    <row r="165" spans="1:56" ht="28.5" customHeight="1" x14ac:dyDescent="0.45">
      <c r="A165" s="3">
        <v>45674</v>
      </c>
      <c r="B165" s="14" t="s">
        <v>327</v>
      </c>
      <c r="C165" s="9" t="s">
        <v>132</v>
      </c>
      <c r="D165" s="13" t="s">
        <v>366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45742</v>
      </c>
      <c r="U165" s="11">
        <v>2500</v>
      </c>
      <c r="V165" s="10">
        <v>2602</v>
      </c>
      <c r="W165" s="10">
        <v>0</v>
      </c>
      <c r="X165" s="10">
        <v>2700</v>
      </c>
      <c r="Y165" s="10">
        <v>0</v>
      </c>
      <c r="Z165" s="9" t="s">
        <v>117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45742</v>
      </c>
      <c r="AK165" s="3">
        <v>0</v>
      </c>
      <c r="AL165" s="3">
        <v>45733</v>
      </c>
      <c r="AM165" s="3">
        <v>45740</v>
      </c>
      <c r="AN165" s="3">
        <v>45741</v>
      </c>
      <c r="AO165" s="3">
        <v>45741</v>
      </c>
      <c r="AP165" s="3">
        <v>45737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0</v>
      </c>
    </row>
    <row r="166" spans="1:56" ht="28.5" customHeight="1" x14ac:dyDescent="0.45">
      <c r="A166" s="3">
        <v>45674</v>
      </c>
      <c r="B166" s="14" t="s">
        <v>327</v>
      </c>
      <c r="C166" s="9" t="s">
        <v>132</v>
      </c>
      <c r="D166" s="13" t="s">
        <v>365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45742</v>
      </c>
      <c r="U166" s="11">
        <v>2500</v>
      </c>
      <c r="V166" s="10">
        <v>2525</v>
      </c>
      <c r="W166" s="10">
        <v>0</v>
      </c>
      <c r="X166" s="10">
        <v>2750</v>
      </c>
      <c r="Y166" s="10">
        <v>0</v>
      </c>
      <c r="Z166" s="9" t="s">
        <v>117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>
        <v>45742</v>
      </c>
      <c r="AK166" s="3">
        <v>0</v>
      </c>
      <c r="AL166" s="3">
        <v>45733</v>
      </c>
      <c r="AM166" s="3">
        <v>45740</v>
      </c>
      <c r="AN166" s="3">
        <v>45741</v>
      </c>
      <c r="AO166" s="3">
        <v>45741</v>
      </c>
      <c r="AP166" s="3">
        <v>45737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118</v>
      </c>
      <c r="BD166" s="56">
        <v>0</v>
      </c>
    </row>
    <row r="167" spans="1:56" ht="28.5" customHeight="1" x14ac:dyDescent="0.45">
      <c r="A167" s="3">
        <v>45674</v>
      </c>
      <c r="B167" s="14" t="s">
        <v>327</v>
      </c>
      <c r="C167" s="9" t="s">
        <v>132</v>
      </c>
      <c r="D167" s="13">
        <v>331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117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123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222.85642500000006</v>
      </c>
    </row>
    <row r="168" spans="1:56" ht="28.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20</v>
      </c>
      <c r="F168" s="9">
        <v>38</v>
      </c>
      <c r="G168" s="9">
        <v>0</v>
      </c>
      <c r="H168" s="9">
        <v>0</v>
      </c>
      <c r="I168" s="9">
        <v>82</v>
      </c>
      <c r="J168" s="9" t="s">
        <v>78</v>
      </c>
      <c r="K168" s="9">
        <v>2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117</v>
      </c>
      <c r="AA168" s="8">
        <v>8486.7750000000015</v>
      </c>
      <c r="AB168" s="8">
        <v>0</v>
      </c>
      <c r="AC168" s="8">
        <v>8486.7750000000015</v>
      </c>
      <c r="AD168" s="8">
        <v>0</v>
      </c>
      <c r="AE168" s="8">
        <v>0</v>
      </c>
      <c r="AF168" s="8" t="s">
        <v>58</v>
      </c>
      <c r="AG168" s="1" t="s">
        <v>124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119</v>
      </c>
      <c r="BD168" s="56">
        <v>0</v>
      </c>
    </row>
    <row r="169" spans="1:56" ht="28.5" customHeight="1" x14ac:dyDescent="0.45">
      <c r="A169" s="3">
        <v>45705</v>
      </c>
      <c r="B169" s="14" t="s">
        <v>430</v>
      </c>
      <c r="C169" s="9" t="s">
        <v>152</v>
      </c>
      <c r="D169" s="13" t="s">
        <v>289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399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112</v>
      </c>
      <c r="T169" s="12">
        <v>45736</v>
      </c>
      <c r="U169" s="11">
        <v>24475</v>
      </c>
      <c r="V169" s="10">
        <v>0</v>
      </c>
      <c r="W169" s="10">
        <v>24475</v>
      </c>
      <c r="X169" s="10">
        <v>0</v>
      </c>
      <c r="Y169" s="10">
        <v>25698.75</v>
      </c>
      <c r="Z169" s="9" t="s">
        <v>82</v>
      </c>
      <c r="AA169" s="8">
        <v>25643.681250000001</v>
      </c>
      <c r="AB169" s="8">
        <v>25643.681250000001</v>
      </c>
      <c r="AC169" s="8">
        <v>0</v>
      </c>
      <c r="AD169" s="8">
        <v>0</v>
      </c>
      <c r="AE169" s="8">
        <v>0</v>
      </c>
      <c r="AF169" s="8">
        <v>0</v>
      </c>
      <c r="AG169" s="1" t="s">
        <v>126</v>
      </c>
      <c r="AH169" s="1" t="s">
        <v>74</v>
      </c>
      <c r="AI169" s="1">
        <v>2</v>
      </c>
      <c r="AJ169" s="3">
        <v>45736</v>
      </c>
      <c r="AK169" s="3">
        <v>0</v>
      </c>
      <c r="AL169" s="3">
        <v>45727</v>
      </c>
      <c r="AM169" s="3">
        <v>45734</v>
      </c>
      <c r="AN169" s="3">
        <v>45735</v>
      </c>
      <c r="AO169" s="3">
        <v>45735</v>
      </c>
      <c r="AP169" s="3">
        <v>45731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8.5" customHeight="1" x14ac:dyDescent="0.45">
      <c r="A170" s="3">
        <v>45692</v>
      </c>
      <c r="B170" s="14" t="s">
        <v>396</v>
      </c>
      <c r="C170" s="9" t="s">
        <v>86</v>
      </c>
      <c r="D170" s="13" t="s">
        <v>313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45734</v>
      </c>
      <c r="U170" s="11">
        <v>5000</v>
      </c>
      <c r="V170" s="10">
        <v>0</v>
      </c>
      <c r="W170" s="10">
        <v>5000</v>
      </c>
      <c r="X170" s="10">
        <v>5250</v>
      </c>
      <c r="Y170" s="10">
        <v>0</v>
      </c>
      <c r="Z170" s="9" t="s">
        <v>82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312</v>
      </c>
      <c r="AG170" s="1" t="s">
        <v>123</v>
      </c>
      <c r="AH170" s="1" t="s">
        <v>74</v>
      </c>
      <c r="AI170" s="1">
        <v>2</v>
      </c>
      <c r="AJ170" s="3">
        <v>45734</v>
      </c>
      <c r="AK170" s="3">
        <v>0</v>
      </c>
      <c r="AL170" s="3">
        <v>45725</v>
      </c>
      <c r="AM170" s="3">
        <v>45732</v>
      </c>
      <c r="AN170" s="3">
        <v>45733</v>
      </c>
      <c r="AO170" s="3">
        <v>45733</v>
      </c>
      <c r="AP170" s="3">
        <v>45729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0</v>
      </c>
    </row>
    <row r="171" spans="1:56" ht="28.5" customHeight="1" x14ac:dyDescent="0.45">
      <c r="A171" s="3">
        <v>45727</v>
      </c>
      <c r="B171" s="14" t="s">
        <v>588</v>
      </c>
      <c r="C171" s="9" t="s">
        <v>86</v>
      </c>
      <c r="D171" s="13" t="s">
        <v>313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45734</v>
      </c>
      <c r="U171" s="11">
        <v>7000</v>
      </c>
      <c r="V171" s="10">
        <v>0</v>
      </c>
      <c r="W171" s="10">
        <v>7000</v>
      </c>
      <c r="X171" s="10">
        <v>7350</v>
      </c>
      <c r="Y171" s="10">
        <v>0</v>
      </c>
      <c r="Z171" s="9" t="s">
        <v>82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312</v>
      </c>
      <c r="AG171" s="1" t="s">
        <v>123</v>
      </c>
      <c r="AH171" s="1" t="s">
        <v>74</v>
      </c>
      <c r="AI171" s="1">
        <v>2</v>
      </c>
      <c r="AJ171" s="3">
        <v>45734</v>
      </c>
      <c r="AK171" s="3">
        <v>0</v>
      </c>
      <c r="AL171" s="3">
        <v>45725</v>
      </c>
      <c r="AM171" s="3">
        <v>45732</v>
      </c>
      <c r="AN171" s="3">
        <v>45733</v>
      </c>
      <c r="AO171" s="3">
        <v>45733</v>
      </c>
      <c r="AP171" s="3">
        <v>45729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0</v>
      </c>
    </row>
    <row r="172" spans="1:56" ht="28.5" customHeight="1" x14ac:dyDescent="0.45">
      <c r="A172" s="3">
        <v>45714</v>
      </c>
      <c r="B172" s="14" t="s">
        <v>460</v>
      </c>
      <c r="C172" s="9" t="s">
        <v>86</v>
      </c>
      <c r="D172" s="13" t="s">
        <v>405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45740</v>
      </c>
      <c r="U172" s="11">
        <v>20000</v>
      </c>
      <c r="V172" s="10">
        <v>0</v>
      </c>
      <c r="W172" s="10">
        <v>20000</v>
      </c>
      <c r="X172" s="10">
        <v>15000</v>
      </c>
      <c r="Y172" s="10">
        <v>5250</v>
      </c>
      <c r="Z172" s="9" t="s">
        <v>82</v>
      </c>
      <c r="AA172" s="8">
        <v>5647.3725000000013</v>
      </c>
      <c r="AB172" s="8">
        <v>5647.3725000000013</v>
      </c>
      <c r="AC172" s="8">
        <v>0</v>
      </c>
      <c r="AD172" s="8">
        <v>0</v>
      </c>
      <c r="AE172" s="8">
        <v>0</v>
      </c>
      <c r="AF172" s="8" t="s">
        <v>432</v>
      </c>
      <c r="AG172" s="1" t="s">
        <v>123</v>
      </c>
      <c r="AH172" s="1" t="s">
        <v>74</v>
      </c>
      <c r="AI172" s="1">
        <v>2</v>
      </c>
      <c r="AJ172" s="3">
        <v>45740</v>
      </c>
      <c r="AK172" s="3">
        <v>0</v>
      </c>
      <c r="AL172" s="3">
        <v>45731</v>
      </c>
      <c r="AM172" s="3">
        <v>45738</v>
      </c>
      <c r="AN172" s="3">
        <v>45739</v>
      </c>
      <c r="AO172" s="3">
        <v>45739</v>
      </c>
      <c r="AP172" s="3">
        <v>45735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0</v>
      </c>
    </row>
    <row r="173" spans="1:56" ht="28.5" customHeight="1" x14ac:dyDescent="0.45">
      <c r="A173" s="3">
        <v>45714</v>
      </c>
      <c r="B173" s="14" t="s">
        <v>460</v>
      </c>
      <c r="C173" s="9" t="s">
        <v>86</v>
      </c>
      <c r="D173" s="13" t="s">
        <v>406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45740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82</v>
      </c>
      <c r="AA173" s="8">
        <v>32270.700000000004</v>
      </c>
      <c r="AB173" s="8">
        <v>32270.700000000004</v>
      </c>
      <c r="AC173" s="8">
        <v>0</v>
      </c>
      <c r="AD173" s="8">
        <v>0</v>
      </c>
      <c r="AE173" s="8">
        <v>0</v>
      </c>
      <c r="AF173" s="8" t="s">
        <v>432</v>
      </c>
      <c r="AG173" s="1" t="s">
        <v>123</v>
      </c>
      <c r="AH173" s="1" t="s">
        <v>74</v>
      </c>
      <c r="AI173" s="1">
        <v>2</v>
      </c>
      <c r="AJ173" s="3">
        <v>45740</v>
      </c>
      <c r="AK173" s="3">
        <v>0</v>
      </c>
      <c r="AL173" s="3">
        <v>45731</v>
      </c>
      <c r="AM173" s="3">
        <v>45738</v>
      </c>
      <c r="AN173" s="3">
        <v>45739</v>
      </c>
      <c r="AO173" s="3">
        <v>45739</v>
      </c>
      <c r="AP173" s="3">
        <v>45735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0</v>
      </c>
    </row>
    <row r="174" spans="1:56" ht="28.5" customHeight="1" x14ac:dyDescent="0.45">
      <c r="A174" s="3">
        <v>45714</v>
      </c>
      <c r="B174" s="14" t="s">
        <v>461</v>
      </c>
      <c r="C174" s="9" t="s">
        <v>86</v>
      </c>
      <c r="D174" s="13" t="s">
        <v>349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45740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5378.4500000000007</v>
      </c>
      <c r="AC174" s="8">
        <v>0</v>
      </c>
      <c r="AD174" s="8">
        <v>0</v>
      </c>
      <c r="AE174" s="8">
        <v>0</v>
      </c>
      <c r="AF174" s="8" t="s">
        <v>432</v>
      </c>
      <c r="AG174" s="1" t="s">
        <v>123</v>
      </c>
      <c r="AH174" s="1" t="s">
        <v>74</v>
      </c>
      <c r="AI174" s="1">
        <v>2</v>
      </c>
      <c r="AJ174" s="3">
        <v>45740</v>
      </c>
      <c r="AK174" s="3">
        <v>0</v>
      </c>
      <c r="AL174" s="3">
        <v>45731</v>
      </c>
      <c r="AM174" s="3">
        <v>45738</v>
      </c>
      <c r="AN174" s="3">
        <v>45739</v>
      </c>
      <c r="AO174" s="3">
        <v>45739</v>
      </c>
      <c r="AP174" s="3">
        <v>45735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0</v>
      </c>
    </row>
    <row r="175" spans="1:56" ht="28.5" customHeight="1" x14ac:dyDescent="0.45">
      <c r="A175" s="3">
        <v>45714</v>
      </c>
      <c r="B175" s="14" t="s">
        <v>462</v>
      </c>
      <c r="C175" s="9" t="s">
        <v>86</v>
      </c>
      <c r="D175" s="13" t="s">
        <v>463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45740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82</v>
      </c>
      <c r="AA175" s="8">
        <v>5378.4500000000007</v>
      </c>
      <c r="AB175" s="8">
        <v>3246</v>
      </c>
      <c r="AC175" s="8">
        <v>2132.4500000000007</v>
      </c>
      <c r="AD175" s="8">
        <v>0</v>
      </c>
      <c r="AE175" s="8">
        <v>0</v>
      </c>
      <c r="AF175" s="8" t="s">
        <v>432</v>
      </c>
      <c r="AG175" s="1" t="s">
        <v>123</v>
      </c>
      <c r="AH175" s="1" t="s">
        <v>74</v>
      </c>
      <c r="AI175" s="1">
        <v>2</v>
      </c>
      <c r="AJ175" s="3">
        <v>45740</v>
      </c>
      <c r="AK175" s="3">
        <v>0</v>
      </c>
      <c r="AL175" s="3">
        <v>45731</v>
      </c>
      <c r="AM175" s="3">
        <v>45738</v>
      </c>
      <c r="AN175" s="3">
        <v>45739</v>
      </c>
      <c r="AO175" s="3">
        <v>45739</v>
      </c>
      <c r="AP175" s="3">
        <v>45735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163.01395555555561</v>
      </c>
    </row>
    <row r="176" spans="1:56" ht="28.5" customHeight="1" x14ac:dyDescent="0.45">
      <c r="A176" s="3">
        <v>45723</v>
      </c>
      <c r="B176" s="14" t="s">
        <v>551</v>
      </c>
      <c r="C176" s="9" t="s">
        <v>86</v>
      </c>
      <c r="D176" s="13" t="s">
        <v>435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45740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82</v>
      </c>
      <c r="AA176" s="8">
        <v>32270.700000000004</v>
      </c>
      <c r="AB176" s="8">
        <v>0</v>
      </c>
      <c r="AC176" s="8">
        <v>32270.700000000004</v>
      </c>
      <c r="AD176" s="8">
        <v>0</v>
      </c>
      <c r="AE176" s="8">
        <v>0</v>
      </c>
      <c r="AF176" s="8" t="s">
        <v>436</v>
      </c>
      <c r="AG176" s="1" t="s">
        <v>123</v>
      </c>
      <c r="AH176" s="1" t="s">
        <v>74</v>
      </c>
      <c r="AI176" s="1">
        <v>2</v>
      </c>
      <c r="AJ176" s="3">
        <v>45740</v>
      </c>
      <c r="AK176" s="3">
        <v>0</v>
      </c>
      <c r="AL176" s="3">
        <v>45731</v>
      </c>
      <c r="AM176" s="3">
        <v>45738</v>
      </c>
      <c r="AN176" s="3">
        <v>45739</v>
      </c>
      <c r="AO176" s="3">
        <v>45739</v>
      </c>
      <c r="AP176" s="3">
        <v>45735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2466.9157333333337</v>
      </c>
    </row>
    <row r="177" spans="1:56" ht="28.5" customHeight="1" x14ac:dyDescent="0.45">
      <c r="A177" s="3">
        <v>45707</v>
      </c>
      <c r="B177" s="14" t="s">
        <v>442</v>
      </c>
      <c r="C177" s="9" t="s">
        <v>86</v>
      </c>
      <c r="D177" s="13" t="s">
        <v>433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329</v>
      </c>
      <c r="T177" s="12">
        <v>45741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298</v>
      </c>
      <c r="AG177" s="1" t="s">
        <v>123</v>
      </c>
      <c r="AH177" s="1" t="s">
        <v>74</v>
      </c>
      <c r="AI177" s="1">
        <v>2</v>
      </c>
      <c r="AJ177" s="3">
        <v>45741</v>
      </c>
      <c r="AK177" s="3">
        <v>0</v>
      </c>
      <c r="AL177" s="3">
        <v>45732</v>
      </c>
      <c r="AM177" s="3">
        <v>45739</v>
      </c>
      <c r="AN177" s="3">
        <v>45740</v>
      </c>
      <c r="AO177" s="3">
        <v>45740</v>
      </c>
      <c r="AP177" s="3">
        <v>45736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411.15262222222225</v>
      </c>
    </row>
    <row r="178" spans="1:56" ht="28.5" customHeight="1" x14ac:dyDescent="0.45">
      <c r="A178" s="3">
        <v>45707</v>
      </c>
      <c r="B178" s="14" t="s">
        <v>442</v>
      </c>
      <c r="C178" s="9" t="s">
        <v>86</v>
      </c>
      <c r="D178" s="13" t="s">
        <v>434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329</v>
      </c>
      <c r="T178" s="12">
        <v>45741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82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 t="s">
        <v>298</v>
      </c>
      <c r="AG178" s="1" t="s">
        <v>123</v>
      </c>
      <c r="AH178" s="1" t="s">
        <v>74</v>
      </c>
      <c r="AI178" s="1">
        <v>2</v>
      </c>
      <c r="AJ178" s="3">
        <v>45741</v>
      </c>
      <c r="AK178" s="3">
        <v>0</v>
      </c>
      <c r="AL178" s="3">
        <v>45732</v>
      </c>
      <c r="AM178" s="3">
        <v>45739</v>
      </c>
      <c r="AN178" s="3">
        <v>45740</v>
      </c>
      <c r="AO178" s="3">
        <v>45740</v>
      </c>
      <c r="AP178" s="3">
        <v>45736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411.15262222222225</v>
      </c>
    </row>
    <row r="179" spans="1:56" ht="28.5" customHeight="1" x14ac:dyDescent="0.45">
      <c r="A179" s="3">
        <v>45707</v>
      </c>
      <c r="B179" s="14" t="s">
        <v>442</v>
      </c>
      <c r="C179" s="9" t="s">
        <v>86</v>
      </c>
      <c r="D179" s="13" t="s">
        <v>379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329</v>
      </c>
      <c r="T179" s="12">
        <v>45741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82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 t="s">
        <v>298</v>
      </c>
      <c r="AG179" s="1" t="s">
        <v>123</v>
      </c>
      <c r="AH179" s="1" t="s">
        <v>74</v>
      </c>
      <c r="AI179" s="1">
        <v>2</v>
      </c>
      <c r="AJ179" s="3">
        <v>45741</v>
      </c>
      <c r="AK179" s="3">
        <v>0</v>
      </c>
      <c r="AL179" s="3">
        <v>45732</v>
      </c>
      <c r="AM179" s="3">
        <v>45739</v>
      </c>
      <c r="AN179" s="3">
        <v>45740</v>
      </c>
      <c r="AO179" s="3">
        <v>45740</v>
      </c>
      <c r="AP179" s="3">
        <v>45736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822.3052444444445</v>
      </c>
    </row>
    <row r="180" spans="1:56" ht="28.5" customHeight="1" x14ac:dyDescent="0.45">
      <c r="A180" s="3">
        <v>45731</v>
      </c>
      <c r="B180" s="14" t="s">
        <v>138</v>
      </c>
      <c r="C180" s="9" t="s">
        <v>86</v>
      </c>
      <c r="D180" s="13" t="s">
        <v>612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45741</v>
      </c>
      <c r="U180" s="11">
        <v>15000</v>
      </c>
      <c r="V180" s="10">
        <v>0</v>
      </c>
      <c r="W180" s="10">
        <v>15000</v>
      </c>
      <c r="X180" s="10">
        <v>0</v>
      </c>
      <c r="Y180" s="10">
        <v>15750</v>
      </c>
      <c r="Z180" s="9" t="s">
        <v>82</v>
      </c>
      <c r="AA180" s="8">
        <v>16135.350000000002</v>
      </c>
      <c r="AB180" s="8">
        <v>0</v>
      </c>
      <c r="AC180" s="8">
        <v>16135.350000000002</v>
      </c>
      <c r="AD180" s="8">
        <v>0</v>
      </c>
      <c r="AE180" s="8">
        <v>0</v>
      </c>
      <c r="AF180" s="8" t="s">
        <v>243</v>
      </c>
      <c r="AG180" s="1" t="s">
        <v>123</v>
      </c>
      <c r="AH180" s="1" t="s">
        <v>74</v>
      </c>
      <c r="AI180" s="1">
        <v>2</v>
      </c>
      <c r="AJ180" s="3">
        <v>45741</v>
      </c>
      <c r="AK180" s="3">
        <v>0</v>
      </c>
      <c r="AL180" s="3">
        <v>45732</v>
      </c>
      <c r="AM180" s="3">
        <v>45739</v>
      </c>
      <c r="AN180" s="3">
        <v>45740</v>
      </c>
      <c r="AO180" s="3">
        <v>45740</v>
      </c>
      <c r="AP180" s="3">
        <v>45736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1233.4578666666669</v>
      </c>
    </row>
    <row r="181" spans="1:56" ht="28.5" customHeight="1" x14ac:dyDescent="0.45">
      <c r="A181" s="3">
        <v>45731</v>
      </c>
      <c r="B181" s="14" t="s">
        <v>138</v>
      </c>
      <c r="C181" s="9" t="s">
        <v>86</v>
      </c>
      <c r="D181" s="13" t="s">
        <v>613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45741</v>
      </c>
      <c r="U181" s="11">
        <v>15000</v>
      </c>
      <c r="V181" s="10">
        <v>0</v>
      </c>
      <c r="W181" s="10">
        <v>15000</v>
      </c>
      <c r="X181" s="10">
        <v>0</v>
      </c>
      <c r="Y181" s="10">
        <v>15750</v>
      </c>
      <c r="Z181" s="9" t="s">
        <v>82</v>
      </c>
      <c r="AA181" s="8">
        <v>16135.350000000002</v>
      </c>
      <c r="AB181" s="8">
        <v>0</v>
      </c>
      <c r="AC181" s="8">
        <v>16135.350000000002</v>
      </c>
      <c r="AD181" s="8">
        <v>0</v>
      </c>
      <c r="AE181" s="8">
        <v>0</v>
      </c>
      <c r="AF181" s="8" t="s">
        <v>243</v>
      </c>
      <c r="AG181" s="1" t="s">
        <v>123</v>
      </c>
      <c r="AH181" s="1" t="s">
        <v>74</v>
      </c>
      <c r="AI181" s="1">
        <v>2</v>
      </c>
      <c r="AJ181" s="3">
        <v>45741</v>
      </c>
      <c r="AK181" s="3">
        <v>0</v>
      </c>
      <c r="AL181" s="3">
        <v>45732</v>
      </c>
      <c r="AM181" s="3">
        <v>45739</v>
      </c>
      <c r="AN181" s="3">
        <v>45740</v>
      </c>
      <c r="AO181" s="3">
        <v>45740</v>
      </c>
      <c r="AP181" s="3">
        <v>45736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1233.4578666666669</v>
      </c>
    </row>
    <row r="182" spans="1:56" ht="28.5" customHeight="1" x14ac:dyDescent="0.45">
      <c r="A182" s="3">
        <v>45731</v>
      </c>
      <c r="B182" s="14" t="s">
        <v>138</v>
      </c>
      <c r="C182" s="9" t="s">
        <v>86</v>
      </c>
      <c r="D182" s="13" t="s">
        <v>612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45779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82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 t="s">
        <v>243</v>
      </c>
      <c r="AG182" s="1" t="s">
        <v>123</v>
      </c>
      <c r="AH182" s="1" t="s">
        <v>74</v>
      </c>
      <c r="AI182" s="1">
        <v>2</v>
      </c>
      <c r="AJ182" s="3">
        <v>45779</v>
      </c>
      <c r="AK182" s="3">
        <v>0</v>
      </c>
      <c r="AL182" s="3">
        <v>45770</v>
      </c>
      <c r="AM182" s="3">
        <v>45777</v>
      </c>
      <c r="AN182" s="3">
        <v>45778</v>
      </c>
      <c r="AO182" s="3">
        <v>45778</v>
      </c>
      <c r="AP182" s="3">
        <v>45774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822.3052444444445</v>
      </c>
    </row>
    <row r="183" spans="1:56" ht="28.5" customHeight="1" x14ac:dyDescent="0.45">
      <c r="A183" s="3">
        <v>45731</v>
      </c>
      <c r="B183" s="14" t="s">
        <v>138</v>
      </c>
      <c r="C183" s="9" t="s">
        <v>86</v>
      </c>
      <c r="D183" s="13" t="s">
        <v>614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45792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82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 t="s">
        <v>243</v>
      </c>
      <c r="AG183" s="1" t="s">
        <v>123</v>
      </c>
      <c r="AH183" s="1" t="s">
        <v>74</v>
      </c>
      <c r="AI183" s="1">
        <v>2</v>
      </c>
      <c r="AJ183" s="3">
        <v>45792</v>
      </c>
      <c r="AK183" s="3">
        <v>0</v>
      </c>
      <c r="AL183" s="3">
        <v>45783</v>
      </c>
      <c r="AM183" s="3">
        <v>45790</v>
      </c>
      <c r="AN183" s="3">
        <v>45791</v>
      </c>
      <c r="AO183" s="3">
        <v>45791</v>
      </c>
      <c r="AP183" s="3">
        <v>45787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411.15262222222225</v>
      </c>
    </row>
    <row r="184" spans="1:56" ht="28.5" customHeight="1" x14ac:dyDescent="0.45">
      <c r="A184" s="3">
        <v>45731</v>
      </c>
      <c r="B184" s="14" t="s">
        <v>138</v>
      </c>
      <c r="C184" s="9" t="s">
        <v>86</v>
      </c>
      <c r="D184" s="13" t="s">
        <v>615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45749</v>
      </c>
      <c r="U184" s="11">
        <v>15000</v>
      </c>
      <c r="V184" s="10">
        <v>0</v>
      </c>
      <c r="W184" s="10">
        <v>15000</v>
      </c>
      <c r="X184" s="10">
        <v>0</v>
      </c>
      <c r="Y184" s="10">
        <v>15750</v>
      </c>
      <c r="Z184" s="9" t="s">
        <v>82</v>
      </c>
      <c r="AA184" s="8">
        <v>16135.350000000002</v>
      </c>
      <c r="AB184" s="8">
        <v>0</v>
      </c>
      <c r="AC184" s="8">
        <v>16135.350000000002</v>
      </c>
      <c r="AD184" s="8">
        <v>0</v>
      </c>
      <c r="AE184" s="8">
        <v>0</v>
      </c>
      <c r="AF184" s="8" t="s">
        <v>243</v>
      </c>
      <c r="AG184" s="1" t="s">
        <v>123</v>
      </c>
      <c r="AH184" s="1" t="s">
        <v>74</v>
      </c>
      <c r="AI184" s="1">
        <v>2</v>
      </c>
      <c r="AJ184" s="3">
        <v>45749</v>
      </c>
      <c r="AK184" s="3">
        <v>0</v>
      </c>
      <c r="AL184" s="3">
        <v>45740</v>
      </c>
      <c r="AM184" s="3">
        <v>45747</v>
      </c>
      <c r="AN184" s="3">
        <v>45748</v>
      </c>
      <c r="AO184" s="3">
        <v>45748</v>
      </c>
      <c r="AP184" s="3">
        <v>45744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1233.4578666666669</v>
      </c>
    </row>
    <row r="185" spans="1:56" ht="28.5" customHeight="1" x14ac:dyDescent="0.45">
      <c r="A185" s="3">
        <v>45731</v>
      </c>
      <c r="B185" s="14" t="s">
        <v>138</v>
      </c>
      <c r="C185" s="9" t="s">
        <v>86</v>
      </c>
      <c r="D185" s="13" t="s">
        <v>613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45772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243</v>
      </c>
      <c r="AG185" s="1" t="s">
        <v>123</v>
      </c>
      <c r="AH185" s="1" t="s">
        <v>74</v>
      </c>
      <c r="AI185" s="1">
        <v>2</v>
      </c>
      <c r="AJ185" s="3">
        <v>45772</v>
      </c>
      <c r="AK185" s="3">
        <v>0</v>
      </c>
      <c r="AL185" s="3">
        <v>45763</v>
      </c>
      <c r="AM185" s="3">
        <v>45770</v>
      </c>
      <c r="AN185" s="3">
        <v>45771</v>
      </c>
      <c r="AO185" s="3">
        <v>45771</v>
      </c>
      <c r="AP185" s="3">
        <v>45767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822.3052444444445</v>
      </c>
    </row>
    <row r="186" spans="1:56" ht="28.5" customHeight="1" x14ac:dyDescent="0.45">
      <c r="A186" s="3">
        <v>45731</v>
      </c>
      <c r="B186" s="14" t="s">
        <v>138</v>
      </c>
      <c r="C186" s="9" t="s">
        <v>86</v>
      </c>
      <c r="D186" s="13" t="s">
        <v>616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232</v>
      </c>
      <c r="T186" s="12">
        <v>45790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82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 t="s">
        <v>243</v>
      </c>
      <c r="AG186" s="1" t="s">
        <v>123</v>
      </c>
      <c r="AH186" s="1" t="s">
        <v>74</v>
      </c>
      <c r="AI186" s="1">
        <v>2</v>
      </c>
      <c r="AJ186" s="3">
        <v>45790</v>
      </c>
      <c r="AK186" s="3">
        <v>0</v>
      </c>
      <c r="AL186" s="3">
        <v>45781</v>
      </c>
      <c r="AM186" s="3">
        <v>45788</v>
      </c>
      <c r="AN186" s="3">
        <v>45789</v>
      </c>
      <c r="AO186" s="3">
        <v>45789</v>
      </c>
      <c r="AP186" s="3">
        <v>45785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411.15262222222225</v>
      </c>
    </row>
    <row r="187" spans="1:56" ht="28.5" customHeight="1" x14ac:dyDescent="0.45">
      <c r="A187" s="3">
        <v>45731</v>
      </c>
      <c r="B187" s="14" t="s">
        <v>138</v>
      </c>
      <c r="C187" s="9" t="s">
        <v>86</v>
      </c>
      <c r="D187" s="13" t="s">
        <v>617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232</v>
      </c>
      <c r="T187" s="12">
        <v>45751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243</v>
      </c>
      <c r="AG187" s="1" t="s">
        <v>123</v>
      </c>
      <c r="AH187" s="1" t="s">
        <v>74</v>
      </c>
      <c r="AI187" s="1">
        <v>2</v>
      </c>
      <c r="AJ187" s="3">
        <v>45751</v>
      </c>
      <c r="AK187" s="3">
        <v>0</v>
      </c>
      <c r="AL187" s="3">
        <v>45742</v>
      </c>
      <c r="AM187" s="3">
        <v>45749</v>
      </c>
      <c r="AN187" s="3">
        <v>45750</v>
      </c>
      <c r="AO187" s="3">
        <v>45750</v>
      </c>
      <c r="AP187" s="3">
        <v>45746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45731</v>
      </c>
      <c r="B188" s="14" t="s">
        <v>138</v>
      </c>
      <c r="C188" s="9" t="s">
        <v>86</v>
      </c>
      <c r="D188" s="13" t="s">
        <v>617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45779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243</v>
      </c>
      <c r="AG188" s="1" t="s">
        <v>123</v>
      </c>
      <c r="AH188" s="1" t="s">
        <v>74</v>
      </c>
      <c r="AI188" s="1">
        <v>2</v>
      </c>
      <c r="AJ188" s="3">
        <v>45779</v>
      </c>
      <c r="AK188" s="3">
        <v>0</v>
      </c>
      <c r="AL188" s="3">
        <v>45770</v>
      </c>
      <c r="AM188" s="3">
        <v>45777</v>
      </c>
      <c r="AN188" s="3">
        <v>45778</v>
      </c>
      <c r="AO188" s="3">
        <v>45778</v>
      </c>
      <c r="AP188" s="3">
        <v>45774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822.3052444444445</v>
      </c>
    </row>
    <row r="189" spans="1:56" ht="28.5" customHeight="1" x14ac:dyDescent="0.45">
      <c r="A189" s="3">
        <v>45731</v>
      </c>
      <c r="B189" s="14" t="s">
        <v>138</v>
      </c>
      <c r="C189" s="9" t="s">
        <v>86</v>
      </c>
      <c r="D189" s="13" t="s">
        <v>618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45780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82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 t="s">
        <v>243</v>
      </c>
      <c r="AG189" s="1" t="s">
        <v>123</v>
      </c>
      <c r="AH189" s="1" t="s">
        <v>74</v>
      </c>
      <c r="AI189" s="1">
        <v>2</v>
      </c>
      <c r="AJ189" s="3">
        <v>45780</v>
      </c>
      <c r="AK189" s="3">
        <v>0</v>
      </c>
      <c r="AL189" s="3">
        <v>45771</v>
      </c>
      <c r="AM189" s="3">
        <v>45778</v>
      </c>
      <c r="AN189" s="3">
        <v>45779</v>
      </c>
      <c r="AO189" s="3">
        <v>45779</v>
      </c>
      <c r="AP189" s="3">
        <v>45775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411.15262222222225</v>
      </c>
    </row>
    <row r="190" spans="1:56" ht="28.5" customHeight="1" x14ac:dyDescent="0.45">
      <c r="A190" s="3">
        <v>45731</v>
      </c>
      <c r="B190" s="14" t="s">
        <v>138</v>
      </c>
      <c r="C190" s="9" t="s">
        <v>86</v>
      </c>
      <c r="D190" s="13" t="s">
        <v>619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45749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82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 t="s">
        <v>243</v>
      </c>
      <c r="AG190" s="1" t="s">
        <v>123</v>
      </c>
      <c r="AH190" s="1" t="s">
        <v>74</v>
      </c>
      <c r="AI190" s="1">
        <v>2</v>
      </c>
      <c r="AJ190" s="3">
        <v>45749</v>
      </c>
      <c r="AK190" s="3">
        <v>0</v>
      </c>
      <c r="AL190" s="3">
        <v>45740</v>
      </c>
      <c r="AM190" s="3">
        <v>45747</v>
      </c>
      <c r="AN190" s="3">
        <v>45748</v>
      </c>
      <c r="AO190" s="3">
        <v>45748</v>
      </c>
      <c r="AP190" s="3">
        <v>45744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411.15262222222225</v>
      </c>
    </row>
    <row r="191" spans="1:56" ht="28.5" customHeight="1" x14ac:dyDescent="0.45">
      <c r="A191" s="3">
        <v>45731</v>
      </c>
      <c r="B191" s="14" t="s">
        <v>138</v>
      </c>
      <c r="C191" s="9" t="s">
        <v>86</v>
      </c>
      <c r="D191" s="13" t="s">
        <v>620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45749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243</v>
      </c>
      <c r="AG191" s="1" t="s">
        <v>123</v>
      </c>
      <c r="AH191" s="1" t="s">
        <v>74</v>
      </c>
      <c r="AI191" s="1">
        <v>2</v>
      </c>
      <c r="AJ191" s="3">
        <v>45749</v>
      </c>
      <c r="AK191" s="3">
        <v>0</v>
      </c>
      <c r="AL191" s="3">
        <v>45740</v>
      </c>
      <c r="AM191" s="3">
        <v>45747</v>
      </c>
      <c r="AN191" s="3">
        <v>45748</v>
      </c>
      <c r="AO191" s="3">
        <v>45748</v>
      </c>
      <c r="AP191" s="3">
        <v>45744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822.3052444444445</v>
      </c>
    </row>
    <row r="192" spans="1:56" ht="28.5" customHeight="1" x14ac:dyDescent="0.45">
      <c r="A192" s="3">
        <v>45731</v>
      </c>
      <c r="B192" s="14" t="s">
        <v>138</v>
      </c>
      <c r="C192" s="9" t="s">
        <v>86</v>
      </c>
      <c r="D192" s="13" t="s">
        <v>620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45771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82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 t="s">
        <v>243</v>
      </c>
      <c r="AG192" s="1" t="s">
        <v>123</v>
      </c>
      <c r="AH192" s="1" t="s">
        <v>74</v>
      </c>
      <c r="AI192" s="1">
        <v>2</v>
      </c>
      <c r="AJ192" s="3">
        <v>45771</v>
      </c>
      <c r="AK192" s="3">
        <v>0</v>
      </c>
      <c r="AL192" s="3">
        <v>45762</v>
      </c>
      <c r="AM192" s="3">
        <v>45769</v>
      </c>
      <c r="AN192" s="3">
        <v>45770</v>
      </c>
      <c r="AO192" s="3">
        <v>45770</v>
      </c>
      <c r="AP192" s="3">
        <v>45766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822.3052444444445</v>
      </c>
    </row>
    <row r="193" spans="1:56" ht="28.5" customHeight="1" x14ac:dyDescent="0.45">
      <c r="A193" s="3">
        <v>45731</v>
      </c>
      <c r="B193" s="14" t="s">
        <v>138</v>
      </c>
      <c r="C193" s="9" t="s">
        <v>86</v>
      </c>
      <c r="D193" s="13" t="s">
        <v>621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45749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82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 t="s">
        <v>243</v>
      </c>
      <c r="AG193" s="1" t="s">
        <v>123</v>
      </c>
      <c r="AH193" s="1" t="s">
        <v>74</v>
      </c>
      <c r="AI193" s="1">
        <v>2</v>
      </c>
      <c r="AJ193" s="3">
        <v>45749</v>
      </c>
      <c r="AK193" s="3">
        <v>0</v>
      </c>
      <c r="AL193" s="3">
        <v>45740</v>
      </c>
      <c r="AM193" s="3">
        <v>45747</v>
      </c>
      <c r="AN193" s="3">
        <v>45748</v>
      </c>
      <c r="AO193" s="3">
        <v>45748</v>
      </c>
      <c r="AP193" s="3">
        <v>45744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822.3052444444445</v>
      </c>
    </row>
    <row r="194" spans="1:56" ht="28.5" customHeight="1" x14ac:dyDescent="0.45">
      <c r="A194" s="3">
        <v>45731</v>
      </c>
      <c r="B194" s="14" t="s">
        <v>138</v>
      </c>
      <c r="C194" s="9" t="s">
        <v>86</v>
      </c>
      <c r="D194" s="13" t="s">
        <v>622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45757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243</v>
      </c>
      <c r="AG194" s="1" t="s">
        <v>123</v>
      </c>
      <c r="AH194" s="1" t="s">
        <v>74</v>
      </c>
      <c r="AI194" s="1">
        <v>2</v>
      </c>
      <c r="AJ194" s="3">
        <v>45757</v>
      </c>
      <c r="AK194" s="3">
        <v>0</v>
      </c>
      <c r="AL194" s="3">
        <v>45748</v>
      </c>
      <c r="AM194" s="3">
        <v>45755</v>
      </c>
      <c r="AN194" s="3">
        <v>45756</v>
      </c>
      <c r="AO194" s="3">
        <v>45756</v>
      </c>
      <c r="AP194" s="3">
        <v>45752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411.15262222222225</v>
      </c>
    </row>
    <row r="195" spans="1:56" ht="28.5" customHeight="1" x14ac:dyDescent="0.45">
      <c r="A195" s="3">
        <v>45731</v>
      </c>
      <c r="B195" s="14" t="s">
        <v>138</v>
      </c>
      <c r="C195" s="9" t="s">
        <v>86</v>
      </c>
      <c r="D195" s="13" t="s">
        <v>623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45751</v>
      </c>
      <c r="U195" s="11">
        <v>15000</v>
      </c>
      <c r="V195" s="10">
        <v>0</v>
      </c>
      <c r="W195" s="10">
        <v>15000</v>
      </c>
      <c r="X195" s="10">
        <v>0</v>
      </c>
      <c r="Y195" s="10">
        <v>15750</v>
      </c>
      <c r="Z195" s="9" t="s">
        <v>82</v>
      </c>
      <c r="AA195" s="8">
        <v>16135.350000000002</v>
      </c>
      <c r="AB195" s="8">
        <v>0</v>
      </c>
      <c r="AC195" s="8">
        <v>16135.350000000002</v>
      </c>
      <c r="AD195" s="8">
        <v>0</v>
      </c>
      <c r="AE195" s="8">
        <v>0</v>
      </c>
      <c r="AF195" s="8" t="s">
        <v>243</v>
      </c>
      <c r="AG195" s="1" t="s">
        <v>123</v>
      </c>
      <c r="AH195" s="1" t="s">
        <v>74</v>
      </c>
      <c r="AI195" s="1">
        <v>2</v>
      </c>
      <c r="AJ195" s="3">
        <v>45751</v>
      </c>
      <c r="AK195" s="3">
        <v>0</v>
      </c>
      <c r="AL195" s="3">
        <v>45742</v>
      </c>
      <c r="AM195" s="3">
        <v>45749</v>
      </c>
      <c r="AN195" s="3">
        <v>45750</v>
      </c>
      <c r="AO195" s="3">
        <v>45750</v>
      </c>
      <c r="AP195" s="3">
        <v>45746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1233.4578666666669</v>
      </c>
    </row>
    <row r="196" spans="1:56" ht="28.5" customHeight="1" x14ac:dyDescent="0.45">
      <c r="A196" s="3">
        <v>45731</v>
      </c>
      <c r="B196" s="14" t="s">
        <v>138</v>
      </c>
      <c r="C196" s="9" t="s">
        <v>86</v>
      </c>
      <c r="D196" s="13" t="s">
        <v>623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45779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243</v>
      </c>
      <c r="AG196" s="1" t="s">
        <v>124</v>
      </c>
      <c r="AH196" s="1" t="s">
        <v>74</v>
      </c>
      <c r="AI196" s="1">
        <v>2</v>
      </c>
      <c r="AJ196" s="3">
        <v>45779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45731</v>
      </c>
      <c r="B197" s="14" t="s">
        <v>138</v>
      </c>
      <c r="C197" s="9" t="s">
        <v>86</v>
      </c>
      <c r="D197" s="13" t="s">
        <v>624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45785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243</v>
      </c>
      <c r="AG197" s="1" t="s">
        <v>123</v>
      </c>
      <c r="AH197" s="1" t="s">
        <v>74</v>
      </c>
      <c r="AI197" s="1">
        <v>2</v>
      </c>
      <c r="AJ197" s="3">
        <v>45785</v>
      </c>
      <c r="AK197" s="3">
        <v>0</v>
      </c>
      <c r="AL197" s="3">
        <v>45776</v>
      </c>
      <c r="AM197" s="3">
        <v>45783</v>
      </c>
      <c r="AN197" s="3">
        <v>45784</v>
      </c>
      <c r="AO197" s="3">
        <v>45784</v>
      </c>
      <c r="AP197" s="3">
        <v>45780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411.15262222222225</v>
      </c>
    </row>
    <row r="198" spans="1:56" ht="28.5" customHeight="1" x14ac:dyDescent="0.45">
      <c r="A198" s="3">
        <v>45731</v>
      </c>
      <c r="B198" s="14" t="s">
        <v>138</v>
      </c>
      <c r="C198" s="9" t="s">
        <v>86</v>
      </c>
      <c r="D198" s="13" t="s">
        <v>625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45751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82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 t="s">
        <v>243</v>
      </c>
      <c r="AG198" s="1" t="s">
        <v>123</v>
      </c>
      <c r="AH198" s="1" t="s">
        <v>74</v>
      </c>
      <c r="AI198" s="1">
        <v>2</v>
      </c>
      <c r="AJ198" s="3">
        <v>45751</v>
      </c>
      <c r="AK198" s="3">
        <v>0</v>
      </c>
      <c r="AL198" s="3">
        <v>45742</v>
      </c>
      <c r="AM198" s="3">
        <v>45749</v>
      </c>
      <c r="AN198" s="3">
        <v>45750</v>
      </c>
      <c r="AO198" s="3">
        <v>45750</v>
      </c>
      <c r="AP198" s="3">
        <v>45746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822.3052444444445</v>
      </c>
    </row>
    <row r="199" spans="1:56" ht="28.5" customHeight="1" x14ac:dyDescent="0.45">
      <c r="A199" s="3">
        <v>45721</v>
      </c>
      <c r="B199" s="14" t="s">
        <v>511</v>
      </c>
      <c r="C199" s="9" t="s">
        <v>73</v>
      </c>
      <c r="D199" s="13" t="s">
        <v>231</v>
      </c>
      <c r="E199" s="9">
        <v>20</v>
      </c>
      <c r="F199" s="9">
        <v>32</v>
      </c>
      <c r="G199" s="9" t="s">
        <v>60</v>
      </c>
      <c r="H199" s="9">
        <v>0</v>
      </c>
      <c r="I199" s="9">
        <v>72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156</v>
      </c>
      <c r="T199" s="12">
        <v>45743</v>
      </c>
      <c r="U199" s="11">
        <v>10000</v>
      </c>
      <c r="V199" s="10">
        <v>0</v>
      </c>
      <c r="W199" s="10">
        <v>10000</v>
      </c>
      <c r="X199" s="10">
        <v>10509</v>
      </c>
      <c r="Y199" s="10">
        <v>0</v>
      </c>
      <c r="Z199" s="9" t="s">
        <v>82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123</v>
      </c>
      <c r="AH199" s="1" t="s">
        <v>74</v>
      </c>
      <c r="AI199" s="1">
        <v>2</v>
      </c>
      <c r="AJ199" s="3">
        <v>45743</v>
      </c>
      <c r="AK199" s="3">
        <v>0</v>
      </c>
      <c r="AL199" s="3">
        <v>45734</v>
      </c>
      <c r="AM199" s="3">
        <v>45741</v>
      </c>
      <c r="AN199" s="3">
        <v>45742</v>
      </c>
      <c r="AO199" s="3">
        <v>45742</v>
      </c>
      <c r="AP199" s="3">
        <v>45738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0</v>
      </c>
    </row>
    <row r="200" spans="1:56" ht="28.5" customHeight="1" x14ac:dyDescent="0.45">
      <c r="A200" s="3">
        <v>45714</v>
      </c>
      <c r="B200" s="14" t="s">
        <v>459</v>
      </c>
      <c r="C200" s="9" t="s">
        <v>86</v>
      </c>
      <c r="D200" s="13" t="s">
        <v>381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329</v>
      </c>
      <c r="T200" s="12">
        <v>45743</v>
      </c>
      <c r="U200" s="11">
        <v>50000</v>
      </c>
      <c r="V200" s="10">
        <v>0</v>
      </c>
      <c r="W200" s="10">
        <v>50000</v>
      </c>
      <c r="X200" s="10">
        <v>0</v>
      </c>
      <c r="Y200" s="10">
        <v>52500</v>
      </c>
      <c r="Z200" s="9" t="s">
        <v>82</v>
      </c>
      <c r="AA200" s="8">
        <v>53784.500000000007</v>
      </c>
      <c r="AB200" s="8">
        <v>0</v>
      </c>
      <c r="AC200" s="8">
        <v>53784.500000000007</v>
      </c>
      <c r="AD200" s="8">
        <v>0</v>
      </c>
      <c r="AE200" s="8">
        <v>0</v>
      </c>
      <c r="AF200" s="8" t="s">
        <v>432</v>
      </c>
      <c r="AG200" s="1" t="s">
        <v>123</v>
      </c>
      <c r="AH200" s="1" t="s">
        <v>74</v>
      </c>
      <c r="AI200" s="1">
        <v>2</v>
      </c>
      <c r="AJ200" s="3">
        <v>45743</v>
      </c>
      <c r="AK200" s="3">
        <v>0</v>
      </c>
      <c r="AL200" s="3">
        <v>45734</v>
      </c>
      <c r="AM200" s="3">
        <v>45741</v>
      </c>
      <c r="AN200" s="3">
        <v>45742</v>
      </c>
      <c r="AO200" s="3">
        <v>45742</v>
      </c>
      <c r="AP200" s="3">
        <v>45738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4111.5262222222227</v>
      </c>
    </row>
    <row r="201" spans="1:56" ht="28.5" customHeight="1" x14ac:dyDescent="0.45">
      <c r="A201" s="3">
        <v>45721</v>
      </c>
      <c r="B201" s="14" t="s">
        <v>520</v>
      </c>
      <c r="C201" s="9" t="s">
        <v>152</v>
      </c>
      <c r="D201" s="13" t="s">
        <v>293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112</v>
      </c>
      <c r="T201" s="12">
        <v>45743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82</v>
      </c>
      <c r="AA201" s="8">
        <v>10477.5</v>
      </c>
      <c r="AB201" s="8">
        <v>0</v>
      </c>
      <c r="AC201" s="8">
        <v>10477.5</v>
      </c>
      <c r="AD201" s="8">
        <v>0</v>
      </c>
      <c r="AE201" s="8">
        <v>0</v>
      </c>
      <c r="AF201" s="8">
        <v>0</v>
      </c>
      <c r="AG201" s="1" t="s">
        <v>123</v>
      </c>
      <c r="AH201" s="1" t="s">
        <v>74</v>
      </c>
      <c r="AI201" s="1">
        <v>2</v>
      </c>
      <c r="AJ201" s="3">
        <v>45743</v>
      </c>
      <c r="AK201" s="3">
        <v>0</v>
      </c>
      <c r="AL201" s="3">
        <v>45734</v>
      </c>
      <c r="AM201" s="3">
        <v>45741</v>
      </c>
      <c r="AN201" s="3">
        <v>45742</v>
      </c>
      <c r="AO201" s="3">
        <v>45742</v>
      </c>
      <c r="AP201" s="3">
        <v>45738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800.9466666666666</v>
      </c>
    </row>
    <row r="202" spans="1:56" ht="28.5" customHeight="1" x14ac:dyDescent="0.45">
      <c r="A202" s="3">
        <v>45724</v>
      </c>
      <c r="B202" s="14" t="s">
        <v>589</v>
      </c>
      <c r="C202" s="9" t="s">
        <v>86</v>
      </c>
      <c r="D202" s="13" t="s">
        <v>322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45744</v>
      </c>
      <c r="U202" s="11">
        <v>20000</v>
      </c>
      <c r="V202" s="10">
        <v>0</v>
      </c>
      <c r="W202" s="10">
        <v>20000</v>
      </c>
      <c r="X202" s="10">
        <v>0</v>
      </c>
      <c r="Y202" s="10">
        <v>21000</v>
      </c>
      <c r="Z202" s="9" t="s">
        <v>82</v>
      </c>
      <c r="AA202" s="8">
        <v>21513.800000000003</v>
      </c>
      <c r="AB202" s="8">
        <v>0</v>
      </c>
      <c r="AC202" s="8">
        <v>21513.800000000003</v>
      </c>
      <c r="AD202" s="8">
        <v>0</v>
      </c>
      <c r="AE202" s="8">
        <v>0</v>
      </c>
      <c r="AF202" s="8" t="s">
        <v>436</v>
      </c>
      <c r="AG202" s="1" t="s">
        <v>123</v>
      </c>
      <c r="AH202" s="1" t="s">
        <v>74</v>
      </c>
      <c r="AI202" s="1">
        <v>2</v>
      </c>
      <c r="AJ202" s="3">
        <v>45744</v>
      </c>
      <c r="AK202" s="3">
        <v>0</v>
      </c>
      <c r="AL202" s="3">
        <v>45735</v>
      </c>
      <c r="AM202" s="3">
        <v>45742</v>
      </c>
      <c r="AN202" s="3">
        <v>45743</v>
      </c>
      <c r="AO202" s="3">
        <v>45743</v>
      </c>
      <c r="AP202" s="3">
        <v>45739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1644.610488888889</v>
      </c>
    </row>
    <row r="203" spans="1:56" ht="28.5" customHeight="1" x14ac:dyDescent="0.45">
      <c r="A203" s="3">
        <v>45720</v>
      </c>
      <c r="B203" s="14" t="s">
        <v>506</v>
      </c>
      <c r="C203" s="9" t="s">
        <v>86</v>
      </c>
      <c r="D203" s="13" t="s">
        <v>405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45744</v>
      </c>
      <c r="U203" s="11">
        <v>25000</v>
      </c>
      <c r="V203" s="10">
        <v>0</v>
      </c>
      <c r="W203" s="10">
        <v>25000</v>
      </c>
      <c r="X203" s="10">
        <v>0</v>
      </c>
      <c r="Y203" s="10">
        <v>26250</v>
      </c>
      <c r="Z203" s="9" t="s">
        <v>82</v>
      </c>
      <c r="AA203" s="8">
        <v>26892.250000000004</v>
      </c>
      <c r="AB203" s="8">
        <v>0</v>
      </c>
      <c r="AC203" s="8">
        <v>26892.250000000004</v>
      </c>
      <c r="AD203" s="8">
        <v>0</v>
      </c>
      <c r="AE203" s="8">
        <v>0</v>
      </c>
      <c r="AF203" s="8" t="s">
        <v>432</v>
      </c>
      <c r="AG203" s="1" t="s">
        <v>123</v>
      </c>
      <c r="AH203" s="1" t="s">
        <v>74</v>
      </c>
      <c r="AI203" s="1">
        <v>2</v>
      </c>
      <c r="AJ203" s="3">
        <v>45744</v>
      </c>
      <c r="AK203" s="3">
        <v>0</v>
      </c>
      <c r="AL203" s="3">
        <v>45735</v>
      </c>
      <c r="AM203" s="3">
        <v>45742</v>
      </c>
      <c r="AN203" s="3">
        <v>45743</v>
      </c>
      <c r="AO203" s="3">
        <v>45743</v>
      </c>
      <c r="AP203" s="3">
        <v>45739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2055.7631111111114</v>
      </c>
    </row>
    <row r="204" spans="1:56" ht="28.5" customHeight="1" x14ac:dyDescent="0.45">
      <c r="A204" s="3">
        <v>45721</v>
      </c>
      <c r="B204" s="14" t="s">
        <v>521</v>
      </c>
      <c r="C204" s="9" t="s">
        <v>152</v>
      </c>
      <c r="D204" s="13" t="s">
        <v>289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112</v>
      </c>
      <c r="T204" s="12">
        <v>45744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82</v>
      </c>
      <c r="AA204" s="8">
        <v>20955</v>
      </c>
      <c r="AB204" s="8">
        <v>0</v>
      </c>
      <c r="AC204" s="8">
        <v>20955</v>
      </c>
      <c r="AD204" s="8">
        <v>0</v>
      </c>
      <c r="AE204" s="8">
        <v>0</v>
      </c>
      <c r="AF204" s="8">
        <v>0</v>
      </c>
      <c r="AG204" s="1" t="s">
        <v>123</v>
      </c>
      <c r="AH204" s="1" t="s">
        <v>74</v>
      </c>
      <c r="AI204" s="1">
        <v>2</v>
      </c>
      <c r="AJ204" s="3">
        <v>45744</v>
      </c>
      <c r="AK204" s="3">
        <v>0</v>
      </c>
      <c r="AL204" s="3">
        <v>45735</v>
      </c>
      <c r="AM204" s="3">
        <v>45742</v>
      </c>
      <c r="AN204" s="3">
        <v>45743</v>
      </c>
      <c r="AO204" s="3">
        <v>45743</v>
      </c>
      <c r="AP204" s="3">
        <v>45739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1601.8933333333332</v>
      </c>
    </row>
    <row r="205" spans="1:56" ht="28.5" customHeight="1" x14ac:dyDescent="0.45">
      <c r="A205" s="3">
        <v>45721</v>
      </c>
      <c r="B205" s="14" t="s">
        <v>522</v>
      </c>
      <c r="C205" s="9" t="s">
        <v>152</v>
      </c>
      <c r="D205" s="13" t="s">
        <v>491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112</v>
      </c>
      <c r="T205" s="12">
        <v>45744</v>
      </c>
      <c r="U205" s="11">
        <v>10503</v>
      </c>
      <c r="V205" s="10">
        <v>0</v>
      </c>
      <c r="W205" s="10">
        <v>10503</v>
      </c>
      <c r="X205" s="10">
        <v>0</v>
      </c>
      <c r="Y205" s="10">
        <v>11028.15</v>
      </c>
      <c r="Z205" s="9" t="s">
        <v>82</v>
      </c>
      <c r="AA205" s="8">
        <v>11004.518250000001</v>
      </c>
      <c r="AB205" s="8">
        <v>0</v>
      </c>
      <c r="AC205" s="8">
        <v>11004.518250000001</v>
      </c>
      <c r="AD205" s="8">
        <v>0</v>
      </c>
      <c r="AE205" s="8">
        <v>0</v>
      </c>
      <c r="AF205" s="8">
        <v>0</v>
      </c>
      <c r="AG205" s="1" t="s">
        <v>123</v>
      </c>
      <c r="AH205" s="1" t="s">
        <v>74</v>
      </c>
      <c r="AI205" s="1">
        <v>2</v>
      </c>
      <c r="AJ205" s="3">
        <v>45744</v>
      </c>
      <c r="AK205" s="3">
        <v>0</v>
      </c>
      <c r="AL205" s="3">
        <v>45735</v>
      </c>
      <c r="AM205" s="3">
        <v>45742</v>
      </c>
      <c r="AN205" s="3">
        <v>45743</v>
      </c>
      <c r="AO205" s="3">
        <v>45743</v>
      </c>
      <c r="AP205" s="3">
        <v>45739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841.23428400000012</v>
      </c>
    </row>
    <row r="206" spans="1:56" ht="28.5" customHeight="1" x14ac:dyDescent="0.45">
      <c r="A206" s="3">
        <v>45724</v>
      </c>
      <c r="B206" s="14" t="s">
        <v>590</v>
      </c>
      <c r="C206" s="9" t="s">
        <v>86</v>
      </c>
      <c r="D206" s="13" t="s">
        <v>526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232</v>
      </c>
      <c r="T206" s="12">
        <v>45744</v>
      </c>
      <c r="U206" s="11">
        <v>7000</v>
      </c>
      <c r="V206" s="10">
        <v>0</v>
      </c>
      <c r="W206" s="10">
        <v>7000</v>
      </c>
      <c r="X206" s="10">
        <v>0</v>
      </c>
      <c r="Y206" s="10">
        <v>7350</v>
      </c>
      <c r="Z206" s="9" t="s">
        <v>82</v>
      </c>
      <c r="AA206" s="8">
        <v>7529.8300000000008</v>
      </c>
      <c r="AB206" s="8">
        <v>0</v>
      </c>
      <c r="AC206" s="8">
        <v>7529.8300000000008</v>
      </c>
      <c r="AD206" s="8">
        <v>0</v>
      </c>
      <c r="AE206" s="8">
        <v>0</v>
      </c>
      <c r="AF206" s="8" t="s">
        <v>436</v>
      </c>
      <c r="AG206" s="1" t="s">
        <v>123</v>
      </c>
      <c r="AH206" s="1" t="s">
        <v>74</v>
      </c>
      <c r="AI206" s="1">
        <v>2</v>
      </c>
      <c r="AJ206" s="3">
        <v>45744</v>
      </c>
      <c r="AK206" s="3">
        <v>0</v>
      </c>
      <c r="AL206" s="3">
        <v>45735</v>
      </c>
      <c r="AM206" s="3">
        <v>45742</v>
      </c>
      <c r="AN206" s="3">
        <v>45743</v>
      </c>
      <c r="AO206" s="3">
        <v>45743</v>
      </c>
      <c r="AP206" s="3">
        <v>45739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575.61367111111122</v>
      </c>
    </row>
    <row r="207" spans="1:56" ht="28.5" customHeight="1" x14ac:dyDescent="0.45">
      <c r="A207" s="3">
        <v>45724</v>
      </c>
      <c r="B207" s="14" t="s">
        <v>590</v>
      </c>
      <c r="C207" s="9" t="s">
        <v>86</v>
      </c>
      <c r="D207" s="13" t="s">
        <v>527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232</v>
      </c>
      <c r="T207" s="12">
        <v>45744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32270.700000000004</v>
      </c>
      <c r="AB207" s="8">
        <v>0</v>
      </c>
      <c r="AC207" s="8">
        <v>32270.700000000004</v>
      </c>
      <c r="AD207" s="8">
        <v>0</v>
      </c>
      <c r="AE207" s="8">
        <v>0</v>
      </c>
      <c r="AF207" s="8" t="s">
        <v>436</v>
      </c>
      <c r="AG207" s="1" t="s">
        <v>123</v>
      </c>
      <c r="AH207" s="1" t="s">
        <v>74</v>
      </c>
      <c r="AI207" s="1">
        <v>2</v>
      </c>
      <c r="AJ207" s="3">
        <v>45744</v>
      </c>
      <c r="AK207" s="3">
        <v>0</v>
      </c>
      <c r="AL207" s="3">
        <v>45735</v>
      </c>
      <c r="AM207" s="3">
        <v>45742</v>
      </c>
      <c r="AN207" s="3">
        <v>45743</v>
      </c>
      <c r="AO207" s="3">
        <v>45743</v>
      </c>
      <c r="AP207" s="3">
        <v>45739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2466.9157333333337</v>
      </c>
    </row>
    <row r="208" spans="1:56" ht="28.5" customHeight="1" x14ac:dyDescent="0.45">
      <c r="A208" s="3">
        <v>45724</v>
      </c>
      <c r="B208" s="14" t="s">
        <v>591</v>
      </c>
      <c r="C208" s="9" t="s">
        <v>86</v>
      </c>
      <c r="D208" s="13" t="s">
        <v>528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232</v>
      </c>
      <c r="T208" s="12">
        <v>45747</v>
      </c>
      <c r="U208" s="11">
        <v>20000</v>
      </c>
      <c r="V208" s="10">
        <v>0</v>
      </c>
      <c r="W208" s="10">
        <v>20000</v>
      </c>
      <c r="X208" s="10">
        <v>0</v>
      </c>
      <c r="Y208" s="10">
        <v>21000</v>
      </c>
      <c r="Z208" s="9" t="s">
        <v>82</v>
      </c>
      <c r="AA208" s="8">
        <v>21513.800000000003</v>
      </c>
      <c r="AB208" s="8">
        <v>0</v>
      </c>
      <c r="AC208" s="8">
        <v>21513.800000000003</v>
      </c>
      <c r="AD208" s="8">
        <v>0</v>
      </c>
      <c r="AE208" s="8">
        <v>0</v>
      </c>
      <c r="AF208" s="8" t="s">
        <v>436</v>
      </c>
      <c r="AG208" s="1" t="s">
        <v>123</v>
      </c>
      <c r="AH208" s="1" t="s">
        <v>74</v>
      </c>
      <c r="AI208" s="1">
        <v>2</v>
      </c>
      <c r="AJ208" s="3">
        <v>45747</v>
      </c>
      <c r="AK208" s="3">
        <v>0</v>
      </c>
      <c r="AL208" s="3">
        <v>45738</v>
      </c>
      <c r="AM208" s="3">
        <v>45745</v>
      </c>
      <c r="AN208" s="3">
        <v>45746</v>
      </c>
      <c r="AO208" s="3">
        <v>45746</v>
      </c>
      <c r="AP208" s="3">
        <v>45742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1644.610488888889</v>
      </c>
    </row>
    <row r="209" spans="1:56" ht="28.5" customHeight="1" x14ac:dyDescent="0.45">
      <c r="A209" s="3">
        <v>45724</v>
      </c>
      <c r="B209" s="14" t="s">
        <v>591</v>
      </c>
      <c r="C209" s="9" t="s">
        <v>86</v>
      </c>
      <c r="D209" s="13" t="s">
        <v>269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45747</v>
      </c>
      <c r="U209" s="11">
        <v>15000</v>
      </c>
      <c r="V209" s="10">
        <v>0</v>
      </c>
      <c r="W209" s="10">
        <v>15000</v>
      </c>
      <c r="X209" s="10">
        <v>0</v>
      </c>
      <c r="Y209" s="10">
        <v>15750</v>
      </c>
      <c r="Z209" s="9" t="s">
        <v>82</v>
      </c>
      <c r="AA209" s="8">
        <v>16135.350000000002</v>
      </c>
      <c r="AB209" s="8">
        <v>0</v>
      </c>
      <c r="AC209" s="8">
        <v>16135.350000000002</v>
      </c>
      <c r="AD209" s="8">
        <v>0</v>
      </c>
      <c r="AE209" s="8">
        <v>0</v>
      </c>
      <c r="AF209" s="8" t="s">
        <v>436</v>
      </c>
      <c r="AG209" s="1" t="s">
        <v>123</v>
      </c>
      <c r="AH209" s="1" t="s">
        <v>74</v>
      </c>
      <c r="AI209" s="1">
        <v>2</v>
      </c>
      <c r="AJ209" s="3">
        <v>45747</v>
      </c>
      <c r="AK209" s="3">
        <v>0</v>
      </c>
      <c r="AL209" s="3">
        <v>45738</v>
      </c>
      <c r="AM209" s="3">
        <v>45745</v>
      </c>
      <c r="AN209" s="3">
        <v>45746</v>
      </c>
      <c r="AO209" s="3">
        <v>45746</v>
      </c>
      <c r="AP209" s="3">
        <v>45742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1233.4578666666669</v>
      </c>
    </row>
    <row r="210" spans="1:56" ht="28.5" customHeight="1" x14ac:dyDescent="0.45">
      <c r="A210" s="3">
        <v>45724</v>
      </c>
      <c r="B210" s="14" t="s">
        <v>591</v>
      </c>
      <c r="C210" s="9" t="s">
        <v>86</v>
      </c>
      <c r="D210" s="13" t="s">
        <v>529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45747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 t="s">
        <v>436</v>
      </c>
      <c r="AG210" s="1" t="s">
        <v>123</v>
      </c>
      <c r="AH210" s="1" t="s">
        <v>74</v>
      </c>
      <c r="AI210" s="1">
        <v>2</v>
      </c>
      <c r="AJ210" s="3">
        <v>45747</v>
      </c>
      <c r="AK210" s="3">
        <v>0</v>
      </c>
      <c r="AL210" s="3">
        <v>45738</v>
      </c>
      <c r="AM210" s="3">
        <v>45745</v>
      </c>
      <c r="AN210" s="3">
        <v>45746</v>
      </c>
      <c r="AO210" s="3">
        <v>45746</v>
      </c>
      <c r="AP210" s="3">
        <v>45742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822.3052444444445</v>
      </c>
    </row>
    <row r="211" spans="1:56" ht="28.5" customHeight="1" x14ac:dyDescent="0.45">
      <c r="A211" s="3">
        <v>45724</v>
      </c>
      <c r="B211" s="14" t="s">
        <v>592</v>
      </c>
      <c r="C211" s="9" t="s">
        <v>86</v>
      </c>
      <c r="D211" s="13" t="s">
        <v>268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45747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21513.800000000003</v>
      </c>
      <c r="AB211" s="8">
        <v>0</v>
      </c>
      <c r="AC211" s="8">
        <v>21513.800000000003</v>
      </c>
      <c r="AD211" s="8">
        <v>0</v>
      </c>
      <c r="AE211" s="8">
        <v>0</v>
      </c>
      <c r="AF211" s="8" t="s">
        <v>436</v>
      </c>
      <c r="AG211" s="1" t="s">
        <v>123</v>
      </c>
      <c r="AH211" s="1" t="s">
        <v>74</v>
      </c>
      <c r="AI211" s="1">
        <v>2</v>
      </c>
      <c r="AJ211" s="3">
        <v>45747</v>
      </c>
      <c r="AK211" s="3">
        <v>0</v>
      </c>
      <c r="AL211" s="3">
        <v>45738</v>
      </c>
      <c r="AM211" s="3">
        <v>45745</v>
      </c>
      <c r="AN211" s="3">
        <v>45746</v>
      </c>
      <c r="AO211" s="3">
        <v>45746</v>
      </c>
      <c r="AP211" s="3">
        <v>45742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1644.610488888889</v>
      </c>
    </row>
    <row r="212" spans="1:56" ht="28.5" customHeight="1" x14ac:dyDescent="0.45">
      <c r="A212" s="3">
        <v>45722</v>
      </c>
      <c r="B212" s="14" t="s">
        <v>530</v>
      </c>
      <c r="C212" s="9" t="s">
        <v>86</v>
      </c>
      <c r="D212" s="13" t="s">
        <v>321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45747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32270.700000000004</v>
      </c>
      <c r="AB212" s="8">
        <v>0</v>
      </c>
      <c r="AC212" s="8">
        <v>32270.700000000004</v>
      </c>
      <c r="AD212" s="8">
        <v>0</v>
      </c>
      <c r="AE212" s="8">
        <v>0</v>
      </c>
      <c r="AF212" s="8" t="s">
        <v>436</v>
      </c>
      <c r="AG212" s="1" t="s">
        <v>123</v>
      </c>
      <c r="AH212" s="1" t="s">
        <v>74</v>
      </c>
      <c r="AI212" s="1">
        <v>2</v>
      </c>
      <c r="AJ212" s="3">
        <v>45747</v>
      </c>
      <c r="AK212" s="3">
        <v>0</v>
      </c>
      <c r="AL212" s="3">
        <v>45738</v>
      </c>
      <c r="AM212" s="3">
        <v>45745</v>
      </c>
      <c r="AN212" s="3">
        <v>45746</v>
      </c>
      <c r="AO212" s="3">
        <v>45746</v>
      </c>
      <c r="AP212" s="3">
        <v>45742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2466.9157333333337</v>
      </c>
    </row>
    <row r="213" spans="1:56" ht="28.5" customHeight="1" x14ac:dyDescent="0.45">
      <c r="A213" s="3">
        <v>45723</v>
      </c>
      <c r="B213" s="14" t="s">
        <v>552</v>
      </c>
      <c r="C213" s="9" t="s">
        <v>86</v>
      </c>
      <c r="D213" s="13" t="s">
        <v>435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232</v>
      </c>
      <c r="T213" s="12">
        <v>45747</v>
      </c>
      <c r="U213" s="11">
        <v>40000</v>
      </c>
      <c r="V213" s="10">
        <v>0</v>
      </c>
      <c r="W213" s="10">
        <v>40000</v>
      </c>
      <c r="X213" s="10">
        <v>0</v>
      </c>
      <c r="Y213" s="10">
        <v>42000</v>
      </c>
      <c r="Z213" s="9" t="s">
        <v>82</v>
      </c>
      <c r="AA213" s="8">
        <v>43027.600000000006</v>
      </c>
      <c r="AB213" s="8">
        <v>0</v>
      </c>
      <c r="AC213" s="8">
        <v>43027.600000000006</v>
      </c>
      <c r="AD213" s="8">
        <v>0</v>
      </c>
      <c r="AE213" s="8">
        <v>0</v>
      </c>
      <c r="AF213" s="8" t="s">
        <v>436</v>
      </c>
      <c r="AG213" s="1" t="s">
        <v>123</v>
      </c>
      <c r="AH213" s="1" t="s">
        <v>74</v>
      </c>
      <c r="AI213" s="1">
        <v>2</v>
      </c>
      <c r="AJ213" s="3">
        <v>45747</v>
      </c>
      <c r="AK213" s="3">
        <v>0</v>
      </c>
      <c r="AL213" s="3">
        <v>45738</v>
      </c>
      <c r="AM213" s="3">
        <v>45745</v>
      </c>
      <c r="AN213" s="3">
        <v>45746</v>
      </c>
      <c r="AO213" s="3">
        <v>45746</v>
      </c>
      <c r="AP213" s="3">
        <v>45742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3289.220977777778</v>
      </c>
    </row>
    <row r="214" spans="1:56" ht="28.5" customHeight="1" x14ac:dyDescent="0.45">
      <c r="A214" s="3">
        <v>45724</v>
      </c>
      <c r="B214" s="14" t="s">
        <v>593</v>
      </c>
      <c r="C214" s="9" t="s">
        <v>86</v>
      </c>
      <c r="D214" s="13" t="s">
        <v>328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329</v>
      </c>
      <c r="T214" s="12">
        <v>45748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0</v>
      </c>
      <c r="AF214" s="8" t="s">
        <v>298</v>
      </c>
      <c r="AG214" s="1" t="s">
        <v>123</v>
      </c>
      <c r="AH214" s="1" t="s">
        <v>74</v>
      </c>
      <c r="AI214" s="1">
        <v>2</v>
      </c>
      <c r="AJ214" s="3">
        <v>45748</v>
      </c>
      <c r="AK214" s="3">
        <v>0</v>
      </c>
      <c r="AL214" s="3">
        <v>45739</v>
      </c>
      <c r="AM214" s="3">
        <v>45746</v>
      </c>
      <c r="AN214" s="3">
        <v>45747</v>
      </c>
      <c r="AO214" s="3">
        <v>45747</v>
      </c>
      <c r="AP214" s="3">
        <v>45743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1644.610488888889</v>
      </c>
    </row>
    <row r="215" spans="1:56" ht="28.5" customHeight="1" x14ac:dyDescent="0.45">
      <c r="A215" s="3">
        <v>45721</v>
      </c>
      <c r="B215" s="14" t="s">
        <v>520</v>
      </c>
      <c r="C215" s="9" t="s">
        <v>152</v>
      </c>
      <c r="D215" s="13" t="s">
        <v>293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112</v>
      </c>
      <c r="T215" s="12">
        <v>45748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10477.5</v>
      </c>
      <c r="AB215" s="8">
        <v>0</v>
      </c>
      <c r="AC215" s="8">
        <v>10477.5</v>
      </c>
      <c r="AD215" s="8">
        <v>0</v>
      </c>
      <c r="AE215" s="8">
        <v>0</v>
      </c>
      <c r="AF215" s="8">
        <v>0</v>
      </c>
      <c r="AG215" s="1" t="s">
        <v>123</v>
      </c>
      <c r="AH215" s="1" t="s">
        <v>74</v>
      </c>
      <c r="AI215" s="1">
        <v>2</v>
      </c>
      <c r="AJ215" s="3">
        <v>45748</v>
      </c>
      <c r="AK215" s="3">
        <v>0</v>
      </c>
      <c r="AL215" s="3">
        <v>45739</v>
      </c>
      <c r="AM215" s="3">
        <v>45746</v>
      </c>
      <c r="AN215" s="3">
        <v>45747</v>
      </c>
      <c r="AO215" s="3">
        <v>45747</v>
      </c>
      <c r="AP215" s="3">
        <v>45743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800.9466666666666</v>
      </c>
    </row>
    <row r="216" spans="1:56" ht="28.5" customHeight="1" x14ac:dyDescent="0.45">
      <c r="A216" s="3">
        <v>45721</v>
      </c>
      <c r="B216" s="14" t="s">
        <v>521</v>
      </c>
      <c r="C216" s="9" t="s">
        <v>152</v>
      </c>
      <c r="D216" s="13" t="s">
        <v>289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112</v>
      </c>
      <c r="T216" s="12">
        <v>45748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20955</v>
      </c>
      <c r="AB216" s="8">
        <v>0</v>
      </c>
      <c r="AC216" s="8">
        <v>20955</v>
      </c>
      <c r="AD216" s="8">
        <v>0</v>
      </c>
      <c r="AE216" s="8">
        <v>0</v>
      </c>
      <c r="AF216" s="8">
        <v>0</v>
      </c>
      <c r="AG216" s="1" t="s">
        <v>123</v>
      </c>
      <c r="AH216" s="1" t="s">
        <v>74</v>
      </c>
      <c r="AI216" s="1">
        <v>2</v>
      </c>
      <c r="AJ216" s="3">
        <v>45748</v>
      </c>
      <c r="AK216" s="3">
        <v>0</v>
      </c>
      <c r="AL216" s="3">
        <v>45739</v>
      </c>
      <c r="AM216" s="3">
        <v>45746</v>
      </c>
      <c r="AN216" s="3">
        <v>45747</v>
      </c>
      <c r="AO216" s="3">
        <v>45747</v>
      </c>
      <c r="AP216" s="3">
        <v>45743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1601.8933333333332</v>
      </c>
    </row>
    <row r="217" spans="1:56" ht="28.5" customHeight="1" x14ac:dyDescent="0.45">
      <c r="A217" s="3">
        <v>45721</v>
      </c>
      <c r="B217" s="14" t="s">
        <v>522</v>
      </c>
      <c r="C217" s="9" t="s">
        <v>152</v>
      </c>
      <c r="D217" s="13" t="s">
        <v>491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112</v>
      </c>
      <c r="T217" s="12">
        <v>45744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82</v>
      </c>
      <c r="AA217" s="8">
        <v>10477.5</v>
      </c>
      <c r="AB217" s="8">
        <v>0</v>
      </c>
      <c r="AC217" s="8">
        <v>10477.5</v>
      </c>
      <c r="AD217" s="8">
        <v>0</v>
      </c>
      <c r="AE217" s="8">
        <v>0</v>
      </c>
      <c r="AF217" s="8">
        <v>0</v>
      </c>
      <c r="AG217" s="1" t="s">
        <v>123</v>
      </c>
      <c r="AH217" s="1" t="s">
        <v>74</v>
      </c>
      <c r="AI217" s="1">
        <v>2</v>
      </c>
      <c r="AJ217" s="3">
        <v>45744</v>
      </c>
      <c r="AK217" s="3">
        <v>0</v>
      </c>
      <c r="AL217" s="3">
        <v>45735</v>
      </c>
      <c r="AM217" s="3">
        <v>45742</v>
      </c>
      <c r="AN217" s="3">
        <v>45743</v>
      </c>
      <c r="AO217" s="3">
        <v>45743</v>
      </c>
      <c r="AP217" s="3">
        <v>45739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800.9466666666666</v>
      </c>
    </row>
    <row r="218" spans="1:56" ht="28.5" customHeight="1" x14ac:dyDescent="0.45">
      <c r="A218" s="3">
        <v>45724</v>
      </c>
      <c r="B218" s="14" t="s">
        <v>593</v>
      </c>
      <c r="C218" s="9" t="s">
        <v>86</v>
      </c>
      <c r="D218" s="13" t="s">
        <v>527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329</v>
      </c>
      <c r="T218" s="12">
        <v>45750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82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 t="s">
        <v>298</v>
      </c>
      <c r="AG218" s="1" t="s">
        <v>123</v>
      </c>
      <c r="AH218" s="1" t="s">
        <v>74</v>
      </c>
      <c r="AI218" s="1">
        <v>2</v>
      </c>
      <c r="AJ218" s="3">
        <v>45750</v>
      </c>
      <c r="AK218" s="3">
        <v>0</v>
      </c>
      <c r="AL218" s="3">
        <v>45741</v>
      </c>
      <c r="AM218" s="3">
        <v>45748</v>
      </c>
      <c r="AN218" s="3">
        <v>45749</v>
      </c>
      <c r="AO218" s="3">
        <v>45749</v>
      </c>
      <c r="AP218" s="3">
        <v>45745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822.3052444444445</v>
      </c>
    </row>
    <row r="219" spans="1:56" ht="28.5" customHeight="1" x14ac:dyDescent="0.45">
      <c r="A219" s="3">
        <v>45722</v>
      </c>
      <c r="B219" s="14" t="s">
        <v>531</v>
      </c>
      <c r="C219" s="9" t="s">
        <v>86</v>
      </c>
      <c r="D219" s="13" t="s">
        <v>321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232</v>
      </c>
      <c r="T219" s="12">
        <v>45750</v>
      </c>
      <c r="U219" s="11">
        <v>40000</v>
      </c>
      <c r="V219" s="10">
        <v>0</v>
      </c>
      <c r="W219" s="10">
        <v>40000</v>
      </c>
      <c r="X219" s="10">
        <v>0</v>
      </c>
      <c r="Y219" s="10">
        <v>42000</v>
      </c>
      <c r="Z219" s="9" t="s">
        <v>82</v>
      </c>
      <c r="AA219" s="8">
        <v>43027.600000000006</v>
      </c>
      <c r="AB219" s="8">
        <v>0</v>
      </c>
      <c r="AC219" s="8">
        <v>43027.600000000006</v>
      </c>
      <c r="AD219" s="8">
        <v>0</v>
      </c>
      <c r="AE219" s="8">
        <v>0</v>
      </c>
      <c r="AF219" s="8" t="s">
        <v>436</v>
      </c>
      <c r="AG219" s="1" t="s">
        <v>123</v>
      </c>
      <c r="AH219" s="1" t="s">
        <v>74</v>
      </c>
      <c r="AI219" s="1">
        <v>2</v>
      </c>
      <c r="AJ219" s="3">
        <v>45750</v>
      </c>
      <c r="AK219" s="3">
        <v>0</v>
      </c>
      <c r="AL219" s="3">
        <v>45741</v>
      </c>
      <c r="AM219" s="3">
        <v>45748</v>
      </c>
      <c r="AN219" s="3">
        <v>45749</v>
      </c>
      <c r="AO219" s="3">
        <v>45749</v>
      </c>
      <c r="AP219" s="3">
        <v>45745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3289.220977777778</v>
      </c>
    </row>
    <row r="220" spans="1:56" ht="28.5" customHeight="1" x14ac:dyDescent="0.45">
      <c r="A220" s="3">
        <v>45724</v>
      </c>
      <c r="B220" s="14" t="s">
        <v>594</v>
      </c>
      <c r="C220" s="9" t="s">
        <v>86</v>
      </c>
      <c r="D220" s="13" t="s">
        <v>463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232</v>
      </c>
      <c r="T220" s="12">
        <v>45751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82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0</v>
      </c>
      <c r="AF220" s="8" t="s">
        <v>436</v>
      </c>
      <c r="AG220" s="1" t="s">
        <v>123</v>
      </c>
      <c r="AH220" s="1" t="s">
        <v>74</v>
      </c>
      <c r="AI220" s="1">
        <v>2</v>
      </c>
      <c r="AJ220" s="3">
        <v>45751</v>
      </c>
      <c r="AK220" s="3">
        <v>0</v>
      </c>
      <c r="AL220" s="3">
        <v>45742</v>
      </c>
      <c r="AM220" s="3">
        <v>45749</v>
      </c>
      <c r="AN220" s="3">
        <v>45750</v>
      </c>
      <c r="AO220" s="3">
        <v>45750</v>
      </c>
      <c r="AP220" s="3">
        <v>45746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822.3052444444445</v>
      </c>
    </row>
    <row r="221" spans="1:56" ht="28.5" customHeight="1" x14ac:dyDescent="0.45">
      <c r="A221" s="3">
        <v>45724</v>
      </c>
      <c r="B221" s="14" t="s">
        <v>594</v>
      </c>
      <c r="C221" s="9" t="s">
        <v>86</v>
      </c>
      <c r="D221" s="13" t="s">
        <v>532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232</v>
      </c>
      <c r="T221" s="12">
        <v>45751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82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 t="s">
        <v>436</v>
      </c>
      <c r="AG221" s="1" t="s">
        <v>123</v>
      </c>
      <c r="AH221" s="1" t="s">
        <v>74</v>
      </c>
      <c r="AI221" s="1">
        <v>2</v>
      </c>
      <c r="AJ221" s="3">
        <v>45751</v>
      </c>
      <c r="AK221" s="3">
        <v>0</v>
      </c>
      <c r="AL221" s="3">
        <v>45742</v>
      </c>
      <c r="AM221" s="3">
        <v>45749</v>
      </c>
      <c r="AN221" s="3">
        <v>45750</v>
      </c>
      <c r="AO221" s="3">
        <v>45750</v>
      </c>
      <c r="AP221" s="3">
        <v>45746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411.15262222222225</v>
      </c>
    </row>
    <row r="222" spans="1:56" ht="28.5" customHeight="1" x14ac:dyDescent="0.45">
      <c r="A222" s="3">
        <v>45721</v>
      </c>
      <c r="B222" s="14" t="s">
        <v>520</v>
      </c>
      <c r="C222" s="9" t="s">
        <v>152</v>
      </c>
      <c r="D222" s="13" t="s">
        <v>293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112</v>
      </c>
      <c r="T222" s="12">
        <v>45752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10477.5</v>
      </c>
      <c r="AB222" s="8">
        <v>0</v>
      </c>
      <c r="AC222" s="8">
        <v>10477.5</v>
      </c>
      <c r="AD222" s="8">
        <v>0</v>
      </c>
      <c r="AE222" s="8">
        <v>0</v>
      </c>
      <c r="AF222" s="8">
        <v>0</v>
      </c>
      <c r="AG222" s="1" t="s">
        <v>123</v>
      </c>
      <c r="AH222" s="1" t="s">
        <v>74</v>
      </c>
      <c r="AI222" s="1">
        <v>2</v>
      </c>
      <c r="AJ222" s="3">
        <v>45752</v>
      </c>
      <c r="AK222" s="3">
        <v>0</v>
      </c>
      <c r="AL222" s="3">
        <v>45743</v>
      </c>
      <c r="AM222" s="3">
        <v>45750</v>
      </c>
      <c r="AN222" s="3">
        <v>45751</v>
      </c>
      <c r="AO222" s="3">
        <v>45751</v>
      </c>
      <c r="AP222" s="3">
        <v>45747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800.9466666666666</v>
      </c>
    </row>
    <row r="223" spans="1:56" ht="28.5" customHeight="1" x14ac:dyDescent="0.45">
      <c r="A223" s="3">
        <v>45721</v>
      </c>
      <c r="B223" s="14" t="s">
        <v>521</v>
      </c>
      <c r="C223" s="9" t="s">
        <v>152</v>
      </c>
      <c r="D223" s="13" t="s">
        <v>289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112</v>
      </c>
      <c r="T223" s="12">
        <v>45752</v>
      </c>
      <c r="U223" s="11">
        <v>20000</v>
      </c>
      <c r="V223" s="10">
        <v>0</v>
      </c>
      <c r="W223" s="10">
        <v>20000</v>
      </c>
      <c r="X223" s="10">
        <v>0</v>
      </c>
      <c r="Y223" s="10">
        <v>21000</v>
      </c>
      <c r="Z223" s="9" t="s">
        <v>82</v>
      </c>
      <c r="AA223" s="8">
        <v>20955</v>
      </c>
      <c r="AB223" s="8">
        <v>0</v>
      </c>
      <c r="AC223" s="8">
        <v>20955</v>
      </c>
      <c r="AD223" s="8">
        <v>0</v>
      </c>
      <c r="AE223" s="8">
        <v>0</v>
      </c>
      <c r="AF223" s="8">
        <v>0</v>
      </c>
      <c r="AG223" s="1" t="s">
        <v>123</v>
      </c>
      <c r="AH223" s="1" t="s">
        <v>74</v>
      </c>
      <c r="AI223" s="1">
        <v>2</v>
      </c>
      <c r="AJ223" s="3">
        <v>45752</v>
      </c>
      <c r="AK223" s="3">
        <v>0</v>
      </c>
      <c r="AL223" s="3">
        <v>45743</v>
      </c>
      <c r="AM223" s="3">
        <v>45750</v>
      </c>
      <c r="AN223" s="3">
        <v>45751</v>
      </c>
      <c r="AO223" s="3">
        <v>45751</v>
      </c>
      <c r="AP223" s="3">
        <v>45747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1601.8933333333332</v>
      </c>
    </row>
    <row r="224" spans="1:56" ht="28.5" customHeight="1" x14ac:dyDescent="0.45">
      <c r="A224" s="3">
        <v>45722</v>
      </c>
      <c r="B224" s="14" t="s">
        <v>533</v>
      </c>
      <c r="C224" s="9" t="s">
        <v>86</v>
      </c>
      <c r="D224" s="13" t="s">
        <v>512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232</v>
      </c>
      <c r="T224" s="12">
        <v>45754</v>
      </c>
      <c r="U224" s="11">
        <v>20000</v>
      </c>
      <c r="V224" s="10">
        <v>0</v>
      </c>
      <c r="W224" s="10">
        <v>20000</v>
      </c>
      <c r="X224" s="10">
        <v>0</v>
      </c>
      <c r="Y224" s="10">
        <v>21000</v>
      </c>
      <c r="Z224" s="9" t="s">
        <v>82</v>
      </c>
      <c r="AA224" s="8">
        <v>21513.800000000003</v>
      </c>
      <c r="AB224" s="8">
        <v>0</v>
      </c>
      <c r="AC224" s="8">
        <v>21513.800000000003</v>
      </c>
      <c r="AD224" s="8">
        <v>0</v>
      </c>
      <c r="AE224" s="8">
        <v>0</v>
      </c>
      <c r="AF224" s="8" t="s">
        <v>436</v>
      </c>
      <c r="AG224" s="1" t="s">
        <v>123</v>
      </c>
      <c r="AH224" s="1" t="s">
        <v>74</v>
      </c>
      <c r="AI224" s="1">
        <v>2</v>
      </c>
      <c r="AJ224" s="3">
        <v>45754</v>
      </c>
      <c r="AK224" s="3">
        <v>0</v>
      </c>
      <c r="AL224" s="3">
        <v>45745</v>
      </c>
      <c r="AM224" s="3">
        <v>45752</v>
      </c>
      <c r="AN224" s="3">
        <v>45753</v>
      </c>
      <c r="AO224" s="3">
        <v>45753</v>
      </c>
      <c r="AP224" s="3">
        <v>45749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1644.610488888889</v>
      </c>
    </row>
    <row r="225" spans="1:56" ht="28.5" customHeight="1" x14ac:dyDescent="0.45">
      <c r="A225" s="3">
        <v>45724</v>
      </c>
      <c r="B225" s="14" t="s">
        <v>595</v>
      </c>
      <c r="C225" s="9" t="s">
        <v>86</v>
      </c>
      <c r="D225" s="13" t="s">
        <v>328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329</v>
      </c>
      <c r="T225" s="12">
        <v>45755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82</v>
      </c>
      <c r="AA225" s="8">
        <v>21513.800000000003</v>
      </c>
      <c r="AB225" s="8">
        <v>0</v>
      </c>
      <c r="AC225" s="8">
        <v>21513.800000000003</v>
      </c>
      <c r="AD225" s="8">
        <v>0</v>
      </c>
      <c r="AE225" s="8">
        <v>0</v>
      </c>
      <c r="AF225" s="8" t="s">
        <v>298</v>
      </c>
      <c r="AG225" s="1" t="s">
        <v>123</v>
      </c>
      <c r="AH225" s="1" t="s">
        <v>74</v>
      </c>
      <c r="AI225" s="1">
        <v>2</v>
      </c>
      <c r="AJ225" s="3">
        <v>45755</v>
      </c>
      <c r="AK225" s="3">
        <v>0</v>
      </c>
      <c r="AL225" s="3">
        <v>45746</v>
      </c>
      <c r="AM225" s="3">
        <v>45753</v>
      </c>
      <c r="AN225" s="3">
        <v>45754</v>
      </c>
      <c r="AO225" s="3">
        <v>45754</v>
      </c>
      <c r="AP225" s="3">
        <v>45750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1644.610488888889</v>
      </c>
    </row>
    <row r="226" spans="1:56" ht="28.5" customHeight="1" x14ac:dyDescent="0.45">
      <c r="A226" s="3">
        <v>45724</v>
      </c>
      <c r="B226" s="14" t="s">
        <v>595</v>
      </c>
      <c r="C226" s="9" t="s">
        <v>86</v>
      </c>
      <c r="D226" s="13" t="s">
        <v>406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329</v>
      </c>
      <c r="T226" s="12">
        <v>45756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82</v>
      </c>
      <c r="AA226" s="8">
        <v>10756.900000000001</v>
      </c>
      <c r="AB226" s="8">
        <v>0</v>
      </c>
      <c r="AC226" s="8">
        <v>10756.900000000001</v>
      </c>
      <c r="AD226" s="8">
        <v>0</v>
      </c>
      <c r="AE226" s="8">
        <v>0</v>
      </c>
      <c r="AF226" s="8" t="s">
        <v>298</v>
      </c>
      <c r="AG226" s="1" t="s">
        <v>123</v>
      </c>
      <c r="AH226" s="1" t="s">
        <v>74</v>
      </c>
      <c r="AI226" s="1">
        <v>2</v>
      </c>
      <c r="AJ226" s="3">
        <v>45756</v>
      </c>
      <c r="AK226" s="3">
        <v>0</v>
      </c>
      <c r="AL226" s="3">
        <v>45747</v>
      </c>
      <c r="AM226" s="3">
        <v>45754</v>
      </c>
      <c r="AN226" s="3">
        <v>45755</v>
      </c>
      <c r="AO226" s="3">
        <v>45755</v>
      </c>
      <c r="AP226" s="3">
        <v>45751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822.3052444444445</v>
      </c>
    </row>
    <row r="227" spans="1:56" ht="28.5" customHeight="1" x14ac:dyDescent="0.45">
      <c r="A227" s="3">
        <v>45724</v>
      </c>
      <c r="B227" s="14" t="s">
        <v>596</v>
      </c>
      <c r="C227" s="9" t="s">
        <v>86</v>
      </c>
      <c r="D227" s="13" t="s">
        <v>527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232</v>
      </c>
      <c r="T227" s="12">
        <v>45757</v>
      </c>
      <c r="U227" s="11">
        <v>30000</v>
      </c>
      <c r="V227" s="10">
        <v>0</v>
      </c>
      <c r="W227" s="10">
        <v>30000</v>
      </c>
      <c r="X227" s="10">
        <v>0</v>
      </c>
      <c r="Y227" s="10">
        <v>31500</v>
      </c>
      <c r="Z227" s="9" t="s">
        <v>82</v>
      </c>
      <c r="AA227" s="8">
        <v>32270.700000000004</v>
      </c>
      <c r="AB227" s="8">
        <v>0</v>
      </c>
      <c r="AC227" s="8">
        <v>32270.700000000004</v>
      </c>
      <c r="AD227" s="8">
        <v>0</v>
      </c>
      <c r="AE227" s="8">
        <v>0</v>
      </c>
      <c r="AF227" s="8" t="s">
        <v>436</v>
      </c>
      <c r="AG227" s="1" t="s">
        <v>123</v>
      </c>
      <c r="AH227" s="1" t="s">
        <v>74</v>
      </c>
      <c r="AI227" s="1">
        <v>2</v>
      </c>
      <c r="AJ227" s="3">
        <v>45757</v>
      </c>
      <c r="AK227" s="3">
        <v>0</v>
      </c>
      <c r="AL227" s="3">
        <v>45748</v>
      </c>
      <c r="AM227" s="3">
        <v>45755</v>
      </c>
      <c r="AN227" s="3">
        <v>45756</v>
      </c>
      <c r="AO227" s="3">
        <v>45756</v>
      </c>
      <c r="AP227" s="3">
        <v>45752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2466.9157333333337</v>
      </c>
    </row>
    <row r="228" spans="1:56" ht="28.5" customHeight="1" x14ac:dyDescent="0.45">
      <c r="A228" s="3">
        <v>45722</v>
      </c>
      <c r="B228" s="14" t="s">
        <v>534</v>
      </c>
      <c r="C228" s="9" t="s">
        <v>86</v>
      </c>
      <c r="D228" s="13" t="s">
        <v>321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232</v>
      </c>
      <c r="T228" s="12">
        <v>45757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82</v>
      </c>
      <c r="AA228" s="8">
        <v>32270.700000000004</v>
      </c>
      <c r="AB228" s="8">
        <v>0</v>
      </c>
      <c r="AC228" s="8">
        <v>32270.700000000004</v>
      </c>
      <c r="AD228" s="8">
        <v>0</v>
      </c>
      <c r="AE228" s="8">
        <v>0</v>
      </c>
      <c r="AF228" s="8" t="s">
        <v>436</v>
      </c>
      <c r="AG228" s="1" t="s">
        <v>123</v>
      </c>
      <c r="AH228" s="1" t="s">
        <v>74</v>
      </c>
      <c r="AI228" s="1">
        <v>2</v>
      </c>
      <c r="AJ228" s="3">
        <v>45757</v>
      </c>
      <c r="AK228" s="3">
        <v>0</v>
      </c>
      <c r="AL228" s="3">
        <v>45748</v>
      </c>
      <c r="AM228" s="3">
        <v>45755</v>
      </c>
      <c r="AN228" s="3">
        <v>45756</v>
      </c>
      <c r="AO228" s="3">
        <v>45756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2466.9157333333337</v>
      </c>
    </row>
    <row r="229" spans="1:56" ht="28.5" customHeight="1" x14ac:dyDescent="0.45">
      <c r="A229" s="3">
        <v>45723</v>
      </c>
      <c r="B229" s="14" t="s">
        <v>553</v>
      </c>
      <c r="C229" s="9" t="s">
        <v>86</v>
      </c>
      <c r="D229" s="13" t="s">
        <v>435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232</v>
      </c>
      <c r="T229" s="12">
        <v>45757</v>
      </c>
      <c r="U229" s="11">
        <v>40000</v>
      </c>
      <c r="V229" s="10">
        <v>0</v>
      </c>
      <c r="W229" s="10">
        <v>40000</v>
      </c>
      <c r="X229" s="10">
        <v>0</v>
      </c>
      <c r="Y229" s="10">
        <v>42000</v>
      </c>
      <c r="Z229" s="9" t="s">
        <v>82</v>
      </c>
      <c r="AA229" s="8">
        <v>43027.600000000006</v>
      </c>
      <c r="AB229" s="8">
        <v>0</v>
      </c>
      <c r="AC229" s="8">
        <v>43027.600000000006</v>
      </c>
      <c r="AD229" s="8">
        <v>0</v>
      </c>
      <c r="AE229" s="8">
        <v>0</v>
      </c>
      <c r="AF229" s="8" t="s">
        <v>436</v>
      </c>
      <c r="AG229" s="1" t="s">
        <v>123</v>
      </c>
      <c r="AH229" s="1" t="s">
        <v>74</v>
      </c>
      <c r="AI229" s="1">
        <v>2</v>
      </c>
      <c r="AJ229" s="3">
        <v>45757</v>
      </c>
      <c r="AK229" s="3">
        <v>0</v>
      </c>
      <c r="AL229" s="3">
        <v>45748</v>
      </c>
      <c r="AM229" s="3">
        <v>45755</v>
      </c>
      <c r="AN229" s="3">
        <v>45756</v>
      </c>
      <c r="AO229" s="3">
        <v>45756</v>
      </c>
      <c r="AP229" s="3">
        <v>45752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3289.220977777778</v>
      </c>
    </row>
    <row r="230" spans="1:56" ht="28.5" customHeight="1" x14ac:dyDescent="0.45">
      <c r="A230" s="3">
        <v>45724</v>
      </c>
      <c r="B230" s="14" t="s">
        <v>597</v>
      </c>
      <c r="C230" s="9" t="s">
        <v>86</v>
      </c>
      <c r="D230" s="13" t="s">
        <v>328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329</v>
      </c>
      <c r="T230" s="12">
        <v>45765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82</v>
      </c>
      <c r="AA230" s="8">
        <v>21513.800000000003</v>
      </c>
      <c r="AB230" s="8">
        <v>0</v>
      </c>
      <c r="AC230" s="8">
        <v>21513.800000000003</v>
      </c>
      <c r="AD230" s="8">
        <v>0</v>
      </c>
      <c r="AE230" s="8">
        <v>0</v>
      </c>
      <c r="AF230" s="8" t="s">
        <v>298</v>
      </c>
      <c r="AG230" s="1" t="s">
        <v>123</v>
      </c>
      <c r="AH230" s="1" t="s">
        <v>74</v>
      </c>
      <c r="AI230" s="1">
        <v>2</v>
      </c>
      <c r="AJ230" s="3">
        <v>45765</v>
      </c>
      <c r="AK230" s="3">
        <v>0</v>
      </c>
      <c r="AL230" s="3">
        <v>45756</v>
      </c>
      <c r="AM230" s="3">
        <v>45763</v>
      </c>
      <c r="AN230" s="3">
        <v>45764</v>
      </c>
      <c r="AO230" s="3">
        <v>45764</v>
      </c>
      <c r="AP230" s="3">
        <v>45760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1644.610488888889</v>
      </c>
    </row>
    <row r="231" spans="1:56" ht="28.5" customHeight="1" x14ac:dyDescent="0.45">
      <c r="A231" s="3">
        <v>45728</v>
      </c>
      <c r="B231" s="14" t="s">
        <v>598</v>
      </c>
      <c r="C231" s="9" t="s">
        <v>86</v>
      </c>
      <c r="D231" s="13" t="s">
        <v>599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232</v>
      </c>
      <c r="T231" s="12">
        <v>45770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82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 t="s">
        <v>243</v>
      </c>
      <c r="AG231" s="1" t="s">
        <v>123</v>
      </c>
      <c r="AH231" s="1" t="s">
        <v>74</v>
      </c>
      <c r="AI231" s="1">
        <v>2</v>
      </c>
      <c r="AJ231" s="3">
        <v>45770</v>
      </c>
      <c r="AK231" s="3">
        <v>0</v>
      </c>
      <c r="AL231" s="3">
        <v>45761</v>
      </c>
      <c r="AM231" s="3">
        <v>45768</v>
      </c>
      <c r="AN231" s="3">
        <v>45769</v>
      </c>
      <c r="AO231" s="3">
        <v>45769</v>
      </c>
      <c r="AP231" s="3">
        <v>45765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822.3052444444445</v>
      </c>
    </row>
    <row r="232" spans="1:56" ht="28.5" customHeight="1" x14ac:dyDescent="0.45">
      <c r="A232" s="3">
        <v>45728</v>
      </c>
      <c r="B232" s="14" t="s">
        <v>600</v>
      </c>
      <c r="C232" s="9" t="s">
        <v>86</v>
      </c>
      <c r="D232" s="13" t="s">
        <v>601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232</v>
      </c>
      <c r="T232" s="12">
        <v>45793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82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 t="s">
        <v>243</v>
      </c>
      <c r="AG232" s="1" t="s">
        <v>123</v>
      </c>
      <c r="AH232" s="1" t="s">
        <v>74</v>
      </c>
      <c r="AI232" s="1">
        <v>2</v>
      </c>
      <c r="AJ232" s="3">
        <v>45793</v>
      </c>
      <c r="AK232" s="3">
        <v>0</v>
      </c>
      <c r="AL232" s="3">
        <v>45784</v>
      </c>
      <c r="AM232" s="3">
        <v>45791</v>
      </c>
      <c r="AN232" s="3">
        <v>45792</v>
      </c>
      <c r="AO232" s="3">
        <v>45792</v>
      </c>
      <c r="AP232" s="3">
        <v>45788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411.15262222222225</v>
      </c>
    </row>
    <row r="233" spans="1:56" ht="28.5" customHeight="1" x14ac:dyDescent="0.45">
      <c r="A233" s="3">
        <v>45728</v>
      </c>
      <c r="B233" s="14" t="s">
        <v>600</v>
      </c>
      <c r="C233" s="9" t="s">
        <v>86</v>
      </c>
      <c r="D233" s="13" t="s">
        <v>250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232</v>
      </c>
      <c r="T233" s="12">
        <v>45793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82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 t="s">
        <v>243</v>
      </c>
      <c r="AG233" s="1" t="s">
        <v>61</v>
      </c>
      <c r="AH233" s="1" t="s">
        <v>74</v>
      </c>
      <c r="AI233" s="1">
        <v>2</v>
      </c>
      <c r="AJ233" s="3">
        <v>45793</v>
      </c>
      <c r="AK233" s="3">
        <v>0</v>
      </c>
      <c r="AL233" s="3">
        <v>45784</v>
      </c>
      <c r="AM233" s="3">
        <v>45791</v>
      </c>
      <c r="AN233" s="3">
        <v>45792</v>
      </c>
      <c r="AO233" s="3">
        <v>45792</v>
      </c>
      <c r="AP233" s="3">
        <v>45788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411.15262222222225</v>
      </c>
    </row>
    <row r="234" spans="1:56" ht="28.5" customHeight="1" x14ac:dyDescent="0.45">
      <c r="A234" s="3">
        <v>45724</v>
      </c>
      <c r="B234" s="14" t="s">
        <v>602</v>
      </c>
      <c r="C234" s="9" t="s">
        <v>86</v>
      </c>
      <c r="D234" s="13" t="s">
        <v>328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329</v>
      </c>
      <c r="T234" s="12">
        <v>45771</v>
      </c>
      <c r="U234" s="11">
        <v>10000</v>
      </c>
      <c r="V234" s="10">
        <v>0</v>
      </c>
      <c r="W234" s="10">
        <v>10000</v>
      </c>
      <c r="X234" s="10">
        <v>0</v>
      </c>
      <c r="Y234" s="10">
        <v>10500</v>
      </c>
      <c r="Z234" s="9" t="s">
        <v>82</v>
      </c>
      <c r="AA234" s="8">
        <v>10756.900000000001</v>
      </c>
      <c r="AB234" s="8">
        <v>0</v>
      </c>
      <c r="AC234" s="8">
        <v>10756.900000000001</v>
      </c>
      <c r="AD234" s="8">
        <v>0</v>
      </c>
      <c r="AE234" s="8">
        <v>0</v>
      </c>
      <c r="AF234" s="8" t="s">
        <v>298</v>
      </c>
      <c r="AG234" s="1" t="s">
        <v>61</v>
      </c>
      <c r="AH234" s="1" t="s">
        <v>74</v>
      </c>
      <c r="AI234" s="1">
        <v>2</v>
      </c>
      <c r="AJ234" s="3">
        <v>45771</v>
      </c>
      <c r="AK234" s="3">
        <v>0</v>
      </c>
      <c r="AL234" s="3">
        <v>45762</v>
      </c>
      <c r="AM234" s="3">
        <v>45769</v>
      </c>
      <c r="AN234" s="3">
        <v>45770</v>
      </c>
      <c r="AO234" s="3">
        <v>45770</v>
      </c>
      <c r="AP234" s="3">
        <v>45766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822.3052444444445</v>
      </c>
    </row>
    <row r="235" spans="1:56" ht="28.5" customHeight="1" x14ac:dyDescent="0.45">
      <c r="A235" s="3">
        <v>45724</v>
      </c>
      <c r="B235" s="14" t="s">
        <v>602</v>
      </c>
      <c r="C235" s="9" t="s">
        <v>86</v>
      </c>
      <c r="D235" s="13" t="s">
        <v>527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329</v>
      </c>
      <c r="T235" s="12">
        <v>45771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82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 t="s">
        <v>298</v>
      </c>
      <c r="AG235" s="1" t="s">
        <v>122</v>
      </c>
      <c r="AH235" s="1" t="s">
        <v>74</v>
      </c>
      <c r="AI235" s="1">
        <v>2</v>
      </c>
      <c r="AJ235" s="3">
        <v>45771</v>
      </c>
      <c r="AK235" s="3">
        <v>0</v>
      </c>
      <c r="AL235" s="3">
        <v>45762</v>
      </c>
      <c r="AM235" s="3">
        <v>45769</v>
      </c>
      <c r="AN235" s="3">
        <v>45770</v>
      </c>
      <c r="AO235" s="3">
        <v>45770</v>
      </c>
      <c r="AP235" s="3">
        <v>45766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822.3052444444445</v>
      </c>
    </row>
    <row r="236" spans="1:56" ht="28.5" customHeight="1" x14ac:dyDescent="0.45">
      <c r="A236" s="3" t="s">
        <v>146</v>
      </c>
      <c r="B236" s="14" t="s">
        <v>146</v>
      </c>
      <c r="C236" s="9" t="s">
        <v>86</v>
      </c>
      <c r="D236" s="13" t="s">
        <v>61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232</v>
      </c>
      <c r="T236" s="12">
        <v>45777</v>
      </c>
      <c r="U236" s="11">
        <v>100000</v>
      </c>
      <c r="V236" s="10">
        <v>0</v>
      </c>
      <c r="W236" s="10">
        <v>100000</v>
      </c>
      <c r="X236" s="10">
        <v>0</v>
      </c>
      <c r="Y236" s="10">
        <v>105000</v>
      </c>
      <c r="Z236" s="9" t="s">
        <v>82</v>
      </c>
      <c r="AA236" s="8">
        <v>107569.00000000001</v>
      </c>
      <c r="AB236" s="8">
        <v>0</v>
      </c>
      <c r="AC236" s="8">
        <v>107569.00000000001</v>
      </c>
      <c r="AD236" s="8">
        <v>0</v>
      </c>
      <c r="AE236" s="8">
        <v>0</v>
      </c>
      <c r="AF236" s="8">
        <v>0</v>
      </c>
      <c r="AG236" s="1" t="s">
        <v>122</v>
      </c>
      <c r="AH236" s="1" t="s">
        <v>74</v>
      </c>
      <c r="AI236" s="1">
        <v>2</v>
      </c>
      <c r="AJ236" s="3">
        <v>45777</v>
      </c>
      <c r="AK236" s="3">
        <v>0</v>
      </c>
      <c r="AL236" s="3">
        <v>45768</v>
      </c>
      <c r="AM236" s="3">
        <v>45775</v>
      </c>
      <c r="AN236" s="3">
        <v>45776</v>
      </c>
      <c r="AO236" s="3">
        <v>45776</v>
      </c>
      <c r="AP236" s="3">
        <v>45772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8223.0524444444454</v>
      </c>
    </row>
    <row r="237" spans="1:56" ht="28.5" customHeight="1" x14ac:dyDescent="0.45">
      <c r="A237" s="3" t="s">
        <v>146</v>
      </c>
      <c r="B237" s="14" t="s">
        <v>146</v>
      </c>
      <c r="C237" s="9" t="s">
        <v>152</v>
      </c>
      <c r="D237" s="13" t="s">
        <v>61</v>
      </c>
      <c r="E237" s="9">
        <v>20</v>
      </c>
      <c r="F237" s="9">
        <v>36</v>
      </c>
      <c r="G237" s="9" t="s">
        <v>60</v>
      </c>
      <c r="H237" s="9">
        <v>0</v>
      </c>
      <c r="I237" s="9">
        <v>78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112</v>
      </c>
      <c r="T237" s="12">
        <v>45777</v>
      </c>
      <c r="U237" s="11">
        <v>160000</v>
      </c>
      <c r="V237" s="10">
        <v>0</v>
      </c>
      <c r="W237" s="10">
        <v>160000</v>
      </c>
      <c r="X237" s="10">
        <v>0</v>
      </c>
      <c r="Y237" s="10">
        <v>168000</v>
      </c>
      <c r="Z237" s="9" t="s">
        <v>82</v>
      </c>
      <c r="AA237" s="8">
        <v>167640</v>
      </c>
      <c r="AB237" s="8">
        <v>0</v>
      </c>
      <c r="AC237" s="8">
        <v>167640</v>
      </c>
      <c r="AD237" s="8">
        <v>0</v>
      </c>
      <c r="AE237" s="8">
        <v>0</v>
      </c>
      <c r="AF237" s="8">
        <v>0</v>
      </c>
      <c r="AG237" s="1" t="s">
        <v>122</v>
      </c>
      <c r="AH237" s="1" t="s">
        <v>74</v>
      </c>
      <c r="AI237" s="1">
        <v>2</v>
      </c>
      <c r="AJ237" s="3">
        <v>45777</v>
      </c>
      <c r="AK237" s="3">
        <v>0</v>
      </c>
      <c r="AL237" s="3">
        <v>45768</v>
      </c>
      <c r="AM237" s="3">
        <v>45775</v>
      </c>
      <c r="AN237" s="3">
        <v>45776</v>
      </c>
      <c r="AO237" s="3">
        <v>45776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12815.146666666666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20</v>
      </c>
      <c r="F238" s="9">
        <v>37</v>
      </c>
      <c r="G238" s="9">
        <v>0</v>
      </c>
      <c r="H238" s="9">
        <v>0</v>
      </c>
      <c r="I238" s="9">
        <v>80</v>
      </c>
      <c r="J238" s="9" t="s">
        <v>57</v>
      </c>
      <c r="K238" s="9">
        <v>3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82</v>
      </c>
      <c r="AA238" s="8">
        <v>1317253.6520000002</v>
      </c>
      <c r="AB238" s="8">
        <v>72186.203750000001</v>
      </c>
      <c r="AC238" s="8">
        <v>1245067.4482500001</v>
      </c>
      <c r="AD238" s="8">
        <v>0</v>
      </c>
      <c r="AE238" s="8">
        <v>0</v>
      </c>
      <c r="AF238" s="8" t="s">
        <v>58</v>
      </c>
      <c r="AG238" s="1" t="s">
        <v>122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0</v>
      </c>
    </row>
    <row r="239" spans="1:56" ht="28.5" customHeight="1" x14ac:dyDescent="0.45">
      <c r="A239" s="3" t="s">
        <v>146</v>
      </c>
      <c r="B239" s="14" t="s">
        <v>146</v>
      </c>
      <c r="C239" s="9" t="s">
        <v>273</v>
      </c>
      <c r="D239" s="13" t="s">
        <v>275</v>
      </c>
      <c r="E239" s="9">
        <v>21</v>
      </c>
      <c r="F239" s="9">
        <v>34</v>
      </c>
      <c r="G239" s="9" t="s">
        <v>60</v>
      </c>
      <c r="H239" s="9">
        <v>0</v>
      </c>
      <c r="I239" s="9">
        <v>60</v>
      </c>
      <c r="J239" s="9" t="s">
        <v>57</v>
      </c>
      <c r="K239" s="9">
        <v>5</v>
      </c>
      <c r="L239" s="9" t="s">
        <v>93</v>
      </c>
      <c r="M239" s="10">
        <v>22</v>
      </c>
      <c r="N239" s="9">
        <v>36</v>
      </c>
      <c r="O239" s="9">
        <v>40</v>
      </c>
      <c r="P239" s="10">
        <v>195.39367372799995</v>
      </c>
      <c r="Q239" s="10">
        <v>0</v>
      </c>
      <c r="R239" s="10">
        <v>195.39367372799995</v>
      </c>
      <c r="S239" s="9" t="s">
        <v>67</v>
      </c>
      <c r="T239" s="12">
        <v>45746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140</v>
      </c>
      <c r="AA239" s="8">
        <v>9918.7000000000007</v>
      </c>
      <c r="AB239" s="8">
        <v>9918.7000000000007</v>
      </c>
      <c r="AC239" s="8">
        <v>0</v>
      </c>
      <c r="AD239" s="8">
        <v>0</v>
      </c>
      <c r="AE239" s="8">
        <v>0</v>
      </c>
      <c r="AF239" s="8">
        <v>0</v>
      </c>
      <c r="AG239" s="1" t="s">
        <v>125</v>
      </c>
      <c r="AH239" s="1" t="s">
        <v>72</v>
      </c>
      <c r="AI239" s="1">
        <v>3</v>
      </c>
      <c r="AJ239" s="3">
        <v>45746</v>
      </c>
      <c r="AK239" s="3">
        <v>0</v>
      </c>
      <c r="AL239" s="3">
        <v>45736</v>
      </c>
      <c r="AM239" s="3">
        <v>45743</v>
      </c>
      <c r="AN239" s="3">
        <v>45744</v>
      </c>
      <c r="AO239" s="3">
        <v>45744</v>
      </c>
      <c r="AP239" s="3">
        <v>45741</v>
      </c>
      <c r="AQ239" s="3">
        <v>45745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0</v>
      </c>
    </row>
    <row r="240" spans="1:56" ht="28.5" customHeight="1" x14ac:dyDescent="0.45">
      <c r="A240" s="3" t="s">
        <v>146</v>
      </c>
      <c r="B240" s="14" t="s">
        <v>146</v>
      </c>
      <c r="C240" s="9" t="s">
        <v>195</v>
      </c>
      <c r="D240" s="13" t="s">
        <v>59</v>
      </c>
      <c r="E240" s="9">
        <v>21</v>
      </c>
      <c r="F240" s="9">
        <v>38</v>
      </c>
      <c r="G240" s="9" t="s">
        <v>60</v>
      </c>
      <c r="H240" s="9">
        <v>0</v>
      </c>
      <c r="I240" s="9">
        <v>69</v>
      </c>
      <c r="J240" s="9" t="s">
        <v>57</v>
      </c>
      <c r="K240" s="9">
        <v>5</v>
      </c>
      <c r="L240" s="9" t="s">
        <v>93</v>
      </c>
      <c r="M240" s="10">
        <v>22</v>
      </c>
      <c r="N240" s="9">
        <v>41</v>
      </c>
      <c r="O240" s="9">
        <v>40</v>
      </c>
      <c r="P240" s="10">
        <v>111.26584198399999</v>
      </c>
      <c r="Q240" s="10">
        <v>0</v>
      </c>
      <c r="R240" s="10">
        <v>111.26584198399999</v>
      </c>
      <c r="S240" s="9" t="s">
        <v>71</v>
      </c>
      <c r="T240" s="12">
        <v>45746</v>
      </c>
      <c r="U240" s="11">
        <v>5000</v>
      </c>
      <c r="V240" s="10">
        <v>0</v>
      </c>
      <c r="W240" s="10">
        <v>5000</v>
      </c>
      <c r="X240" s="10">
        <v>0</v>
      </c>
      <c r="Y240" s="10">
        <v>0</v>
      </c>
      <c r="Z240" s="9" t="s">
        <v>140</v>
      </c>
      <c r="AA240" s="8">
        <v>5518.15</v>
      </c>
      <c r="AB240" s="8">
        <v>5518.15</v>
      </c>
      <c r="AC240" s="8">
        <v>0</v>
      </c>
      <c r="AD240" s="8">
        <v>0</v>
      </c>
      <c r="AE240" s="8">
        <v>0</v>
      </c>
      <c r="AF240" s="8">
        <v>0</v>
      </c>
      <c r="AG240" s="1" t="s">
        <v>125</v>
      </c>
      <c r="AH240" s="1" t="s">
        <v>77</v>
      </c>
      <c r="AI240" s="1">
        <v>3</v>
      </c>
      <c r="AJ240" s="3">
        <v>45746</v>
      </c>
      <c r="AK240" s="3">
        <v>0</v>
      </c>
      <c r="AL240" s="3">
        <v>0</v>
      </c>
      <c r="AM240" s="3">
        <v>0</v>
      </c>
      <c r="AN240" s="3">
        <v>0</v>
      </c>
      <c r="AO240" s="3">
        <v>45743</v>
      </c>
      <c r="AP240" s="3">
        <v>45741</v>
      </c>
      <c r="AQ240" s="3">
        <v>45744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195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45746</v>
      </c>
      <c r="U241" s="11">
        <v>5000</v>
      </c>
      <c r="V241" s="10">
        <v>0</v>
      </c>
      <c r="W241" s="10">
        <v>5000</v>
      </c>
      <c r="X241" s="10">
        <v>0</v>
      </c>
      <c r="Y241" s="10">
        <v>0</v>
      </c>
      <c r="Z241" s="9" t="s">
        <v>140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0</v>
      </c>
      <c r="AF241" s="8">
        <v>0</v>
      </c>
      <c r="AG241" s="1" t="s">
        <v>122</v>
      </c>
      <c r="AH241" s="1" t="s">
        <v>77</v>
      </c>
      <c r="AI241" s="1">
        <v>2</v>
      </c>
      <c r="AJ241" s="3">
        <v>45746</v>
      </c>
      <c r="AK241" s="3">
        <v>0</v>
      </c>
      <c r="AL241" s="3">
        <v>0</v>
      </c>
      <c r="AM241" s="3">
        <v>0</v>
      </c>
      <c r="AN241" s="3">
        <v>0</v>
      </c>
      <c r="AO241" s="3">
        <v>45744</v>
      </c>
      <c r="AP241" s="3">
        <v>45741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 t="s">
        <v>559</v>
      </c>
      <c r="AZ241" s="2">
        <v>0</v>
      </c>
      <c r="BA241" s="2">
        <v>0</v>
      </c>
      <c r="BB241" s="2">
        <v>0</v>
      </c>
      <c r="BC241" s="1" t="s">
        <v>105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195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>
        <v>22</v>
      </c>
      <c r="N242" s="9">
        <v>41</v>
      </c>
      <c r="O242" s="9">
        <v>40</v>
      </c>
      <c r="P242" s="10">
        <v>445.06336793599996</v>
      </c>
      <c r="Q242" s="10">
        <v>0</v>
      </c>
      <c r="R242" s="10">
        <v>445.06336793599996</v>
      </c>
      <c r="S242" s="9" t="s">
        <v>71</v>
      </c>
      <c r="T242" s="12">
        <v>45777</v>
      </c>
      <c r="U242" s="11">
        <v>20000</v>
      </c>
      <c r="V242" s="10">
        <v>0</v>
      </c>
      <c r="W242" s="10">
        <v>20000</v>
      </c>
      <c r="X242" s="10">
        <v>0</v>
      </c>
      <c r="Y242" s="10">
        <v>0</v>
      </c>
      <c r="Z242" s="9" t="s">
        <v>140</v>
      </c>
      <c r="AA242" s="8">
        <v>22072.6</v>
      </c>
      <c r="AB242" s="8">
        <v>1144</v>
      </c>
      <c r="AC242" s="8">
        <v>20928.599999999999</v>
      </c>
      <c r="AD242" s="8">
        <v>0</v>
      </c>
      <c r="AE242" s="8">
        <v>0</v>
      </c>
      <c r="AF242" s="8">
        <v>0</v>
      </c>
      <c r="AG242" s="1" t="s">
        <v>122</v>
      </c>
      <c r="AH242" s="1" t="s">
        <v>77</v>
      </c>
      <c r="AI242" s="1">
        <v>3</v>
      </c>
      <c r="AJ242" s="3">
        <v>45777</v>
      </c>
      <c r="AK242" s="3">
        <v>0</v>
      </c>
      <c r="AL242" s="3">
        <v>0</v>
      </c>
      <c r="AM242" s="3">
        <v>0</v>
      </c>
      <c r="AN242" s="3">
        <v>0</v>
      </c>
      <c r="AO242" s="3">
        <v>45774</v>
      </c>
      <c r="AP242" s="3">
        <v>45772</v>
      </c>
      <c r="AQ242" s="3">
        <v>45775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1428.3769499999996</v>
      </c>
    </row>
    <row r="243" spans="1:56" ht="28.5" customHeight="1" x14ac:dyDescent="0.45">
      <c r="A243" s="3" t="s">
        <v>146</v>
      </c>
      <c r="B243" s="14" t="s">
        <v>146</v>
      </c>
      <c r="C243" s="9" t="s">
        <v>195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45777</v>
      </c>
      <c r="U243" s="11">
        <v>5000</v>
      </c>
      <c r="V243" s="10">
        <v>0</v>
      </c>
      <c r="W243" s="10">
        <v>5000</v>
      </c>
      <c r="X243" s="10">
        <v>0</v>
      </c>
      <c r="Y243" s="10">
        <v>0</v>
      </c>
      <c r="Z243" s="9" t="s">
        <v>140</v>
      </c>
      <c r="AA243" s="8">
        <v>5518.15</v>
      </c>
      <c r="AB243" s="8">
        <v>0</v>
      </c>
      <c r="AC243" s="8">
        <v>5518.15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77</v>
      </c>
      <c r="AI243" s="1">
        <v>2</v>
      </c>
      <c r="AJ243" s="3">
        <v>45777</v>
      </c>
      <c r="AK243" s="3">
        <v>0</v>
      </c>
      <c r="AL243" s="3">
        <v>0</v>
      </c>
      <c r="AM243" s="3">
        <v>0</v>
      </c>
      <c r="AN243" s="3">
        <v>0</v>
      </c>
      <c r="AO243" s="3">
        <v>45775</v>
      </c>
      <c r="AP243" s="3">
        <v>45772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105</v>
      </c>
      <c r="BD243" s="56">
        <v>376.6137374999999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21</v>
      </c>
      <c r="F244" s="9">
        <v>37</v>
      </c>
      <c r="G244" s="9" t="s">
        <v>60</v>
      </c>
      <c r="H244" s="9">
        <v>0</v>
      </c>
      <c r="I244" s="9">
        <v>67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140</v>
      </c>
      <c r="AA244" s="8">
        <v>48545.75</v>
      </c>
      <c r="AB244" s="8">
        <v>22099</v>
      </c>
      <c r="AC244" s="8">
        <v>26446.75</v>
      </c>
      <c r="AD244" s="8">
        <v>0</v>
      </c>
      <c r="AE244" s="8">
        <v>0</v>
      </c>
      <c r="AF244" s="8" t="s">
        <v>58</v>
      </c>
      <c r="AG244" s="1" t="s">
        <v>122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105</v>
      </c>
      <c r="BD244" s="56">
        <v>0</v>
      </c>
    </row>
    <row r="245" spans="1:56" ht="28.5" customHeight="1" x14ac:dyDescent="0.45">
      <c r="A245" s="3">
        <v>45719</v>
      </c>
      <c r="B245" s="14" t="s">
        <v>492</v>
      </c>
      <c r="C245" s="9" t="s">
        <v>115</v>
      </c>
      <c r="D245" s="13" t="s">
        <v>481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>
        <v>45734</v>
      </c>
      <c r="U245" s="11">
        <v>5000</v>
      </c>
      <c r="V245" s="10">
        <v>4750</v>
      </c>
      <c r="W245" s="10">
        <v>250</v>
      </c>
      <c r="X245" s="10">
        <v>5860</v>
      </c>
      <c r="Y245" s="10">
        <v>0</v>
      </c>
      <c r="Z245" s="9" t="s">
        <v>128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123</v>
      </c>
      <c r="AH245" s="1" t="s">
        <v>68</v>
      </c>
      <c r="AI245" s="1">
        <v>4</v>
      </c>
      <c r="AJ245" s="3">
        <v>45734</v>
      </c>
      <c r="AK245" s="3">
        <v>45730</v>
      </c>
      <c r="AL245" s="3">
        <v>45724</v>
      </c>
      <c r="AM245" s="3">
        <v>45731</v>
      </c>
      <c r="AN245" s="3">
        <v>45732</v>
      </c>
      <c r="AO245" s="3">
        <v>45732</v>
      </c>
      <c r="AP245" s="3">
        <v>45729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129</v>
      </c>
      <c r="BD245" s="56">
        <v>0</v>
      </c>
    </row>
    <row r="246" spans="1:56" ht="28.5" customHeight="1" x14ac:dyDescent="0.45">
      <c r="A246" s="3">
        <v>45719</v>
      </c>
      <c r="B246" s="14" t="s">
        <v>492</v>
      </c>
      <c r="C246" s="9" t="s">
        <v>115</v>
      </c>
      <c r="D246" s="13" t="s">
        <v>261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114</v>
      </c>
      <c r="T246" s="12">
        <v>45734</v>
      </c>
      <c r="U246" s="11">
        <v>5000</v>
      </c>
      <c r="V246" s="10">
        <v>0</v>
      </c>
      <c r="W246" s="10">
        <v>5000</v>
      </c>
      <c r="X246" s="10">
        <v>5500</v>
      </c>
      <c r="Y246" s="10">
        <v>0</v>
      </c>
      <c r="Z246" s="9" t="s">
        <v>128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>
        <v>45734</v>
      </c>
      <c r="AK246" s="3">
        <v>45730</v>
      </c>
      <c r="AL246" s="3">
        <v>45724</v>
      </c>
      <c r="AM246" s="3">
        <v>45731</v>
      </c>
      <c r="AN246" s="3">
        <v>45732</v>
      </c>
      <c r="AO246" s="3">
        <v>45732</v>
      </c>
      <c r="AP246" s="3">
        <v>45729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>
        <v>45727</v>
      </c>
      <c r="B247" s="14" t="s">
        <v>603</v>
      </c>
      <c r="C247" s="9" t="s">
        <v>115</v>
      </c>
      <c r="D247" s="13" t="s">
        <v>555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45741</v>
      </c>
      <c r="U247" s="11">
        <v>20000</v>
      </c>
      <c r="V247" s="10">
        <v>0</v>
      </c>
      <c r="W247" s="10">
        <v>20000</v>
      </c>
      <c r="X247" s="10">
        <v>21150</v>
      </c>
      <c r="Y247" s="10">
        <v>0</v>
      </c>
      <c r="Z247" s="9" t="s">
        <v>128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>
        <v>45741</v>
      </c>
      <c r="AK247" s="3">
        <v>45737</v>
      </c>
      <c r="AL247" s="3">
        <v>45731</v>
      </c>
      <c r="AM247" s="3">
        <v>45738</v>
      </c>
      <c r="AN247" s="3">
        <v>45739</v>
      </c>
      <c r="AO247" s="3">
        <v>45739</v>
      </c>
      <c r="AP247" s="3">
        <v>45736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>
        <v>45727</v>
      </c>
      <c r="B248" s="14" t="s">
        <v>603</v>
      </c>
      <c r="C248" s="9" t="s">
        <v>115</v>
      </c>
      <c r="D248" s="13" t="s">
        <v>262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45741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128</v>
      </c>
      <c r="AA248" s="8">
        <v>32270.700000000004</v>
      </c>
      <c r="AB248" s="8">
        <v>32270.700000000004</v>
      </c>
      <c r="AC248" s="8">
        <v>0</v>
      </c>
      <c r="AD248" s="8">
        <v>32270.700000000004</v>
      </c>
      <c r="AE248" s="8">
        <v>0</v>
      </c>
      <c r="AF248" s="8">
        <v>0</v>
      </c>
      <c r="AG248" s="1" t="s">
        <v>61</v>
      </c>
      <c r="AH248" s="1" t="s">
        <v>68</v>
      </c>
      <c r="AI248" s="1">
        <v>4</v>
      </c>
      <c r="AJ248" s="3">
        <v>45741</v>
      </c>
      <c r="AK248" s="3">
        <v>45737</v>
      </c>
      <c r="AL248" s="3">
        <v>45731</v>
      </c>
      <c r="AM248" s="3">
        <v>45738</v>
      </c>
      <c r="AN248" s="3">
        <v>45739</v>
      </c>
      <c r="AO248" s="3">
        <v>45739</v>
      </c>
      <c r="AP248" s="3">
        <v>45736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45727</v>
      </c>
      <c r="B249" s="14" t="s">
        <v>581</v>
      </c>
      <c r="C249" s="9" t="s">
        <v>115</v>
      </c>
      <c r="D249" s="13" t="s">
        <v>296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45741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128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124</v>
      </c>
      <c r="AH249" s="1" t="s">
        <v>68</v>
      </c>
      <c r="AI249" s="1">
        <v>4</v>
      </c>
      <c r="AJ249" s="3">
        <v>45741</v>
      </c>
      <c r="AK249" s="3">
        <v>45737</v>
      </c>
      <c r="AL249" s="3">
        <v>45731</v>
      </c>
      <c r="AM249" s="3">
        <v>45738</v>
      </c>
      <c r="AN249" s="3">
        <v>45739</v>
      </c>
      <c r="AO249" s="3">
        <v>45739</v>
      </c>
      <c r="AP249" s="3">
        <v>45736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>
        <v>45727</v>
      </c>
      <c r="B250" s="14" t="s">
        <v>581</v>
      </c>
      <c r="C250" s="9" t="s">
        <v>115</v>
      </c>
      <c r="D250" s="13" t="s">
        <v>556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67</v>
      </c>
      <c r="T250" s="12">
        <v>45741</v>
      </c>
      <c r="U250" s="11">
        <v>15000</v>
      </c>
      <c r="V250" s="10">
        <v>0</v>
      </c>
      <c r="W250" s="10">
        <v>15000</v>
      </c>
      <c r="X250" s="10">
        <v>0</v>
      </c>
      <c r="Y250" s="10">
        <v>15750</v>
      </c>
      <c r="Z250" s="9" t="s">
        <v>128</v>
      </c>
      <c r="AA250" s="8">
        <v>16135.350000000002</v>
      </c>
      <c r="AB250" s="8">
        <v>16135.350000000002</v>
      </c>
      <c r="AC250" s="8">
        <v>0</v>
      </c>
      <c r="AD250" s="8">
        <v>16135.350000000002</v>
      </c>
      <c r="AE250" s="8">
        <v>0</v>
      </c>
      <c r="AF250" s="8">
        <v>0</v>
      </c>
      <c r="AG250" s="1" t="s">
        <v>61</v>
      </c>
      <c r="AH250" s="1" t="s">
        <v>68</v>
      </c>
      <c r="AI250" s="1">
        <v>4</v>
      </c>
      <c r="AJ250" s="3">
        <v>45741</v>
      </c>
      <c r="AK250" s="3">
        <v>45737</v>
      </c>
      <c r="AL250" s="3">
        <v>45731</v>
      </c>
      <c r="AM250" s="3">
        <v>45738</v>
      </c>
      <c r="AN250" s="3">
        <v>45739</v>
      </c>
      <c r="AO250" s="3">
        <v>45739</v>
      </c>
      <c r="AP250" s="3">
        <v>45736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 t="s">
        <v>146</v>
      </c>
      <c r="B251" s="14" t="s">
        <v>146</v>
      </c>
      <c r="C251" s="9" t="s">
        <v>207</v>
      </c>
      <c r="D251" s="13" t="s">
        <v>61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92</v>
      </c>
      <c r="M251" s="10">
        <v>22</v>
      </c>
      <c r="N251" s="9">
        <v>40</v>
      </c>
      <c r="O251" s="9">
        <v>40</v>
      </c>
      <c r="P251" s="10">
        <v>651.31224575999988</v>
      </c>
      <c r="Q251" s="10">
        <v>0</v>
      </c>
      <c r="R251" s="10">
        <v>651.31224575999988</v>
      </c>
      <c r="S251" s="9" t="s">
        <v>114</v>
      </c>
      <c r="T251" s="12">
        <v>45746</v>
      </c>
      <c r="U251" s="11">
        <v>30000</v>
      </c>
      <c r="V251" s="10">
        <v>0</v>
      </c>
      <c r="W251" s="10">
        <v>30000</v>
      </c>
      <c r="X251" s="10">
        <v>0</v>
      </c>
      <c r="Y251" s="10">
        <v>31500</v>
      </c>
      <c r="Z251" s="9" t="s">
        <v>128</v>
      </c>
      <c r="AA251" s="8">
        <v>32270.700000000004</v>
      </c>
      <c r="AB251" s="8">
        <v>32270.700000000004</v>
      </c>
      <c r="AC251" s="8">
        <v>0</v>
      </c>
      <c r="AD251" s="8">
        <v>32270.700000000004</v>
      </c>
      <c r="AE251" s="8">
        <v>0</v>
      </c>
      <c r="AF251" s="8">
        <v>0</v>
      </c>
      <c r="AG251" s="1" t="s">
        <v>61</v>
      </c>
      <c r="AH251" s="1" t="s">
        <v>68</v>
      </c>
      <c r="AI251" s="1">
        <v>4</v>
      </c>
      <c r="AJ251" s="3">
        <v>45746</v>
      </c>
      <c r="AK251" s="3">
        <v>45742</v>
      </c>
      <c r="AL251" s="3">
        <v>45736</v>
      </c>
      <c r="AM251" s="3">
        <v>45743</v>
      </c>
      <c r="AN251" s="3">
        <v>45744</v>
      </c>
      <c r="AO251" s="3">
        <v>45744</v>
      </c>
      <c r="AP251" s="3">
        <v>45741</v>
      </c>
      <c r="AQ251" s="3">
        <v>45745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45693</v>
      </c>
      <c r="B252" s="14" t="s">
        <v>401</v>
      </c>
      <c r="C252" s="9" t="s">
        <v>111</v>
      </c>
      <c r="D252" s="13" t="s">
        <v>192</v>
      </c>
      <c r="E252" s="9">
        <v>21</v>
      </c>
      <c r="F252" s="9">
        <v>40</v>
      </c>
      <c r="G252" s="9" t="s">
        <v>60</v>
      </c>
      <c r="H252" s="9" t="s">
        <v>66</v>
      </c>
      <c r="I252" s="9">
        <v>108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42</v>
      </c>
      <c r="O252" s="9">
        <v>40</v>
      </c>
      <c r="P252" s="10">
        <v>113.97964300799998</v>
      </c>
      <c r="Q252" s="10">
        <v>0</v>
      </c>
      <c r="R252" s="10">
        <v>113.97964300799998</v>
      </c>
      <c r="S252" s="9" t="s">
        <v>67</v>
      </c>
      <c r="T252" s="12">
        <v>45747</v>
      </c>
      <c r="U252" s="11">
        <v>5000</v>
      </c>
      <c r="V252" s="10">
        <v>0</v>
      </c>
      <c r="W252" s="10">
        <v>5000</v>
      </c>
      <c r="X252" s="10">
        <v>5398</v>
      </c>
      <c r="Y252" s="10">
        <v>0</v>
      </c>
      <c r="Z252" s="9" t="s">
        <v>128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61</v>
      </c>
      <c r="AH252" s="1" t="s">
        <v>68</v>
      </c>
      <c r="AI252" s="1">
        <v>4</v>
      </c>
      <c r="AJ252" s="3">
        <v>45747</v>
      </c>
      <c r="AK252" s="3">
        <v>45743</v>
      </c>
      <c r="AL252" s="3">
        <v>45737</v>
      </c>
      <c r="AM252" s="3">
        <v>45744</v>
      </c>
      <c r="AN252" s="3">
        <v>45745</v>
      </c>
      <c r="AO252" s="3">
        <v>45745</v>
      </c>
      <c r="AP252" s="3">
        <v>45742</v>
      </c>
      <c r="AQ252" s="3">
        <v>45746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 t="s">
        <v>146</v>
      </c>
      <c r="B253" s="14" t="s">
        <v>146</v>
      </c>
      <c r="C253" s="9" t="s">
        <v>115</v>
      </c>
      <c r="D253" s="13" t="s">
        <v>61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45777</v>
      </c>
      <c r="U253" s="11">
        <v>40000</v>
      </c>
      <c r="V253" s="10">
        <v>0</v>
      </c>
      <c r="W253" s="10">
        <v>40000</v>
      </c>
      <c r="X253" s="10">
        <v>0</v>
      </c>
      <c r="Y253" s="10">
        <v>42000</v>
      </c>
      <c r="Z253" s="9" t="s">
        <v>128</v>
      </c>
      <c r="AA253" s="8">
        <v>43027.600000000006</v>
      </c>
      <c r="AB253" s="8">
        <v>43027.600000000006</v>
      </c>
      <c r="AC253" s="8">
        <v>0</v>
      </c>
      <c r="AD253" s="8">
        <v>43027.600000000006</v>
      </c>
      <c r="AE253" s="8">
        <v>0</v>
      </c>
      <c r="AF253" s="8">
        <v>0</v>
      </c>
      <c r="AG253" s="1" t="s">
        <v>123</v>
      </c>
      <c r="AH253" s="1" t="s">
        <v>68</v>
      </c>
      <c r="AI253" s="1">
        <v>4</v>
      </c>
      <c r="AJ253" s="3">
        <v>45777</v>
      </c>
      <c r="AK253" s="3">
        <v>45773</v>
      </c>
      <c r="AL253" s="3">
        <v>45767</v>
      </c>
      <c r="AM253" s="3">
        <v>45774</v>
      </c>
      <c r="AN253" s="3">
        <v>45775</v>
      </c>
      <c r="AO253" s="3">
        <v>45775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 t="s">
        <v>146</v>
      </c>
      <c r="B254" s="14" t="s">
        <v>146</v>
      </c>
      <c r="C254" s="9" t="s">
        <v>207</v>
      </c>
      <c r="D254" s="13" t="s">
        <v>61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92</v>
      </c>
      <c r="M254" s="10">
        <v>22</v>
      </c>
      <c r="N254" s="9">
        <v>40</v>
      </c>
      <c r="O254" s="9">
        <v>40</v>
      </c>
      <c r="P254" s="10">
        <v>651.31224575999988</v>
      </c>
      <c r="Q254" s="10">
        <v>0</v>
      </c>
      <c r="R254" s="10">
        <v>651.31224575999988</v>
      </c>
      <c r="S254" s="9" t="s">
        <v>114</v>
      </c>
      <c r="T254" s="12">
        <v>45777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128</v>
      </c>
      <c r="AA254" s="8">
        <v>32270.700000000004</v>
      </c>
      <c r="AB254" s="8">
        <v>32270.700000000004</v>
      </c>
      <c r="AC254" s="8">
        <v>0</v>
      </c>
      <c r="AD254" s="8">
        <v>32270.700000000004</v>
      </c>
      <c r="AE254" s="8">
        <v>0</v>
      </c>
      <c r="AF254" s="8">
        <v>0</v>
      </c>
      <c r="AG254" s="1" t="s">
        <v>61</v>
      </c>
      <c r="AH254" s="1" t="s">
        <v>68</v>
      </c>
      <c r="AI254" s="1">
        <v>4</v>
      </c>
      <c r="AJ254" s="3">
        <v>45777</v>
      </c>
      <c r="AK254" s="3">
        <v>45773</v>
      </c>
      <c r="AL254" s="3">
        <v>45767</v>
      </c>
      <c r="AM254" s="3">
        <v>45774</v>
      </c>
      <c r="AN254" s="3">
        <v>45775</v>
      </c>
      <c r="AO254" s="3">
        <v>45775</v>
      </c>
      <c r="AP254" s="3">
        <v>45772</v>
      </c>
      <c r="AQ254" s="3">
        <v>45776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129</v>
      </c>
      <c r="BD254" s="56">
        <v>0</v>
      </c>
    </row>
    <row r="255" spans="1:56" ht="28.5" customHeight="1" x14ac:dyDescent="0.45">
      <c r="A255" s="3" t="s">
        <v>146</v>
      </c>
      <c r="B255" s="14" t="s">
        <v>146</v>
      </c>
      <c r="C255" s="9" t="s">
        <v>350</v>
      </c>
      <c r="D255" s="13" t="s">
        <v>61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92</v>
      </c>
      <c r="M255" s="10">
        <v>22</v>
      </c>
      <c r="N255" s="9">
        <v>40</v>
      </c>
      <c r="O255" s="9">
        <v>40</v>
      </c>
      <c r="P255" s="10">
        <v>217.10408191999997</v>
      </c>
      <c r="Q255" s="10">
        <v>0</v>
      </c>
      <c r="R255" s="10">
        <v>217.10408191999997</v>
      </c>
      <c r="S255" s="9" t="s">
        <v>114</v>
      </c>
      <c r="T255" s="12">
        <v>45777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128</v>
      </c>
      <c r="AA255" s="8">
        <v>10756.900000000001</v>
      </c>
      <c r="AB255" s="8">
        <v>10756.900000000001</v>
      </c>
      <c r="AC255" s="8">
        <v>0</v>
      </c>
      <c r="AD255" s="8">
        <v>10756.900000000001</v>
      </c>
      <c r="AE255" s="8">
        <v>0</v>
      </c>
      <c r="AF255" s="8">
        <v>0</v>
      </c>
      <c r="AG255" s="1" t="s">
        <v>123</v>
      </c>
      <c r="AH255" s="1" t="s">
        <v>68</v>
      </c>
      <c r="AI255" s="1">
        <v>4</v>
      </c>
      <c r="AJ255" s="3">
        <v>45777</v>
      </c>
      <c r="AK255" s="3">
        <v>45773</v>
      </c>
      <c r="AL255" s="3">
        <v>45767</v>
      </c>
      <c r="AM255" s="3">
        <v>45774</v>
      </c>
      <c r="AN255" s="3">
        <v>45775</v>
      </c>
      <c r="AO255" s="3">
        <v>45775</v>
      </c>
      <c r="AP255" s="3">
        <v>45772</v>
      </c>
      <c r="AQ255" s="3">
        <v>45776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129</v>
      </c>
      <c r="BD255" s="56">
        <v>0</v>
      </c>
    </row>
    <row r="256" spans="1:56" ht="28.5" customHeight="1" x14ac:dyDescent="0.45">
      <c r="A256" s="3" t="s">
        <v>146</v>
      </c>
      <c r="B256" s="14" t="s">
        <v>146</v>
      </c>
      <c r="C256" s="9" t="s">
        <v>113</v>
      </c>
      <c r="D256" s="13" t="s">
        <v>159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114</v>
      </c>
      <c r="T256" s="12">
        <v>45777</v>
      </c>
      <c r="U256" s="11">
        <v>20000</v>
      </c>
      <c r="V256" s="10">
        <v>0</v>
      </c>
      <c r="W256" s="10">
        <v>20000</v>
      </c>
      <c r="X256" s="10">
        <v>0</v>
      </c>
      <c r="Y256" s="10">
        <v>21000</v>
      </c>
      <c r="Z256" s="9" t="s">
        <v>128</v>
      </c>
      <c r="AA256" s="8">
        <v>21513.800000000003</v>
      </c>
      <c r="AB256" s="8">
        <v>0</v>
      </c>
      <c r="AC256" s="8">
        <v>21513.800000000003</v>
      </c>
      <c r="AD256" s="8">
        <v>0</v>
      </c>
      <c r="AE256" s="8">
        <v>21513.800000000003</v>
      </c>
      <c r="AF256" s="8">
        <v>0</v>
      </c>
      <c r="AG256" s="1" t="s">
        <v>123</v>
      </c>
      <c r="AH256" s="1" t="s">
        <v>68</v>
      </c>
      <c r="AI256" s="1">
        <v>4</v>
      </c>
      <c r="AJ256" s="3">
        <v>45777</v>
      </c>
      <c r="AK256" s="3">
        <v>45773</v>
      </c>
      <c r="AL256" s="3">
        <v>45767</v>
      </c>
      <c r="AM256" s="3">
        <v>45774</v>
      </c>
      <c r="AN256" s="3">
        <v>45775</v>
      </c>
      <c r="AO256" s="3">
        <v>45775</v>
      </c>
      <c r="AP256" s="3">
        <v>45772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129</v>
      </c>
      <c r="BD256" s="56">
        <v>1547.1290706666666</v>
      </c>
    </row>
    <row r="257" spans="1:56" ht="28.5" customHeight="1" x14ac:dyDescent="0.45">
      <c r="A257" s="3" t="s">
        <v>146</v>
      </c>
      <c r="B257" s="14" t="s">
        <v>146</v>
      </c>
      <c r="C257" s="9" t="s">
        <v>111</v>
      </c>
      <c r="D257" s="13" t="s">
        <v>61</v>
      </c>
      <c r="E257" s="9">
        <v>21</v>
      </c>
      <c r="F257" s="9">
        <v>40</v>
      </c>
      <c r="G257" s="9" t="s">
        <v>60</v>
      </c>
      <c r="H257" s="9" t="s">
        <v>66</v>
      </c>
      <c r="I257" s="9">
        <v>108</v>
      </c>
      <c r="J257" s="9" t="s">
        <v>57</v>
      </c>
      <c r="K257" s="9">
        <v>5</v>
      </c>
      <c r="L257" s="9" t="s">
        <v>91</v>
      </c>
      <c r="M257" s="10">
        <v>22</v>
      </c>
      <c r="N257" s="9">
        <v>42</v>
      </c>
      <c r="O257" s="9">
        <v>40</v>
      </c>
      <c r="P257" s="10">
        <v>227.95928601599996</v>
      </c>
      <c r="Q257" s="10">
        <v>0</v>
      </c>
      <c r="R257" s="10">
        <v>227.95928601599996</v>
      </c>
      <c r="S257" s="9" t="s">
        <v>67</v>
      </c>
      <c r="T257" s="12">
        <v>45777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128</v>
      </c>
      <c r="AA257" s="8">
        <v>11595.1</v>
      </c>
      <c r="AB257" s="8">
        <v>11595.1</v>
      </c>
      <c r="AC257" s="8">
        <v>0</v>
      </c>
      <c r="AD257" s="8">
        <v>11595.1</v>
      </c>
      <c r="AE257" s="8">
        <v>0</v>
      </c>
      <c r="AF257" s="8">
        <v>0</v>
      </c>
      <c r="AG257" s="1" t="s">
        <v>123</v>
      </c>
      <c r="AH257" s="1" t="s">
        <v>68</v>
      </c>
      <c r="AI257" s="1">
        <v>4</v>
      </c>
      <c r="AJ257" s="3">
        <v>45777</v>
      </c>
      <c r="AK257" s="3">
        <v>45773</v>
      </c>
      <c r="AL257" s="3">
        <v>45767</v>
      </c>
      <c r="AM257" s="3">
        <v>45774</v>
      </c>
      <c r="AN257" s="3">
        <v>45775</v>
      </c>
      <c r="AO257" s="3">
        <v>45775</v>
      </c>
      <c r="AP257" s="3">
        <v>45772</v>
      </c>
      <c r="AQ257" s="3">
        <v>45776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129</v>
      </c>
      <c r="BD257" s="56">
        <v>0</v>
      </c>
    </row>
    <row r="258" spans="1:56" ht="28.5" customHeight="1" x14ac:dyDescent="0.45">
      <c r="A258" s="3">
        <v>45631</v>
      </c>
      <c r="B258" s="14" t="s">
        <v>270</v>
      </c>
      <c r="C258" s="9" t="s">
        <v>113</v>
      </c>
      <c r="D258" s="13" t="s">
        <v>159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114</v>
      </c>
      <c r="T258" s="12" t="s">
        <v>63</v>
      </c>
      <c r="U258" s="11">
        <v>16000</v>
      </c>
      <c r="V258" s="10">
        <v>0</v>
      </c>
      <c r="W258" s="10">
        <v>16000</v>
      </c>
      <c r="X258" s="10">
        <v>0</v>
      </c>
      <c r="Y258" s="10">
        <v>16800</v>
      </c>
      <c r="Z258" s="9" t="s">
        <v>128</v>
      </c>
      <c r="AA258" s="8">
        <v>17211.04</v>
      </c>
      <c r="AB258" s="8">
        <v>17211.04</v>
      </c>
      <c r="AC258" s="8">
        <v>0</v>
      </c>
      <c r="AD258" s="8">
        <v>17211.04</v>
      </c>
      <c r="AE258" s="8">
        <v>0</v>
      </c>
      <c r="AF258" s="8">
        <v>0</v>
      </c>
      <c r="AG258" s="1" t="s">
        <v>123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 t="s">
        <v>331</v>
      </c>
      <c r="AZ258" s="2">
        <v>0</v>
      </c>
      <c r="BA258" s="2">
        <v>0</v>
      </c>
      <c r="BB258" s="2">
        <v>0</v>
      </c>
      <c r="BC258" s="1" t="s">
        <v>129</v>
      </c>
      <c r="BD258" s="56">
        <v>0</v>
      </c>
    </row>
    <row r="259" spans="1:56" ht="28.5" customHeight="1" x14ac:dyDescent="0.45">
      <c r="A259" s="3">
        <v>45628</v>
      </c>
      <c r="B259" s="14" t="s">
        <v>263</v>
      </c>
      <c r="C259" s="9" t="s">
        <v>113</v>
      </c>
      <c r="D259" s="13" t="s">
        <v>159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114</v>
      </c>
      <c r="T259" s="12" t="s">
        <v>63</v>
      </c>
      <c r="U259" s="11">
        <v>16000</v>
      </c>
      <c r="V259" s="10">
        <v>1759</v>
      </c>
      <c r="W259" s="10">
        <v>14241</v>
      </c>
      <c r="X259" s="10">
        <v>0</v>
      </c>
      <c r="Y259" s="10">
        <v>14953.050000000001</v>
      </c>
      <c r="Z259" s="9" t="s">
        <v>128</v>
      </c>
      <c r="AA259" s="8">
        <v>15318.901290000002</v>
      </c>
      <c r="AB259" s="8">
        <v>15318.901290000002</v>
      </c>
      <c r="AC259" s="8">
        <v>0</v>
      </c>
      <c r="AD259" s="8">
        <v>15318.901290000002</v>
      </c>
      <c r="AE259" s="8">
        <v>0</v>
      </c>
      <c r="AF259" s="8">
        <v>0</v>
      </c>
      <c r="AG259" s="1" t="s">
        <v>123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 t="s">
        <v>330</v>
      </c>
      <c r="AZ259" s="2">
        <v>0</v>
      </c>
      <c r="BA259" s="2">
        <v>0</v>
      </c>
      <c r="BB259" s="2">
        <v>0</v>
      </c>
      <c r="BC259" s="1" t="s">
        <v>129</v>
      </c>
      <c r="BD259" s="56">
        <v>0</v>
      </c>
    </row>
    <row r="260" spans="1:56" ht="28.5" customHeight="1" x14ac:dyDescent="0.45">
      <c r="A260" s="3">
        <v>45631</v>
      </c>
      <c r="B260" s="14" t="s">
        <v>271</v>
      </c>
      <c r="C260" s="9" t="s">
        <v>113</v>
      </c>
      <c r="D260" s="13" t="s">
        <v>159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114</v>
      </c>
      <c r="T260" s="12" t="s">
        <v>63</v>
      </c>
      <c r="U260" s="11">
        <v>16000</v>
      </c>
      <c r="V260" s="10">
        <v>0</v>
      </c>
      <c r="W260" s="10">
        <v>16000</v>
      </c>
      <c r="X260" s="10">
        <v>0</v>
      </c>
      <c r="Y260" s="10">
        <v>16800</v>
      </c>
      <c r="Z260" s="9" t="s">
        <v>128</v>
      </c>
      <c r="AA260" s="8">
        <v>17211.04</v>
      </c>
      <c r="AB260" s="8">
        <v>17211.04</v>
      </c>
      <c r="AC260" s="8">
        <v>0</v>
      </c>
      <c r="AD260" s="8">
        <v>17211.04</v>
      </c>
      <c r="AE260" s="8">
        <v>0</v>
      </c>
      <c r="AF260" s="8">
        <v>0</v>
      </c>
      <c r="AG260" s="1" t="s">
        <v>123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 t="s">
        <v>332</v>
      </c>
      <c r="AZ260" s="2">
        <v>0</v>
      </c>
      <c r="BA260" s="2">
        <v>0</v>
      </c>
      <c r="BB260" s="2">
        <v>0</v>
      </c>
      <c r="BC260" s="1" t="s">
        <v>129</v>
      </c>
      <c r="BD260" s="56">
        <v>0</v>
      </c>
    </row>
    <row r="261" spans="1:56" ht="28.5" customHeight="1" x14ac:dyDescent="0.45">
      <c r="A261" s="3">
        <v>45693</v>
      </c>
      <c r="B261" s="14" t="s">
        <v>400</v>
      </c>
      <c r="C261" s="9" t="s">
        <v>111</v>
      </c>
      <c r="D261" s="13" t="s">
        <v>397</v>
      </c>
      <c r="E261" s="9">
        <v>21</v>
      </c>
      <c r="F261" s="9">
        <v>38</v>
      </c>
      <c r="G261" s="9" t="s">
        <v>60</v>
      </c>
      <c r="H261" s="9" t="s">
        <v>66</v>
      </c>
      <c r="I261" s="9">
        <v>102</v>
      </c>
      <c r="J261" s="9" t="s">
        <v>57</v>
      </c>
      <c r="K261" s="9">
        <v>5</v>
      </c>
      <c r="L261" s="9" t="s">
        <v>91</v>
      </c>
      <c r="M261" s="10">
        <v>22</v>
      </c>
      <c r="N261" s="9">
        <v>40</v>
      </c>
      <c r="O261" s="9">
        <v>40</v>
      </c>
      <c r="P261" s="10">
        <v>65.13122457599998</v>
      </c>
      <c r="Q261" s="10">
        <v>0</v>
      </c>
      <c r="R261" s="10">
        <v>65.13122457599998</v>
      </c>
      <c r="S261" s="9" t="s">
        <v>67</v>
      </c>
      <c r="T261" s="12" t="s">
        <v>63</v>
      </c>
      <c r="U261" s="11">
        <v>3000</v>
      </c>
      <c r="V261" s="10">
        <v>0</v>
      </c>
      <c r="W261" s="10">
        <v>3000</v>
      </c>
      <c r="X261" s="10">
        <v>0</v>
      </c>
      <c r="Y261" s="10">
        <v>3150</v>
      </c>
      <c r="Z261" s="9" t="s">
        <v>128</v>
      </c>
      <c r="AA261" s="8">
        <v>3310.89</v>
      </c>
      <c r="AB261" s="8">
        <v>3310.89</v>
      </c>
      <c r="AC261" s="8">
        <v>0</v>
      </c>
      <c r="AD261" s="8">
        <v>3310.89</v>
      </c>
      <c r="AE261" s="8">
        <v>0</v>
      </c>
      <c r="AF261" s="8">
        <v>0</v>
      </c>
      <c r="AG261" s="1" t="s">
        <v>123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129</v>
      </c>
      <c r="BD261" s="56">
        <v>0</v>
      </c>
    </row>
    <row r="262" spans="1:56" ht="28.5" customHeight="1" x14ac:dyDescent="0.45">
      <c r="A262" s="3">
        <v>45693</v>
      </c>
      <c r="B262" s="14" t="s">
        <v>401</v>
      </c>
      <c r="C262" s="9" t="s">
        <v>111</v>
      </c>
      <c r="D262" s="13" t="s">
        <v>192</v>
      </c>
      <c r="E262" s="9">
        <v>21</v>
      </c>
      <c r="F262" s="9">
        <v>40</v>
      </c>
      <c r="G262" s="9" t="s">
        <v>60</v>
      </c>
      <c r="H262" s="9" t="s">
        <v>66</v>
      </c>
      <c r="I262" s="9">
        <v>108</v>
      </c>
      <c r="J262" s="9" t="s">
        <v>57</v>
      </c>
      <c r="K262" s="9">
        <v>5</v>
      </c>
      <c r="L262" s="9" t="s">
        <v>91</v>
      </c>
      <c r="M262" s="10">
        <v>22</v>
      </c>
      <c r="N262" s="9">
        <v>42</v>
      </c>
      <c r="O262" s="9">
        <v>40</v>
      </c>
      <c r="P262" s="10">
        <v>113.97964300799998</v>
      </c>
      <c r="Q262" s="10">
        <v>0</v>
      </c>
      <c r="R262" s="10">
        <v>113.97964300799998</v>
      </c>
      <c r="S262" s="9" t="s">
        <v>67</v>
      </c>
      <c r="T262" s="12" t="s">
        <v>63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128</v>
      </c>
      <c r="AA262" s="8">
        <v>5797.55</v>
      </c>
      <c r="AB262" s="8">
        <v>5797.55</v>
      </c>
      <c r="AC262" s="8">
        <v>0</v>
      </c>
      <c r="AD262" s="8">
        <v>5797.55</v>
      </c>
      <c r="AE262" s="8">
        <v>0</v>
      </c>
      <c r="AF262" s="8">
        <v>0</v>
      </c>
      <c r="AG262" s="1" t="s">
        <v>125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129</v>
      </c>
      <c r="BD262" s="56">
        <v>0</v>
      </c>
    </row>
    <row r="263" spans="1:56" ht="28.5" customHeight="1" x14ac:dyDescent="0.45">
      <c r="A263" s="3">
        <v>45667</v>
      </c>
      <c r="B263" s="14" t="s">
        <v>342</v>
      </c>
      <c r="C263" s="9" t="s">
        <v>111</v>
      </c>
      <c r="D263" s="13" t="s">
        <v>336</v>
      </c>
      <c r="E263" s="9">
        <v>21</v>
      </c>
      <c r="F263" s="9">
        <v>38</v>
      </c>
      <c r="G263" s="9" t="s">
        <v>60</v>
      </c>
      <c r="H263" s="9" t="s">
        <v>66</v>
      </c>
      <c r="I263" s="9">
        <v>102</v>
      </c>
      <c r="J263" s="9" t="s">
        <v>57</v>
      </c>
      <c r="K263" s="9">
        <v>5</v>
      </c>
      <c r="L263" s="9" t="s">
        <v>91</v>
      </c>
      <c r="M263" s="10">
        <v>22</v>
      </c>
      <c r="N263" s="9">
        <v>40</v>
      </c>
      <c r="O263" s="9">
        <v>40</v>
      </c>
      <c r="P263" s="10">
        <v>86.841632767999982</v>
      </c>
      <c r="Q263" s="10">
        <v>0</v>
      </c>
      <c r="R263" s="10">
        <v>86.841632767999982</v>
      </c>
      <c r="S263" s="9" t="s">
        <v>67</v>
      </c>
      <c r="T263" s="12" t="s">
        <v>63</v>
      </c>
      <c r="U263" s="11">
        <v>4000</v>
      </c>
      <c r="V263" s="10">
        <v>0</v>
      </c>
      <c r="W263" s="10">
        <v>4000</v>
      </c>
      <c r="X263" s="10">
        <v>0</v>
      </c>
      <c r="Y263" s="10">
        <v>4200</v>
      </c>
      <c r="Z263" s="9" t="s">
        <v>128</v>
      </c>
      <c r="AA263" s="8">
        <v>4414.5199999999995</v>
      </c>
      <c r="AB263" s="8">
        <v>4414.5199999999995</v>
      </c>
      <c r="AC263" s="8">
        <v>0</v>
      </c>
      <c r="AD263" s="8">
        <v>4414.5199999999995</v>
      </c>
      <c r="AE263" s="8">
        <v>0</v>
      </c>
      <c r="AF263" s="8">
        <v>0</v>
      </c>
      <c r="AG263" s="1" t="s">
        <v>123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129</v>
      </c>
      <c r="BD263" s="56">
        <v>0</v>
      </c>
    </row>
    <row r="264" spans="1:56" ht="28.5" customHeight="1" x14ac:dyDescent="0.45">
      <c r="A264" s="3" t="s">
        <v>146</v>
      </c>
      <c r="B264" s="14" t="s">
        <v>146</v>
      </c>
      <c r="C264" s="9" t="s">
        <v>113</v>
      </c>
      <c r="D264" s="13" t="s">
        <v>159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114</v>
      </c>
      <c r="T264" s="12" t="s">
        <v>63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128</v>
      </c>
      <c r="AA264" s="8">
        <v>10756.900000000001</v>
      </c>
      <c r="AB264" s="8">
        <v>10756.900000000001</v>
      </c>
      <c r="AC264" s="8">
        <v>0</v>
      </c>
      <c r="AD264" s="8">
        <v>10756.900000000001</v>
      </c>
      <c r="AE264" s="8">
        <v>0</v>
      </c>
      <c r="AF264" s="8">
        <v>0</v>
      </c>
      <c r="AG264" s="1" t="s">
        <v>123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129</v>
      </c>
      <c r="BD264" s="56">
        <v>0</v>
      </c>
    </row>
    <row r="265" spans="1:56" ht="28.5" customHeight="1" x14ac:dyDescent="0.45">
      <c r="A265" s="3" t="s">
        <v>146</v>
      </c>
      <c r="B265" s="14" t="s">
        <v>146</v>
      </c>
      <c r="C265" s="9" t="s">
        <v>115</v>
      </c>
      <c r="D265" s="13" t="s">
        <v>59</v>
      </c>
      <c r="E265" s="9">
        <v>21</v>
      </c>
      <c r="F265" s="9">
        <v>37</v>
      </c>
      <c r="G265" s="9" t="s">
        <v>60</v>
      </c>
      <c r="H265" s="9" t="s">
        <v>76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67</v>
      </c>
      <c r="T265" s="12" t="s">
        <v>63</v>
      </c>
      <c r="U265" s="11">
        <v>30000</v>
      </c>
      <c r="V265" s="10">
        <v>0</v>
      </c>
      <c r="W265" s="10">
        <v>30000</v>
      </c>
      <c r="X265" s="10">
        <v>0</v>
      </c>
      <c r="Y265" s="10">
        <v>0</v>
      </c>
      <c r="Z265" s="9" t="s">
        <v>128</v>
      </c>
      <c r="AA265" s="8">
        <v>32270.700000000004</v>
      </c>
      <c r="AB265" s="8">
        <v>32270.700000000004</v>
      </c>
      <c r="AC265" s="8">
        <v>0</v>
      </c>
      <c r="AD265" s="8">
        <v>32270.700000000004</v>
      </c>
      <c r="AE265" s="8">
        <v>0</v>
      </c>
      <c r="AF265" s="8">
        <v>0</v>
      </c>
      <c r="AG265" s="1" t="s">
        <v>122</v>
      </c>
      <c r="AH265" s="1" t="s">
        <v>163</v>
      </c>
      <c r="AI265" s="1">
        <v>2</v>
      </c>
      <c r="AJ265" s="3" t="s">
        <v>63</v>
      </c>
      <c r="AK265" s="3" t="e">
        <v>#VALUE!</v>
      </c>
      <c r="AL265" s="3">
        <v>0</v>
      </c>
      <c r="AM265" s="3">
        <v>0</v>
      </c>
      <c r="AN265" s="3">
        <v>0</v>
      </c>
      <c r="AO265" s="3" t="e">
        <v>#VALUE!</v>
      </c>
      <c r="AP265" s="3" t="e">
        <v>#VALUE!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158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129</v>
      </c>
      <c r="BD265" s="56">
        <v>0</v>
      </c>
    </row>
    <row r="266" spans="1:56" ht="28.5" customHeight="1" x14ac:dyDescent="0.45">
      <c r="A266" s="3">
        <v>45548</v>
      </c>
      <c r="B266" s="14" t="s">
        <v>216</v>
      </c>
      <c r="C266" s="9" t="s">
        <v>111</v>
      </c>
      <c r="D266" s="13" t="s">
        <v>210</v>
      </c>
      <c r="E266" s="9">
        <v>21</v>
      </c>
      <c r="F266" s="9">
        <v>38</v>
      </c>
      <c r="G266" s="9" t="s">
        <v>60</v>
      </c>
      <c r="H266" s="9" t="s">
        <v>66</v>
      </c>
      <c r="I266" s="9">
        <v>102</v>
      </c>
      <c r="J266" s="9" t="s">
        <v>57</v>
      </c>
      <c r="K266" s="9">
        <v>5</v>
      </c>
      <c r="L266" s="9" t="s">
        <v>91</v>
      </c>
      <c r="M266" s="10">
        <v>22</v>
      </c>
      <c r="N266" s="9">
        <v>40</v>
      </c>
      <c r="O266" s="9">
        <v>40</v>
      </c>
      <c r="P266" s="10">
        <v>217.10408191999997</v>
      </c>
      <c r="Q266" s="10">
        <v>0</v>
      </c>
      <c r="R266" s="10">
        <v>217.10408191999997</v>
      </c>
      <c r="S266" s="9" t="s">
        <v>67</v>
      </c>
      <c r="T266" s="12" t="s">
        <v>63</v>
      </c>
      <c r="U266" s="11">
        <v>10000</v>
      </c>
      <c r="V266" s="10">
        <v>0</v>
      </c>
      <c r="W266" s="10">
        <v>10000</v>
      </c>
      <c r="X266" s="10">
        <v>0</v>
      </c>
      <c r="Y266" s="10">
        <v>10500</v>
      </c>
      <c r="Z266" s="9" t="s">
        <v>128</v>
      </c>
      <c r="AA266" s="8">
        <v>11036.3</v>
      </c>
      <c r="AB266" s="8">
        <v>11036.3</v>
      </c>
      <c r="AC266" s="8">
        <v>0</v>
      </c>
      <c r="AD266" s="8">
        <v>11036.3</v>
      </c>
      <c r="AE266" s="8">
        <v>0</v>
      </c>
      <c r="AF266" s="8">
        <v>0</v>
      </c>
      <c r="AG266" s="1" t="s">
        <v>126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129</v>
      </c>
      <c r="BD266" s="56">
        <v>0</v>
      </c>
    </row>
    <row r="267" spans="1:56" ht="28.5" customHeight="1" x14ac:dyDescent="0.45">
      <c r="A267" s="3">
        <v>45066</v>
      </c>
      <c r="B267" s="14" t="s">
        <v>136</v>
      </c>
      <c r="C267" s="9" t="s">
        <v>80</v>
      </c>
      <c r="D267" s="13" t="s">
        <v>135</v>
      </c>
      <c r="E267" s="9">
        <v>21</v>
      </c>
      <c r="F267" s="9">
        <v>38</v>
      </c>
      <c r="G267" s="9" t="s">
        <v>60</v>
      </c>
      <c r="H267" s="9" t="s">
        <v>76</v>
      </c>
      <c r="I267" s="9">
        <v>102</v>
      </c>
      <c r="J267" s="9" t="s">
        <v>57</v>
      </c>
      <c r="K267" s="9">
        <v>5</v>
      </c>
      <c r="L267" s="9" t="s">
        <v>92</v>
      </c>
      <c r="M267" s="10">
        <v>22</v>
      </c>
      <c r="N267" s="9">
        <v>40</v>
      </c>
      <c r="O267" s="9">
        <v>40</v>
      </c>
      <c r="P267" s="10">
        <v>108.55204095999999</v>
      </c>
      <c r="Q267" s="10">
        <v>0</v>
      </c>
      <c r="R267" s="10">
        <v>108.55204095999999</v>
      </c>
      <c r="S267" s="9" t="s">
        <v>67</v>
      </c>
      <c r="T267" s="12" t="s">
        <v>63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128</v>
      </c>
      <c r="AA267" s="8">
        <v>5518.15</v>
      </c>
      <c r="AB267" s="8">
        <v>5518.15</v>
      </c>
      <c r="AC267" s="8">
        <v>0</v>
      </c>
      <c r="AD267" s="8">
        <v>5518.15</v>
      </c>
      <c r="AE267" s="8">
        <v>0</v>
      </c>
      <c r="AF267" s="8">
        <v>0</v>
      </c>
      <c r="AG267" s="1" t="s">
        <v>123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129</v>
      </c>
      <c r="BD267" s="56">
        <v>0</v>
      </c>
    </row>
    <row r="268" spans="1:56" ht="28.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21</v>
      </c>
      <c r="F268" s="9">
        <v>37</v>
      </c>
      <c r="G268" s="9">
        <v>0</v>
      </c>
      <c r="H268" s="9">
        <v>0</v>
      </c>
      <c r="I268" s="9">
        <v>74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 t="s">
        <v>83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128</v>
      </c>
      <c r="AA268" s="8">
        <v>328065.29129000014</v>
      </c>
      <c r="AB268" s="8">
        <v>306551.49129000003</v>
      </c>
      <c r="AC268" s="8">
        <v>21513.800000000003</v>
      </c>
      <c r="AD268" s="8">
        <v>306551.49129000003</v>
      </c>
      <c r="AE268" s="8">
        <v>21513.800000000003</v>
      </c>
      <c r="AF268" s="8" t="s">
        <v>58</v>
      </c>
      <c r="AG268" s="1" t="s">
        <v>122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130</v>
      </c>
      <c r="BD268" s="56">
        <v>0</v>
      </c>
    </row>
    <row r="269" spans="1:56" ht="28.5" customHeight="1" x14ac:dyDescent="0.45">
      <c r="A269" s="3">
        <v>45720</v>
      </c>
      <c r="B269" s="14" t="s">
        <v>507</v>
      </c>
      <c r="C269" s="9" t="s">
        <v>493</v>
      </c>
      <c r="D269" s="13" t="s">
        <v>494</v>
      </c>
      <c r="E269" s="9">
        <v>22</v>
      </c>
      <c r="F269" s="9">
        <v>34</v>
      </c>
      <c r="G269" s="9" t="s">
        <v>60</v>
      </c>
      <c r="H269" s="9" t="s">
        <v>66</v>
      </c>
      <c r="I269" s="9">
        <v>115</v>
      </c>
      <c r="J269" s="9" t="s">
        <v>78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372</v>
      </c>
      <c r="T269" s="12">
        <v>45746</v>
      </c>
      <c r="U269" s="11">
        <v>300000</v>
      </c>
      <c r="V269" s="10">
        <v>36302</v>
      </c>
      <c r="W269" s="10">
        <v>263698</v>
      </c>
      <c r="X269" s="10">
        <v>138465</v>
      </c>
      <c r="Y269" s="10">
        <v>169611.75</v>
      </c>
      <c r="Z269" s="9" t="s">
        <v>413</v>
      </c>
      <c r="AA269" s="8">
        <v>168232.8064725</v>
      </c>
      <c r="AB269" s="8">
        <v>20452</v>
      </c>
      <c r="AC269" s="8">
        <v>147780.8064725</v>
      </c>
      <c r="AD269" s="8">
        <v>10000</v>
      </c>
      <c r="AE269" s="8">
        <v>158232.8064725</v>
      </c>
      <c r="AF269" s="8">
        <v>0</v>
      </c>
      <c r="AG269" s="1" t="s">
        <v>122</v>
      </c>
      <c r="AH269" s="1" t="s">
        <v>68</v>
      </c>
      <c r="AI269" s="1">
        <v>4</v>
      </c>
      <c r="AJ269" s="3">
        <v>45746</v>
      </c>
      <c r="AK269" s="3">
        <v>45742</v>
      </c>
      <c r="AL269" s="3">
        <v>45736</v>
      </c>
      <c r="AM269" s="3">
        <v>45743</v>
      </c>
      <c r="AN269" s="3">
        <v>45744</v>
      </c>
      <c r="AO269" s="3">
        <v>45744</v>
      </c>
      <c r="AP269" s="3">
        <v>45741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416</v>
      </c>
      <c r="BD269" s="56">
        <v>15789.886568898386</v>
      </c>
    </row>
    <row r="270" spans="1:56" ht="28.5" customHeight="1" x14ac:dyDescent="0.45">
      <c r="A270" s="3">
        <v>45720</v>
      </c>
      <c r="B270" s="14" t="s">
        <v>507</v>
      </c>
      <c r="C270" s="9" t="s">
        <v>493</v>
      </c>
      <c r="D270" s="13" t="s">
        <v>494</v>
      </c>
      <c r="E270" s="9">
        <v>22</v>
      </c>
      <c r="F270" s="9">
        <v>34</v>
      </c>
      <c r="G270" s="9" t="s">
        <v>60</v>
      </c>
      <c r="H270" s="9" t="s">
        <v>66</v>
      </c>
      <c r="I270" s="9">
        <v>115</v>
      </c>
      <c r="J270" s="9" t="s">
        <v>78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372</v>
      </c>
      <c r="T270" s="12">
        <v>45800</v>
      </c>
      <c r="U270" s="11">
        <v>3700000</v>
      </c>
      <c r="V270" s="10">
        <v>0</v>
      </c>
      <c r="W270" s="10">
        <v>3700000</v>
      </c>
      <c r="X270" s="10">
        <v>0</v>
      </c>
      <c r="Y270" s="10">
        <v>3885000</v>
      </c>
      <c r="Z270" s="9" t="s">
        <v>413</v>
      </c>
      <c r="AA270" s="8">
        <v>3669919.0000000005</v>
      </c>
      <c r="AB270" s="8">
        <v>0</v>
      </c>
      <c r="AC270" s="8">
        <v>3669919.0000000005</v>
      </c>
      <c r="AD270" s="8">
        <v>0</v>
      </c>
      <c r="AE270" s="8">
        <v>3669919.0000000005</v>
      </c>
      <c r="AF270" s="8">
        <v>0</v>
      </c>
      <c r="AG270" s="1" t="s">
        <v>124</v>
      </c>
      <c r="AH270" s="1" t="s">
        <v>68</v>
      </c>
      <c r="AI270" s="1">
        <v>4</v>
      </c>
      <c r="AJ270" s="3">
        <v>45800</v>
      </c>
      <c r="AK270" s="3">
        <v>45796</v>
      </c>
      <c r="AL270" s="3">
        <v>45790</v>
      </c>
      <c r="AM270" s="3">
        <v>45797</v>
      </c>
      <c r="AN270" s="3">
        <v>45798</v>
      </c>
      <c r="AO270" s="3">
        <v>45798</v>
      </c>
      <c r="AP270" s="3">
        <v>45795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416</v>
      </c>
      <c r="BD270" s="56">
        <v>392118.61208666681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21.6</v>
      </c>
      <c r="F271" s="9">
        <v>34</v>
      </c>
      <c r="G271" s="9">
        <v>0</v>
      </c>
      <c r="H271" s="9">
        <v>0</v>
      </c>
      <c r="I271" s="9">
        <v>97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413</v>
      </c>
      <c r="AA271" s="8">
        <v>3838151.8064725003</v>
      </c>
      <c r="AB271" s="8">
        <v>20452</v>
      </c>
      <c r="AC271" s="8">
        <v>3817699.8064725003</v>
      </c>
      <c r="AD271" s="8">
        <v>10000</v>
      </c>
      <c r="AE271" s="8">
        <v>3828151.8064725003</v>
      </c>
      <c r="AF271" s="8" t="s">
        <v>58</v>
      </c>
      <c r="AG271" s="1" t="s">
        <v>124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416</v>
      </c>
      <c r="BD271" s="56">
        <v>0</v>
      </c>
    </row>
    <row r="272" spans="1:56" ht="28.5" customHeight="1" x14ac:dyDescent="0.45">
      <c r="A272" s="3">
        <v>45706</v>
      </c>
      <c r="B272" s="14" t="s">
        <v>437</v>
      </c>
      <c r="C272" s="9" t="s">
        <v>344</v>
      </c>
      <c r="D272" s="13" t="s">
        <v>345</v>
      </c>
      <c r="E272" s="9">
        <v>23</v>
      </c>
      <c r="F272" s="9">
        <v>34</v>
      </c>
      <c r="G272" s="9" t="s">
        <v>60</v>
      </c>
      <c r="H272" s="9">
        <v>0</v>
      </c>
      <c r="I272" s="9">
        <v>68</v>
      </c>
      <c r="J272" s="9" t="s">
        <v>57</v>
      </c>
      <c r="K272" s="9">
        <v>5</v>
      </c>
      <c r="L272" s="9" t="s">
        <v>93</v>
      </c>
      <c r="M272" s="10">
        <v>24</v>
      </c>
      <c r="N272" s="9">
        <v>37</v>
      </c>
      <c r="O272" s="9">
        <v>50</v>
      </c>
      <c r="P272" s="10">
        <v>0</v>
      </c>
      <c r="Q272" s="10">
        <v>0</v>
      </c>
      <c r="R272" s="10">
        <v>0</v>
      </c>
      <c r="S272" s="9" t="s">
        <v>133</v>
      </c>
      <c r="T272" s="12">
        <v>45735</v>
      </c>
      <c r="U272" s="11">
        <v>10000</v>
      </c>
      <c r="V272" s="10">
        <v>10000</v>
      </c>
      <c r="W272" s="10">
        <v>0</v>
      </c>
      <c r="X272" s="10">
        <v>10100</v>
      </c>
      <c r="Y272" s="10">
        <v>0</v>
      </c>
      <c r="Z272" s="9" t="s">
        <v>84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 t="s">
        <v>234</v>
      </c>
      <c r="AG272" s="1" t="s">
        <v>124</v>
      </c>
      <c r="AH272" s="1" t="s">
        <v>72</v>
      </c>
      <c r="AI272" s="1">
        <v>3</v>
      </c>
      <c r="AJ272" s="3">
        <v>45735</v>
      </c>
      <c r="AK272" s="3">
        <v>0</v>
      </c>
      <c r="AL272" s="3">
        <v>45725</v>
      </c>
      <c r="AM272" s="3">
        <v>45732</v>
      </c>
      <c r="AN272" s="3">
        <v>45733</v>
      </c>
      <c r="AO272" s="3">
        <v>45733</v>
      </c>
      <c r="AP272" s="3">
        <v>45730</v>
      </c>
      <c r="AQ272" s="3">
        <v>45734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438</v>
      </c>
      <c r="AZ272" s="2">
        <v>0</v>
      </c>
      <c r="BA272" s="2">
        <v>0</v>
      </c>
      <c r="BB272" s="2">
        <v>0</v>
      </c>
      <c r="BC272" s="1" t="s">
        <v>105</v>
      </c>
      <c r="BD272" s="56">
        <v>0</v>
      </c>
    </row>
    <row r="273" spans="1:56" ht="28.5" customHeight="1" x14ac:dyDescent="0.45">
      <c r="A273" s="3">
        <v>45706</v>
      </c>
      <c r="B273" s="14" t="s">
        <v>437</v>
      </c>
      <c r="C273" s="9" t="s">
        <v>344</v>
      </c>
      <c r="D273" s="13" t="s">
        <v>346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 t="s">
        <v>93</v>
      </c>
      <c r="M273" s="10">
        <v>24</v>
      </c>
      <c r="N273" s="9">
        <v>37</v>
      </c>
      <c r="O273" s="9">
        <v>50</v>
      </c>
      <c r="P273" s="10">
        <v>273.84719423999996</v>
      </c>
      <c r="Q273" s="10">
        <v>0</v>
      </c>
      <c r="R273" s="10">
        <v>273.84719423999996</v>
      </c>
      <c r="S273" s="9" t="s">
        <v>133</v>
      </c>
      <c r="T273" s="12">
        <v>45735</v>
      </c>
      <c r="U273" s="11">
        <v>10000</v>
      </c>
      <c r="V273" s="10">
        <v>0</v>
      </c>
      <c r="W273" s="10">
        <v>10000</v>
      </c>
      <c r="X273" s="10">
        <v>10100</v>
      </c>
      <c r="Y273" s="10">
        <v>0</v>
      </c>
      <c r="Z273" s="9" t="s">
        <v>84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234</v>
      </c>
      <c r="AG273" s="1" t="s">
        <v>123</v>
      </c>
      <c r="AH273" s="1" t="s">
        <v>72</v>
      </c>
      <c r="AI273" s="1">
        <v>3</v>
      </c>
      <c r="AJ273" s="3">
        <v>45735</v>
      </c>
      <c r="AK273" s="3">
        <v>0</v>
      </c>
      <c r="AL273" s="3">
        <v>45725</v>
      </c>
      <c r="AM273" s="3">
        <v>45732</v>
      </c>
      <c r="AN273" s="3">
        <v>45733</v>
      </c>
      <c r="AO273" s="3">
        <v>45733</v>
      </c>
      <c r="AP273" s="3">
        <v>45730</v>
      </c>
      <c r="AQ273" s="3">
        <v>45734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438</v>
      </c>
      <c r="AZ273" s="2">
        <v>0</v>
      </c>
      <c r="BA273" s="2">
        <v>0</v>
      </c>
      <c r="BB273" s="2">
        <v>0</v>
      </c>
      <c r="BC273" s="1" t="s">
        <v>105</v>
      </c>
      <c r="BD273" s="56">
        <v>0</v>
      </c>
    </row>
    <row r="274" spans="1:56" ht="28.5" customHeight="1" x14ac:dyDescent="0.45">
      <c r="A274" s="3">
        <v>45706</v>
      </c>
      <c r="B274" s="14" t="s">
        <v>439</v>
      </c>
      <c r="C274" s="9" t="s">
        <v>344</v>
      </c>
      <c r="D274" s="13" t="s">
        <v>343</v>
      </c>
      <c r="E274" s="9">
        <v>23</v>
      </c>
      <c r="F274" s="9">
        <v>34</v>
      </c>
      <c r="G274" s="9" t="s">
        <v>60</v>
      </c>
      <c r="H274" s="9" t="s">
        <v>66</v>
      </c>
      <c r="I274" s="9">
        <v>92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133</v>
      </c>
      <c r="T274" s="12">
        <v>45735</v>
      </c>
      <c r="U274" s="11">
        <v>5000</v>
      </c>
      <c r="V274" s="10">
        <v>2000</v>
      </c>
      <c r="W274" s="10">
        <v>3000</v>
      </c>
      <c r="X274" s="10">
        <v>5929</v>
      </c>
      <c r="Y274" s="10">
        <v>0</v>
      </c>
      <c r="Z274" s="9" t="s">
        <v>84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234</v>
      </c>
      <c r="AG274" s="1" t="s">
        <v>123</v>
      </c>
      <c r="AH274" s="1" t="s">
        <v>68</v>
      </c>
      <c r="AI274" s="1">
        <v>4</v>
      </c>
      <c r="AJ274" s="3">
        <v>45735</v>
      </c>
      <c r="AK274" s="3">
        <v>45731</v>
      </c>
      <c r="AL274" s="3">
        <v>45725</v>
      </c>
      <c r="AM274" s="3">
        <v>45732</v>
      </c>
      <c r="AN274" s="3">
        <v>45733</v>
      </c>
      <c r="AO274" s="3">
        <v>45733</v>
      </c>
      <c r="AP274" s="3">
        <v>45730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 t="s">
        <v>438</v>
      </c>
      <c r="AZ274" s="2">
        <v>0</v>
      </c>
      <c r="BA274" s="2">
        <v>0</v>
      </c>
      <c r="BB274" s="2">
        <v>0</v>
      </c>
      <c r="BC274" s="1" t="s">
        <v>105</v>
      </c>
      <c r="BD274" s="56">
        <v>0</v>
      </c>
    </row>
    <row r="275" spans="1:56" ht="28.5" customHeight="1" x14ac:dyDescent="0.45">
      <c r="A275" s="3">
        <v>45727</v>
      </c>
      <c r="B275" s="14" t="s">
        <v>604</v>
      </c>
      <c r="C275" s="9" t="s">
        <v>557</v>
      </c>
      <c r="D275" s="13" t="s">
        <v>558</v>
      </c>
      <c r="E275" s="9">
        <v>23</v>
      </c>
      <c r="F275" s="9">
        <v>34</v>
      </c>
      <c r="G275" s="9" t="s">
        <v>60</v>
      </c>
      <c r="H275" s="9" t="s">
        <v>60</v>
      </c>
      <c r="I275" s="9">
        <v>68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45735</v>
      </c>
      <c r="U275" s="11">
        <v>10000</v>
      </c>
      <c r="V275" s="10">
        <v>0</v>
      </c>
      <c r="W275" s="10">
        <v>10000</v>
      </c>
      <c r="X275" s="10">
        <v>10400</v>
      </c>
      <c r="Y275" s="10">
        <v>0</v>
      </c>
      <c r="Z275" s="9" t="s">
        <v>84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123</v>
      </c>
      <c r="AH275" s="1" t="s">
        <v>74</v>
      </c>
      <c r="AI275" s="1">
        <v>2</v>
      </c>
      <c r="AJ275" s="3">
        <v>45735</v>
      </c>
      <c r="AK275" s="3">
        <v>0</v>
      </c>
      <c r="AL275" s="3">
        <v>45726</v>
      </c>
      <c r="AM275" s="3">
        <v>45733</v>
      </c>
      <c r="AN275" s="3">
        <v>45734</v>
      </c>
      <c r="AO275" s="3">
        <v>45734</v>
      </c>
      <c r="AP275" s="3">
        <v>45730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105</v>
      </c>
      <c r="BD275" s="56">
        <v>0</v>
      </c>
    </row>
    <row r="276" spans="1:56" ht="28.5" customHeight="1" x14ac:dyDescent="0.45">
      <c r="A276" s="3">
        <v>45729</v>
      </c>
      <c r="B276" s="14" t="s">
        <v>626</v>
      </c>
      <c r="C276" s="9" t="s">
        <v>264</v>
      </c>
      <c r="D276" s="13" t="s">
        <v>572</v>
      </c>
      <c r="E276" s="9">
        <v>23</v>
      </c>
      <c r="F276" s="9">
        <v>34</v>
      </c>
      <c r="G276" s="9" t="s">
        <v>60</v>
      </c>
      <c r="H276" s="9">
        <v>0</v>
      </c>
      <c r="I276" s="9">
        <v>68</v>
      </c>
      <c r="J276" s="9" t="s">
        <v>57</v>
      </c>
      <c r="K276" s="9">
        <v>5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45736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84</v>
      </c>
      <c r="AA276" s="8">
        <v>4959.3500000000004</v>
      </c>
      <c r="AB276" s="8">
        <v>4959.3500000000004</v>
      </c>
      <c r="AC276" s="8">
        <v>0</v>
      </c>
      <c r="AD276" s="8">
        <v>0</v>
      </c>
      <c r="AE276" s="8">
        <v>0</v>
      </c>
      <c r="AF276" s="8">
        <v>0</v>
      </c>
      <c r="AG276" s="1" t="s">
        <v>61</v>
      </c>
      <c r="AH276" s="1" t="s">
        <v>74</v>
      </c>
      <c r="AI276" s="1">
        <v>2</v>
      </c>
      <c r="AJ276" s="3">
        <v>45736</v>
      </c>
      <c r="AK276" s="3">
        <v>0</v>
      </c>
      <c r="AL276" s="3">
        <v>45727</v>
      </c>
      <c r="AM276" s="3">
        <v>45734</v>
      </c>
      <c r="AN276" s="3">
        <v>45735</v>
      </c>
      <c r="AO276" s="3">
        <v>45735</v>
      </c>
      <c r="AP276" s="3">
        <v>45731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105</v>
      </c>
      <c r="BD276" s="56">
        <v>0</v>
      </c>
    </row>
    <row r="277" spans="1:56" ht="28.5" customHeight="1" x14ac:dyDescent="0.45">
      <c r="A277" s="3">
        <v>45706</v>
      </c>
      <c r="B277" s="14" t="s">
        <v>523</v>
      </c>
      <c r="C277" s="9" t="s">
        <v>280</v>
      </c>
      <c r="D277" s="13" t="s">
        <v>281</v>
      </c>
      <c r="E277" s="9">
        <v>23</v>
      </c>
      <c r="F277" s="9">
        <v>38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45747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84</v>
      </c>
      <c r="AA277" s="8">
        <v>5518.15</v>
      </c>
      <c r="AB277" s="8">
        <v>5518.15</v>
      </c>
      <c r="AC277" s="8">
        <v>0</v>
      </c>
      <c r="AD277" s="8">
        <v>5518.15</v>
      </c>
      <c r="AE277" s="8">
        <v>0</v>
      </c>
      <c r="AF277" s="8" t="s">
        <v>234</v>
      </c>
      <c r="AG277" s="1" t="s">
        <v>61</v>
      </c>
      <c r="AH277" s="1" t="s">
        <v>68</v>
      </c>
      <c r="AI277" s="1">
        <v>4</v>
      </c>
      <c r="AJ277" s="3">
        <v>45747</v>
      </c>
      <c r="AK277" s="3">
        <v>45743</v>
      </c>
      <c r="AL277" s="3">
        <v>45737</v>
      </c>
      <c r="AM277" s="3">
        <v>45744</v>
      </c>
      <c r="AN277" s="3">
        <v>45745</v>
      </c>
      <c r="AO277" s="3">
        <v>45745</v>
      </c>
      <c r="AP277" s="3">
        <v>45742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 t="s">
        <v>438</v>
      </c>
      <c r="AZ277" s="2">
        <v>0</v>
      </c>
      <c r="BA277" s="2">
        <v>0</v>
      </c>
      <c r="BB277" s="2">
        <v>0</v>
      </c>
      <c r="BC277" s="1" t="s">
        <v>105</v>
      </c>
      <c r="BD277" s="56">
        <v>0</v>
      </c>
    </row>
    <row r="278" spans="1:56" ht="28.5" customHeight="1" x14ac:dyDescent="0.45">
      <c r="A278" s="3">
        <v>45723</v>
      </c>
      <c r="B278" s="14" t="s">
        <v>536</v>
      </c>
      <c r="C278" s="9" t="s">
        <v>280</v>
      </c>
      <c r="D278" s="13" t="s">
        <v>272</v>
      </c>
      <c r="E278" s="9">
        <v>23</v>
      </c>
      <c r="F278" s="9">
        <v>38</v>
      </c>
      <c r="G278" s="9" t="s">
        <v>60</v>
      </c>
      <c r="H278" s="9" t="s">
        <v>66</v>
      </c>
      <c r="I278" s="9">
        <v>100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45747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84</v>
      </c>
      <c r="AA278" s="8">
        <v>5518.15</v>
      </c>
      <c r="AB278" s="8">
        <v>2545</v>
      </c>
      <c r="AC278" s="8">
        <v>2973.1499999999996</v>
      </c>
      <c r="AD278" s="8">
        <v>0</v>
      </c>
      <c r="AE278" s="8">
        <v>5518.15</v>
      </c>
      <c r="AF278" s="8" t="s">
        <v>234</v>
      </c>
      <c r="AG278" s="1" t="s">
        <v>61</v>
      </c>
      <c r="AH278" s="1" t="s">
        <v>68</v>
      </c>
      <c r="AI278" s="1">
        <v>4</v>
      </c>
      <c r="AJ278" s="3">
        <v>45747</v>
      </c>
      <c r="AK278" s="3">
        <v>45743</v>
      </c>
      <c r="AL278" s="3">
        <v>45737</v>
      </c>
      <c r="AM278" s="3">
        <v>45744</v>
      </c>
      <c r="AN278" s="3">
        <v>45745</v>
      </c>
      <c r="AO278" s="3">
        <v>45745</v>
      </c>
      <c r="AP278" s="3">
        <v>45742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105</v>
      </c>
      <c r="BD278" s="56">
        <v>222.24296249999998</v>
      </c>
    </row>
    <row r="279" spans="1:56" ht="28.5" customHeight="1" x14ac:dyDescent="0.45">
      <c r="A279" s="3" t="s">
        <v>146</v>
      </c>
      <c r="B279" s="14" t="s">
        <v>146</v>
      </c>
      <c r="C279" s="9" t="s">
        <v>320</v>
      </c>
      <c r="D279" s="13" t="s">
        <v>61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45777</v>
      </c>
      <c r="U279" s="11">
        <v>70000</v>
      </c>
      <c r="V279" s="10">
        <v>0</v>
      </c>
      <c r="W279" s="10">
        <v>70000</v>
      </c>
      <c r="X279" s="10">
        <v>0</v>
      </c>
      <c r="Y279" s="10">
        <v>73500</v>
      </c>
      <c r="Z279" s="9" t="s">
        <v>84</v>
      </c>
      <c r="AA279" s="8">
        <v>69430.899999999994</v>
      </c>
      <c r="AB279" s="8">
        <v>0</v>
      </c>
      <c r="AC279" s="8">
        <v>69430.899999999994</v>
      </c>
      <c r="AD279" s="8">
        <v>0</v>
      </c>
      <c r="AE279" s="8">
        <v>0</v>
      </c>
      <c r="AF279" s="8">
        <v>0</v>
      </c>
      <c r="AG279" s="1" t="s">
        <v>61</v>
      </c>
      <c r="AH279" s="1" t="s">
        <v>74</v>
      </c>
      <c r="AI279" s="1">
        <v>2</v>
      </c>
      <c r="AJ279" s="3">
        <v>45777</v>
      </c>
      <c r="AK279" s="3">
        <v>0</v>
      </c>
      <c r="AL279" s="3">
        <v>45768</v>
      </c>
      <c r="AM279" s="3">
        <v>45775</v>
      </c>
      <c r="AN279" s="3">
        <v>45776</v>
      </c>
      <c r="AO279" s="3">
        <v>45776</v>
      </c>
      <c r="AP279" s="3">
        <v>45772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105</v>
      </c>
      <c r="BD279" s="56">
        <v>5189.9597749999984</v>
      </c>
    </row>
    <row r="280" spans="1:56" ht="28.5" customHeight="1" x14ac:dyDescent="0.45">
      <c r="A280" s="3" t="s">
        <v>146</v>
      </c>
      <c r="B280" s="14" t="s">
        <v>146</v>
      </c>
      <c r="C280" s="9" t="s">
        <v>344</v>
      </c>
      <c r="D280" s="13" t="s">
        <v>61</v>
      </c>
      <c r="E280" s="9">
        <v>23</v>
      </c>
      <c r="F280" s="9">
        <v>34</v>
      </c>
      <c r="G280" s="9" t="s">
        <v>60</v>
      </c>
      <c r="H280" s="9" t="s">
        <v>66</v>
      </c>
      <c r="I280" s="9">
        <v>92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133</v>
      </c>
      <c r="T280" s="12">
        <v>45777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84</v>
      </c>
      <c r="AA280" s="8">
        <v>9918.7000000000007</v>
      </c>
      <c r="AB280" s="8">
        <v>0</v>
      </c>
      <c r="AC280" s="8">
        <v>9918.7000000000007</v>
      </c>
      <c r="AD280" s="8">
        <v>0</v>
      </c>
      <c r="AE280" s="8">
        <v>9918.7000000000007</v>
      </c>
      <c r="AF280" s="8">
        <v>0</v>
      </c>
      <c r="AG280" s="1" t="s">
        <v>122</v>
      </c>
      <c r="AH280" s="1" t="s">
        <v>68</v>
      </c>
      <c r="AI280" s="1">
        <v>4</v>
      </c>
      <c r="AJ280" s="3">
        <v>45777</v>
      </c>
      <c r="AK280" s="3">
        <v>45773</v>
      </c>
      <c r="AL280" s="3">
        <v>45767</v>
      </c>
      <c r="AM280" s="3">
        <v>45774</v>
      </c>
      <c r="AN280" s="3">
        <v>45775</v>
      </c>
      <c r="AO280" s="3">
        <v>45775</v>
      </c>
      <c r="AP280" s="3">
        <v>45772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105</v>
      </c>
      <c r="BD280" s="56">
        <v>741.42282499999999</v>
      </c>
    </row>
    <row r="281" spans="1:56" ht="28.5" customHeight="1" x14ac:dyDescent="0.45">
      <c r="A281" s="3" t="s">
        <v>146</v>
      </c>
      <c r="B281" s="14" t="s">
        <v>146</v>
      </c>
      <c r="C281" s="9" t="s">
        <v>194</v>
      </c>
      <c r="D281" s="13" t="s">
        <v>61</v>
      </c>
      <c r="E281" s="9">
        <v>23</v>
      </c>
      <c r="F281" s="9">
        <v>34</v>
      </c>
      <c r="G281" s="9" t="s">
        <v>60</v>
      </c>
      <c r="H281" s="9">
        <v>0</v>
      </c>
      <c r="I281" s="9">
        <v>68</v>
      </c>
      <c r="J281" s="9" t="s">
        <v>57</v>
      </c>
      <c r="K281" s="9">
        <v>5</v>
      </c>
      <c r="L281" s="9" t="s">
        <v>93</v>
      </c>
      <c r="M281" s="10">
        <v>24</v>
      </c>
      <c r="N281" s="9">
        <v>37</v>
      </c>
      <c r="O281" s="9">
        <v>50</v>
      </c>
      <c r="P281" s="10">
        <v>273.84719423999996</v>
      </c>
      <c r="Q281" s="10">
        <v>0</v>
      </c>
      <c r="R281" s="10">
        <v>273.84719423999996</v>
      </c>
      <c r="S281" s="9" t="s">
        <v>133</v>
      </c>
      <c r="T281" s="12">
        <v>45777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84</v>
      </c>
      <c r="AA281" s="8">
        <v>9918.7000000000007</v>
      </c>
      <c r="AB281" s="8">
        <v>0</v>
      </c>
      <c r="AC281" s="8">
        <v>9918.7000000000007</v>
      </c>
      <c r="AD281" s="8">
        <v>0</v>
      </c>
      <c r="AE281" s="8">
        <v>0</v>
      </c>
      <c r="AF281" s="8">
        <v>0</v>
      </c>
      <c r="AG281" s="1" t="s">
        <v>126</v>
      </c>
      <c r="AH281" s="1" t="s">
        <v>72</v>
      </c>
      <c r="AI281" s="1">
        <v>3</v>
      </c>
      <c r="AJ281" s="3">
        <v>45777</v>
      </c>
      <c r="AK281" s="3">
        <v>0</v>
      </c>
      <c r="AL281" s="3">
        <v>45767</v>
      </c>
      <c r="AM281" s="3">
        <v>45774</v>
      </c>
      <c r="AN281" s="3">
        <v>45775</v>
      </c>
      <c r="AO281" s="3">
        <v>45775</v>
      </c>
      <c r="AP281" s="3">
        <v>45772</v>
      </c>
      <c r="AQ281" s="3">
        <v>45776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105</v>
      </c>
      <c r="BD281" s="56">
        <v>741.42282499999999</v>
      </c>
    </row>
    <row r="282" spans="1:56" ht="28.5" customHeight="1" x14ac:dyDescent="0.45">
      <c r="A282" s="3" t="s">
        <v>146</v>
      </c>
      <c r="B282" s="14" t="s">
        <v>146</v>
      </c>
      <c r="C282" s="9" t="s">
        <v>280</v>
      </c>
      <c r="D282" s="13" t="s">
        <v>61</v>
      </c>
      <c r="E282" s="9">
        <v>23</v>
      </c>
      <c r="F282" s="9">
        <v>34</v>
      </c>
      <c r="G282" s="9" t="s">
        <v>60</v>
      </c>
      <c r="H282" s="9" t="s">
        <v>66</v>
      </c>
      <c r="I282" s="9">
        <v>92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45777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84</v>
      </c>
      <c r="AA282" s="8">
        <v>9918.7000000000007</v>
      </c>
      <c r="AB282" s="8">
        <v>0</v>
      </c>
      <c r="AC282" s="8">
        <v>9918.7000000000007</v>
      </c>
      <c r="AD282" s="8">
        <v>0</v>
      </c>
      <c r="AE282" s="8">
        <v>9918.7000000000007</v>
      </c>
      <c r="AF282" s="8">
        <v>0</v>
      </c>
      <c r="AG282" s="1" t="s">
        <v>122</v>
      </c>
      <c r="AH282" s="1" t="s">
        <v>68</v>
      </c>
      <c r="AI282" s="1">
        <v>4</v>
      </c>
      <c r="AJ282" s="3">
        <v>45777</v>
      </c>
      <c r="AK282" s="3">
        <v>45773</v>
      </c>
      <c r="AL282" s="3">
        <v>45767</v>
      </c>
      <c r="AM282" s="3">
        <v>45774</v>
      </c>
      <c r="AN282" s="3">
        <v>45775</v>
      </c>
      <c r="AO282" s="3">
        <v>45775</v>
      </c>
      <c r="AP282" s="3">
        <v>45772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105</v>
      </c>
      <c r="BD282" s="56">
        <v>741.42282499999999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84</v>
      </c>
      <c r="AA283" s="8">
        <v>115182.64999999998</v>
      </c>
      <c r="AB283" s="8">
        <v>13022.5</v>
      </c>
      <c r="AC283" s="8">
        <v>102160.14999999998</v>
      </c>
      <c r="AD283" s="8">
        <v>5518.15</v>
      </c>
      <c r="AE283" s="8">
        <v>25355.550000000003</v>
      </c>
      <c r="AF283" s="8" t="s">
        <v>58</v>
      </c>
      <c r="AG283" s="1" t="s">
        <v>123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105</v>
      </c>
      <c r="BD283" s="56">
        <v>0</v>
      </c>
    </row>
    <row r="284" spans="1:56" ht="28.5" customHeight="1" x14ac:dyDescent="0.45">
      <c r="A284" s="3">
        <v>45729</v>
      </c>
      <c r="B284" s="14" t="s">
        <v>626</v>
      </c>
      <c r="C284" s="9" t="s">
        <v>264</v>
      </c>
      <c r="D284" s="13" t="s">
        <v>573</v>
      </c>
      <c r="E284" s="9">
        <v>23</v>
      </c>
      <c r="F284" s="9">
        <v>34</v>
      </c>
      <c r="G284" s="9" t="s">
        <v>199</v>
      </c>
      <c r="H284" s="9">
        <v>0</v>
      </c>
      <c r="I284" s="9">
        <v>68</v>
      </c>
      <c r="J284" s="9" t="s">
        <v>57</v>
      </c>
      <c r="K284" s="9">
        <v>5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45736</v>
      </c>
      <c r="U284" s="11">
        <v>5000</v>
      </c>
      <c r="V284" s="10">
        <v>0</v>
      </c>
      <c r="W284" s="10">
        <v>5000</v>
      </c>
      <c r="X284" s="10">
        <v>1520</v>
      </c>
      <c r="Y284" s="10">
        <v>3654</v>
      </c>
      <c r="Z284" s="9" t="s">
        <v>201</v>
      </c>
      <c r="AA284" s="8">
        <v>3624.2929800000002</v>
      </c>
      <c r="AB284" s="8">
        <v>3624.2929800000002</v>
      </c>
      <c r="AC284" s="8">
        <v>0</v>
      </c>
      <c r="AD284" s="8">
        <v>0</v>
      </c>
      <c r="AE284" s="8">
        <v>0</v>
      </c>
      <c r="AF284" s="8">
        <v>0</v>
      </c>
      <c r="AG284" s="1" t="s">
        <v>123</v>
      </c>
      <c r="AH284" s="1" t="s">
        <v>74</v>
      </c>
      <c r="AI284" s="1">
        <v>2</v>
      </c>
      <c r="AJ284" s="3">
        <v>45736</v>
      </c>
      <c r="AK284" s="3">
        <v>0</v>
      </c>
      <c r="AL284" s="3">
        <v>45727</v>
      </c>
      <c r="AM284" s="3">
        <v>45734</v>
      </c>
      <c r="AN284" s="3">
        <v>45735</v>
      </c>
      <c r="AO284" s="3">
        <v>45735</v>
      </c>
      <c r="AP284" s="3">
        <v>45731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65</v>
      </c>
      <c r="AY284" s="2" t="s">
        <v>627</v>
      </c>
      <c r="AZ284" s="2">
        <v>0</v>
      </c>
      <c r="BA284" s="2">
        <v>0</v>
      </c>
      <c r="BB284" s="2">
        <v>0</v>
      </c>
      <c r="BC284" s="1" t="s">
        <v>200</v>
      </c>
      <c r="BD284" s="56">
        <v>0</v>
      </c>
    </row>
    <row r="285" spans="1:56" ht="28.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199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201</v>
      </c>
      <c r="AA285" s="8">
        <v>3624.2929800000002</v>
      </c>
      <c r="AB285" s="8">
        <v>3624.2929800000002</v>
      </c>
      <c r="AC285" s="8">
        <v>0</v>
      </c>
      <c r="AD285" s="8">
        <v>0</v>
      </c>
      <c r="AE285" s="8">
        <v>0</v>
      </c>
      <c r="AF285" s="8">
        <v>0</v>
      </c>
      <c r="AG285" s="1" t="s">
        <v>123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200</v>
      </c>
      <c r="BD285" s="56">
        <v>0</v>
      </c>
    </row>
    <row r="286" spans="1:56" ht="28.5" customHeight="1" x14ac:dyDescent="0.45">
      <c r="A286" s="3">
        <v>45729</v>
      </c>
      <c r="B286" s="14" t="s">
        <v>628</v>
      </c>
      <c r="C286" s="9" t="s">
        <v>264</v>
      </c>
      <c r="D286" s="13" t="s">
        <v>193</v>
      </c>
      <c r="E286" s="9">
        <v>23</v>
      </c>
      <c r="F286" s="9">
        <v>34</v>
      </c>
      <c r="G286" s="9" t="s">
        <v>574</v>
      </c>
      <c r="H286" s="9">
        <v>0</v>
      </c>
      <c r="I286" s="9">
        <v>68</v>
      </c>
      <c r="J286" s="9" t="s">
        <v>57</v>
      </c>
      <c r="K286" s="9">
        <v>5</v>
      </c>
      <c r="L286" s="9" t="s">
        <v>92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45747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575</v>
      </c>
      <c r="AA286" s="8">
        <v>4959.3500000000004</v>
      </c>
      <c r="AB286" s="8">
        <v>2482</v>
      </c>
      <c r="AC286" s="8">
        <v>2477.3500000000004</v>
      </c>
      <c r="AD286" s="8">
        <v>0</v>
      </c>
      <c r="AE286" s="8">
        <v>0</v>
      </c>
      <c r="AF286" s="8">
        <v>0</v>
      </c>
      <c r="AG286" s="1" t="s">
        <v>122</v>
      </c>
      <c r="AH286" s="1" t="s">
        <v>74</v>
      </c>
      <c r="AI286" s="1">
        <v>2</v>
      </c>
      <c r="AJ286" s="3">
        <v>45747</v>
      </c>
      <c r="AK286" s="3">
        <v>0</v>
      </c>
      <c r="AL286" s="3">
        <v>45738</v>
      </c>
      <c r="AM286" s="3">
        <v>45745</v>
      </c>
      <c r="AN286" s="3">
        <v>45746</v>
      </c>
      <c r="AO286" s="3">
        <v>45746</v>
      </c>
      <c r="AP286" s="3">
        <v>45742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200</v>
      </c>
      <c r="BD286" s="56">
        <v>199.91663977777779</v>
      </c>
    </row>
    <row r="287" spans="1:56" ht="28.5" customHeight="1" x14ac:dyDescent="0.45">
      <c r="A287" s="3">
        <v>45729</v>
      </c>
      <c r="B287" s="14" t="s">
        <v>628</v>
      </c>
      <c r="C287" s="9" t="s">
        <v>264</v>
      </c>
      <c r="D287" s="13" t="s">
        <v>576</v>
      </c>
      <c r="E287" s="9">
        <v>23</v>
      </c>
      <c r="F287" s="9">
        <v>34</v>
      </c>
      <c r="G287" s="9" t="s">
        <v>574</v>
      </c>
      <c r="H287" s="9">
        <v>0</v>
      </c>
      <c r="I287" s="9">
        <v>68</v>
      </c>
      <c r="J287" s="9" t="s">
        <v>57</v>
      </c>
      <c r="K287" s="9">
        <v>5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45747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575</v>
      </c>
      <c r="AA287" s="8">
        <v>4959.3500000000004</v>
      </c>
      <c r="AB287" s="8">
        <v>0</v>
      </c>
      <c r="AC287" s="8">
        <v>4959.3500000000004</v>
      </c>
      <c r="AD287" s="8">
        <v>0</v>
      </c>
      <c r="AE287" s="8">
        <v>0</v>
      </c>
      <c r="AF287" s="8">
        <v>0</v>
      </c>
      <c r="AG287" s="1" t="s">
        <v>122</v>
      </c>
      <c r="AH287" s="1" t="s">
        <v>74</v>
      </c>
      <c r="AI287" s="1">
        <v>2</v>
      </c>
      <c r="AJ287" s="3">
        <v>45747</v>
      </c>
      <c r="AK287" s="3">
        <v>0</v>
      </c>
      <c r="AL287" s="3">
        <v>45738</v>
      </c>
      <c r="AM287" s="3">
        <v>45745</v>
      </c>
      <c r="AN287" s="3">
        <v>45746</v>
      </c>
      <c r="AO287" s="3">
        <v>45746</v>
      </c>
      <c r="AP287" s="3">
        <v>45742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200</v>
      </c>
      <c r="BD287" s="56">
        <v>400.2085242222222</v>
      </c>
    </row>
    <row r="288" spans="1:56" ht="28.5" customHeight="1" x14ac:dyDescent="0.45">
      <c r="A288" s="3">
        <v>45729</v>
      </c>
      <c r="B288" s="14" t="s">
        <v>628</v>
      </c>
      <c r="C288" s="9" t="s">
        <v>264</v>
      </c>
      <c r="D288" s="13" t="s">
        <v>577</v>
      </c>
      <c r="E288" s="9">
        <v>23</v>
      </c>
      <c r="F288" s="9">
        <v>34</v>
      </c>
      <c r="G288" s="9" t="s">
        <v>574</v>
      </c>
      <c r="H288" s="9">
        <v>0</v>
      </c>
      <c r="I288" s="9">
        <v>68</v>
      </c>
      <c r="J288" s="9" t="s">
        <v>57</v>
      </c>
      <c r="K288" s="9">
        <v>5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45747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575</v>
      </c>
      <c r="AA288" s="8">
        <v>4959.3500000000004</v>
      </c>
      <c r="AB288" s="8">
        <v>0</v>
      </c>
      <c r="AC288" s="8">
        <v>4959.3500000000004</v>
      </c>
      <c r="AD288" s="8">
        <v>0</v>
      </c>
      <c r="AE288" s="8">
        <v>0</v>
      </c>
      <c r="AF288" s="8">
        <v>0</v>
      </c>
      <c r="AG288" s="1" t="s">
        <v>125</v>
      </c>
      <c r="AH288" s="1" t="s">
        <v>74</v>
      </c>
      <c r="AI288" s="1">
        <v>2</v>
      </c>
      <c r="AJ288" s="3">
        <v>45747</v>
      </c>
      <c r="AK288" s="3">
        <v>0</v>
      </c>
      <c r="AL288" s="3">
        <v>45738</v>
      </c>
      <c r="AM288" s="3">
        <v>45745</v>
      </c>
      <c r="AN288" s="3">
        <v>45746</v>
      </c>
      <c r="AO288" s="3">
        <v>45746</v>
      </c>
      <c r="AP288" s="3">
        <v>45742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200</v>
      </c>
      <c r="BD288" s="56">
        <v>400.2085242222222</v>
      </c>
    </row>
    <row r="289" spans="1:56" ht="28.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34</v>
      </c>
      <c r="G289" s="9" t="s">
        <v>574</v>
      </c>
      <c r="H289" s="9">
        <v>0</v>
      </c>
      <c r="I289" s="9">
        <v>68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575</v>
      </c>
      <c r="AA289" s="8">
        <v>14878.050000000001</v>
      </c>
      <c r="AB289" s="8">
        <v>2482</v>
      </c>
      <c r="AC289" s="8">
        <v>12396.050000000001</v>
      </c>
      <c r="AD289" s="8">
        <v>0</v>
      </c>
      <c r="AE289" s="8">
        <v>0</v>
      </c>
      <c r="AF289" s="8" t="s">
        <v>58</v>
      </c>
      <c r="AG289" s="1" t="s">
        <v>123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200</v>
      </c>
      <c r="BD289" s="56">
        <v>0</v>
      </c>
    </row>
    <row r="290" spans="1:56" ht="28.5" customHeight="1" x14ac:dyDescent="0.45">
      <c r="A290" s="3">
        <v>45719</v>
      </c>
      <c r="B290" s="14" t="s">
        <v>492</v>
      </c>
      <c r="C290" s="9" t="s">
        <v>115</v>
      </c>
      <c r="D290" s="13" t="s">
        <v>59</v>
      </c>
      <c r="E290" s="9">
        <v>23</v>
      </c>
      <c r="F290" s="9">
        <v>40</v>
      </c>
      <c r="G290" s="9" t="s">
        <v>60</v>
      </c>
      <c r="H290" s="9" t="s">
        <v>66</v>
      </c>
      <c r="I290" s="9">
        <v>125</v>
      </c>
      <c r="J290" s="9" t="s">
        <v>57</v>
      </c>
      <c r="K290" s="9">
        <v>5</v>
      </c>
      <c r="L290" s="9" t="s">
        <v>252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45734</v>
      </c>
      <c r="U290" s="11">
        <v>5000</v>
      </c>
      <c r="V290" s="10">
        <v>0</v>
      </c>
      <c r="W290" s="10">
        <v>5000</v>
      </c>
      <c r="X290" s="10">
        <v>0</v>
      </c>
      <c r="Y290" s="10">
        <v>0</v>
      </c>
      <c r="Z290" s="9" t="s">
        <v>309</v>
      </c>
      <c r="AA290" s="8">
        <v>5797.55</v>
      </c>
      <c r="AB290" s="8">
        <v>5797.55</v>
      </c>
      <c r="AC290" s="8">
        <v>0</v>
      </c>
      <c r="AD290" s="8">
        <v>5797.55</v>
      </c>
      <c r="AE290" s="8">
        <v>0</v>
      </c>
      <c r="AF290" s="8" t="s">
        <v>315</v>
      </c>
      <c r="AG290" s="1" t="s">
        <v>122</v>
      </c>
      <c r="AH290" s="1" t="s">
        <v>163</v>
      </c>
      <c r="AI290" s="1">
        <v>2</v>
      </c>
      <c r="AJ290" s="3">
        <v>45734</v>
      </c>
      <c r="AK290" s="3">
        <v>45732</v>
      </c>
      <c r="AL290" s="3">
        <v>0</v>
      </c>
      <c r="AM290" s="3">
        <v>0</v>
      </c>
      <c r="AN290" s="3">
        <v>0</v>
      </c>
      <c r="AO290" s="3">
        <v>45733</v>
      </c>
      <c r="AP290" s="3">
        <v>45729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158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108</v>
      </c>
      <c r="BD290" s="56">
        <v>0</v>
      </c>
    </row>
    <row r="291" spans="1:56" ht="28.5" customHeight="1" x14ac:dyDescent="0.45">
      <c r="A291" s="3">
        <v>45729</v>
      </c>
      <c r="B291" s="14" t="s">
        <v>578</v>
      </c>
      <c r="C291" s="9" t="s">
        <v>579</v>
      </c>
      <c r="D291" s="13" t="s">
        <v>580</v>
      </c>
      <c r="E291" s="9">
        <v>23</v>
      </c>
      <c r="F291" s="9">
        <v>34</v>
      </c>
      <c r="G291" s="9" t="s">
        <v>60</v>
      </c>
      <c r="H291" s="9" t="s">
        <v>66</v>
      </c>
      <c r="I291" s="9">
        <v>105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37</v>
      </c>
      <c r="O291" s="9">
        <v>70</v>
      </c>
      <c r="P291" s="10">
        <v>191.69303596799998</v>
      </c>
      <c r="Q291" s="10">
        <v>35</v>
      </c>
      <c r="R291" s="10">
        <v>156.69303596799998</v>
      </c>
      <c r="S291" s="9" t="s">
        <v>71</v>
      </c>
      <c r="T291" s="12">
        <v>45743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309</v>
      </c>
      <c r="AA291" s="8">
        <v>4959.3500000000004</v>
      </c>
      <c r="AB291" s="8">
        <v>4000</v>
      </c>
      <c r="AC291" s="8">
        <v>959.35000000000036</v>
      </c>
      <c r="AD291" s="8">
        <v>0</v>
      </c>
      <c r="AE291" s="8">
        <v>4959.3500000000004</v>
      </c>
      <c r="AF291" s="8" t="s">
        <v>351</v>
      </c>
      <c r="AG291" s="1" t="s">
        <v>122</v>
      </c>
      <c r="AH291" s="1" t="s">
        <v>68</v>
      </c>
      <c r="AI291" s="1">
        <v>4</v>
      </c>
      <c r="AJ291" s="3">
        <v>45743</v>
      </c>
      <c r="AK291" s="3">
        <v>45739</v>
      </c>
      <c r="AL291" s="3">
        <v>45733</v>
      </c>
      <c r="AM291" s="3">
        <v>45740</v>
      </c>
      <c r="AN291" s="3">
        <v>45741</v>
      </c>
      <c r="AO291" s="3">
        <v>45741</v>
      </c>
      <c r="AP291" s="3">
        <v>45738</v>
      </c>
      <c r="AQ291" s="3">
        <v>45742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108</v>
      </c>
      <c r="BD291" s="56">
        <v>84.58269166666669</v>
      </c>
    </row>
    <row r="292" spans="1:56" ht="28.5" customHeight="1" x14ac:dyDescent="0.45">
      <c r="A292" s="3">
        <v>45727</v>
      </c>
      <c r="B292" s="14" t="s">
        <v>581</v>
      </c>
      <c r="C292" s="9" t="s">
        <v>115</v>
      </c>
      <c r="D292" s="13" t="s">
        <v>59</v>
      </c>
      <c r="E292" s="9">
        <v>23</v>
      </c>
      <c r="F292" s="9">
        <v>40</v>
      </c>
      <c r="G292" s="9" t="s">
        <v>60</v>
      </c>
      <c r="H292" s="9" t="s">
        <v>66</v>
      </c>
      <c r="I292" s="9">
        <v>125</v>
      </c>
      <c r="J292" s="9" t="s">
        <v>57</v>
      </c>
      <c r="K292" s="9">
        <v>5</v>
      </c>
      <c r="L292" s="9" t="s">
        <v>252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67</v>
      </c>
      <c r="T292" s="12">
        <v>45741</v>
      </c>
      <c r="U292" s="11">
        <v>10000</v>
      </c>
      <c r="V292" s="10">
        <v>0</v>
      </c>
      <c r="W292" s="10">
        <v>10000</v>
      </c>
      <c r="X292" s="10">
        <v>0</v>
      </c>
      <c r="Y292" s="10">
        <v>0</v>
      </c>
      <c r="Z292" s="9" t="s">
        <v>309</v>
      </c>
      <c r="AA292" s="8">
        <v>11595.1</v>
      </c>
      <c r="AB292" s="8">
        <v>0</v>
      </c>
      <c r="AC292" s="8">
        <v>11595.1</v>
      </c>
      <c r="AD292" s="8">
        <v>0</v>
      </c>
      <c r="AE292" s="8">
        <v>11595.1</v>
      </c>
      <c r="AF292" s="8" t="s">
        <v>315</v>
      </c>
      <c r="AG292" s="1" t="s">
        <v>122</v>
      </c>
      <c r="AH292" s="1" t="s">
        <v>163</v>
      </c>
      <c r="AI292" s="1">
        <v>2</v>
      </c>
      <c r="AJ292" s="3">
        <v>45741</v>
      </c>
      <c r="AK292" s="3">
        <v>45739</v>
      </c>
      <c r="AL292" s="3">
        <v>0</v>
      </c>
      <c r="AM292" s="3">
        <v>0</v>
      </c>
      <c r="AN292" s="3">
        <v>0</v>
      </c>
      <c r="AO292" s="3">
        <v>45740</v>
      </c>
      <c r="AP292" s="3">
        <v>45736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158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108</v>
      </c>
      <c r="BD292" s="56">
        <v>1022.3013166666667</v>
      </c>
    </row>
    <row r="293" spans="1:56" ht="28.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23</v>
      </c>
      <c r="F293" s="9">
        <v>37</v>
      </c>
      <c r="G293" s="9">
        <v>0</v>
      </c>
      <c r="H293" s="9">
        <v>0</v>
      </c>
      <c r="I293" s="9">
        <v>85</v>
      </c>
      <c r="J293" s="9" t="s">
        <v>57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309</v>
      </c>
      <c r="AA293" s="8">
        <v>22352</v>
      </c>
      <c r="AB293" s="8">
        <v>9797.5499999999993</v>
      </c>
      <c r="AC293" s="8">
        <v>12554.45</v>
      </c>
      <c r="AD293" s="8">
        <v>5797.55</v>
      </c>
      <c r="AE293" s="8">
        <v>16554.45</v>
      </c>
      <c r="AF293" s="8" t="s">
        <v>58</v>
      </c>
      <c r="AG293" s="1" t="s">
        <v>122</v>
      </c>
      <c r="AH293" s="1">
        <v>0</v>
      </c>
      <c r="AI293" s="1" t="s">
        <v>15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310</v>
      </c>
      <c r="BD293" s="56">
        <v>0</v>
      </c>
    </row>
    <row r="294" spans="1:56" ht="28.5" customHeight="1" x14ac:dyDescent="0.45">
      <c r="A294" s="3">
        <v>45601</v>
      </c>
      <c r="B294" s="14" t="s">
        <v>240</v>
      </c>
      <c r="C294" s="9" t="s">
        <v>94</v>
      </c>
      <c r="D294" s="13" t="s">
        <v>157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0</v>
      </c>
      <c r="Q294" s="10">
        <v>0</v>
      </c>
      <c r="R294" s="10">
        <v>0</v>
      </c>
      <c r="S294" s="9" t="s">
        <v>100</v>
      </c>
      <c r="T294" s="12">
        <v>45780</v>
      </c>
      <c r="U294" s="11">
        <v>10000</v>
      </c>
      <c r="V294" s="10">
        <v>10000</v>
      </c>
      <c r="W294" s="10">
        <v>0</v>
      </c>
      <c r="X294" s="10">
        <v>56730</v>
      </c>
      <c r="Y294" s="10">
        <v>0</v>
      </c>
      <c r="Z294" s="9" t="s">
        <v>402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1" t="s">
        <v>123</v>
      </c>
      <c r="AH294" s="1" t="s">
        <v>72</v>
      </c>
      <c r="AI294" s="1">
        <v>3</v>
      </c>
      <c r="AJ294" s="3">
        <v>45780</v>
      </c>
      <c r="AK294" s="3">
        <v>0</v>
      </c>
      <c r="AL294" s="3">
        <v>45770</v>
      </c>
      <c r="AM294" s="3">
        <v>45777</v>
      </c>
      <c r="AN294" s="3">
        <v>45778</v>
      </c>
      <c r="AO294" s="3">
        <v>45778</v>
      </c>
      <c r="AP294" s="3">
        <v>45775</v>
      </c>
      <c r="AQ294" s="3">
        <v>45779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 t="s">
        <v>414</v>
      </c>
      <c r="AZ294" s="2">
        <v>0</v>
      </c>
      <c r="BA294" s="2">
        <v>0</v>
      </c>
      <c r="BB294" s="2">
        <v>0</v>
      </c>
      <c r="BC294" s="1" t="s">
        <v>120</v>
      </c>
      <c r="BD294" s="56">
        <v>0</v>
      </c>
    </row>
    <row r="295" spans="1:56" ht="28.5" customHeight="1" x14ac:dyDescent="0.45">
      <c r="A295" s="3">
        <v>45601</v>
      </c>
      <c r="B295" s="14" t="s">
        <v>240</v>
      </c>
      <c r="C295" s="9" t="s">
        <v>94</v>
      </c>
      <c r="D295" s="13" t="s">
        <v>157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1498.0181652479998</v>
      </c>
      <c r="Q295" s="10">
        <v>1498.0181652479998</v>
      </c>
      <c r="R295" s="10">
        <v>0</v>
      </c>
      <c r="S295" s="9" t="s">
        <v>100</v>
      </c>
      <c r="T295" s="12">
        <v>45780</v>
      </c>
      <c r="U295" s="11">
        <v>46000</v>
      </c>
      <c r="V295" s="10">
        <v>0</v>
      </c>
      <c r="W295" s="10">
        <v>46000</v>
      </c>
      <c r="X295" s="10">
        <v>0</v>
      </c>
      <c r="Y295" s="10">
        <v>48300</v>
      </c>
      <c r="Z295" s="9" t="s">
        <v>402</v>
      </c>
      <c r="AA295" s="8">
        <v>49481.740000000005</v>
      </c>
      <c r="AB295" s="8">
        <v>0</v>
      </c>
      <c r="AC295" s="8">
        <v>49481.740000000005</v>
      </c>
      <c r="AD295" s="8">
        <v>0</v>
      </c>
      <c r="AE295" s="8">
        <v>0</v>
      </c>
      <c r="AF295" s="8" t="s">
        <v>403</v>
      </c>
      <c r="AG295" s="1" t="s">
        <v>123</v>
      </c>
      <c r="AH295" s="1" t="s">
        <v>72</v>
      </c>
      <c r="AI295" s="1">
        <v>3</v>
      </c>
      <c r="AJ295" s="3">
        <v>45780</v>
      </c>
      <c r="AK295" s="3">
        <v>0</v>
      </c>
      <c r="AL295" s="3">
        <v>45770</v>
      </c>
      <c r="AM295" s="3">
        <v>45777</v>
      </c>
      <c r="AN295" s="3">
        <v>45778</v>
      </c>
      <c r="AO295" s="3">
        <v>45778</v>
      </c>
      <c r="AP295" s="3">
        <v>45775</v>
      </c>
      <c r="AQ295" s="3">
        <v>45779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 t="s">
        <v>482</v>
      </c>
      <c r="AZ295" s="2">
        <v>0</v>
      </c>
      <c r="BA295" s="2">
        <v>0</v>
      </c>
      <c r="BB295" s="2">
        <v>0</v>
      </c>
      <c r="BC295" s="1" t="s">
        <v>120</v>
      </c>
      <c r="BD295" s="56">
        <v>6338.7895780611125</v>
      </c>
    </row>
    <row r="296" spans="1:56" ht="28.5" customHeight="1" x14ac:dyDescent="0.45">
      <c r="A296" s="3">
        <v>45601</v>
      </c>
      <c r="B296" s="14" t="s">
        <v>240</v>
      </c>
      <c r="C296" s="9" t="s">
        <v>94</v>
      </c>
      <c r="D296" s="13" t="s">
        <v>157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1758.5430635519999</v>
      </c>
      <c r="Q296" s="10">
        <v>1758.5430635519999</v>
      </c>
      <c r="R296" s="10">
        <v>0</v>
      </c>
      <c r="S296" s="9" t="s">
        <v>100</v>
      </c>
      <c r="T296" s="12">
        <v>45785</v>
      </c>
      <c r="U296" s="11">
        <v>54000</v>
      </c>
      <c r="V296" s="10">
        <v>0</v>
      </c>
      <c r="W296" s="10">
        <v>54000</v>
      </c>
      <c r="X296" s="10">
        <v>0</v>
      </c>
      <c r="Y296" s="10">
        <v>56700</v>
      </c>
      <c r="Z296" s="9" t="s">
        <v>402</v>
      </c>
      <c r="AA296" s="8">
        <v>58087.26</v>
      </c>
      <c r="AB296" s="8">
        <v>0</v>
      </c>
      <c r="AC296" s="8">
        <v>58087.26</v>
      </c>
      <c r="AD296" s="8">
        <v>0</v>
      </c>
      <c r="AE296" s="8">
        <v>0</v>
      </c>
      <c r="AF296" s="8" t="s">
        <v>403</v>
      </c>
      <c r="AG296" s="1" t="s">
        <v>123</v>
      </c>
      <c r="AH296" s="1" t="s">
        <v>72</v>
      </c>
      <c r="AI296" s="1">
        <v>3</v>
      </c>
      <c r="AJ296" s="3">
        <v>45785</v>
      </c>
      <c r="AK296" s="3">
        <v>0</v>
      </c>
      <c r="AL296" s="3">
        <v>45775</v>
      </c>
      <c r="AM296" s="3">
        <v>45782</v>
      </c>
      <c r="AN296" s="3">
        <v>45783</v>
      </c>
      <c r="AO296" s="3">
        <v>45783</v>
      </c>
      <c r="AP296" s="3">
        <v>45780</v>
      </c>
      <c r="AQ296" s="3">
        <v>45784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 t="s">
        <v>482</v>
      </c>
      <c r="AZ296" s="2">
        <v>0</v>
      </c>
      <c r="BA296" s="2">
        <v>0</v>
      </c>
      <c r="BB296" s="2">
        <v>0</v>
      </c>
      <c r="BC296" s="1" t="s">
        <v>120</v>
      </c>
      <c r="BD296" s="56">
        <v>7441.1877655499993</v>
      </c>
    </row>
    <row r="297" spans="1:56" ht="28.5" customHeight="1" x14ac:dyDescent="0.45">
      <c r="A297" s="3">
        <v>45601</v>
      </c>
      <c r="B297" s="14" t="s">
        <v>240</v>
      </c>
      <c r="C297" s="9" t="s">
        <v>94</v>
      </c>
      <c r="D297" s="13" t="s">
        <v>157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1758.5430635519999</v>
      </c>
      <c r="Q297" s="10">
        <v>264</v>
      </c>
      <c r="R297" s="10">
        <v>1494.5430635519999</v>
      </c>
      <c r="S297" s="9" t="s">
        <v>100</v>
      </c>
      <c r="T297" s="12">
        <v>45812</v>
      </c>
      <c r="U297" s="11">
        <v>54000</v>
      </c>
      <c r="V297" s="10">
        <v>0</v>
      </c>
      <c r="W297" s="10">
        <v>54000</v>
      </c>
      <c r="X297" s="10">
        <v>0</v>
      </c>
      <c r="Y297" s="10">
        <v>56700</v>
      </c>
      <c r="Z297" s="9" t="s">
        <v>402</v>
      </c>
      <c r="AA297" s="8">
        <v>58087.26</v>
      </c>
      <c r="AB297" s="8">
        <v>0</v>
      </c>
      <c r="AC297" s="8">
        <v>58087.26</v>
      </c>
      <c r="AD297" s="8">
        <v>0</v>
      </c>
      <c r="AE297" s="8">
        <v>0</v>
      </c>
      <c r="AF297" s="8" t="s">
        <v>403</v>
      </c>
      <c r="AG297" s="1" t="s">
        <v>123</v>
      </c>
      <c r="AH297" s="1" t="s">
        <v>72</v>
      </c>
      <c r="AI297" s="1">
        <v>3</v>
      </c>
      <c r="AJ297" s="3">
        <v>45812</v>
      </c>
      <c r="AK297" s="3">
        <v>0</v>
      </c>
      <c r="AL297" s="3">
        <v>45802</v>
      </c>
      <c r="AM297" s="3">
        <v>45809</v>
      </c>
      <c r="AN297" s="3">
        <v>45810</v>
      </c>
      <c r="AO297" s="3">
        <v>45810</v>
      </c>
      <c r="AP297" s="3">
        <v>45807</v>
      </c>
      <c r="AQ297" s="3">
        <v>45811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482</v>
      </c>
      <c r="AZ297" s="2">
        <v>0</v>
      </c>
      <c r="BA297" s="2">
        <v>0</v>
      </c>
      <c r="BB297" s="2">
        <v>0</v>
      </c>
      <c r="BC297" s="1" t="s">
        <v>120</v>
      </c>
      <c r="BD297" s="56">
        <v>7441.1877655499993</v>
      </c>
    </row>
    <row r="298" spans="1:56" ht="28.5" customHeight="1" x14ac:dyDescent="0.45">
      <c r="A298" s="3">
        <v>45601</v>
      </c>
      <c r="B298" s="14" t="s">
        <v>240</v>
      </c>
      <c r="C298" s="9" t="s">
        <v>94</v>
      </c>
      <c r="D298" s="13" t="s">
        <v>157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1758.5430635519999</v>
      </c>
      <c r="Q298" s="10">
        <v>0</v>
      </c>
      <c r="R298" s="10">
        <v>1758.5430635519999</v>
      </c>
      <c r="S298" s="9" t="s">
        <v>100</v>
      </c>
      <c r="T298" s="12">
        <v>45815</v>
      </c>
      <c r="U298" s="11">
        <v>54000</v>
      </c>
      <c r="V298" s="10">
        <v>0</v>
      </c>
      <c r="W298" s="10">
        <v>54000</v>
      </c>
      <c r="X298" s="10">
        <v>0</v>
      </c>
      <c r="Y298" s="10">
        <v>56700</v>
      </c>
      <c r="Z298" s="9" t="s">
        <v>402</v>
      </c>
      <c r="AA298" s="8">
        <v>58087.26</v>
      </c>
      <c r="AB298" s="8">
        <v>0</v>
      </c>
      <c r="AC298" s="8">
        <v>58087.26</v>
      </c>
      <c r="AD298" s="8">
        <v>0</v>
      </c>
      <c r="AE298" s="8">
        <v>0</v>
      </c>
      <c r="AF298" s="8" t="s">
        <v>403</v>
      </c>
      <c r="AG298" s="1" t="s">
        <v>123</v>
      </c>
      <c r="AH298" s="1" t="s">
        <v>72</v>
      </c>
      <c r="AI298" s="1">
        <v>3</v>
      </c>
      <c r="AJ298" s="3">
        <v>45815</v>
      </c>
      <c r="AK298" s="3">
        <v>0</v>
      </c>
      <c r="AL298" s="3">
        <v>45805</v>
      </c>
      <c r="AM298" s="3">
        <v>45812</v>
      </c>
      <c r="AN298" s="3">
        <v>45813</v>
      </c>
      <c r="AO298" s="3">
        <v>45813</v>
      </c>
      <c r="AP298" s="3">
        <v>45810</v>
      </c>
      <c r="AQ298" s="3">
        <v>45814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482</v>
      </c>
      <c r="AZ298" s="2">
        <v>0</v>
      </c>
      <c r="BA298" s="2">
        <v>0</v>
      </c>
      <c r="BB298" s="2">
        <v>0</v>
      </c>
      <c r="BC298" s="1" t="s">
        <v>120</v>
      </c>
      <c r="BD298" s="56">
        <v>7441.1877655499993</v>
      </c>
    </row>
    <row r="299" spans="1:56" ht="28.5" customHeight="1" x14ac:dyDescent="0.45">
      <c r="A299" s="3">
        <v>45601</v>
      </c>
      <c r="B299" s="14" t="s">
        <v>240</v>
      </c>
      <c r="C299" s="9" t="s">
        <v>94</v>
      </c>
      <c r="D299" s="13" t="s">
        <v>157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1758.5430635519999</v>
      </c>
      <c r="Q299" s="10">
        <v>0</v>
      </c>
      <c r="R299" s="10">
        <v>1758.5430635519999</v>
      </c>
      <c r="S299" s="9" t="s">
        <v>100</v>
      </c>
      <c r="T299" s="12">
        <v>45818</v>
      </c>
      <c r="U299" s="11">
        <v>54000</v>
      </c>
      <c r="V299" s="10">
        <v>0</v>
      </c>
      <c r="W299" s="10">
        <v>54000</v>
      </c>
      <c r="X299" s="10">
        <v>0</v>
      </c>
      <c r="Y299" s="10">
        <v>56700</v>
      </c>
      <c r="Z299" s="9" t="s">
        <v>402</v>
      </c>
      <c r="AA299" s="8">
        <v>58087.26</v>
      </c>
      <c r="AB299" s="8">
        <v>0</v>
      </c>
      <c r="AC299" s="8">
        <v>58087.26</v>
      </c>
      <c r="AD299" s="8">
        <v>0</v>
      </c>
      <c r="AE299" s="8">
        <v>0</v>
      </c>
      <c r="AF299" s="8" t="s">
        <v>403</v>
      </c>
      <c r="AG299" s="1" t="s">
        <v>123</v>
      </c>
      <c r="AH299" s="1" t="s">
        <v>72</v>
      </c>
      <c r="AI299" s="1">
        <v>3</v>
      </c>
      <c r="AJ299" s="3">
        <v>45818</v>
      </c>
      <c r="AK299" s="3">
        <v>0</v>
      </c>
      <c r="AL299" s="3">
        <v>45808</v>
      </c>
      <c r="AM299" s="3">
        <v>45815</v>
      </c>
      <c r="AN299" s="3">
        <v>45816</v>
      </c>
      <c r="AO299" s="3">
        <v>45816</v>
      </c>
      <c r="AP299" s="3">
        <v>45813</v>
      </c>
      <c r="AQ299" s="3">
        <v>45817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482</v>
      </c>
      <c r="AZ299" s="2">
        <v>0</v>
      </c>
      <c r="BA299" s="2">
        <v>0</v>
      </c>
      <c r="BB299" s="2">
        <v>0</v>
      </c>
      <c r="BC299" s="1" t="s">
        <v>120</v>
      </c>
      <c r="BD299" s="56">
        <v>7441.1877655499993</v>
      </c>
    </row>
    <row r="300" spans="1:56" ht="28.5" customHeight="1" x14ac:dyDescent="0.45">
      <c r="A300" s="3">
        <v>45601</v>
      </c>
      <c r="B300" s="14" t="s">
        <v>240</v>
      </c>
      <c r="C300" s="9" t="s">
        <v>94</v>
      </c>
      <c r="D300" s="13" t="s">
        <v>157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1758.5430635519999</v>
      </c>
      <c r="Q300" s="10">
        <v>0</v>
      </c>
      <c r="R300" s="10">
        <v>1758.5430635519999</v>
      </c>
      <c r="S300" s="9" t="s">
        <v>100</v>
      </c>
      <c r="T300" s="12">
        <v>45820</v>
      </c>
      <c r="U300" s="11">
        <v>54000</v>
      </c>
      <c r="V300" s="10">
        <v>0</v>
      </c>
      <c r="W300" s="10">
        <v>54000</v>
      </c>
      <c r="X300" s="10">
        <v>0</v>
      </c>
      <c r="Y300" s="10">
        <v>56700</v>
      </c>
      <c r="Z300" s="9" t="s">
        <v>402</v>
      </c>
      <c r="AA300" s="8">
        <v>58087.26</v>
      </c>
      <c r="AB300" s="8">
        <v>0</v>
      </c>
      <c r="AC300" s="8">
        <v>58087.26</v>
      </c>
      <c r="AD300" s="8">
        <v>0</v>
      </c>
      <c r="AE300" s="8">
        <v>0</v>
      </c>
      <c r="AF300" s="8" t="s">
        <v>403</v>
      </c>
      <c r="AG300" s="1" t="s">
        <v>123</v>
      </c>
      <c r="AH300" s="1" t="s">
        <v>72</v>
      </c>
      <c r="AI300" s="1">
        <v>3</v>
      </c>
      <c r="AJ300" s="3">
        <v>45820</v>
      </c>
      <c r="AK300" s="3">
        <v>0</v>
      </c>
      <c r="AL300" s="3">
        <v>45810</v>
      </c>
      <c r="AM300" s="3">
        <v>45817</v>
      </c>
      <c r="AN300" s="3">
        <v>45818</v>
      </c>
      <c r="AO300" s="3">
        <v>45818</v>
      </c>
      <c r="AP300" s="3">
        <v>45815</v>
      </c>
      <c r="AQ300" s="3">
        <v>45819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482</v>
      </c>
      <c r="AZ300" s="2">
        <v>0</v>
      </c>
      <c r="BA300" s="2">
        <v>0</v>
      </c>
      <c r="BB300" s="2">
        <v>0</v>
      </c>
      <c r="BC300" s="1" t="s">
        <v>120</v>
      </c>
      <c r="BD300" s="56">
        <v>7441.1877655499993</v>
      </c>
    </row>
    <row r="301" spans="1:56" ht="28.5" customHeight="1" x14ac:dyDescent="0.45">
      <c r="A301" s="3">
        <v>45601</v>
      </c>
      <c r="B301" s="14" t="s">
        <v>240</v>
      </c>
      <c r="C301" s="9" t="s">
        <v>94</v>
      </c>
      <c r="D301" s="13" t="s">
        <v>157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1758.5430635519999</v>
      </c>
      <c r="Q301" s="10">
        <v>0</v>
      </c>
      <c r="R301" s="10">
        <v>1758.5430635519999</v>
      </c>
      <c r="S301" s="9" t="s">
        <v>100</v>
      </c>
      <c r="T301" s="12">
        <v>45824</v>
      </c>
      <c r="U301" s="11">
        <v>54000</v>
      </c>
      <c r="V301" s="10">
        <v>0</v>
      </c>
      <c r="W301" s="10">
        <v>54000</v>
      </c>
      <c r="X301" s="10">
        <v>0</v>
      </c>
      <c r="Y301" s="10">
        <v>56700</v>
      </c>
      <c r="Z301" s="9" t="s">
        <v>402</v>
      </c>
      <c r="AA301" s="8">
        <v>58087.26</v>
      </c>
      <c r="AB301" s="8">
        <v>0</v>
      </c>
      <c r="AC301" s="8">
        <v>58087.26</v>
      </c>
      <c r="AD301" s="8">
        <v>0</v>
      </c>
      <c r="AE301" s="8">
        <v>0</v>
      </c>
      <c r="AF301" s="8" t="s">
        <v>403</v>
      </c>
      <c r="AG301" s="1" t="s">
        <v>123</v>
      </c>
      <c r="AH301" s="1" t="s">
        <v>72</v>
      </c>
      <c r="AI301" s="1">
        <v>3</v>
      </c>
      <c r="AJ301" s="3">
        <v>45824</v>
      </c>
      <c r="AK301" s="3">
        <v>0</v>
      </c>
      <c r="AL301" s="3">
        <v>45814</v>
      </c>
      <c r="AM301" s="3">
        <v>45821</v>
      </c>
      <c r="AN301" s="3">
        <v>45822</v>
      </c>
      <c r="AO301" s="3">
        <v>45822</v>
      </c>
      <c r="AP301" s="3">
        <v>45819</v>
      </c>
      <c r="AQ301" s="3">
        <v>45823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482</v>
      </c>
      <c r="AZ301" s="2">
        <v>0</v>
      </c>
      <c r="BA301" s="2">
        <v>0</v>
      </c>
      <c r="BB301" s="2">
        <v>0</v>
      </c>
      <c r="BC301" s="1" t="s">
        <v>120</v>
      </c>
      <c r="BD301" s="56">
        <v>7441.1877655499993</v>
      </c>
    </row>
    <row r="302" spans="1:56" ht="28.5" customHeight="1" x14ac:dyDescent="0.45">
      <c r="A302" s="3">
        <v>45601</v>
      </c>
      <c r="B302" s="14" t="s">
        <v>240</v>
      </c>
      <c r="C302" s="9" t="s">
        <v>94</v>
      </c>
      <c r="D302" s="13" t="s">
        <v>157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1758.5430635519999</v>
      </c>
      <c r="Q302" s="10">
        <v>0</v>
      </c>
      <c r="R302" s="10">
        <v>1758.5430635519999</v>
      </c>
      <c r="S302" s="9" t="s">
        <v>100</v>
      </c>
      <c r="T302" s="12">
        <v>45827</v>
      </c>
      <c r="U302" s="11">
        <v>54000</v>
      </c>
      <c r="V302" s="10">
        <v>0</v>
      </c>
      <c r="W302" s="10">
        <v>54000</v>
      </c>
      <c r="X302" s="10">
        <v>0</v>
      </c>
      <c r="Y302" s="10">
        <v>56700</v>
      </c>
      <c r="Z302" s="9" t="s">
        <v>402</v>
      </c>
      <c r="AA302" s="8">
        <v>58087.26</v>
      </c>
      <c r="AB302" s="8">
        <v>0</v>
      </c>
      <c r="AC302" s="8">
        <v>58087.26</v>
      </c>
      <c r="AD302" s="8">
        <v>0</v>
      </c>
      <c r="AE302" s="8">
        <v>0</v>
      </c>
      <c r="AF302" s="8" t="s">
        <v>403</v>
      </c>
      <c r="AG302" s="1" t="s">
        <v>123</v>
      </c>
      <c r="AH302" s="1" t="s">
        <v>72</v>
      </c>
      <c r="AI302" s="1">
        <v>3</v>
      </c>
      <c r="AJ302" s="3">
        <v>45827</v>
      </c>
      <c r="AK302" s="3">
        <v>0</v>
      </c>
      <c r="AL302" s="3">
        <v>45817</v>
      </c>
      <c r="AM302" s="3">
        <v>45824</v>
      </c>
      <c r="AN302" s="3">
        <v>45825</v>
      </c>
      <c r="AO302" s="3">
        <v>45825</v>
      </c>
      <c r="AP302" s="3">
        <v>45822</v>
      </c>
      <c r="AQ302" s="3">
        <v>45826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482</v>
      </c>
      <c r="AZ302" s="2">
        <v>0</v>
      </c>
      <c r="BA302" s="2">
        <v>0</v>
      </c>
      <c r="BB302" s="2">
        <v>0</v>
      </c>
      <c r="BC302" s="1" t="s">
        <v>120</v>
      </c>
      <c r="BD302" s="56">
        <v>7441.1877655499993</v>
      </c>
    </row>
    <row r="303" spans="1:56" ht="28.5" customHeight="1" x14ac:dyDescent="0.45">
      <c r="A303" s="3">
        <v>45601</v>
      </c>
      <c r="B303" s="14" t="s">
        <v>240</v>
      </c>
      <c r="C303" s="9" t="s">
        <v>94</v>
      </c>
      <c r="D303" s="13" t="s">
        <v>157</v>
      </c>
      <c r="E303" s="9">
        <v>23</v>
      </c>
      <c r="F303" s="9">
        <v>37</v>
      </c>
      <c r="G303" s="9" t="s">
        <v>60</v>
      </c>
      <c r="H303" s="9">
        <v>0</v>
      </c>
      <c r="I303" s="9">
        <v>130</v>
      </c>
      <c r="J303" s="9" t="s">
        <v>57</v>
      </c>
      <c r="K303" s="9">
        <v>5</v>
      </c>
      <c r="L303" s="9" t="s">
        <v>92</v>
      </c>
      <c r="M303" s="10">
        <v>24</v>
      </c>
      <c r="N303" s="9">
        <v>40</v>
      </c>
      <c r="O303" s="9">
        <v>55</v>
      </c>
      <c r="P303" s="10">
        <v>1758.5430635519999</v>
      </c>
      <c r="Q303" s="10">
        <v>0</v>
      </c>
      <c r="R303" s="10">
        <v>1758.5430635519999</v>
      </c>
      <c r="S303" s="9" t="s">
        <v>100</v>
      </c>
      <c r="T303" s="12">
        <v>45831</v>
      </c>
      <c r="U303" s="11">
        <v>54000</v>
      </c>
      <c r="V303" s="10">
        <v>0</v>
      </c>
      <c r="W303" s="10">
        <v>54000</v>
      </c>
      <c r="X303" s="10">
        <v>0</v>
      </c>
      <c r="Y303" s="10">
        <v>56700</v>
      </c>
      <c r="Z303" s="9" t="s">
        <v>402</v>
      </c>
      <c r="AA303" s="8">
        <v>58087.26</v>
      </c>
      <c r="AB303" s="8">
        <v>0</v>
      </c>
      <c r="AC303" s="8">
        <v>58087.26</v>
      </c>
      <c r="AD303" s="8">
        <v>0</v>
      </c>
      <c r="AE303" s="8">
        <v>0</v>
      </c>
      <c r="AF303" s="8" t="s">
        <v>403</v>
      </c>
      <c r="AG303" s="1" t="s">
        <v>123</v>
      </c>
      <c r="AH303" s="1" t="s">
        <v>72</v>
      </c>
      <c r="AI303" s="1">
        <v>3</v>
      </c>
      <c r="AJ303" s="3">
        <v>45831</v>
      </c>
      <c r="AK303" s="3">
        <v>0</v>
      </c>
      <c r="AL303" s="3">
        <v>45821</v>
      </c>
      <c r="AM303" s="3">
        <v>45828</v>
      </c>
      <c r="AN303" s="3">
        <v>45829</v>
      </c>
      <c r="AO303" s="3">
        <v>45829</v>
      </c>
      <c r="AP303" s="3">
        <v>45826</v>
      </c>
      <c r="AQ303" s="3">
        <v>45830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120</v>
      </c>
      <c r="BD303" s="56">
        <v>7441.1877655499993</v>
      </c>
    </row>
    <row r="304" spans="1:56" ht="28.5" customHeight="1" x14ac:dyDescent="0.45">
      <c r="A304" s="3">
        <v>45601</v>
      </c>
      <c r="B304" s="14" t="s">
        <v>240</v>
      </c>
      <c r="C304" s="9" t="s">
        <v>94</v>
      </c>
      <c r="D304" s="13" t="s">
        <v>157</v>
      </c>
      <c r="E304" s="9">
        <v>23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24</v>
      </c>
      <c r="N304" s="9">
        <v>40</v>
      </c>
      <c r="O304" s="9">
        <v>55</v>
      </c>
      <c r="P304" s="10">
        <v>1758.5430635519999</v>
      </c>
      <c r="Q304" s="10">
        <v>0</v>
      </c>
      <c r="R304" s="10">
        <v>1758.5430635519999</v>
      </c>
      <c r="S304" s="9" t="s">
        <v>100</v>
      </c>
      <c r="T304" s="12">
        <v>45834</v>
      </c>
      <c r="U304" s="11">
        <v>54000</v>
      </c>
      <c r="V304" s="10">
        <v>0</v>
      </c>
      <c r="W304" s="10">
        <v>54000</v>
      </c>
      <c r="X304" s="10">
        <v>0</v>
      </c>
      <c r="Y304" s="10">
        <v>56700</v>
      </c>
      <c r="Z304" s="9" t="s">
        <v>402</v>
      </c>
      <c r="AA304" s="8">
        <v>58087.26</v>
      </c>
      <c r="AB304" s="8">
        <v>0</v>
      </c>
      <c r="AC304" s="8">
        <v>58087.26</v>
      </c>
      <c r="AD304" s="8">
        <v>0</v>
      </c>
      <c r="AE304" s="8">
        <v>0</v>
      </c>
      <c r="AF304" s="8" t="s">
        <v>403</v>
      </c>
      <c r="AG304" s="1" t="s">
        <v>122</v>
      </c>
      <c r="AH304" s="1" t="s">
        <v>72</v>
      </c>
      <c r="AI304" s="1">
        <v>3</v>
      </c>
      <c r="AJ304" s="3">
        <v>45834</v>
      </c>
      <c r="AK304" s="3">
        <v>0</v>
      </c>
      <c r="AL304" s="3">
        <v>45824</v>
      </c>
      <c r="AM304" s="3">
        <v>45831</v>
      </c>
      <c r="AN304" s="3">
        <v>45832</v>
      </c>
      <c r="AO304" s="3">
        <v>45832</v>
      </c>
      <c r="AP304" s="3">
        <v>45829</v>
      </c>
      <c r="AQ304" s="3">
        <v>45833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120</v>
      </c>
      <c r="BD304" s="56">
        <v>7441.1877655499993</v>
      </c>
    </row>
    <row r="305" spans="1:56" ht="28.5" customHeight="1" x14ac:dyDescent="0.45">
      <c r="A305" s="3">
        <v>45601</v>
      </c>
      <c r="B305" s="14" t="s">
        <v>240</v>
      </c>
      <c r="C305" s="9" t="s">
        <v>94</v>
      </c>
      <c r="D305" s="13" t="s">
        <v>157</v>
      </c>
      <c r="E305" s="9">
        <v>23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24</v>
      </c>
      <c r="N305" s="9">
        <v>40</v>
      </c>
      <c r="O305" s="9">
        <v>55</v>
      </c>
      <c r="P305" s="10">
        <v>1758.5430635519999</v>
      </c>
      <c r="Q305" s="10">
        <v>0</v>
      </c>
      <c r="R305" s="10">
        <v>1758.5430635519999</v>
      </c>
      <c r="S305" s="9" t="s">
        <v>100</v>
      </c>
      <c r="T305" s="12">
        <v>45836</v>
      </c>
      <c r="U305" s="11">
        <v>54000</v>
      </c>
      <c r="V305" s="10">
        <v>0</v>
      </c>
      <c r="W305" s="10">
        <v>54000</v>
      </c>
      <c r="X305" s="10">
        <v>0</v>
      </c>
      <c r="Y305" s="10">
        <v>56700</v>
      </c>
      <c r="Z305" s="9" t="s">
        <v>402</v>
      </c>
      <c r="AA305" s="8">
        <v>58087.26</v>
      </c>
      <c r="AB305" s="8">
        <v>0</v>
      </c>
      <c r="AC305" s="8">
        <v>58087.26</v>
      </c>
      <c r="AD305" s="8">
        <v>0</v>
      </c>
      <c r="AE305" s="8">
        <v>0</v>
      </c>
      <c r="AF305" s="8" t="s">
        <v>403</v>
      </c>
      <c r="AG305" s="1" t="s">
        <v>123</v>
      </c>
      <c r="AH305" s="1" t="s">
        <v>72</v>
      </c>
      <c r="AI305" s="1">
        <v>3</v>
      </c>
      <c r="AJ305" s="3">
        <v>45836</v>
      </c>
      <c r="AK305" s="3">
        <v>0</v>
      </c>
      <c r="AL305" s="3">
        <v>45826</v>
      </c>
      <c r="AM305" s="3">
        <v>45833</v>
      </c>
      <c r="AN305" s="3">
        <v>45834</v>
      </c>
      <c r="AO305" s="3">
        <v>45834</v>
      </c>
      <c r="AP305" s="3">
        <v>45831</v>
      </c>
      <c r="AQ305" s="3">
        <v>45835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120</v>
      </c>
      <c r="BD305" s="56">
        <v>7441.1877655499993</v>
      </c>
    </row>
    <row r="306" spans="1:56" ht="28.5" customHeight="1" x14ac:dyDescent="0.45">
      <c r="A306" s="3">
        <v>45601</v>
      </c>
      <c r="B306" s="14" t="s">
        <v>240</v>
      </c>
      <c r="C306" s="9" t="s">
        <v>94</v>
      </c>
      <c r="D306" s="13" t="s">
        <v>157</v>
      </c>
      <c r="E306" s="9">
        <v>23</v>
      </c>
      <c r="F306" s="9">
        <v>37</v>
      </c>
      <c r="G306" s="9" t="s">
        <v>60</v>
      </c>
      <c r="H306" s="9">
        <v>0</v>
      </c>
      <c r="I306" s="9">
        <v>130</v>
      </c>
      <c r="J306" s="9" t="s">
        <v>57</v>
      </c>
      <c r="K306" s="9">
        <v>5</v>
      </c>
      <c r="L306" s="9" t="s">
        <v>92</v>
      </c>
      <c r="M306" s="10">
        <v>24</v>
      </c>
      <c r="N306" s="9">
        <v>40</v>
      </c>
      <c r="O306" s="9">
        <v>55</v>
      </c>
      <c r="P306" s="10">
        <v>1758.5430635519999</v>
      </c>
      <c r="Q306" s="10">
        <v>0</v>
      </c>
      <c r="R306" s="10">
        <v>1758.5430635519999</v>
      </c>
      <c r="S306" s="9" t="s">
        <v>100</v>
      </c>
      <c r="T306" s="12">
        <v>45838</v>
      </c>
      <c r="U306" s="11">
        <v>54000</v>
      </c>
      <c r="V306" s="10">
        <v>0</v>
      </c>
      <c r="W306" s="10">
        <v>54000</v>
      </c>
      <c r="X306" s="10">
        <v>0</v>
      </c>
      <c r="Y306" s="10">
        <v>56700</v>
      </c>
      <c r="Z306" s="9" t="s">
        <v>402</v>
      </c>
      <c r="AA306" s="8">
        <v>58087.26</v>
      </c>
      <c r="AB306" s="8">
        <v>0</v>
      </c>
      <c r="AC306" s="8">
        <v>58087.26</v>
      </c>
      <c r="AD306" s="8">
        <v>0</v>
      </c>
      <c r="AE306" s="8">
        <v>0</v>
      </c>
      <c r="AF306" s="8" t="s">
        <v>403</v>
      </c>
      <c r="AG306" s="1" t="s">
        <v>123</v>
      </c>
      <c r="AH306" s="1" t="s">
        <v>72</v>
      </c>
      <c r="AI306" s="1">
        <v>3</v>
      </c>
      <c r="AJ306" s="3">
        <v>45838</v>
      </c>
      <c r="AK306" s="3">
        <v>0</v>
      </c>
      <c r="AL306" s="3">
        <v>45828</v>
      </c>
      <c r="AM306" s="3">
        <v>45835</v>
      </c>
      <c r="AN306" s="3">
        <v>45836</v>
      </c>
      <c r="AO306" s="3">
        <v>45836</v>
      </c>
      <c r="AP306" s="3">
        <v>45833</v>
      </c>
      <c r="AQ306" s="3">
        <v>45837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120</v>
      </c>
      <c r="BD306" s="56">
        <v>7441.1877655499993</v>
      </c>
    </row>
    <row r="307" spans="1:56" ht="28.5" customHeight="1" x14ac:dyDescent="0.45">
      <c r="A307" s="3">
        <v>45601</v>
      </c>
      <c r="B307" s="14" t="s">
        <v>240</v>
      </c>
      <c r="C307" s="9" t="s">
        <v>94</v>
      </c>
      <c r="D307" s="13" t="s">
        <v>110</v>
      </c>
      <c r="E307" s="9">
        <v>23</v>
      </c>
      <c r="F307" s="9">
        <v>37</v>
      </c>
      <c r="G307" s="9" t="s">
        <v>60</v>
      </c>
      <c r="H307" s="9">
        <v>0</v>
      </c>
      <c r="I307" s="9">
        <v>130</v>
      </c>
      <c r="J307" s="9" t="s">
        <v>57</v>
      </c>
      <c r="K307" s="9">
        <v>5</v>
      </c>
      <c r="L307" s="9" t="s">
        <v>92</v>
      </c>
      <c r="M307" s="10">
        <v>24</v>
      </c>
      <c r="N307" s="9">
        <v>40</v>
      </c>
      <c r="O307" s="9">
        <v>55</v>
      </c>
      <c r="P307" s="10">
        <v>0</v>
      </c>
      <c r="Q307" s="10">
        <v>0</v>
      </c>
      <c r="R307" s="10">
        <v>0</v>
      </c>
      <c r="S307" s="9" t="s">
        <v>100</v>
      </c>
      <c r="T307" s="12">
        <v>45842</v>
      </c>
      <c r="U307" s="11">
        <v>12000</v>
      </c>
      <c r="V307" s="10">
        <v>12000</v>
      </c>
      <c r="W307" s="10">
        <v>0</v>
      </c>
      <c r="X307" s="10">
        <v>12600</v>
      </c>
      <c r="Y307" s="10">
        <v>0</v>
      </c>
      <c r="Z307" s="9" t="s">
        <v>402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1" t="s">
        <v>123</v>
      </c>
      <c r="AH307" s="1" t="s">
        <v>72</v>
      </c>
      <c r="AI307" s="1">
        <v>3</v>
      </c>
      <c r="AJ307" s="3">
        <v>45842</v>
      </c>
      <c r="AK307" s="3">
        <v>0</v>
      </c>
      <c r="AL307" s="3">
        <v>45832</v>
      </c>
      <c r="AM307" s="3">
        <v>45839</v>
      </c>
      <c r="AN307" s="3">
        <v>45840</v>
      </c>
      <c r="AO307" s="3">
        <v>45840</v>
      </c>
      <c r="AP307" s="3">
        <v>45837</v>
      </c>
      <c r="AQ307" s="3">
        <v>45841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120</v>
      </c>
      <c r="BD307" s="56">
        <v>0</v>
      </c>
    </row>
    <row r="308" spans="1:56" ht="28.5" customHeight="1" x14ac:dyDescent="0.45">
      <c r="A308" s="3">
        <v>45601</v>
      </c>
      <c r="B308" s="14" t="s">
        <v>240</v>
      </c>
      <c r="C308" s="9" t="s">
        <v>94</v>
      </c>
      <c r="D308" s="13" t="s">
        <v>110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1328.6769813503997</v>
      </c>
      <c r="Q308" s="10">
        <v>0</v>
      </c>
      <c r="R308" s="10">
        <v>1328.6769813503997</v>
      </c>
      <c r="S308" s="9" t="s">
        <v>100</v>
      </c>
      <c r="T308" s="12">
        <v>45852</v>
      </c>
      <c r="U308" s="11">
        <v>40800</v>
      </c>
      <c r="V308" s="10">
        <v>0</v>
      </c>
      <c r="W308" s="10">
        <v>40800</v>
      </c>
      <c r="X308" s="10">
        <v>0</v>
      </c>
      <c r="Y308" s="10">
        <v>42840</v>
      </c>
      <c r="Z308" s="9" t="s">
        <v>402</v>
      </c>
      <c r="AA308" s="8">
        <v>43888.152000000002</v>
      </c>
      <c r="AB308" s="8">
        <v>0</v>
      </c>
      <c r="AC308" s="8">
        <v>43888.152000000002</v>
      </c>
      <c r="AD308" s="8">
        <v>0</v>
      </c>
      <c r="AE308" s="8">
        <v>0</v>
      </c>
      <c r="AF308" s="8">
        <v>0</v>
      </c>
      <c r="AG308" s="1" t="s">
        <v>123</v>
      </c>
      <c r="AH308" s="1" t="s">
        <v>72</v>
      </c>
      <c r="AI308" s="1">
        <v>3</v>
      </c>
      <c r="AJ308" s="3">
        <v>45852</v>
      </c>
      <c r="AK308" s="3">
        <v>0</v>
      </c>
      <c r="AL308" s="3">
        <v>45842</v>
      </c>
      <c r="AM308" s="3">
        <v>45849</v>
      </c>
      <c r="AN308" s="3">
        <v>45850</v>
      </c>
      <c r="AO308" s="3">
        <v>45850</v>
      </c>
      <c r="AP308" s="3">
        <v>45847</v>
      </c>
      <c r="AQ308" s="3">
        <v>45851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120</v>
      </c>
      <c r="BD308" s="56">
        <v>5622.230756193333</v>
      </c>
    </row>
    <row r="309" spans="1:56" ht="28.5" customHeight="1" x14ac:dyDescent="0.45">
      <c r="A309" s="3">
        <v>45601</v>
      </c>
      <c r="B309" s="14" t="s">
        <v>240</v>
      </c>
      <c r="C309" s="9" t="s">
        <v>94</v>
      </c>
      <c r="D309" s="13" t="s">
        <v>110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1758.5430635519999</v>
      </c>
      <c r="Q309" s="10">
        <v>0</v>
      </c>
      <c r="R309" s="10">
        <v>1758.5430635519999</v>
      </c>
      <c r="S309" s="9" t="s">
        <v>100</v>
      </c>
      <c r="T309" s="12">
        <v>45859</v>
      </c>
      <c r="U309" s="11">
        <v>54000</v>
      </c>
      <c r="V309" s="10">
        <v>0</v>
      </c>
      <c r="W309" s="10">
        <v>54000</v>
      </c>
      <c r="X309" s="10">
        <v>0</v>
      </c>
      <c r="Y309" s="10">
        <v>56700</v>
      </c>
      <c r="Z309" s="9" t="s">
        <v>402</v>
      </c>
      <c r="AA309" s="8">
        <v>58087.26</v>
      </c>
      <c r="AB309" s="8">
        <v>0</v>
      </c>
      <c r="AC309" s="8">
        <v>58087.26</v>
      </c>
      <c r="AD309" s="8">
        <v>0</v>
      </c>
      <c r="AE309" s="8">
        <v>0</v>
      </c>
      <c r="AF309" s="8">
        <v>0</v>
      </c>
      <c r="AG309" s="1" t="s">
        <v>122</v>
      </c>
      <c r="AH309" s="1" t="s">
        <v>72</v>
      </c>
      <c r="AI309" s="1">
        <v>3</v>
      </c>
      <c r="AJ309" s="3">
        <v>45859</v>
      </c>
      <c r="AK309" s="3">
        <v>0</v>
      </c>
      <c r="AL309" s="3">
        <v>45849</v>
      </c>
      <c r="AM309" s="3">
        <v>45856</v>
      </c>
      <c r="AN309" s="3">
        <v>45857</v>
      </c>
      <c r="AO309" s="3">
        <v>45857</v>
      </c>
      <c r="AP309" s="3">
        <v>45854</v>
      </c>
      <c r="AQ309" s="3">
        <v>45858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120</v>
      </c>
      <c r="BD309" s="56">
        <v>7441.1877655499993</v>
      </c>
    </row>
    <row r="310" spans="1:56" ht="28.5" customHeight="1" x14ac:dyDescent="0.45">
      <c r="A310" s="3">
        <v>45601</v>
      </c>
      <c r="B310" s="14" t="s">
        <v>240</v>
      </c>
      <c r="C310" s="9" t="s">
        <v>94</v>
      </c>
      <c r="D310" s="13" t="s">
        <v>110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1693.4118389759997</v>
      </c>
      <c r="Q310" s="10">
        <v>0</v>
      </c>
      <c r="R310" s="10">
        <v>1693.4118389759997</v>
      </c>
      <c r="S310" s="9" t="s">
        <v>100</v>
      </c>
      <c r="T310" s="12">
        <v>45867</v>
      </c>
      <c r="U310" s="11">
        <v>52000</v>
      </c>
      <c r="V310" s="10">
        <v>0</v>
      </c>
      <c r="W310" s="10">
        <v>52000</v>
      </c>
      <c r="X310" s="10">
        <v>0</v>
      </c>
      <c r="Y310" s="10">
        <v>54600</v>
      </c>
      <c r="Z310" s="9" t="s">
        <v>402</v>
      </c>
      <c r="AA310" s="8">
        <v>55935.880000000005</v>
      </c>
      <c r="AB310" s="8">
        <v>0</v>
      </c>
      <c r="AC310" s="8">
        <v>55935.880000000005</v>
      </c>
      <c r="AD310" s="8">
        <v>0</v>
      </c>
      <c r="AE310" s="8">
        <v>0</v>
      </c>
      <c r="AF310" s="8">
        <v>0</v>
      </c>
      <c r="AG310" s="1" t="s">
        <v>122</v>
      </c>
      <c r="AH310" s="1" t="s">
        <v>72</v>
      </c>
      <c r="AI310" s="1">
        <v>3</v>
      </c>
      <c r="AJ310" s="3">
        <v>45867</v>
      </c>
      <c r="AK310" s="3">
        <v>0</v>
      </c>
      <c r="AL310" s="3">
        <v>45857</v>
      </c>
      <c r="AM310" s="3">
        <v>45864</v>
      </c>
      <c r="AN310" s="3">
        <v>45865</v>
      </c>
      <c r="AO310" s="3">
        <v>45865</v>
      </c>
      <c r="AP310" s="3">
        <v>45862</v>
      </c>
      <c r="AQ310" s="3">
        <v>45866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120</v>
      </c>
      <c r="BD310" s="56">
        <v>7165.588218677779</v>
      </c>
    </row>
    <row r="311" spans="1:56" ht="28.5" customHeight="1" x14ac:dyDescent="0.45">
      <c r="A311" s="3">
        <v>45601</v>
      </c>
      <c r="B311" s="14" t="s">
        <v>240</v>
      </c>
      <c r="C311" s="9" t="s">
        <v>94</v>
      </c>
      <c r="D311" s="13" t="s">
        <v>157</v>
      </c>
      <c r="E311" s="9">
        <v>23</v>
      </c>
      <c r="F311" s="9">
        <v>37</v>
      </c>
      <c r="G311" s="9" t="s">
        <v>60</v>
      </c>
      <c r="H311" s="9">
        <v>0</v>
      </c>
      <c r="I311" s="9">
        <v>130</v>
      </c>
      <c r="J311" s="9" t="s">
        <v>57</v>
      </c>
      <c r="K311" s="9">
        <v>5</v>
      </c>
      <c r="L311" s="9" t="s">
        <v>92</v>
      </c>
      <c r="M311" s="10">
        <v>24</v>
      </c>
      <c r="N311" s="9">
        <v>40</v>
      </c>
      <c r="O311" s="9">
        <v>55</v>
      </c>
      <c r="P311" s="10">
        <v>5414.9448800240634</v>
      </c>
      <c r="Q311" s="10">
        <v>0</v>
      </c>
      <c r="R311" s="10">
        <v>5414.9448800240634</v>
      </c>
      <c r="S311" s="9" t="s">
        <v>100</v>
      </c>
      <c r="T311" s="12" t="s">
        <v>63</v>
      </c>
      <c r="U311" s="11">
        <v>166278</v>
      </c>
      <c r="V311" s="10">
        <v>0</v>
      </c>
      <c r="W311" s="10">
        <v>166278</v>
      </c>
      <c r="X311" s="10">
        <v>0</v>
      </c>
      <c r="Y311" s="10">
        <v>174591.9</v>
      </c>
      <c r="Z311" s="9" t="s">
        <v>402</v>
      </c>
      <c r="AA311" s="8">
        <v>178863.58182000002</v>
      </c>
      <c r="AB311" s="8">
        <v>0</v>
      </c>
      <c r="AC311" s="8">
        <v>178863.58182000002</v>
      </c>
      <c r="AD311" s="8">
        <v>0</v>
      </c>
      <c r="AE311" s="8">
        <v>0</v>
      </c>
      <c r="AF311" s="8" t="s">
        <v>403</v>
      </c>
      <c r="AG311" s="1" t="s">
        <v>122</v>
      </c>
      <c r="AH311" s="1" t="s">
        <v>72</v>
      </c>
      <c r="AI311" s="1">
        <v>3</v>
      </c>
      <c r="AJ311" s="3" t="s">
        <v>63</v>
      </c>
      <c r="AK311" s="3">
        <v>0</v>
      </c>
      <c r="AL311" s="3" t="e">
        <v>#VALUE!</v>
      </c>
      <c r="AM311" s="3" t="e">
        <v>#VALUE!</v>
      </c>
      <c r="AN311" s="3" t="e">
        <v>#VALUE!</v>
      </c>
      <c r="AO311" s="3" t="e">
        <v>#VALUE!</v>
      </c>
      <c r="AP311" s="3" t="e">
        <v>#VALUE!</v>
      </c>
      <c r="AQ311" s="3" t="e">
        <v>#VALUE!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120</v>
      </c>
      <c r="BD311" s="56">
        <v>22913.070727409686</v>
      </c>
    </row>
    <row r="312" spans="1:56" ht="28.5" customHeight="1" x14ac:dyDescent="0.45">
      <c r="A312" s="3">
        <v>0</v>
      </c>
      <c r="B312" s="14">
        <v>0</v>
      </c>
      <c r="C312" s="9">
        <v>0</v>
      </c>
      <c r="D312" s="13">
        <v>0</v>
      </c>
      <c r="E312" s="9">
        <v>23</v>
      </c>
      <c r="F312" s="9">
        <v>37</v>
      </c>
      <c r="G312" s="9">
        <v>0</v>
      </c>
      <c r="H312" s="9">
        <v>0</v>
      </c>
      <c r="I312" s="9">
        <v>128</v>
      </c>
      <c r="J312" s="9" t="s">
        <v>57</v>
      </c>
      <c r="K312" s="9">
        <v>5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101</v>
      </c>
      <c r="AA312" s="8">
        <v>1025216.4738200002</v>
      </c>
      <c r="AB312" s="8">
        <v>0</v>
      </c>
      <c r="AC312" s="8">
        <v>1025216.4738200002</v>
      </c>
      <c r="AD312" s="8">
        <v>0</v>
      </c>
      <c r="AE312" s="8">
        <v>0</v>
      </c>
      <c r="AF312" s="8" t="s">
        <v>58</v>
      </c>
      <c r="AG312" s="1" t="s">
        <v>122</v>
      </c>
      <c r="AH312" s="1">
        <v>0</v>
      </c>
      <c r="AI312" s="1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121</v>
      </c>
      <c r="BD312" s="56">
        <v>0</v>
      </c>
    </row>
    <row r="313" spans="1:56" ht="28.5" customHeight="1" x14ac:dyDescent="0.45">
      <c r="A313" s="3">
        <v>45723</v>
      </c>
      <c r="B313" s="14" t="s">
        <v>537</v>
      </c>
      <c r="C313" s="9" t="s">
        <v>206</v>
      </c>
      <c r="D313" s="13" t="s">
        <v>524</v>
      </c>
      <c r="E313" s="9">
        <v>26</v>
      </c>
      <c r="F313" s="9">
        <v>41</v>
      </c>
      <c r="G313" s="9" t="s">
        <v>60</v>
      </c>
      <c r="H313" s="9">
        <v>0</v>
      </c>
      <c r="I313" s="9">
        <v>97</v>
      </c>
      <c r="J313" s="9" t="s">
        <v>57</v>
      </c>
      <c r="K313" s="9">
        <v>5</v>
      </c>
      <c r="L313" s="9" t="s">
        <v>92</v>
      </c>
      <c r="M313" s="10">
        <v>27</v>
      </c>
      <c r="N313" s="9">
        <v>43</v>
      </c>
      <c r="O313" s="9">
        <v>40</v>
      </c>
      <c r="P313" s="10">
        <v>114.57174504959998</v>
      </c>
      <c r="Q313" s="10">
        <v>0</v>
      </c>
      <c r="R313" s="10">
        <v>114.57174504959998</v>
      </c>
      <c r="S313" s="9" t="s">
        <v>218</v>
      </c>
      <c r="T313" s="12">
        <v>45737</v>
      </c>
      <c r="U313" s="11">
        <v>4000</v>
      </c>
      <c r="V313" s="10">
        <v>0</v>
      </c>
      <c r="W313" s="10">
        <v>4000</v>
      </c>
      <c r="X313" s="10">
        <v>4200</v>
      </c>
      <c r="Y313" s="10">
        <v>0</v>
      </c>
      <c r="Z313" s="9" t="s">
        <v>85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 t="s">
        <v>125</v>
      </c>
      <c r="AH313" s="1" t="s">
        <v>72</v>
      </c>
      <c r="AI313" s="1">
        <v>3</v>
      </c>
      <c r="AJ313" s="3">
        <v>45737</v>
      </c>
      <c r="AK313" s="3">
        <v>0</v>
      </c>
      <c r="AL313" s="3">
        <v>45727</v>
      </c>
      <c r="AM313" s="3">
        <v>45734</v>
      </c>
      <c r="AN313" s="3">
        <v>45735</v>
      </c>
      <c r="AO313" s="3">
        <v>45735</v>
      </c>
      <c r="AP313" s="3">
        <v>45732</v>
      </c>
      <c r="AQ313" s="3">
        <v>45736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105</v>
      </c>
      <c r="BD313" s="56">
        <v>0</v>
      </c>
    </row>
    <row r="314" spans="1:56" ht="28.5" customHeight="1" x14ac:dyDescent="0.45">
      <c r="A314" s="3">
        <v>45723</v>
      </c>
      <c r="B314" s="14" t="s">
        <v>537</v>
      </c>
      <c r="C314" s="9" t="s">
        <v>206</v>
      </c>
      <c r="D314" s="13" t="s">
        <v>525</v>
      </c>
      <c r="E314" s="9">
        <v>26</v>
      </c>
      <c r="F314" s="9">
        <v>41</v>
      </c>
      <c r="G314" s="9" t="s">
        <v>60</v>
      </c>
      <c r="H314" s="9">
        <v>0</v>
      </c>
      <c r="I314" s="9">
        <v>97</v>
      </c>
      <c r="J314" s="9" t="s">
        <v>57</v>
      </c>
      <c r="K314" s="9">
        <v>5</v>
      </c>
      <c r="L314" s="9" t="s">
        <v>92</v>
      </c>
      <c r="M314" s="10">
        <v>27</v>
      </c>
      <c r="N314" s="9">
        <v>43</v>
      </c>
      <c r="O314" s="9">
        <v>40</v>
      </c>
      <c r="P314" s="10">
        <v>114.57174504959998</v>
      </c>
      <c r="Q314" s="10">
        <v>0</v>
      </c>
      <c r="R314" s="10">
        <v>114.57174504959998</v>
      </c>
      <c r="S314" s="9" t="s">
        <v>218</v>
      </c>
      <c r="T314" s="12">
        <v>45737</v>
      </c>
      <c r="U314" s="11">
        <v>4000</v>
      </c>
      <c r="V314" s="10">
        <v>0</v>
      </c>
      <c r="W314" s="10">
        <v>4000</v>
      </c>
      <c r="X314" s="10">
        <v>4320</v>
      </c>
      <c r="Y314" s="10">
        <v>0</v>
      </c>
      <c r="Z314" s="9" t="s">
        <v>85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125</v>
      </c>
      <c r="AH314" s="1" t="s">
        <v>72</v>
      </c>
      <c r="AI314" s="1">
        <v>3</v>
      </c>
      <c r="AJ314" s="3">
        <v>45737</v>
      </c>
      <c r="AK314" s="3">
        <v>0</v>
      </c>
      <c r="AL314" s="3">
        <v>45727</v>
      </c>
      <c r="AM314" s="3">
        <v>45734</v>
      </c>
      <c r="AN314" s="3">
        <v>45735</v>
      </c>
      <c r="AO314" s="3">
        <v>45735</v>
      </c>
      <c r="AP314" s="3">
        <v>45732</v>
      </c>
      <c r="AQ314" s="3">
        <v>45736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105</v>
      </c>
      <c r="BD314" s="56">
        <v>0</v>
      </c>
    </row>
    <row r="315" spans="1:56" ht="28.5" customHeight="1" x14ac:dyDescent="0.45">
      <c r="A315" s="3">
        <v>45717</v>
      </c>
      <c r="B315" s="14" t="s">
        <v>480</v>
      </c>
      <c r="C315" s="9" t="s">
        <v>150</v>
      </c>
      <c r="D315" s="13" t="s">
        <v>59</v>
      </c>
      <c r="E315" s="9">
        <v>26</v>
      </c>
      <c r="F315" s="9">
        <v>39</v>
      </c>
      <c r="G315" s="9" t="s">
        <v>60</v>
      </c>
      <c r="H315" s="9">
        <v>0</v>
      </c>
      <c r="I315" s="9">
        <v>93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133</v>
      </c>
      <c r="T315" s="12">
        <v>45741</v>
      </c>
      <c r="U315" s="11">
        <v>5000</v>
      </c>
      <c r="V315" s="10">
        <v>5000</v>
      </c>
      <c r="W315" s="10">
        <v>0</v>
      </c>
      <c r="X315" s="10">
        <v>0</v>
      </c>
      <c r="Y315" s="10">
        <v>0</v>
      </c>
      <c r="Z315" s="9" t="s">
        <v>85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 t="s">
        <v>61</v>
      </c>
      <c r="AH315" s="1" t="s">
        <v>77</v>
      </c>
      <c r="AI315" s="1">
        <v>1</v>
      </c>
      <c r="AJ315" s="3">
        <v>45741</v>
      </c>
      <c r="AK315" s="3">
        <v>0</v>
      </c>
      <c r="AL315" s="3">
        <v>0</v>
      </c>
      <c r="AM315" s="3">
        <v>0</v>
      </c>
      <c r="AN315" s="3">
        <v>0</v>
      </c>
      <c r="AO315" s="3">
        <v>45740</v>
      </c>
      <c r="AP315" s="3">
        <v>45736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105</v>
      </c>
      <c r="BD315" s="56">
        <v>0</v>
      </c>
    </row>
    <row r="316" spans="1:56" ht="28.5" customHeight="1" x14ac:dyDescent="0.45">
      <c r="A316" s="3" t="s">
        <v>146</v>
      </c>
      <c r="B316" s="14" t="s">
        <v>146</v>
      </c>
      <c r="C316" s="9" t="s">
        <v>150</v>
      </c>
      <c r="D316" s="13" t="s">
        <v>59</v>
      </c>
      <c r="E316" s="9">
        <v>26</v>
      </c>
      <c r="F316" s="9">
        <v>39</v>
      </c>
      <c r="G316" s="9" t="s">
        <v>60</v>
      </c>
      <c r="H316" s="9">
        <v>0</v>
      </c>
      <c r="I316" s="9">
        <v>93</v>
      </c>
      <c r="J316" s="9" t="s">
        <v>57</v>
      </c>
      <c r="K316" s="9">
        <v>5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133</v>
      </c>
      <c r="T316" s="12">
        <v>45777</v>
      </c>
      <c r="U316" s="11">
        <v>10000</v>
      </c>
      <c r="V316" s="10">
        <v>0</v>
      </c>
      <c r="W316" s="10">
        <v>10000</v>
      </c>
      <c r="X316" s="10">
        <v>0</v>
      </c>
      <c r="Y316" s="10">
        <v>0</v>
      </c>
      <c r="Z316" s="9" t="s">
        <v>85</v>
      </c>
      <c r="AA316" s="8">
        <v>11315.7</v>
      </c>
      <c r="AB316" s="8">
        <v>0</v>
      </c>
      <c r="AC316" s="8">
        <v>11315.7</v>
      </c>
      <c r="AD316" s="8">
        <v>0</v>
      </c>
      <c r="AE316" s="8">
        <v>0</v>
      </c>
      <c r="AF316" s="8">
        <v>0</v>
      </c>
      <c r="AG316" s="1" t="s">
        <v>122</v>
      </c>
      <c r="AH316" s="1" t="s">
        <v>77</v>
      </c>
      <c r="AI316" s="1">
        <v>1</v>
      </c>
      <c r="AJ316" s="3">
        <v>45777</v>
      </c>
      <c r="AK316" s="3">
        <v>0</v>
      </c>
      <c r="AL316" s="3">
        <v>0</v>
      </c>
      <c r="AM316" s="3">
        <v>0</v>
      </c>
      <c r="AN316" s="3">
        <v>0</v>
      </c>
      <c r="AO316" s="3">
        <v>45776</v>
      </c>
      <c r="AP316" s="3">
        <v>45772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105</v>
      </c>
      <c r="BD316" s="56">
        <v>913.67990999999995</v>
      </c>
    </row>
    <row r="317" spans="1:56" ht="28.5" customHeight="1" x14ac:dyDescent="0.45">
      <c r="A317" s="3" t="s">
        <v>146</v>
      </c>
      <c r="B317" s="14" t="s">
        <v>146</v>
      </c>
      <c r="C317" s="9" t="s">
        <v>153</v>
      </c>
      <c r="D317" s="13" t="s">
        <v>59</v>
      </c>
      <c r="E317" s="9">
        <v>26</v>
      </c>
      <c r="F317" s="9">
        <v>42</v>
      </c>
      <c r="G317" s="9" t="s">
        <v>60</v>
      </c>
      <c r="H317" s="9">
        <v>0</v>
      </c>
      <c r="I317" s="9">
        <v>100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71</v>
      </c>
      <c r="T317" s="12" t="s">
        <v>63</v>
      </c>
      <c r="U317" s="11">
        <v>40000</v>
      </c>
      <c r="V317" s="10">
        <v>0</v>
      </c>
      <c r="W317" s="10">
        <v>40000</v>
      </c>
      <c r="X317" s="10">
        <v>0</v>
      </c>
      <c r="Y317" s="10">
        <v>0</v>
      </c>
      <c r="Z317" s="9" t="s">
        <v>85</v>
      </c>
      <c r="AA317" s="8">
        <v>48615.600000000006</v>
      </c>
      <c r="AB317" s="8">
        <v>0</v>
      </c>
      <c r="AC317" s="8">
        <v>48615.600000000006</v>
      </c>
      <c r="AD317" s="8">
        <v>0</v>
      </c>
      <c r="AE317" s="8">
        <v>0</v>
      </c>
      <c r="AF317" s="8">
        <v>0</v>
      </c>
      <c r="AG317" s="1" t="s">
        <v>123</v>
      </c>
      <c r="AH317" s="1" t="s">
        <v>77</v>
      </c>
      <c r="AI317" s="1">
        <v>1</v>
      </c>
      <c r="AJ317" s="3" t="s">
        <v>63</v>
      </c>
      <c r="AK317" s="3">
        <v>0</v>
      </c>
      <c r="AL317" s="3">
        <v>0</v>
      </c>
      <c r="AM317" s="3">
        <v>0</v>
      </c>
      <c r="AN317" s="3">
        <v>0</v>
      </c>
      <c r="AO317" s="3" t="e">
        <v>#VALUE!</v>
      </c>
      <c r="AP317" s="3" t="e">
        <v>#VALUE!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105</v>
      </c>
      <c r="BD317" s="56">
        <v>3925.4396133333335</v>
      </c>
    </row>
    <row r="318" spans="1:56" ht="28.5" customHeight="1" x14ac:dyDescent="0.45">
      <c r="A318" s="3" t="s">
        <v>146</v>
      </c>
      <c r="B318" s="14" t="s">
        <v>146</v>
      </c>
      <c r="C318" s="9" t="s">
        <v>206</v>
      </c>
      <c r="D318" s="13" t="s">
        <v>61</v>
      </c>
      <c r="E318" s="9">
        <v>26</v>
      </c>
      <c r="F318" s="9">
        <v>41</v>
      </c>
      <c r="G318" s="9" t="s">
        <v>60</v>
      </c>
      <c r="H318" s="9">
        <v>0</v>
      </c>
      <c r="I318" s="9">
        <v>97</v>
      </c>
      <c r="J318" s="9" t="s">
        <v>57</v>
      </c>
      <c r="K318" s="9">
        <v>5</v>
      </c>
      <c r="L318" s="9" t="s">
        <v>92</v>
      </c>
      <c r="M318" s="10">
        <v>27</v>
      </c>
      <c r="N318" s="9">
        <v>43</v>
      </c>
      <c r="O318" s="9">
        <v>40</v>
      </c>
      <c r="P318" s="10">
        <v>286.42936262399996</v>
      </c>
      <c r="Q318" s="10">
        <v>0</v>
      </c>
      <c r="R318" s="10">
        <v>286.42936262399996</v>
      </c>
      <c r="S318" s="9" t="s">
        <v>218</v>
      </c>
      <c r="T318" s="12" t="s">
        <v>63</v>
      </c>
      <c r="U318" s="11">
        <v>10000</v>
      </c>
      <c r="V318" s="10">
        <v>0</v>
      </c>
      <c r="W318" s="10">
        <v>10000</v>
      </c>
      <c r="X318" s="10">
        <v>0</v>
      </c>
      <c r="Y318" s="10">
        <v>10500</v>
      </c>
      <c r="Z318" s="9" t="s">
        <v>85</v>
      </c>
      <c r="AA318" s="8">
        <v>11874.499999999998</v>
      </c>
      <c r="AB318" s="8">
        <v>0</v>
      </c>
      <c r="AC318" s="8">
        <v>11874.499999999998</v>
      </c>
      <c r="AD318" s="8">
        <v>0</v>
      </c>
      <c r="AE318" s="8">
        <v>0</v>
      </c>
      <c r="AF318" s="8">
        <v>0</v>
      </c>
      <c r="AG318" s="1" t="s">
        <v>123</v>
      </c>
      <c r="AH318" s="1" t="s">
        <v>72</v>
      </c>
      <c r="AI318" s="1">
        <v>3</v>
      </c>
      <c r="AJ318" s="3" t="s">
        <v>63</v>
      </c>
      <c r="AK318" s="3">
        <v>0</v>
      </c>
      <c r="AL318" s="3" t="e">
        <v>#VALUE!</v>
      </c>
      <c r="AM318" s="3" t="e">
        <v>#VALUE!</v>
      </c>
      <c r="AN318" s="3" t="e">
        <v>#VALUE!</v>
      </c>
      <c r="AO318" s="3" t="e">
        <v>#VALUE!</v>
      </c>
      <c r="AP318" s="3" t="e">
        <v>#VALUE!</v>
      </c>
      <c r="AQ318" s="3" t="e">
        <v>#VALUE!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65</v>
      </c>
      <c r="AY318" s="2">
        <v>0</v>
      </c>
      <c r="AZ318" s="2">
        <v>0</v>
      </c>
      <c r="BA318" s="2">
        <v>0</v>
      </c>
      <c r="BB318" s="2">
        <v>0</v>
      </c>
      <c r="BC318" s="1" t="s">
        <v>105</v>
      </c>
      <c r="BD318" s="56">
        <v>958.79990555555537</v>
      </c>
    </row>
    <row r="319" spans="1:56" ht="28.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26</v>
      </c>
      <c r="F319" s="9">
        <v>43</v>
      </c>
      <c r="G319" s="9" t="s">
        <v>60</v>
      </c>
      <c r="H319" s="9">
        <v>0</v>
      </c>
      <c r="I319" s="9">
        <v>102</v>
      </c>
      <c r="J319" s="9" t="s">
        <v>57</v>
      </c>
      <c r="K319" s="9">
        <v>5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85</v>
      </c>
      <c r="AA319" s="8">
        <v>71805.8</v>
      </c>
      <c r="AB319" s="8">
        <v>0</v>
      </c>
      <c r="AC319" s="8">
        <v>71805.8</v>
      </c>
      <c r="AD319" s="8">
        <v>0</v>
      </c>
      <c r="AE319" s="8">
        <v>0</v>
      </c>
      <c r="AF319" s="8" t="s">
        <v>58</v>
      </c>
      <c r="AG319" s="1" t="s">
        <v>123</v>
      </c>
      <c r="AH319" s="1">
        <v>0</v>
      </c>
      <c r="AI319" s="1" t="s">
        <v>15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105</v>
      </c>
      <c r="BD319" s="56">
        <v>0</v>
      </c>
    </row>
    <row r="320" spans="1:56" ht="28.5" customHeight="1" x14ac:dyDescent="0.45">
      <c r="A320" s="3">
        <v>45730</v>
      </c>
      <c r="B320" s="14" t="s">
        <v>629</v>
      </c>
      <c r="C320" s="9" t="s">
        <v>227</v>
      </c>
      <c r="D320" s="13" t="s">
        <v>560</v>
      </c>
      <c r="E320" s="9">
        <v>26</v>
      </c>
      <c r="F320" s="9">
        <v>43</v>
      </c>
      <c r="G320" s="9" t="s">
        <v>60</v>
      </c>
      <c r="H320" s="9" t="s">
        <v>66</v>
      </c>
      <c r="I320" s="9">
        <v>140</v>
      </c>
      <c r="J320" s="9" t="s">
        <v>57</v>
      </c>
      <c r="K320" s="9">
        <v>5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213</v>
      </c>
      <c r="T320" s="12">
        <v>45737</v>
      </c>
      <c r="U320" s="11">
        <v>10000</v>
      </c>
      <c r="V320" s="10">
        <v>0</v>
      </c>
      <c r="W320" s="10">
        <v>10000</v>
      </c>
      <c r="X320" s="10">
        <v>0</v>
      </c>
      <c r="Y320" s="10">
        <v>10500</v>
      </c>
      <c r="Z320" s="9" t="s">
        <v>165</v>
      </c>
      <c r="AA320" s="8">
        <v>12433.3</v>
      </c>
      <c r="AB320" s="8">
        <v>12433.3</v>
      </c>
      <c r="AC320" s="8">
        <v>0</v>
      </c>
      <c r="AD320" s="8">
        <v>12433.3</v>
      </c>
      <c r="AE320" s="8">
        <v>0</v>
      </c>
      <c r="AF320" s="8">
        <v>0</v>
      </c>
      <c r="AG320" s="1" t="s">
        <v>122</v>
      </c>
      <c r="AH320" s="1" t="s">
        <v>68</v>
      </c>
      <c r="AI320" s="1">
        <v>4</v>
      </c>
      <c r="AJ320" s="3">
        <v>45737</v>
      </c>
      <c r="AK320" s="3">
        <v>45733</v>
      </c>
      <c r="AL320" s="3">
        <v>45727</v>
      </c>
      <c r="AM320" s="3">
        <v>45734</v>
      </c>
      <c r="AN320" s="3">
        <v>45735</v>
      </c>
      <c r="AO320" s="3">
        <v>45735</v>
      </c>
      <c r="AP320" s="3">
        <v>45732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106</v>
      </c>
      <c r="BD320" s="56">
        <v>0</v>
      </c>
    </row>
    <row r="321" spans="1:56" ht="28.5" customHeight="1" x14ac:dyDescent="0.45">
      <c r="A321" s="3" t="s">
        <v>146</v>
      </c>
      <c r="B321" s="14" t="s">
        <v>146</v>
      </c>
      <c r="C321" s="9" t="s">
        <v>227</v>
      </c>
      <c r="D321" s="13" t="s">
        <v>560</v>
      </c>
      <c r="E321" s="9">
        <v>26</v>
      </c>
      <c r="F321" s="9">
        <v>43</v>
      </c>
      <c r="G321" s="9" t="s">
        <v>60</v>
      </c>
      <c r="H321" s="9" t="s">
        <v>66</v>
      </c>
      <c r="I321" s="9">
        <v>140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213</v>
      </c>
      <c r="T321" s="12">
        <v>45751</v>
      </c>
      <c r="U321" s="11">
        <v>15000</v>
      </c>
      <c r="V321" s="10">
        <v>0</v>
      </c>
      <c r="W321" s="10">
        <v>15000</v>
      </c>
      <c r="X321" s="10">
        <v>0</v>
      </c>
      <c r="Y321" s="10">
        <v>15750</v>
      </c>
      <c r="Z321" s="9" t="s">
        <v>165</v>
      </c>
      <c r="AA321" s="8">
        <v>18649.949999999997</v>
      </c>
      <c r="AB321" s="8">
        <v>3900</v>
      </c>
      <c r="AC321" s="8">
        <v>14749.949999999997</v>
      </c>
      <c r="AD321" s="8">
        <v>0</v>
      </c>
      <c r="AE321" s="8">
        <v>18649.949999999997</v>
      </c>
      <c r="AF321" s="8">
        <v>0</v>
      </c>
      <c r="AG321" s="1" t="s">
        <v>122</v>
      </c>
      <c r="AH321" s="1" t="s">
        <v>68</v>
      </c>
      <c r="AI321" s="1">
        <v>4</v>
      </c>
      <c r="AJ321" s="3">
        <v>45751</v>
      </c>
      <c r="AK321" s="3">
        <v>45747</v>
      </c>
      <c r="AL321" s="3">
        <v>45741</v>
      </c>
      <c r="AM321" s="3">
        <v>45748</v>
      </c>
      <c r="AN321" s="3">
        <v>45749</v>
      </c>
      <c r="AO321" s="3">
        <v>45749</v>
      </c>
      <c r="AP321" s="3">
        <v>45746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65</v>
      </c>
      <c r="AY321" s="2">
        <v>0</v>
      </c>
      <c r="AZ321" s="2">
        <v>0</v>
      </c>
      <c r="BA321" s="2">
        <v>0</v>
      </c>
      <c r="BB321" s="2">
        <v>0</v>
      </c>
      <c r="BC321" s="1" t="s">
        <v>106</v>
      </c>
      <c r="BD321" s="56">
        <v>1325.201063333333</v>
      </c>
    </row>
    <row r="322" spans="1:56" ht="28.5" customHeight="1" x14ac:dyDescent="0.45">
      <c r="A322" s="3" t="s">
        <v>146</v>
      </c>
      <c r="B322" s="14" t="s">
        <v>146</v>
      </c>
      <c r="C322" s="9" t="s">
        <v>227</v>
      </c>
      <c r="D322" s="13" t="s">
        <v>560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140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213</v>
      </c>
      <c r="T322" s="12">
        <v>45754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165</v>
      </c>
      <c r="AA322" s="8">
        <v>12433.3</v>
      </c>
      <c r="AB322" s="8">
        <v>0</v>
      </c>
      <c r="AC322" s="8">
        <v>12433.3</v>
      </c>
      <c r="AD322" s="8">
        <v>0</v>
      </c>
      <c r="AE322" s="8">
        <v>12433.3</v>
      </c>
      <c r="AF322" s="8">
        <v>0</v>
      </c>
      <c r="AG322" s="1" t="s">
        <v>122</v>
      </c>
      <c r="AH322" s="1" t="s">
        <v>68</v>
      </c>
      <c r="AI322" s="1">
        <v>4</v>
      </c>
      <c r="AJ322" s="3">
        <v>45754</v>
      </c>
      <c r="AK322" s="3">
        <v>45750</v>
      </c>
      <c r="AL322" s="3">
        <v>45744</v>
      </c>
      <c r="AM322" s="3">
        <v>45751</v>
      </c>
      <c r="AN322" s="3">
        <v>45752</v>
      </c>
      <c r="AO322" s="3">
        <v>45752</v>
      </c>
      <c r="AP322" s="3">
        <v>45749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106</v>
      </c>
      <c r="BD322" s="56">
        <v>1117.0629311111109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100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165</v>
      </c>
      <c r="AA323" s="8">
        <v>43516.549999999996</v>
      </c>
      <c r="AB323" s="8">
        <v>16333.3</v>
      </c>
      <c r="AC323" s="8">
        <v>27183.249999999996</v>
      </c>
      <c r="AD323" s="8">
        <v>12433.3</v>
      </c>
      <c r="AE323" s="8">
        <v>31083.249999999996</v>
      </c>
      <c r="AF323" s="8" t="s">
        <v>58</v>
      </c>
      <c r="AG323" s="1" t="s">
        <v>125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106</v>
      </c>
      <c r="BD323" s="56">
        <v>0</v>
      </c>
    </row>
    <row r="324" spans="1:56" ht="28.5" customHeight="1" x14ac:dyDescent="0.45">
      <c r="A324" s="3" t="s">
        <v>146</v>
      </c>
      <c r="B324" s="14" t="s">
        <v>146</v>
      </c>
      <c r="C324" s="9" t="s">
        <v>113</v>
      </c>
      <c r="D324" s="13" t="s">
        <v>59</v>
      </c>
      <c r="E324" s="9">
        <v>26</v>
      </c>
      <c r="F324" s="9">
        <v>43</v>
      </c>
      <c r="G324" s="9" t="s">
        <v>60</v>
      </c>
      <c r="H324" s="9">
        <v>0</v>
      </c>
      <c r="I324" s="9">
        <v>116</v>
      </c>
      <c r="J324" s="9" t="s">
        <v>57</v>
      </c>
      <c r="K324" s="9">
        <v>5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114</v>
      </c>
      <c r="T324" s="12">
        <v>45777</v>
      </c>
      <c r="U324" s="11">
        <v>10000</v>
      </c>
      <c r="V324" s="10">
        <v>0</v>
      </c>
      <c r="W324" s="10">
        <v>10000</v>
      </c>
      <c r="X324" s="10">
        <v>0</v>
      </c>
      <c r="Y324" s="10">
        <v>0</v>
      </c>
      <c r="Z324" s="9" t="s">
        <v>255</v>
      </c>
      <c r="AA324" s="8">
        <v>12433.3</v>
      </c>
      <c r="AB324" s="8">
        <v>8278</v>
      </c>
      <c r="AC324" s="8">
        <v>4155.2999999999993</v>
      </c>
      <c r="AD324" s="8">
        <v>0</v>
      </c>
      <c r="AE324" s="8">
        <v>0</v>
      </c>
      <c r="AF324" s="8">
        <v>0</v>
      </c>
      <c r="AG324" s="1" t="s">
        <v>124</v>
      </c>
      <c r="AH324" s="1" t="s">
        <v>77</v>
      </c>
      <c r="AI324" s="1">
        <v>1</v>
      </c>
      <c r="AJ324" s="3">
        <v>45777</v>
      </c>
      <c r="AK324" s="3">
        <v>0</v>
      </c>
      <c r="AL324" s="3">
        <v>0</v>
      </c>
      <c r="AM324" s="3">
        <v>0</v>
      </c>
      <c r="AN324" s="3">
        <v>0</v>
      </c>
      <c r="AO324" s="3">
        <v>45776</v>
      </c>
      <c r="AP324" s="3">
        <v>45772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104</v>
      </c>
      <c r="BD324" s="56">
        <v>412.94448</v>
      </c>
    </row>
    <row r="325" spans="1:56" ht="28.5" customHeight="1" x14ac:dyDescent="0.45">
      <c r="A325" s="3" t="s">
        <v>146</v>
      </c>
      <c r="B325" s="14" t="s">
        <v>146</v>
      </c>
      <c r="C325" s="9" t="s">
        <v>113</v>
      </c>
      <c r="D325" s="13" t="s">
        <v>59</v>
      </c>
      <c r="E325" s="9">
        <v>26</v>
      </c>
      <c r="F325" s="9">
        <v>43</v>
      </c>
      <c r="G325" s="9" t="s">
        <v>60</v>
      </c>
      <c r="H325" s="9">
        <v>0</v>
      </c>
      <c r="I325" s="9">
        <v>116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114</v>
      </c>
      <c r="T325" s="12" t="s">
        <v>63</v>
      </c>
      <c r="U325" s="11">
        <v>20000</v>
      </c>
      <c r="V325" s="10">
        <v>0</v>
      </c>
      <c r="W325" s="10">
        <v>20000</v>
      </c>
      <c r="X325" s="10">
        <v>0</v>
      </c>
      <c r="Y325" s="10">
        <v>0</v>
      </c>
      <c r="Z325" s="9" t="s">
        <v>255</v>
      </c>
      <c r="AA325" s="8">
        <v>24866.6</v>
      </c>
      <c r="AB325" s="8">
        <v>0</v>
      </c>
      <c r="AC325" s="8">
        <v>24866.6</v>
      </c>
      <c r="AD325" s="8">
        <v>0</v>
      </c>
      <c r="AE325" s="8">
        <v>0</v>
      </c>
      <c r="AF325" s="8">
        <v>0</v>
      </c>
      <c r="AG325" s="1" t="s">
        <v>123</v>
      </c>
      <c r="AH325" s="1" t="s">
        <v>77</v>
      </c>
      <c r="AI325" s="1">
        <v>1</v>
      </c>
      <c r="AJ325" s="3" t="s">
        <v>63</v>
      </c>
      <c r="AK325" s="3">
        <v>0</v>
      </c>
      <c r="AL325" s="3">
        <v>0</v>
      </c>
      <c r="AM325" s="3">
        <v>0</v>
      </c>
      <c r="AN325" s="3">
        <v>0</v>
      </c>
      <c r="AO325" s="3" t="e">
        <v>#VALUE!</v>
      </c>
      <c r="AP325" s="3" t="e">
        <v>#VALUE!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104</v>
      </c>
      <c r="BD325" s="56">
        <v>2471.1874488888889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116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255</v>
      </c>
      <c r="AA326" s="8">
        <v>37299.899999999994</v>
      </c>
      <c r="AB326" s="8">
        <v>8278</v>
      </c>
      <c r="AC326" s="8">
        <v>29021.899999999998</v>
      </c>
      <c r="AD326" s="8">
        <v>0</v>
      </c>
      <c r="AE326" s="8">
        <v>0</v>
      </c>
      <c r="AF326" s="8" t="s">
        <v>58</v>
      </c>
      <c r="AG326" s="1" t="s">
        <v>123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256</v>
      </c>
      <c r="BD326" s="56">
        <v>0</v>
      </c>
    </row>
    <row r="327" spans="1:56" ht="28.5" customHeight="1" x14ac:dyDescent="0.45">
      <c r="A327" s="3">
        <v>45723</v>
      </c>
      <c r="B327" s="14" t="s">
        <v>538</v>
      </c>
      <c r="C327" s="9" t="s">
        <v>113</v>
      </c>
      <c r="D327" s="13" t="s">
        <v>159</v>
      </c>
      <c r="E327" s="9">
        <v>26</v>
      </c>
      <c r="F327" s="9">
        <v>43</v>
      </c>
      <c r="G327" s="9" t="s">
        <v>60</v>
      </c>
      <c r="H327" s="9" t="s">
        <v>66</v>
      </c>
      <c r="I327" s="9">
        <v>150</v>
      </c>
      <c r="J327" s="9" t="s">
        <v>57</v>
      </c>
      <c r="K327" s="9">
        <v>5</v>
      </c>
      <c r="L327" s="9" t="s">
        <v>92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114</v>
      </c>
      <c r="T327" s="12">
        <v>45733</v>
      </c>
      <c r="U327" s="11">
        <v>15000</v>
      </c>
      <c r="V327" s="10">
        <v>0</v>
      </c>
      <c r="W327" s="10">
        <v>15000</v>
      </c>
      <c r="X327" s="10">
        <v>19680</v>
      </c>
      <c r="Y327" s="10">
        <v>0</v>
      </c>
      <c r="Z327" s="9" t="s">
        <v>89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 t="s">
        <v>315</v>
      </c>
      <c r="AG327" s="1" t="s">
        <v>123</v>
      </c>
      <c r="AH327" s="1" t="s">
        <v>68</v>
      </c>
      <c r="AI327" s="1">
        <v>4</v>
      </c>
      <c r="AJ327" s="3">
        <v>45733</v>
      </c>
      <c r="AK327" s="3">
        <v>45729</v>
      </c>
      <c r="AL327" s="3">
        <v>45723</v>
      </c>
      <c r="AM327" s="3">
        <v>45730</v>
      </c>
      <c r="AN327" s="3">
        <v>45731</v>
      </c>
      <c r="AO327" s="3">
        <v>45731</v>
      </c>
      <c r="AP327" s="3">
        <v>45728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107</v>
      </c>
      <c r="BD327" s="56">
        <v>0</v>
      </c>
    </row>
    <row r="328" spans="1:56" ht="28.5" customHeight="1" x14ac:dyDescent="0.45">
      <c r="A328" s="3">
        <v>45723</v>
      </c>
      <c r="B328" s="14" t="s">
        <v>538</v>
      </c>
      <c r="C328" s="9" t="s">
        <v>113</v>
      </c>
      <c r="D328" s="13" t="s">
        <v>159</v>
      </c>
      <c r="E328" s="9">
        <v>26</v>
      </c>
      <c r="F328" s="9">
        <v>43</v>
      </c>
      <c r="G328" s="9" t="s">
        <v>60</v>
      </c>
      <c r="H328" s="9" t="s">
        <v>66</v>
      </c>
      <c r="I328" s="9">
        <v>150</v>
      </c>
      <c r="J328" s="9" t="s">
        <v>57</v>
      </c>
      <c r="K328" s="9">
        <v>5</v>
      </c>
      <c r="L328" s="9" t="s">
        <v>92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114</v>
      </c>
      <c r="T328" s="12">
        <v>45735</v>
      </c>
      <c r="U328" s="11">
        <v>15000</v>
      </c>
      <c r="V328" s="10">
        <v>0</v>
      </c>
      <c r="W328" s="10">
        <v>15000</v>
      </c>
      <c r="X328" s="10">
        <v>0</v>
      </c>
      <c r="Y328" s="10">
        <v>15750</v>
      </c>
      <c r="Z328" s="9" t="s">
        <v>89</v>
      </c>
      <c r="AA328" s="8">
        <v>18649.949999999997</v>
      </c>
      <c r="AB328" s="8">
        <v>10874</v>
      </c>
      <c r="AC328" s="8">
        <v>7775.9499999999971</v>
      </c>
      <c r="AD328" s="8">
        <v>0</v>
      </c>
      <c r="AE328" s="8">
        <v>18649.949999999997</v>
      </c>
      <c r="AF328" s="8" t="s">
        <v>315</v>
      </c>
      <c r="AG328" s="1" t="s">
        <v>125</v>
      </c>
      <c r="AH328" s="1" t="s">
        <v>68</v>
      </c>
      <c r="AI328" s="1">
        <v>4</v>
      </c>
      <c r="AJ328" s="3">
        <v>45735</v>
      </c>
      <c r="AK328" s="3">
        <v>45731</v>
      </c>
      <c r="AL328" s="3">
        <v>45725</v>
      </c>
      <c r="AM328" s="3">
        <v>45732</v>
      </c>
      <c r="AN328" s="3">
        <v>45733</v>
      </c>
      <c r="AO328" s="3">
        <v>45733</v>
      </c>
      <c r="AP328" s="3">
        <v>45730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107</v>
      </c>
      <c r="BD328" s="56">
        <v>801.95964333333313</v>
      </c>
    </row>
    <row r="329" spans="1:56" ht="28.5" customHeight="1" x14ac:dyDescent="0.45">
      <c r="A329" s="3">
        <v>45723</v>
      </c>
      <c r="B329" s="14" t="s">
        <v>539</v>
      </c>
      <c r="C329" s="9" t="s">
        <v>113</v>
      </c>
      <c r="D329" s="13" t="s">
        <v>159</v>
      </c>
      <c r="E329" s="9">
        <v>26</v>
      </c>
      <c r="F329" s="9">
        <v>43</v>
      </c>
      <c r="G329" s="9" t="s">
        <v>60</v>
      </c>
      <c r="H329" s="9" t="s">
        <v>66</v>
      </c>
      <c r="I329" s="9">
        <v>150</v>
      </c>
      <c r="J329" s="9" t="s">
        <v>57</v>
      </c>
      <c r="K329" s="9">
        <v>5</v>
      </c>
      <c r="L329" s="9" t="s">
        <v>92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114</v>
      </c>
      <c r="T329" s="12">
        <v>45741</v>
      </c>
      <c r="U329" s="11">
        <v>30000</v>
      </c>
      <c r="V329" s="10">
        <v>0</v>
      </c>
      <c r="W329" s="10">
        <v>30000</v>
      </c>
      <c r="X329" s="10">
        <v>0</v>
      </c>
      <c r="Y329" s="10">
        <v>31500</v>
      </c>
      <c r="Z329" s="9" t="s">
        <v>89</v>
      </c>
      <c r="AA329" s="8">
        <v>37299.899999999994</v>
      </c>
      <c r="AB329" s="8">
        <v>0</v>
      </c>
      <c r="AC329" s="8">
        <v>37299.899999999994</v>
      </c>
      <c r="AD329" s="8">
        <v>0</v>
      </c>
      <c r="AE329" s="8">
        <v>37299.899999999994</v>
      </c>
      <c r="AF329" s="8" t="s">
        <v>315</v>
      </c>
      <c r="AG329" s="1" t="s">
        <v>125</v>
      </c>
      <c r="AH329" s="1" t="s">
        <v>68</v>
      </c>
      <c r="AI329" s="1">
        <v>4</v>
      </c>
      <c r="AJ329" s="3">
        <v>45741</v>
      </c>
      <c r="AK329" s="3">
        <v>45737</v>
      </c>
      <c r="AL329" s="3">
        <v>45731</v>
      </c>
      <c r="AM329" s="3">
        <v>45738</v>
      </c>
      <c r="AN329" s="3">
        <v>45739</v>
      </c>
      <c r="AO329" s="3">
        <v>45739</v>
      </c>
      <c r="AP329" s="3">
        <v>45736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107</v>
      </c>
      <c r="BD329" s="56">
        <v>3846.8630200000002</v>
      </c>
    </row>
    <row r="330" spans="1:56" ht="28.5" customHeight="1" x14ac:dyDescent="0.45">
      <c r="A330" s="3">
        <v>45731</v>
      </c>
      <c r="B330" s="14" t="s">
        <v>630</v>
      </c>
      <c r="C330" s="9" t="s">
        <v>113</v>
      </c>
      <c r="D330" s="13" t="s">
        <v>300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92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114</v>
      </c>
      <c r="T330" s="12">
        <v>45744</v>
      </c>
      <c r="U330" s="11">
        <v>10000</v>
      </c>
      <c r="V330" s="10">
        <v>0</v>
      </c>
      <c r="W330" s="10">
        <v>10000</v>
      </c>
      <c r="X330" s="10">
        <v>0</v>
      </c>
      <c r="Y330" s="10">
        <v>10500</v>
      </c>
      <c r="Z330" s="9" t="s">
        <v>89</v>
      </c>
      <c r="AA330" s="8">
        <v>12433.3</v>
      </c>
      <c r="AB330" s="8">
        <v>0</v>
      </c>
      <c r="AC330" s="8">
        <v>12433.3</v>
      </c>
      <c r="AD330" s="8">
        <v>0</v>
      </c>
      <c r="AE330" s="8">
        <v>12433.3</v>
      </c>
      <c r="AF330" s="8" t="s">
        <v>315</v>
      </c>
      <c r="AG330" s="1" t="s">
        <v>123</v>
      </c>
      <c r="AH330" s="1" t="s">
        <v>68</v>
      </c>
      <c r="AI330" s="1">
        <v>4</v>
      </c>
      <c r="AJ330" s="3">
        <v>45744</v>
      </c>
      <c r="AK330" s="3">
        <v>45740</v>
      </c>
      <c r="AL330" s="3">
        <v>45734</v>
      </c>
      <c r="AM330" s="3">
        <v>45741</v>
      </c>
      <c r="AN330" s="3">
        <v>45742</v>
      </c>
      <c r="AO330" s="3">
        <v>45742</v>
      </c>
      <c r="AP330" s="3">
        <v>45739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107</v>
      </c>
      <c r="BD330" s="56">
        <v>1282.2876733333333</v>
      </c>
    </row>
    <row r="331" spans="1:56" ht="28.5" customHeight="1" x14ac:dyDescent="0.45">
      <c r="A331" s="3">
        <v>45731</v>
      </c>
      <c r="B331" s="14" t="s">
        <v>138</v>
      </c>
      <c r="C331" s="9" t="s">
        <v>113</v>
      </c>
      <c r="D331" s="13" t="s">
        <v>59</v>
      </c>
      <c r="E331" s="9">
        <v>26</v>
      </c>
      <c r="F331" s="9">
        <v>43</v>
      </c>
      <c r="G331" s="9" t="s">
        <v>60</v>
      </c>
      <c r="H331" s="9" t="s">
        <v>66</v>
      </c>
      <c r="I331" s="9">
        <v>150</v>
      </c>
      <c r="J331" s="9" t="s">
        <v>57</v>
      </c>
      <c r="K331" s="9">
        <v>5</v>
      </c>
      <c r="L331" s="9" t="s">
        <v>93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114</v>
      </c>
      <c r="T331" s="12">
        <v>45744</v>
      </c>
      <c r="U331" s="11">
        <v>10000</v>
      </c>
      <c r="V331" s="10">
        <v>0</v>
      </c>
      <c r="W331" s="10">
        <v>10000</v>
      </c>
      <c r="X331" s="10">
        <v>0</v>
      </c>
      <c r="Y331" s="10">
        <v>0</v>
      </c>
      <c r="Z331" s="9" t="s">
        <v>89</v>
      </c>
      <c r="AA331" s="8">
        <v>12433.3</v>
      </c>
      <c r="AB331" s="8">
        <v>0</v>
      </c>
      <c r="AC331" s="8">
        <v>12433.3</v>
      </c>
      <c r="AD331" s="8">
        <v>0</v>
      </c>
      <c r="AE331" s="8">
        <v>12433.3</v>
      </c>
      <c r="AF331" s="8" t="s">
        <v>299</v>
      </c>
      <c r="AG331" s="1" t="s">
        <v>123</v>
      </c>
      <c r="AH331" s="1" t="s">
        <v>163</v>
      </c>
      <c r="AI331" s="1">
        <v>2</v>
      </c>
      <c r="AJ331" s="3">
        <v>45744</v>
      </c>
      <c r="AK331" s="3">
        <v>45742</v>
      </c>
      <c r="AL331" s="3">
        <v>0</v>
      </c>
      <c r="AM331" s="3">
        <v>0</v>
      </c>
      <c r="AN331" s="3">
        <v>0</v>
      </c>
      <c r="AO331" s="3">
        <v>45743</v>
      </c>
      <c r="AP331" s="3">
        <v>45739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483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 t="s">
        <v>107</v>
      </c>
      <c r="BD331" s="56">
        <v>1282.2876733333333</v>
      </c>
    </row>
    <row r="332" spans="1:56" ht="28.5" customHeight="1" x14ac:dyDescent="0.45">
      <c r="A332" s="3">
        <v>45731</v>
      </c>
      <c r="B332" s="14" t="s">
        <v>138</v>
      </c>
      <c r="C332" s="9" t="s">
        <v>113</v>
      </c>
      <c r="D332" s="13" t="s">
        <v>59</v>
      </c>
      <c r="E332" s="9">
        <v>26</v>
      </c>
      <c r="F332" s="9">
        <v>43</v>
      </c>
      <c r="G332" s="9" t="s">
        <v>60</v>
      </c>
      <c r="H332" s="9" t="s">
        <v>66</v>
      </c>
      <c r="I332" s="9">
        <v>150</v>
      </c>
      <c r="J332" s="9" t="s">
        <v>57</v>
      </c>
      <c r="K332" s="9">
        <v>5</v>
      </c>
      <c r="L332" s="9" t="s">
        <v>93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114</v>
      </c>
      <c r="T332" s="12">
        <v>45747</v>
      </c>
      <c r="U332" s="11">
        <v>20000</v>
      </c>
      <c r="V332" s="10">
        <v>0</v>
      </c>
      <c r="W332" s="10">
        <v>20000</v>
      </c>
      <c r="X332" s="10">
        <v>0</v>
      </c>
      <c r="Y332" s="10">
        <v>0</v>
      </c>
      <c r="Z332" s="9" t="s">
        <v>89</v>
      </c>
      <c r="AA332" s="8">
        <v>24866.6</v>
      </c>
      <c r="AB332" s="8">
        <v>0</v>
      </c>
      <c r="AC332" s="8">
        <v>24866.6</v>
      </c>
      <c r="AD332" s="8">
        <v>0</v>
      </c>
      <c r="AE332" s="8">
        <v>24866.6</v>
      </c>
      <c r="AF332" s="8" t="s">
        <v>299</v>
      </c>
      <c r="AG332" s="1" t="s">
        <v>123</v>
      </c>
      <c r="AH332" s="1" t="s">
        <v>163</v>
      </c>
      <c r="AI332" s="1">
        <v>2</v>
      </c>
      <c r="AJ332" s="3">
        <v>45747</v>
      </c>
      <c r="AK332" s="3">
        <v>45745</v>
      </c>
      <c r="AL332" s="3">
        <v>0</v>
      </c>
      <c r="AM332" s="3">
        <v>0</v>
      </c>
      <c r="AN332" s="3">
        <v>0</v>
      </c>
      <c r="AO332" s="3">
        <v>45746</v>
      </c>
      <c r="AP332" s="3">
        <v>45742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483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 t="s">
        <v>107</v>
      </c>
      <c r="BD332" s="56">
        <v>2564.5753466666665</v>
      </c>
    </row>
    <row r="333" spans="1:56" ht="28.5" customHeight="1" x14ac:dyDescent="0.45">
      <c r="A333" s="3">
        <v>45723</v>
      </c>
      <c r="B333" s="14" t="s">
        <v>540</v>
      </c>
      <c r="C333" s="9" t="s">
        <v>113</v>
      </c>
      <c r="D333" s="13" t="s">
        <v>159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92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114</v>
      </c>
      <c r="T333" s="12">
        <v>45754</v>
      </c>
      <c r="U333" s="11">
        <v>30000</v>
      </c>
      <c r="V333" s="10">
        <v>0</v>
      </c>
      <c r="W333" s="10">
        <v>30000</v>
      </c>
      <c r="X333" s="10">
        <v>0</v>
      </c>
      <c r="Y333" s="10">
        <v>31500</v>
      </c>
      <c r="Z333" s="9" t="s">
        <v>89</v>
      </c>
      <c r="AA333" s="8">
        <v>37299.899999999994</v>
      </c>
      <c r="AB333" s="8">
        <v>0</v>
      </c>
      <c r="AC333" s="8">
        <v>37299.899999999994</v>
      </c>
      <c r="AD333" s="8">
        <v>0</v>
      </c>
      <c r="AE333" s="8">
        <v>37299.899999999994</v>
      </c>
      <c r="AF333" s="8" t="s">
        <v>315</v>
      </c>
      <c r="AG333" s="1" t="s">
        <v>61</v>
      </c>
      <c r="AH333" s="1" t="s">
        <v>68</v>
      </c>
      <c r="AI333" s="1">
        <v>4</v>
      </c>
      <c r="AJ333" s="3">
        <v>45754</v>
      </c>
      <c r="AK333" s="3">
        <v>45750</v>
      </c>
      <c r="AL333" s="3">
        <v>45744</v>
      </c>
      <c r="AM333" s="3">
        <v>45751</v>
      </c>
      <c r="AN333" s="3">
        <v>45752</v>
      </c>
      <c r="AO333" s="3">
        <v>45752</v>
      </c>
      <c r="AP333" s="3">
        <v>45749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107</v>
      </c>
      <c r="BD333" s="56">
        <v>3846.8630200000002</v>
      </c>
    </row>
    <row r="334" spans="1:56" ht="28.5" customHeight="1" x14ac:dyDescent="0.45">
      <c r="A334" s="3">
        <v>45723</v>
      </c>
      <c r="B334" s="14" t="s">
        <v>541</v>
      </c>
      <c r="C334" s="9" t="s">
        <v>113</v>
      </c>
      <c r="D334" s="13" t="s">
        <v>159</v>
      </c>
      <c r="E334" s="9">
        <v>26</v>
      </c>
      <c r="F334" s="9">
        <v>43</v>
      </c>
      <c r="G334" s="9" t="s">
        <v>60</v>
      </c>
      <c r="H334" s="9" t="s">
        <v>66</v>
      </c>
      <c r="I334" s="9">
        <v>150</v>
      </c>
      <c r="J334" s="9" t="s">
        <v>57</v>
      </c>
      <c r="K334" s="9">
        <v>5</v>
      </c>
      <c r="L334" s="9" t="s">
        <v>92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114</v>
      </c>
      <c r="T334" s="12">
        <v>45757</v>
      </c>
      <c r="U334" s="11">
        <v>30000</v>
      </c>
      <c r="V334" s="10">
        <v>0</v>
      </c>
      <c r="W334" s="10">
        <v>30000</v>
      </c>
      <c r="X334" s="10">
        <v>0</v>
      </c>
      <c r="Y334" s="10">
        <v>31500</v>
      </c>
      <c r="Z334" s="9" t="s">
        <v>89</v>
      </c>
      <c r="AA334" s="8">
        <v>37299.899999999994</v>
      </c>
      <c r="AB334" s="8">
        <v>0</v>
      </c>
      <c r="AC334" s="8">
        <v>37299.899999999994</v>
      </c>
      <c r="AD334" s="8">
        <v>0</v>
      </c>
      <c r="AE334" s="8">
        <v>37299.899999999994</v>
      </c>
      <c r="AF334" s="8" t="s">
        <v>315</v>
      </c>
      <c r="AG334" s="1" t="s">
        <v>122</v>
      </c>
      <c r="AH334" s="1" t="s">
        <v>68</v>
      </c>
      <c r="AI334" s="1">
        <v>4</v>
      </c>
      <c r="AJ334" s="3">
        <v>45757</v>
      </c>
      <c r="AK334" s="3">
        <v>45753</v>
      </c>
      <c r="AL334" s="3">
        <v>45747</v>
      </c>
      <c r="AM334" s="3">
        <v>45754</v>
      </c>
      <c r="AN334" s="3">
        <v>45755</v>
      </c>
      <c r="AO334" s="3">
        <v>45755</v>
      </c>
      <c r="AP334" s="3">
        <v>45752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107</v>
      </c>
      <c r="BD334" s="56">
        <v>3846.8630200000002</v>
      </c>
    </row>
    <row r="335" spans="1:56" ht="28.5" customHeight="1" x14ac:dyDescent="0.45">
      <c r="A335" s="3">
        <v>45723</v>
      </c>
      <c r="B335" s="14" t="s">
        <v>542</v>
      </c>
      <c r="C335" s="9" t="s">
        <v>113</v>
      </c>
      <c r="D335" s="13" t="s">
        <v>159</v>
      </c>
      <c r="E335" s="9">
        <v>26</v>
      </c>
      <c r="F335" s="9">
        <v>43</v>
      </c>
      <c r="G335" s="9" t="s">
        <v>60</v>
      </c>
      <c r="H335" s="9" t="s">
        <v>66</v>
      </c>
      <c r="I335" s="9">
        <v>150</v>
      </c>
      <c r="J335" s="9" t="s">
        <v>57</v>
      </c>
      <c r="K335" s="9">
        <v>5</v>
      </c>
      <c r="L335" s="9" t="s">
        <v>93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114</v>
      </c>
      <c r="T335" s="12">
        <v>45772</v>
      </c>
      <c r="U335" s="11">
        <v>30000</v>
      </c>
      <c r="V335" s="10">
        <v>0</v>
      </c>
      <c r="W335" s="10">
        <v>30000</v>
      </c>
      <c r="X335" s="10">
        <v>0</v>
      </c>
      <c r="Y335" s="10">
        <v>31500</v>
      </c>
      <c r="Z335" s="9" t="s">
        <v>89</v>
      </c>
      <c r="AA335" s="8">
        <v>37299.899999999994</v>
      </c>
      <c r="AB335" s="8">
        <v>0</v>
      </c>
      <c r="AC335" s="8">
        <v>37299.899999999994</v>
      </c>
      <c r="AD335" s="8">
        <v>0</v>
      </c>
      <c r="AE335" s="8">
        <v>37299.899999999994</v>
      </c>
      <c r="AF335" s="8" t="s">
        <v>315</v>
      </c>
      <c r="AG335" s="1" t="s">
        <v>122</v>
      </c>
      <c r="AH335" s="1" t="s">
        <v>68</v>
      </c>
      <c r="AI335" s="1">
        <v>4</v>
      </c>
      <c r="AJ335" s="3">
        <v>45772</v>
      </c>
      <c r="AK335" s="3">
        <v>45768</v>
      </c>
      <c r="AL335" s="3">
        <v>45762</v>
      </c>
      <c r="AM335" s="3">
        <v>45769</v>
      </c>
      <c r="AN335" s="3">
        <v>45770</v>
      </c>
      <c r="AO335" s="3">
        <v>45770</v>
      </c>
      <c r="AP335" s="3">
        <v>45767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107</v>
      </c>
      <c r="BD335" s="56">
        <v>3846.8630200000002</v>
      </c>
    </row>
    <row r="336" spans="1:56" ht="28.5" customHeight="1" x14ac:dyDescent="0.45">
      <c r="A336" s="3" t="s">
        <v>146</v>
      </c>
      <c r="B336" s="14" t="s">
        <v>146</v>
      </c>
      <c r="C336" s="9" t="s">
        <v>113</v>
      </c>
      <c r="D336" s="13" t="s">
        <v>61</v>
      </c>
      <c r="E336" s="9">
        <v>26</v>
      </c>
      <c r="F336" s="9">
        <v>43</v>
      </c>
      <c r="G336" s="9" t="s">
        <v>60</v>
      </c>
      <c r="H336" s="9" t="s">
        <v>66</v>
      </c>
      <c r="I336" s="9">
        <v>150</v>
      </c>
      <c r="J336" s="9" t="s">
        <v>57</v>
      </c>
      <c r="K336" s="9">
        <v>5</v>
      </c>
      <c r="L336" s="9" t="s">
        <v>92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114</v>
      </c>
      <c r="T336" s="12">
        <v>45777</v>
      </c>
      <c r="U336" s="11">
        <v>20000</v>
      </c>
      <c r="V336" s="10">
        <v>0</v>
      </c>
      <c r="W336" s="10">
        <v>20000</v>
      </c>
      <c r="X336" s="10">
        <v>0</v>
      </c>
      <c r="Y336" s="10">
        <v>21000</v>
      </c>
      <c r="Z336" s="9" t="s">
        <v>89</v>
      </c>
      <c r="AA336" s="8">
        <v>24866.6</v>
      </c>
      <c r="AB336" s="8">
        <v>0</v>
      </c>
      <c r="AC336" s="8">
        <v>24866.6</v>
      </c>
      <c r="AD336" s="8">
        <v>0</v>
      </c>
      <c r="AE336" s="8">
        <v>24866.6</v>
      </c>
      <c r="AF336" s="8" t="s">
        <v>315</v>
      </c>
      <c r="AG336" s="1" t="s">
        <v>123</v>
      </c>
      <c r="AH336" s="1" t="s">
        <v>68</v>
      </c>
      <c r="AI336" s="1">
        <v>4</v>
      </c>
      <c r="AJ336" s="3">
        <v>45777</v>
      </c>
      <c r="AK336" s="3">
        <v>45773</v>
      </c>
      <c r="AL336" s="3">
        <v>45767</v>
      </c>
      <c r="AM336" s="3">
        <v>45774</v>
      </c>
      <c r="AN336" s="3">
        <v>45775</v>
      </c>
      <c r="AO336" s="3">
        <v>45775</v>
      </c>
      <c r="AP336" s="3">
        <v>45772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107</v>
      </c>
      <c r="BD336" s="56">
        <v>2564.5753466666665</v>
      </c>
    </row>
    <row r="337" spans="1:56" ht="28.5" customHeight="1" x14ac:dyDescent="0.45">
      <c r="A337" s="3">
        <v>0</v>
      </c>
      <c r="B337" s="14">
        <v>0</v>
      </c>
      <c r="C337" s="9">
        <v>0</v>
      </c>
      <c r="D337" s="13">
        <v>0</v>
      </c>
      <c r="E337" s="9">
        <v>26</v>
      </c>
      <c r="F337" s="9">
        <v>43</v>
      </c>
      <c r="G337" s="9">
        <v>0</v>
      </c>
      <c r="H337" s="9">
        <v>0</v>
      </c>
      <c r="I337" s="9">
        <v>120</v>
      </c>
      <c r="J337" s="9" t="s">
        <v>57</v>
      </c>
      <c r="K337" s="9">
        <v>5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 t="s">
        <v>89</v>
      </c>
      <c r="AA337" s="8">
        <v>242449.34999999998</v>
      </c>
      <c r="AB337" s="8">
        <v>10874</v>
      </c>
      <c r="AC337" s="8">
        <v>231575.34999999998</v>
      </c>
      <c r="AD337" s="8">
        <v>0</v>
      </c>
      <c r="AE337" s="8">
        <v>242449.34999999998</v>
      </c>
      <c r="AF337" s="8" t="s">
        <v>58</v>
      </c>
      <c r="AG337" s="1" t="s">
        <v>125</v>
      </c>
      <c r="AH337" s="1">
        <v>0</v>
      </c>
      <c r="AI337" s="1" t="s">
        <v>15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109</v>
      </c>
      <c r="BD337" s="56">
        <v>0</v>
      </c>
    </row>
    <row r="338" spans="1:56" ht="28.5" customHeight="1" x14ac:dyDescent="0.45">
      <c r="A338" s="3">
        <v>45719</v>
      </c>
      <c r="B338" s="14" t="s">
        <v>508</v>
      </c>
      <c r="C338" s="9" t="s">
        <v>166</v>
      </c>
      <c r="D338" s="13" t="s">
        <v>167</v>
      </c>
      <c r="E338" s="9">
        <v>28</v>
      </c>
      <c r="F338" s="9">
        <v>41</v>
      </c>
      <c r="G338" s="9" t="s">
        <v>60</v>
      </c>
      <c r="H338" s="9">
        <v>0</v>
      </c>
      <c r="I338" s="9">
        <v>120</v>
      </c>
      <c r="J338" s="9" t="s">
        <v>78</v>
      </c>
      <c r="K338" s="9">
        <v>3</v>
      </c>
      <c r="L338" s="9" t="s">
        <v>93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71</v>
      </c>
      <c r="T338" s="12">
        <v>45750</v>
      </c>
      <c r="U338" s="11">
        <v>50000</v>
      </c>
      <c r="V338" s="10">
        <v>0</v>
      </c>
      <c r="W338" s="10">
        <v>50000</v>
      </c>
      <c r="X338" s="10">
        <v>0</v>
      </c>
      <c r="Y338" s="10">
        <v>52500</v>
      </c>
      <c r="Z338" s="9" t="s">
        <v>137</v>
      </c>
      <c r="AA338" s="8">
        <v>59372.5</v>
      </c>
      <c r="AB338" s="8">
        <v>59372.5</v>
      </c>
      <c r="AC338" s="8">
        <v>0</v>
      </c>
      <c r="AD338" s="8">
        <v>0</v>
      </c>
      <c r="AE338" s="8">
        <v>0</v>
      </c>
      <c r="AF338" s="8">
        <v>0</v>
      </c>
      <c r="AG338" s="1" t="s">
        <v>122</v>
      </c>
      <c r="AH338" s="1" t="s">
        <v>168</v>
      </c>
      <c r="AI338" s="1">
        <v>2</v>
      </c>
      <c r="AJ338" s="3">
        <v>45750</v>
      </c>
      <c r="AK338" s="3">
        <v>0</v>
      </c>
      <c r="AL338" s="3">
        <v>45741</v>
      </c>
      <c r="AM338" s="3">
        <v>45748</v>
      </c>
      <c r="AN338" s="3">
        <v>0</v>
      </c>
      <c r="AO338" s="3">
        <v>45749</v>
      </c>
      <c r="AP338" s="3">
        <v>45745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107</v>
      </c>
      <c r="BD338" s="56">
        <v>0</v>
      </c>
    </row>
    <row r="339" spans="1:56" ht="28.5" customHeight="1" x14ac:dyDescent="0.45">
      <c r="A339" s="3" t="s">
        <v>146</v>
      </c>
      <c r="B339" s="14" t="s">
        <v>146</v>
      </c>
      <c r="C339" s="9" t="s">
        <v>113</v>
      </c>
      <c r="D339" s="13" t="s">
        <v>59</v>
      </c>
      <c r="E339" s="9">
        <v>28</v>
      </c>
      <c r="F339" s="9">
        <v>47</v>
      </c>
      <c r="G339" s="9" t="s">
        <v>60</v>
      </c>
      <c r="H339" s="9" t="s">
        <v>66</v>
      </c>
      <c r="I339" s="9">
        <v>180</v>
      </c>
      <c r="J339" s="9" t="s">
        <v>57</v>
      </c>
      <c r="K339" s="9">
        <v>5</v>
      </c>
      <c r="L339" s="9" t="s">
        <v>93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114</v>
      </c>
      <c r="T339" s="12">
        <v>45777</v>
      </c>
      <c r="U339" s="11">
        <v>20000</v>
      </c>
      <c r="V339" s="10">
        <v>0</v>
      </c>
      <c r="W339" s="10">
        <v>20000</v>
      </c>
      <c r="X339" s="10">
        <v>0</v>
      </c>
      <c r="Y339" s="10">
        <v>0</v>
      </c>
      <c r="Z339" s="9" t="s">
        <v>137</v>
      </c>
      <c r="AA339" s="8">
        <v>27101.800000000003</v>
      </c>
      <c r="AB339" s="8">
        <v>10611</v>
      </c>
      <c r="AC339" s="8">
        <v>16490.800000000003</v>
      </c>
      <c r="AD339" s="8">
        <v>0</v>
      </c>
      <c r="AE339" s="8">
        <v>27101.800000000003</v>
      </c>
      <c r="AF339" s="8">
        <v>0</v>
      </c>
      <c r="AG339" s="1" t="s">
        <v>122</v>
      </c>
      <c r="AH339" s="1" t="s">
        <v>77</v>
      </c>
      <c r="AI339" s="1">
        <v>1</v>
      </c>
      <c r="AJ339" s="3">
        <v>45777</v>
      </c>
      <c r="AK339" s="3">
        <v>0</v>
      </c>
      <c r="AL339" s="3">
        <v>0</v>
      </c>
      <c r="AM339" s="3">
        <v>0</v>
      </c>
      <c r="AN339" s="3">
        <v>0</v>
      </c>
      <c r="AO339" s="3">
        <v>45776</v>
      </c>
      <c r="AP339" s="3">
        <v>45772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107</v>
      </c>
      <c r="BD339" s="56">
        <v>1853.3826888888893</v>
      </c>
    </row>
    <row r="340" spans="1:56" ht="28.5" customHeight="1" x14ac:dyDescent="0.45">
      <c r="A340" s="3" t="s">
        <v>146</v>
      </c>
      <c r="B340" s="14" t="s">
        <v>146</v>
      </c>
      <c r="C340" s="9" t="s">
        <v>166</v>
      </c>
      <c r="D340" s="13" t="s">
        <v>167</v>
      </c>
      <c r="E340" s="9">
        <v>28</v>
      </c>
      <c r="F340" s="9">
        <v>41</v>
      </c>
      <c r="G340" s="9" t="s">
        <v>60</v>
      </c>
      <c r="H340" s="9">
        <v>0</v>
      </c>
      <c r="I340" s="9">
        <v>120</v>
      </c>
      <c r="J340" s="9" t="s">
        <v>78</v>
      </c>
      <c r="K340" s="9">
        <v>3</v>
      </c>
      <c r="L340" s="9" t="s">
        <v>93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71</v>
      </c>
      <c r="T340" s="12">
        <v>45777</v>
      </c>
      <c r="U340" s="11">
        <v>50000</v>
      </c>
      <c r="V340" s="10">
        <v>0</v>
      </c>
      <c r="W340" s="10">
        <v>50000</v>
      </c>
      <c r="X340" s="10">
        <v>0</v>
      </c>
      <c r="Y340" s="10">
        <v>52500</v>
      </c>
      <c r="Z340" s="9" t="s">
        <v>137</v>
      </c>
      <c r="AA340" s="8">
        <v>59372.5</v>
      </c>
      <c r="AB340" s="8">
        <v>0</v>
      </c>
      <c r="AC340" s="8">
        <v>59372.5</v>
      </c>
      <c r="AD340" s="8">
        <v>0</v>
      </c>
      <c r="AE340" s="8">
        <v>0</v>
      </c>
      <c r="AF340" s="8">
        <v>0</v>
      </c>
      <c r="AG340" s="1">
        <v>0</v>
      </c>
      <c r="AH340" s="1" t="s">
        <v>168</v>
      </c>
      <c r="AI340" s="1">
        <v>2</v>
      </c>
      <c r="AJ340" s="3">
        <v>45777</v>
      </c>
      <c r="AK340" s="3">
        <v>0</v>
      </c>
      <c r="AL340" s="3">
        <v>45768</v>
      </c>
      <c r="AM340" s="3">
        <v>45775</v>
      </c>
      <c r="AN340" s="3">
        <v>0</v>
      </c>
      <c r="AO340" s="3">
        <v>45776</v>
      </c>
      <c r="AP340" s="3">
        <v>45772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107</v>
      </c>
      <c r="BD340" s="56">
        <v>6672.8093055555564</v>
      </c>
    </row>
    <row r="341" spans="1:56" ht="28.5" customHeight="1" x14ac:dyDescent="0.45">
      <c r="A341" s="3">
        <v>0</v>
      </c>
      <c r="B341" s="14">
        <v>0</v>
      </c>
      <c r="C341" s="9">
        <v>0</v>
      </c>
      <c r="D341" s="13">
        <v>0</v>
      </c>
      <c r="E341" s="9">
        <v>28</v>
      </c>
      <c r="F341" s="9">
        <v>43</v>
      </c>
      <c r="G341" s="9">
        <v>0</v>
      </c>
      <c r="H341" s="9">
        <v>0</v>
      </c>
      <c r="I341" s="9">
        <v>130</v>
      </c>
      <c r="J341" s="9" t="s">
        <v>57</v>
      </c>
      <c r="K341" s="9">
        <v>3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9" t="s">
        <v>137</v>
      </c>
      <c r="AA341" s="8">
        <v>145846.79999999999</v>
      </c>
      <c r="AB341" s="8">
        <v>69983.5</v>
      </c>
      <c r="AC341" s="8">
        <v>75863.3</v>
      </c>
      <c r="AD341" s="8">
        <v>0</v>
      </c>
      <c r="AE341" s="8">
        <v>27101.800000000003</v>
      </c>
      <c r="AF341" s="8" t="s">
        <v>58</v>
      </c>
      <c r="AG341" s="1">
        <v>0</v>
      </c>
      <c r="AH341" s="1">
        <v>0</v>
      </c>
      <c r="AI341" s="1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 t="s">
        <v>169</v>
      </c>
      <c r="BD341" s="56">
        <v>0</v>
      </c>
    </row>
  </sheetData>
  <autoFilter ref="A5:BD34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41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E8EB-8E8A-480B-A16A-2798C21788B3}">
  <sheetPr>
    <tabColor rgb="FFFFFF00"/>
  </sheetPr>
  <dimension ref="A1:BD329"/>
  <sheetViews>
    <sheetView zoomScale="80" zoomScaleNormal="80" workbookViewId="0">
      <selection activeCell="Y17" sqref="Y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45731</v>
      </c>
      <c r="E3" s="80" t="s">
        <v>52</v>
      </c>
      <c r="F3" s="80"/>
      <c r="G3" s="81">
        <v>9.5299999999999994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5049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475</v>
      </c>
      <c r="C13" s="9" t="s">
        <v>147</v>
      </c>
      <c r="D13" s="13" t="s">
        <v>257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19000</v>
      </c>
      <c r="W13" s="10">
        <v>1000</v>
      </c>
      <c r="X13" s="10">
        <v>21000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45717</v>
      </c>
      <c r="B14" s="14" t="s">
        <v>474</v>
      </c>
      <c r="C14" s="9" t="s">
        <v>147</v>
      </c>
      <c r="D14" s="13" t="s">
        <v>134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800</v>
      </c>
      <c r="W14" s="10">
        <v>69200</v>
      </c>
      <c r="X14" s="10">
        <v>0</v>
      </c>
      <c r="Y14" s="10">
        <v>72660</v>
      </c>
      <c r="Z14" s="9" t="s">
        <v>189</v>
      </c>
      <c r="AA14" s="8">
        <v>60903.612000000001</v>
      </c>
      <c r="AB14" s="8">
        <v>38024</v>
      </c>
      <c r="AC14" s="8">
        <v>22879.612000000001</v>
      </c>
      <c r="AD14" s="8">
        <v>0</v>
      </c>
      <c r="AE14" s="8">
        <v>0</v>
      </c>
      <c r="AF14" s="8">
        <v>0</v>
      </c>
      <c r="AG14" s="1" t="s">
        <v>61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1661.5682670222225</v>
      </c>
    </row>
    <row r="15" spans="1:56" ht="28.5" customHeight="1" x14ac:dyDescent="0.45">
      <c r="A15" s="3" t="s">
        <v>146</v>
      </c>
      <c r="B15" s="14" t="s">
        <v>146</v>
      </c>
      <c r="C15" s="9" t="s">
        <v>273</v>
      </c>
      <c r="D15" s="13" t="s">
        <v>274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93</v>
      </c>
      <c r="M15" s="10">
        <v>20</v>
      </c>
      <c r="N15" s="9">
        <v>35</v>
      </c>
      <c r="O15" s="9">
        <v>40</v>
      </c>
      <c r="P15" s="10">
        <v>172.69642879999998</v>
      </c>
      <c r="Q15" s="10">
        <v>0</v>
      </c>
      <c r="R15" s="10">
        <v>172.69642879999998</v>
      </c>
      <c r="S15" s="9" t="s">
        <v>67</v>
      </c>
      <c r="T15" s="12">
        <v>45746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189</v>
      </c>
      <c r="AA15" s="8">
        <v>9359.9000000000015</v>
      </c>
      <c r="AB15" s="8">
        <v>0</v>
      </c>
      <c r="AC15" s="8">
        <v>9359.9000000000015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45746</v>
      </c>
      <c r="AK15" s="3">
        <v>0</v>
      </c>
      <c r="AL15" s="3">
        <v>45736</v>
      </c>
      <c r="AM15" s="3">
        <v>45743</v>
      </c>
      <c r="AN15" s="3">
        <v>45744</v>
      </c>
      <c r="AO15" s="3">
        <v>45744</v>
      </c>
      <c r="AP15" s="3">
        <v>45741</v>
      </c>
      <c r="AQ15" s="3">
        <v>45745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679.73673777777788</v>
      </c>
    </row>
    <row r="16" spans="1:56" ht="28.5" customHeight="1" x14ac:dyDescent="0.45">
      <c r="A16" s="3" t="s">
        <v>146</v>
      </c>
      <c r="B16" s="14" t="s">
        <v>146</v>
      </c>
      <c r="C16" s="9" t="s">
        <v>466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45746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189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45746</v>
      </c>
      <c r="AK16" s="3">
        <v>0</v>
      </c>
      <c r="AL16" s="3">
        <v>45737</v>
      </c>
      <c r="AM16" s="3">
        <v>45744</v>
      </c>
      <c r="AN16" s="3">
        <v>45745</v>
      </c>
      <c r="AO16" s="3">
        <v>45745</v>
      </c>
      <c r="AP16" s="3">
        <v>45741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2556.6217600000009</v>
      </c>
    </row>
    <row r="17" spans="1:56" ht="28.5" customHeight="1" x14ac:dyDescent="0.45">
      <c r="A17" s="3" t="s">
        <v>146</v>
      </c>
      <c r="B17" s="14" t="s">
        <v>146</v>
      </c>
      <c r="C17" s="9" t="s">
        <v>147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45777</v>
      </c>
      <c r="U17" s="11">
        <v>120000</v>
      </c>
      <c r="V17" s="10">
        <v>0</v>
      </c>
      <c r="W17" s="10">
        <v>120000</v>
      </c>
      <c r="X17" s="10">
        <v>0</v>
      </c>
      <c r="Y17" s="10">
        <v>126000</v>
      </c>
      <c r="Z17" s="9" t="s">
        <v>189</v>
      </c>
      <c r="AA17" s="8">
        <v>105613.2</v>
      </c>
      <c r="AB17" s="8">
        <v>0</v>
      </c>
      <c r="AC17" s="8">
        <v>105613.2</v>
      </c>
      <c r="AD17" s="8">
        <v>0</v>
      </c>
      <c r="AE17" s="8">
        <v>0</v>
      </c>
      <c r="AF17" s="8">
        <v>0</v>
      </c>
      <c r="AG17" s="1" t="s">
        <v>122</v>
      </c>
      <c r="AH17" s="1" t="s">
        <v>74</v>
      </c>
      <c r="AI17" s="1">
        <v>2</v>
      </c>
      <c r="AJ17" s="3">
        <v>45777</v>
      </c>
      <c r="AK17" s="3">
        <v>0</v>
      </c>
      <c r="AL17" s="3">
        <v>45768</v>
      </c>
      <c r="AM17" s="3">
        <v>45775</v>
      </c>
      <c r="AN17" s="3">
        <v>45776</v>
      </c>
      <c r="AO17" s="3">
        <v>45776</v>
      </c>
      <c r="AP17" s="3">
        <v>45772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7669.86528</v>
      </c>
    </row>
    <row r="18" spans="1:56" ht="28.5" customHeight="1" x14ac:dyDescent="0.45">
      <c r="A18" s="3" t="s">
        <v>146</v>
      </c>
      <c r="B18" s="14" t="s">
        <v>146</v>
      </c>
      <c r="C18" s="9" t="s">
        <v>443</v>
      </c>
      <c r="D18" s="13" t="s">
        <v>61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133</v>
      </c>
      <c r="T18" s="12">
        <v>45777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189</v>
      </c>
      <c r="AA18" s="8">
        <v>24726.9</v>
      </c>
      <c r="AB18" s="8">
        <v>0</v>
      </c>
      <c r="AC18" s="8">
        <v>24726.9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45777</v>
      </c>
      <c r="AK18" s="3">
        <v>0</v>
      </c>
      <c r="AL18" s="3">
        <v>45767</v>
      </c>
      <c r="AM18" s="3">
        <v>45774</v>
      </c>
      <c r="AN18" s="3">
        <v>45775</v>
      </c>
      <c r="AO18" s="3">
        <v>45775</v>
      </c>
      <c r="AP18" s="3">
        <v>45772</v>
      </c>
      <c r="AQ18" s="3">
        <v>45776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1795.7224266666669</v>
      </c>
    </row>
    <row r="19" spans="1:56" ht="28.5" customHeight="1" x14ac:dyDescent="0.45">
      <c r="A19" s="3" t="s">
        <v>146</v>
      </c>
      <c r="B19" s="14" t="s">
        <v>146</v>
      </c>
      <c r="C19" s="9" t="s">
        <v>466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45777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189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8.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189</v>
      </c>
      <c r="AA20" s="8">
        <v>262211.31200000003</v>
      </c>
      <c r="AB20" s="8">
        <v>38024</v>
      </c>
      <c r="AC20" s="8">
        <v>224187.31200000001</v>
      </c>
      <c r="AD20" s="8">
        <v>0</v>
      </c>
      <c r="AE20" s="8">
        <v>0</v>
      </c>
      <c r="AF20" s="8" t="s">
        <v>58</v>
      </c>
      <c r="AG20" s="1" t="s">
        <v>123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8.5" customHeight="1" x14ac:dyDescent="0.45">
      <c r="A21" s="3">
        <v>45710</v>
      </c>
      <c r="B21" s="14" t="s">
        <v>440</v>
      </c>
      <c r="C21" s="9" t="s">
        <v>73</v>
      </c>
      <c r="D21" s="13" t="s">
        <v>193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156</v>
      </c>
      <c r="T21" s="12">
        <v>45731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196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 t="s">
        <v>441</v>
      </c>
      <c r="AG21" s="1" t="s">
        <v>123</v>
      </c>
      <c r="AH21" s="1" t="s">
        <v>74</v>
      </c>
      <c r="AI21" s="1">
        <v>2</v>
      </c>
      <c r="AJ21" s="3">
        <v>45731</v>
      </c>
      <c r="AK21" s="3">
        <v>0</v>
      </c>
      <c r="AL21" s="3">
        <v>45722</v>
      </c>
      <c r="AM21" s="3">
        <v>45729</v>
      </c>
      <c r="AN21" s="3">
        <v>45730</v>
      </c>
      <c r="AO21" s="3">
        <v>45730</v>
      </c>
      <c r="AP21" s="3">
        <v>45726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145</v>
      </c>
      <c r="AY21" s="2">
        <v>0</v>
      </c>
      <c r="AZ21" s="2">
        <v>0</v>
      </c>
      <c r="BA21" s="2">
        <v>0</v>
      </c>
      <c r="BB21" s="2">
        <v>0</v>
      </c>
      <c r="BC21" s="1" t="s">
        <v>197</v>
      </c>
      <c r="BD21" s="56">
        <v>662.93796800000007</v>
      </c>
    </row>
    <row r="22" spans="1:56" ht="28.5" customHeight="1" x14ac:dyDescent="0.45">
      <c r="A22" s="3">
        <v>45710</v>
      </c>
      <c r="B22" s="14" t="s">
        <v>440</v>
      </c>
      <c r="C22" s="9" t="s">
        <v>73</v>
      </c>
      <c r="D22" s="13" t="s">
        <v>225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156</v>
      </c>
      <c r="T22" s="12">
        <v>45731</v>
      </c>
      <c r="U22" s="11">
        <v>5000</v>
      </c>
      <c r="V22" s="10">
        <v>0</v>
      </c>
      <c r="W22" s="10">
        <v>5000</v>
      </c>
      <c r="X22" s="10">
        <v>5280</v>
      </c>
      <c r="Y22" s="10">
        <v>0</v>
      </c>
      <c r="Z22" s="9" t="s">
        <v>196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441</v>
      </c>
      <c r="AG22" s="1" t="s">
        <v>124</v>
      </c>
      <c r="AH22" s="1" t="s">
        <v>74</v>
      </c>
      <c r="AI22" s="1">
        <v>2</v>
      </c>
      <c r="AJ22" s="3">
        <v>45731</v>
      </c>
      <c r="AK22" s="3">
        <v>0</v>
      </c>
      <c r="AL22" s="3">
        <v>45722</v>
      </c>
      <c r="AM22" s="3">
        <v>45729</v>
      </c>
      <c r="AN22" s="3">
        <v>45730</v>
      </c>
      <c r="AO22" s="3">
        <v>45730</v>
      </c>
      <c r="AP22" s="3">
        <v>45726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145</v>
      </c>
      <c r="AY22" s="2">
        <v>0</v>
      </c>
      <c r="AZ22" s="2">
        <v>0</v>
      </c>
      <c r="BA22" s="2">
        <v>0</v>
      </c>
      <c r="BB22" s="2">
        <v>0</v>
      </c>
      <c r="BC22" s="1" t="s">
        <v>197</v>
      </c>
      <c r="BD22" s="56">
        <v>0</v>
      </c>
    </row>
    <row r="23" spans="1:56" ht="28.5" customHeight="1" x14ac:dyDescent="0.45">
      <c r="A23" s="3">
        <v>45710</v>
      </c>
      <c r="B23" s="14" t="s">
        <v>440</v>
      </c>
      <c r="C23" s="9" t="s">
        <v>73</v>
      </c>
      <c r="D23" s="13" t="s">
        <v>237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45731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196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 t="s">
        <v>441</v>
      </c>
      <c r="AG23" s="1" t="s">
        <v>124</v>
      </c>
      <c r="AH23" s="1" t="s">
        <v>74</v>
      </c>
      <c r="AI23" s="1">
        <v>2</v>
      </c>
      <c r="AJ23" s="3">
        <v>45731</v>
      </c>
      <c r="AK23" s="3">
        <v>0</v>
      </c>
      <c r="AL23" s="3">
        <v>45722</v>
      </c>
      <c r="AM23" s="3">
        <v>45729</v>
      </c>
      <c r="AN23" s="3">
        <v>45730</v>
      </c>
      <c r="AO23" s="3">
        <v>45730</v>
      </c>
      <c r="AP23" s="3">
        <v>45726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331.46898400000003</v>
      </c>
    </row>
    <row r="24" spans="1:56" ht="28.5" customHeight="1" x14ac:dyDescent="0.45">
      <c r="A24" s="3">
        <v>45710</v>
      </c>
      <c r="B24" s="14" t="s">
        <v>440</v>
      </c>
      <c r="C24" s="9" t="s">
        <v>73</v>
      </c>
      <c r="D24" s="13" t="s">
        <v>291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45731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196</v>
      </c>
      <c r="AA24" s="8">
        <v>4400.55</v>
      </c>
      <c r="AB24" s="8">
        <v>0</v>
      </c>
      <c r="AC24" s="8">
        <v>4400.55</v>
      </c>
      <c r="AD24" s="8">
        <v>0</v>
      </c>
      <c r="AE24" s="8">
        <v>0</v>
      </c>
      <c r="AF24" s="8" t="s">
        <v>441</v>
      </c>
      <c r="AG24" s="1" t="s">
        <v>125</v>
      </c>
      <c r="AH24" s="1" t="s">
        <v>74</v>
      </c>
      <c r="AI24" s="1">
        <v>2</v>
      </c>
      <c r="AJ24" s="3">
        <v>45731</v>
      </c>
      <c r="AK24" s="3">
        <v>0</v>
      </c>
      <c r="AL24" s="3">
        <v>45722</v>
      </c>
      <c r="AM24" s="3">
        <v>45729</v>
      </c>
      <c r="AN24" s="3">
        <v>45730</v>
      </c>
      <c r="AO24" s="3">
        <v>45730</v>
      </c>
      <c r="AP24" s="3">
        <v>45726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331.46898400000003</v>
      </c>
    </row>
    <row r="25" spans="1:56" ht="28.5" customHeight="1" x14ac:dyDescent="0.45">
      <c r="A25" s="3">
        <v>45716</v>
      </c>
      <c r="B25" s="14" t="s">
        <v>467</v>
      </c>
      <c r="C25" s="9" t="s">
        <v>73</v>
      </c>
      <c r="D25" s="13" t="s">
        <v>407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45731</v>
      </c>
      <c r="U25" s="11">
        <v>5000</v>
      </c>
      <c r="V25" s="10">
        <v>0</v>
      </c>
      <c r="W25" s="10">
        <v>5000</v>
      </c>
      <c r="X25" s="10">
        <v>6510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456</v>
      </c>
      <c r="AG25" s="1" t="s">
        <v>122</v>
      </c>
      <c r="AH25" s="1" t="s">
        <v>74</v>
      </c>
      <c r="AI25" s="1">
        <v>2</v>
      </c>
      <c r="AJ25" s="3">
        <v>45731</v>
      </c>
      <c r="AK25" s="3">
        <v>0</v>
      </c>
      <c r="AL25" s="3">
        <v>45722</v>
      </c>
      <c r="AM25" s="3">
        <v>45729</v>
      </c>
      <c r="AN25" s="3">
        <v>45730</v>
      </c>
      <c r="AO25" s="3">
        <v>45730</v>
      </c>
      <c r="AP25" s="3">
        <v>45726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 t="s">
        <v>606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45716</v>
      </c>
      <c r="B26" s="14" t="s">
        <v>467</v>
      </c>
      <c r="C26" s="9" t="s">
        <v>73</v>
      </c>
      <c r="D26" s="13" t="s">
        <v>228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45731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456</v>
      </c>
      <c r="AG26" s="1" t="s">
        <v>123</v>
      </c>
      <c r="AH26" s="1" t="s">
        <v>74</v>
      </c>
      <c r="AI26" s="1">
        <v>2</v>
      </c>
      <c r="AJ26" s="3">
        <v>45731</v>
      </c>
      <c r="AK26" s="3">
        <v>0</v>
      </c>
      <c r="AL26" s="3">
        <v>45722</v>
      </c>
      <c r="AM26" s="3">
        <v>45729</v>
      </c>
      <c r="AN26" s="3">
        <v>45730</v>
      </c>
      <c r="AO26" s="3">
        <v>45730</v>
      </c>
      <c r="AP26" s="3">
        <v>45726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45715</v>
      </c>
      <c r="B27" s="14" t="s">
        <v>469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45731</v>
      </c>
      <c r="U27" s="11">
        <v>5000</v>
      </c>
      <c r="V27" s="10">
        <v>1800</v>
      </c>
      <c r="W27" s="10">
        <v>3200</v>
      </c>
      <c r="X27" s="10">
        <v>0</v>
      </c>
      <c r="Y27" s="10">
        <v>0</v>
      </c>
      <c r="Z27" s="9" t="s">
        <v>196</v>
      </c>
      <c r="AA27" s="8">
        <v>3352.8</v>
      </c>
      <c r="AB27" s="8">
        <v>3352.8</v>
      </c>
      <c r="AC27" s="8">
        <v>0</v>
      </c>
      <c r="AD27" s="8">
        <v>0</v>
      </c>
      <c r="AE27" s="8">
        <v>0</v>
      </c>
      <c r="AF27" s="8" t="s">
        <v>456</v>
      </c>
      <c r="AG27" s="1" t="s">
        <v>123</v>
      </c>
      <c r="AH27" s="1" t="s">
        <v>77</v>
      </c>
      <c r="AI27" s="1">
        <v>1</v>
      </c>
      <c r="AJ27" s="3">
        <v>45731</v>
      </c>
      <c r="AK27" s="3">
        <v>0</v>
      </c>
      <c r="AL27" s="3">
        <v>0</v>
      </c>
      <c r="AM27" s="3">
        <v>0</v>
      </c>
      <c r="AN27" s="3">
        <v>0</v>
      </c>
      <c r="AO27" s="3">
        <v>45730</v>
      </c>
      <c r="AP27" s="3">
        <v>45726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45715</v>
      </c>
      <c r="B28" s="14" t="s">
        <v>472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45703</v>
      </c>
      <c r="U28" s="11">
        <v>5000</v>
      </c>
      <c r="V28" s="10">
        <v>5130</v>
      </c>
      <c r="W28" s="10">
        <v>0</v>
      </c>
      <c r="X28" s="10">
        <v>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457</v>
      </c>
      <c r="AG28" s="1" t="s">
        <v>123</v>
      </c>
      <c r="AH28" s="1" t="s">
        <v>74</v>
      </c>
      <c r="AI28" s="1">
        <v>2</v>
      </c>
      <c r="AJ28" s="3">
        <v>45703</v>
      </c>
      <c r="AK28" s="3">
        <v>0</v>
      </c>
      <c r="AL28" s="3">
        <v>45694</v>
      </c>
      <c r="AM28" s="3">
        <v>45701</v>
      </c>
      <c r="AN28" s="3">
        <v>45702</v>
      </c>
      <c r="AO28" s="3">
        <v>45702</v>
      </c>
      <c r="AP28" s="3">
        <v>45698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45716</v>
      </c>
      <c r="B29" s="14" t="s">
        <v>470</v>
      </c>
      <c r="C29" s="9" t="s">
        <v>73</v>
      </c>
      <c r="D29" s="13" t="s">
        <v>229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471</v>
      </c>
      <c r="AG29" s="1" t="s">
        <v>123</v>
      </c>
      <c r="AH29" s="1" t="s">
        <v>74</v>
      </c>
      <c r="AI29" s="1">
        <v>2</v>
      </c>
      <c r="AJ29" s="3">
        <v>45734</v>
      </c>
      <c r="AK29" s="3">
        <v>0</v>
      </c>
      <c r="AL29" s="3">
        <v>45725</v>
      </c>
      <c r="AM29" s="3">
        <v>45732</v>
      </c>
      <c r="AN29" s="3">
        <v>45733</v>
      </c>
      <c r="AO29" s="3">
        <v>45733</v>
      </c>
      <c r="AP29" s="3">
        <v>45729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331.46898400000003</v>
      </c>
    </row>
    <row r="30" spans="1:56" ht="28.5" customHeight="1" x14ac:dyDescent="0.45">
      <c r="A30" s="3">
        <v>45716</v>
      </c>
      <c r="B30" s="14" t="s">
        <v>470</v>
      </c>
      <c r="C30" s="9" t="s">
        <v>73</v>
      </c>
      <c r="D30" s="13" t="s">
        <v>267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471</v>
      </c>
      <c r="AG30" s="1" t="s">
        <v>123</v>
      </c>
      <c r="AH30" s="1" t="s">
        <v>74</v>
      </c>
      <c r="AI30" s="1">
        <v>2</v>
      </c>
      <c r="AJ30" s="3">
        <v>45734</v>
      </c>
      <c r="AK30" s="3">
        <v>0</v>
      </c>
      <c r="AL30" s="3">
        <v>45725</v>
      </c>
      <c r="AM30" s="3">
        <v>45732</v>
      </c>
      <c r="AN30" s="3">
        <v>45733</v>
      </c>
      <c r="AO30" s="3">
        <v>45733</v>
      </c>
      <c r="AP30" s="3">
        <v>45729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331.46898400000003</v>
      </c>
    </row>
    <row r="31" spans="1:56" ht="28.5" customHeight="1" x14ac:dyDescent="0.45">
      <c r="A31" s="3">
        <v>45716</v>
      </c>
      <c r="B31" s="14" t="s">
        <v>470</v>
      </c>
      <c r="C31" s="9" t="s">
        <v>73</v>
      </c>
      <c r="D31" s="13" t="s">
        <v>291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471</v>
      </c>
      <c r="AG31" s="1" t="s">
        <v>122</v>
      </c>
      <c r="AH31" s="1" t="s">
        <v>74</v>
      </c>
      <c r="AI31" s="1">
        <v>2</v>
      </c>
      <c r="AJ31" s="3">
        <v>45734</v>
      </c>
      <c r="AK31" s="3">
        <v>0</v>
      </c>
      <c r="AL31" s="3">
        <v>45725</v>
      </c>
      <c r="AM31" s="3">
        <v>45732</v>
      </c>
      <c r="AN31" s="3">
        <v>45733</v>
      </c>
      <c r="AO31" s="3">
        <v>45733</v>
      </c>
      <c r="AP31" s="3">
        <v>45729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331.46898400000003</v>
      </c>
    </row>
    <row r="32" spans="1:56" ht="28.5" customHeight="1" x14ac:dyDescent="0.45">
      <c r="A32" s="3">
        <v>45716</v>
      </c>
      <c r="B32" s="14" t="s">
        <v>470</v>
      </c>
      <c r="C32" s="9" t="s">
        <v>73</v>
      </c>
      <c r="D32" s="13" t="s">
        <v>230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196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471</v>
      </c>
      <c r="AG32" s="1" t="s">
        <v>123</v>
      </c>
      <c r="AH32" s="1" t="s">
        <v>74</v>
      </c>
      <c r="AI32" s="1">
        <v>2</v>
      </c>
      <c r="AJ32" s="3">
        <v>45734</v>
      </c>
      <c r="AK32" s="3">
        <v>0</v>
      </c>
      <c r="AL32" s="3">
        <v>45725</v>
      </c>
      <c r="AM32" s="3">
        <v>45732</v>
      </c>
      <c r="AN32" s="3">
        <v>45733</v>
      </c>
      <c r="AO32" s="3">
        <v>45733</v>
      </c>
      <c r="AP32" s="3">
        <v>45729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662.93796800000007</v>
      </c>
    </row>
    <row r="33" spans="1:56" ht="28.5" customHeight="1" x14ac:dyDescent="0.45">
      <c r="A33" s="3">
        <v>45715</v>
      </c>
      <c r="B33" s="14" t="s">
        <v>469</v>
      </c>
      <c r="C33" s="9" t="s">
        <v>73</v>
      </c>
      <c r="D33" s="13" t="s">
        <v>290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456</v>
      </c>
      <c r="AG33" s="1" t="s">
        <v>123</v>
      </c>
      <c r="AH33" s="1" t="s">
        <v>74</v>
      </c>
      <c r="AI33" s="1">
        <v>2</v>
      </c>
      <c r="AJ33" s="3">
        <v>45735</v>
      </c>
      <c r="AK33" s="3">
        <v>0</v>
      </c>
      <c r="AL33" s="3">
        <v>45726</v>
      </c>
      <c r="AM33" s="3">
        <v>45733</v>
      </c>
      <c r="AN33" s="3">
        <v>45734</v>
      </c>
      <c r="AO33" s="3">
        <v>45734</v>
      </c>
      <c r="AP33" s="3">
        <v>45730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352.51463377777782</v>
      </c>
    </row>
    <row r="34" spans="1:56" ht="28.5" customHeight="1" x14ac:dyDescent="0.45">
      <c r="A34" s="3">
        <v>45716</v>
      </c>
      <c r="B34" s="14" t="s">
        <v>470</v>
      </c>
      <c r="C34" s="9" t="s">
        <v>73</v>
      </c>
      <c r="D34" s="13" t="s">
        <v>236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457</v>
      </c>
      <c r="AG34" s="1" t="s">
        <v>123</v>
      </c>
      <c r="AH34" s="1" t="s">
        <v>74</v>
      </c>
      <c r="AI34" s="1">
        <v>2</v>
      </c>
      <c r="AJ34" s="3">
        <v>45735</v>
      </c>
      <c r="AK34" s="3">
        <v>0</v>
      </c>
      <c r="AL34" s="3">
        <v>45726</v>
      </c>
      <c r="AM34" s="3">
        <v>45733</v>
      </c>
      <c r="AN34" s="3">
        <v>45734</v>
      </c>
      <c r="AO34" s="3">
        <v>45734</v>
      </c>
      <c r="AP34" s="3">
        <v>45730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 t="s">
        <v>509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45716</v>
      </c>
      <c r="B35" s="14" t="s">
        <v>470</v>
      </c>
      <c r="C35" s="9" t="s">
        <v>73</v>
      </c>
      <c r="D35" s="13" t="s">
        <v>253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457</v>
      </c>
      <c r="AG35" s="1" t="s">
        <v>123</v>
      </c>
      <c r="AH35" s="1" t="s">
        <v>74</v>
      </c>
      <c r="AI35" s="1">
        <v>2</v>
      </c>
      <c r="AJ35" s="3">
        <v>45735</v>
      </c>
      <c r="AK35" s="3">
        <v>0</v>
      </c>
      <c r="AL35" s="3">
        <v>45726</v>
      </c>
      <c r="AM35" s="3">
        <v>45733</v>
      </c>
      <c r="AN35" s="3">
        <v>45734</v>
      </c>
      <c r="AO35" s="3">
        <v>45734</v>
      </c>
      <c r="AP35" s="3">
        <v>45730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331.46898400000003</v>
      </c>
    </row>
    <row r="36" spans="1:56" ht="28.5" customHeight="1" x14ac:dyDescent="0.45">
      <c r="A36" s="3">
        <v>45715</v>
      </c>
      <c r="B36" s="14" t="s">
        <v>472</v>
      </c>
      <c r="C36" s="9" t="s">
        <v>73</v>
      </c>
      <c r="D36" s="13" t="s">
        <v>230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45735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196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457</v>
      </c>
      <c r="AG36" s="1" t="s">
        <v>123</v>
      </c>
      <c r="AH36" s="1" t="s">
        <v>74</v>
      </c>
      <c r="AI36" s="1">
        <v>2</v>
      </c>
      <c r="AJ36" s="3">
        <v>45735</v>
      </c>
      <c r="AK36" s="3">
        <v>0</v>
      </c>
      <c r="AL36" s="3">
        <v>45726</v>
      </c>
      <c r="AM36" s="3">
        <v>45733</v>
      </c>
      <c r="AN36" s="3">
        <v>45734</v>
      </c>
      <c r="AO36" s="3">
        <v>45734</v>
      </c>
      <c r="AP36" s="3">
        <v>45730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705.02926755555563</v>
      </c>
    </row>
    <row r="37" spans="1:56" ht="28.5" customHeight="1" x14ac:dyDescent="0.45">
      <c r="A37" s="3">
        <v>45716</v>
      </c>
      <c r="B37" s="14" t="s">
        <v>470</v>
      </c>
      <c r="C37" s="9" t="s">
        <v>73</v>
      </c>
      <c r="D37" s="13" t="s">
        <v>337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458</v>
      </c>
      <c r="AG37" s="1" t="s">
        <v>123</v>
      </c>
      <c r="AH37" s="1" t="s">
        <v>74</v>
      </c>
      <c r="AI37" s="1">
        <v>2</v>
      </c>
      <c r="AJ37" s="3">
        <v>45736</v>
      </c>
      <c r="AK37" s="3">
        <v>0</v>
      </c>
      <c r="AL37" s="3">
        <v>45727</v>
      </c>
      <c r="AM37" s="3">
        <v>45734</v>
      </c>
      <c r="AN37" s="3">
        <v>45735</v>
      </c>
      <c r="AO37" s="3">
        <v>45735</v>
      </c>
      <c r="AP37" s="3">
        <v>45731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45716</v>
      </c>
      <c r="B38" s="14" t="s">
        <v>470</v>
      </c>
      <c r="C38" s="9" t="s">
        <v>73</v>
      </c>
      <c r="D38" s="13" t="s">
        <v>237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458</v>
      </c>
      <c r="AG38" s="1" t="s">
        <v>125</v>
      </c>
      <c r="AH38" s="1" t="s">
        <v>74</v>
      </c>
      <c r="AI38" s="1">
        <v>2</v>
      </c>
      <c r="AJ38" s="3">
        <v>45736</v>
      </c>
      <c r="AK38" s="3">
        <v>0</v>
      </c>
      <c r="AL38" s="3">
        <v>45727</v>
      </c>
      <c r="AM38" s="3">
        <v>45734</v>
      </c>
      <c r="AN38" s="3">
        <v>45735</v>
      </c>
      <c r="AO38" s="3">
        <v>45735</v>
      </c>
      <c r="AP38" s="3">
        <v>45731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145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45716</v>
      </c>
      <c r="B39" s="14" t="s">
        <v>470</v>
      </c>
      <c r="C39" s="9" t="s">
        <v>73</v>
      </c>
      <c r="D39" s="13" t="s">
        <v>377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45736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458</v>
      </c>
      <c r="AG39" s="1" t="s">
        <v>123</v>
      </c>
      <c r="AH39" s="1" t="s">
        <v>74</v>
      </c>
      <c r="AI39" s="1">
        <v>2</v>
      </c>
      <c r="AJ39" s="3">
        <v>45736</v>
      </c>
      <c r="AK39" s="3">
        <v>0</v>
      </c>
      <c r="AL39" s="3">
        <v>45727</v>
      </c>
      <c r="AM39" s="3">
        <v>45734</v>
      </c>
      <c r="AN39" s="3">
        <v>45735</v>
      </c>
      <c r="AO39" s="3">
        <v>45735</v>
      </c>
      <c r="AP39" s="3">
        <v>45731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45716</v>
      </c>
      <c r="B40" s="14" t="s">
        <v>470</v>
      </c>
      <c r="C40" s="9" t="s">
        <v>73</v>
      </c>
      <c r="D40" s="13" t="s">
        <v>291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458</v>
      </c>
      <c r="AG40" s="1" t="s">
        <v>123</v>
      </c>
      <c r="AH40" s="1" t="s">
        <v>74</v>
      </c>
      <c r="AI40" s="1">
        <v>2</v>
      </c>
      <c r="AJ40" s="3">
        <v>45736</v>
      </c>
      <c r="AK40" s="3">
        <v>0</v>
      </c>
      <c r="AL40" s="3">
        <v>45727</v>
      </c>
      <c r="AM40" s="3">
        <v>45734</v>
      </c>
      <c r="AN40" s="3">
        <v>45735</v>
      </c>
      <c r="AO40" s="3">
        <v>45735</v>
      </c>
      <c r="AP40" s="3">
        <v>45731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45715</v>
      </c>
      <c r="B41" s="14" t="s">
        <v>473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45736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196</v>
      </c>
      <c r="AA41" s="8">
        <v>5238.75</v>
      </c>
      <c r="AB41" s="8">
        <v>0</v>
      </c>
      <c r="AC41" s="8">
        <v>5238.75</v>
      </c>
      <c r="AD41" s="8">
        <v>0</v>
      </c>
      <c r="AE41" s="8">
        <v>0</v>
      </c>
      <c r="AF41" s="8" t="s">
        <v>458</v>
      </c>
      <c r="AG41" s="1" t="s">
        <v>123</v>
      </c>
      <c r="AH41" s="1" t="s">
        <v>77</v>
      </c>
      <c r="AI41" s="1">
        <v>1</v>
      </c>
      <c r="AJ41" s="3">
        <v>45736</v>
      </c>
      <c r="AK41" s="3">
        <v>0</v>
      </c>
      <c r="AL41" s="3">
        <v>0</v>
      </c>
      <c r="AM41" s="3">
        <v>0</v>
      </c>
      <c r="AN41" s="3">
        <v>0</v>
      </c>
      <c r="AO41" s="3">
        <v>45735</v>
      </c>
      <c r="AP41" s="3">
        <v>45731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394.60593333333333</v>
      </c>
    </row>
    <row r="42" spans="1:56" ht="28.5" customHeight="1" x14ac:dyDescent="0.45">
      <c r="A42" s="3">
        <v>45722</v>
      </c>
      <c r="B42" s="14" t="s">
        <v>497</v>
      </c>
      <c r="C42" s="9" t="s">
        <v>73</v>
      </c>
      <c r="D42" s="13" t="s">
        <v>193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45738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196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498</v>
      </c>
      <c r="AG42" s="1" t="s">
        <v>123</v>
      </c>
      <c r="AH42" s="1" t="s">
        <v>74</v>
      </c>
      <c r="AI42" s="1">
        <v>2</v>
      </c>
      <c r="AJ42" s="3">
        <v>45738</v>
      </c>
      <c r="AK42" s="3">
        <v>0</v>
      </c>
      <c r="AL42" s="3">
        <v>45729</v>
      </c>
      <c r="AM42" s="3">
        <v>45736</v>
      </c>
      <c r="AN42" s="3">
        <v>45737</v>
      </c>
      <c r="AO42" s="3">
        <v>45737</v>
      </c>
      <c r="AP42" s="3">
        <v>45733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662.93796800000007</v>
      </c>
    </row>
    <row r="43" spans="1:56" ht="28.5" customHeight="1" x14ac:dyDescent="0.45">
      <c r="A43" s="3">
        <v>45722</v>
      </c>
      <c r="B43" s="14" t="s">
        <v>497</v>
      </c>
      <c r="C43" s="9" t="s">
        <v>73</v>
      </c>
      <c r="D43" s="13" t="s">
        <v>267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498</v>
      </c>
      <c r="AG43" s="1" t="s">
        <v>123</v>
      </c>
      <c r="AH43" s="1" t="s">
        <v>74</v>
      </c>
      <c r="AI43" s="1">
        <v>2</v>
      </c>
      <c r="AJ43" s="3">
        <v>45738</v>
      </c>
      <c r="AK43" s="3">
        <v>0</v>
      </c>
      <c r="AL43" s="3">
        <v>45729</v>
      </c>
      <c r="AM43" s="3">
        <v>45736</v>
      </c>
      <c r="AN43" s="3">
        <v>45737</v>
      </c>
      <c r="AO43" s="3">
        <v>45737</v>
      </c>
      <c r="AP43" s="3">
        <v>45733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145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45722</v>
      </c>
      <c r="B44" s="14" t="s">
        <v>497</v>
      </c>
      <c r="C44" s="9" t="s">
        <v>73</v>
      </c>
      <c r="D44" s="13">
        <v>997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45738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498</v>
      </c>
      <c r="AG44" s="1" t="s">
        <v>123</v>
      </c>
      <c r="AH44" s="1" t="s">
        <v>74</v>
      </c>
      <c r="AI44" s="1">
        <v>2</v>
      </c>
      <c r="AJ44" s="3">
        <v>45738</v>
      </c>
      <c r="AK44" s="3">
        <v>0</v>
      </c>
      <c r="AL44" s="3">
        <v>45729</v>
      </c>
      <c r="AM44" s="3">
        <v>45736</v>
      </c>
      <c r="AN44" s="3">
        <v>45737</v>
      </c>
      <c r="AO44" s="3">
        <v>45737</v>
      </c>
      <c r="AP44" s="3">
        <v>45733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145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45722</v>
      </c>
      <c r="B45" s="14" t="s">
        <v>497</v>
      </c>
      <c r="C45" s="9" t="s">
        <v>73</v>
      </c>
      <c r="D45" s="13">
        <v>913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498</v>
      </c>
      <c r="AG45" s="1" t="s">
        <v>123</v>
      </c>
      <c r="AH45" s="1" t="s">
        <v>74</v>
      </c>
      <c r="AI45" s="1">
        <v>2</v>
      </c>
      <c r="AJ45" s="3">
        <v>45738</v>
      </c>
      <c r="AK45" s="3">
        <v>0</v>
      </c>
      <c r="AL45" s="3">
        <v>45729</v>
      </c>
      <c r="AM45" s="3">
        <v>45736</v>
      </c>
      <c r="AN45" s="3">
        <v>45737</v>
      </c>
      <c r="AO45" s="3">
        <v>45737</v>
      </c>
      <c r="AP45" s="3">
        <v>45733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145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45728</v>
      </c>
      <c r="B46" s="14" t="s">
        <v>562</v>
      </c>
      <c r="C46" s="9" t="s">
        <v>73</v>
      </c>
      <c r="D46" s="13" t="s">
        <v>229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563</v>
      </c>
      <c r="AG46" s="1" t="s">
        <v>123</v>
      </c>
      <c r="AH46" s="1" t="s">
        <v>74</v>
      </c>
      <c r="AI46" s="1">
        <v>2</v>
      </c>
      <c r="AJ46" s="3">
        <v>45738</v>
      </c>
      <c r="AK46" s="3">
        <v>0</v>
      </c>
      <c r="AL46" s="3">
        <v>45729</v>
      </c>
      <c r="AM46" s="3">
        <v>45736</v>
      </c>
      <c r="AN46" s="3">
        <v>45737</v>
      </c>
      <c r="AO46" s="3">
        <v>45737</v>
      </c>
      <c r="AP46" s="3">
        <v>45733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45728</v>
      </c>
      <c r="B47" s="14" t="s">
        <v>564</v>
      </c>
      <c r="C47" s="9" t="s">
        <v>73</v>
      </c>
      <c r="D47" s="13" t="s">
        <v>224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563</v>
      </c>
      <c r="AG47" s="1" t="s">
        <v>123</v>
      </c>
      <c r="AH47" s="1" t="s">
        <v>74</v>
      </c>
      <c r="AI47" s="1">
        <v>2</v>
      </c>
      <c r="AJ47" s="3">
        <v>45738</v>
      </c>
      <c r="AK47" s="3">
        <v>0</v>
      </c>
      <c r="AL47" s="3">
        <v>45729</v>
      </c>
      <c r="AM47" s="3">
        <v>45736</v>
      </c>
      <c r="AN47" s="3">
        <v>45737</v>
      </c>
      <c r="AO47" s="3">
        <v>45737</v>
      </c>
      <c r="AP47" s="3">
        <v>45733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352.51463377777782</v>
      </c>
    </row>
    <row r="48" spans="1:56" ht="28.5" customHeight="1" x14ac:dyDescent="0.45">
      <c r="A48" s="3">
        <v>45728</v>
      </c>
      <c r="B48" s="14" t="s">
        <v>564</v>
      </c>
      <c r="C48" s="9" t="s">
        <v>73</v>
      </c>
      <c r="D48" s="13" t="s">
        <v>378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563</v>
      </c>
      <c r="AG48" s="1" t="s">
        <v>123</v>
      </c>
      <c r="AH48" s="1" t="s">
        <v>74</v>
      </c>
      <c r="AI48" s="1">
        <v>2</v>
      </c>
      <c r="AJ48" s="3">
        <v>45738</v>
      </c>
      <c r="AK48" s="3">
        <v>0</v>
      </c>
      <c r="AL48" s="3">
        <v>45729</v>
      </c>
      <c r="AM48" s="3">
        <v>45736</v>
      </c>
      <c r="AN48" s="3">
        <v>45737</v>
      </c>
      <c r="AO48" s="3">
        <v>45737</v>
      </c>
      <c r="AP48" s="3">
        <v>45733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352.51463377777782</v>
      </c>
    </row>
    <row r="49" spans="1:56" ht="28.5" customHeight="1" x14ac:dyDescent="0.45">
      <c r="A49" s="3">
        <v>45728</v>
      </c>
      <c r="B49" s="14" t="s">
        <v>564</v>
      </c>
      <c r="C49" s="9" t="s">
        <v>73</v>
      </c>
      <c r="D49" s="13" t="s">
        <v>258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45738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196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563</v>
      </c>
      <c r="AG49" s="1" t="s">
        <v>123</v>
      </c>
      <c r="AH49" s="1" t="s">
        <v>74</v>
      </c>
      <c r="AI49" s="1">
        <v>2</v>
      </c>
      <c r="AJ49" s="3">
        <v>45738</v>
      </c>
      <c r="AK49" s="3">
        <v>0</v>
      </c>
      <c r="AL49" s="3">
        <v>45729</v>
      </c>
      <c r="AM49" s="3">
        <v>45736</v>
      </c>
      <c r="AN49" s="3">
        <v>45737</v>
      </c>
      <c r="AO49" s="3">
        <v>45737</v>
      </c>
      <c r="AP49" s="3">
        <v>45733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705.02926755555563</v>
      </c>
    </row>
    <row r="50" spans="1:56" ht="28.5" customHeight="1" x14ac:dyDescent="0.45">
      <c r="A50" s="3">
        <v>45722</v>
      </c>
      <c r="B50" s="14" t="s">
        <v>497</v>
      </c>
      <c r="C50" s="9" t="s">
        <v>73</v>
      </c>
      <c r="D50" s="13" t="s">
        <v>230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45741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196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499</v>
      </c>
      <c r="AG50" s="1" t="s">
        <v>123</v>
      </c>
      <c r="AH50" s="1" t="s">
        <v>74</v>
      </c>
      <c r="AI50" s="1">
        <v>2</v>
      </c>
      <c r="AJ50" s="3">
        <v>45741</v>
      </c>
      <c r="AK50" s="3">
        <v>0</v>
      </c>
      <c r="AL50" s="3">
        <v>45732</v>
      </c>
      <c r="AM50" s="3">
        <v>45739</v>
      </c>
      <c r="AN50" s="3">
        <v>45740</v>
      </c>
      <c r="AO50" s="3">
        <v>45740</v>
      </c>
      <c r="AP50" s="3">
        <v>45736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145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662.93796800000007</v>
      </c>
    </row>
    <row r="51" spans="1:56" ht="28.5" customHeight="1" x14ac:dyDescent="0.45">
      <c r="A51" s="3">
        <v>45722</v>
      </c>
      <c r="B51" s="14" t="s">
        <v>497</v>
      </c>
      <c r="C51" s="9" t="s">
        <v>73</v>
      </c>
      <c r="D51" s="13" t="s">
        <v>254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45741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196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499</v>
      </c>
      <c r="AG51" s="1" t="s">
        <v>123</v>
      </c>
      <c r="AH51" s="1" t="s">
        <v>74</v>
      </c>
      <c r="AI51" s="1">
        <v>2</v>
      </c>
      <c r="AJ51" s="3">
        <v>45741</v>
      </c>
      <c r="AK51" s="3">
        <v>0</v>
      </c>
      <c r="AL51" s="3">
        <v>45732</v>
      </c>
      <c r="AM51" s="3">
        <v>45739</v>
      </c>
      <c r="AN51" s="3">
        <v>45740</v>
      </c>
      <c r="AO51" s="3">
        <v>45740</v>
      </c>
      <c r="AP51" s="3">
        <v>45736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145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662.93796800000007</v>
      </c>
    </row>
    <row r="52" spans="1:56" ht="28.5" customHeight="1" x14ac:dyDescent="0.45">
      <c r="A52" s="3">
        <v>45722</v>
      </c>
      <c r="B52" s="14" t="s">
        <v>497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45741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499</v>
      </c>
      <c r="AG52" s="1" t="s">
        <v>123</v>
      </c>
      <c r="AH52" s="1" t="s">
        <v>74</v>
      </c>
      <c r="AI52" s="1">
        <v>2</v>
      </c>
      <c r="AJ52" s="3">
        <v>45741</v>
      </c>
      <c r="AK52" s="3">
        <v>0</v>
      </c>
      <c r="AL52" s="3">
        <v>45732</v>
      </c>
      <c r="AM52" s="3">
        <v>45739</v>
      </c>
      <c r="AN52" s="3">
        <v>45740</v>
      </c>
      <c r="AO52" s="3">
        <v>45740</v>
      </c>
      <c r="AP52" s="3">
        <v>45736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145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45728</v>
      </c>
      <c r="B53" s="14" t="s">
        <v>562</v>
      </c>
      <c r="C53" s="9" t="s">
        <v>73</v>
      </c>
      <c r="D53" s="13" t="s">
        <v>352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196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565</v>
      </c>
      <c r="AG53" s="1" t="s">
        <v>123</v>
      </c>
      <c r="AH53" s="1" t="s">
        <v>74</v>
      </c>
      <c r="AI53" s="1">
        <v>2</v>
      </c>
      <c r="AJ53" s="3">
        <v>45742</v>
      </c>
      <c r="AK53" s="3">
        <v>0</v>
      </c>
      <c r="AL53" s="3">
        <v>45733</v>
      </c>
      <c r="AM53" s="3">
        <v>45740</v>
      </c>
      <c r="AN53" s="3">
        <v>45741</v>
      </c>
      <c r="AO53" s="3">
        <v>45741</v>
      </c>
      <c r="AP53" s="3">
        <v>45737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331.46898400000003</v>
      </c>
    </row>
    <row r="54" spans="1:56" ht="28.5" customHeight="1" x14ac:dyDescent="0.45">
      <c r="A54" s="3">
        <v>45728</v>
      </c>
      <c r="B54" s="14" t="s">
        <v>562</v>
      </c>
      <c r="C54" s="9" t="s">
        <v>73</v>
      </c>
      <c r="D54" s="13" t="s">
        <v>353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565</v>
      </c>
      <c r="AG54" s="1" t="s">
        <v>123</v>
      </c>
      <c r="AH54" s="1" t="s">
        <v>74</v>
      </c>
      <c r="AI54" s="1">
        <v>2</v>
      </c>
      <c r="AJ54" s="3">
        <v>45742</v>
      </c>
      <c r="AK54" s="3">
        <v>0</v>
      </c>
      <c r="AL54" s="3">
        <v>45733</v>
      </c>
      <c r="AM54" s="3">
        <v>45740</v>
      </c>
      <c r="AN54" s="3">
        <v>45741</v>
      </c>
      <c r="AO54" s="3">
        <v>45741</v>
      </c>
      <c r="AP54" s="3">
        <v>45737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331.46898400000003</v>
      </c>
    </row>
    <row r="55" spans="1:56" ht="28.5" customHeight="1" x14ac:dyDescent="0.45">
      <c r="A55" s="3">
        <v>45728</v>
      </c>
      <c r="B55" s="14" t="s">
        <v>562</v>
      </c>
      <c r="C55" s="9" t="s">
        <v>73</v>
      </c>
      <c r="D55" s="13" t="s">
        <v>407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45742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565</v>
      </c>
      <c r="AG55" s="1" t="s">
        <v>123</v>
      </c>
      <c r="AH55" s="1" t="s">
        <v>74</v>
      </c>
      <c r="AI55" s="1">
        <v>2</v>
      </c>
      <c r="AJ55" s="3">
        <v>45742</v>
      </c>
      <c r="AK55" s="3">
        <v>0</v>
      </c>
      <c r="AL55" s="3">
        <v>45733</v>
      </c>
      <c r="AM55" s="3">
        <v>45740</v>
      </c>
      <c r="AN55" s="3">
        <v>45741</v>
      </c>
      <c r="AO55" s="3">
        <v>45741</v>
      </c>
      <c r="AP55" s="3">
        <v>45737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45728</v>
      </c>
      <c r="B56" s="14" t="s">
        <v>564</v>
      </c>
      <c r="C56" s="9" t="s">
        <v>73</v>
      </c>
      <c r="D56" s="13" t="s">
        <v>230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45742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196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565</v>
      </c>
      <c r="AG56" s="1" t="s">
        <v>125</v>
      </c>
      <c r="AH56" s="1" t="s">
        <v>74</v>
      </c>
      <c r="AI56" s="1">
        <v>2</v>
      </c>
      <c r="AJ56" s="3">
        <v>45742</v>
      </c>
      <c r="AK56" s="3">
        <v>0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705.02926755555563</v>
      </c>
    </row>
    <row r="57" spans="1:56" ht="28.5" customHeight="1" x14ac:dyDescent="0.45">
      <c r="A57" s="3">
        <v>45722</v>
      </c>
      <c r="B57" s="14" t="s">
        <v>497</v>
      </c>
      <c r="C57" s="9" t="s">
        <v>73</v>
      </c>
      <c r="D57" s="13" t="s">
        <v>500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45743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501</v>
      </c>
      <c r="AG57" s="1" t="s">
        <v>123</v>
      </c>
      <c r="AH57" s="1" t="s">
        <v>74</v>
      </c>
      <c r="AI57" s="1">
        <v>2</v>
      </c>
      <c r="AJ57" s="3">
        <v>45743</v>
      </c>
      <c r="AK57" s="3">
        <v>0</v>
      </c>
      <c r="AL57" s="3">
        <v>45734</v>
      </c>
      <c r="AM57" s="3">
        <v>45741</v>
      </c>
      <c r="AN57" s="3">
        <v>45742</v>
      </c>
      <c r="AO57" s="3">
        <v>45742</v>
      </c>
      <c r="AP57" s="3">
        <v>45738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145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331.46898400000003</v>
      </c>
    </row>
    <row r="58" spans="1:56" ht="28.5" customHeight="1" x14ac:dyDescent="0.45">
      <c r="A58" s="3">
        <v>45722</v>
      </c>
      <c r="B58" s="14" t="s">
        <v>497</v>
      </c>
      <c r="C58" s="9" t="s">
        <v>73</v>
      </c>
      <c r="D58" s="13" t="s">
        <v>253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45743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196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501</v>
      </c>
      <c r="AG58" s="1" t="s">
        <v>123</v>
      </c>
      <c r="AH58" s="1" t="s">
        <v>74</v>
      </c>
      <c r="AI58" s="1">
        <v>2</v>
      </c>
      <c r="AJ58" s="3">
        <v>45743</v>
      </c>
      <c r="AK58" s="3">
        <v>0</v>
      </c>
      <c r="AL58" s="3">
        <v>45734</v>
      </c>
      <c r="AM58" s="3">
        <v>45741</v>
      </c>
      <c r="AN58" s="3">
        <v>45742</v>
      </c>
      <c r="AO58" s="3">
        <v>45742</v>
      </c>
      <c r="AP58" s="3">
        <v>45738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145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331.46898400000003</v>
      </c>
    </row>
    <row r="59" spans="1:56" ht="28.5" customHeight="1" x14ac:dyDescent="0.45">
      <c r="A59" s="3">
        <v>45721</v>
      </c>
      <c r="B59" s="14" t="s">
        <v>511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45743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196</v>
      </c>
      <c r="AA59" s="8">
        <v>5238.75</v>
      </c>
      <c r="AB59" s="8">
        <v>0</v>
      </c>
      <c r="AC59" s="8">
        <v>5238.75</v>
      </c>
      <c r="AD59" s="8">
        <v>0</v>
      </c>
      <c r="AE59" s="8">
        <v>0</v>
      </c>
      <c r="AF59" s="8">
        <v>0</v>
      </c>
      <c r="AG59" s="1" t="s">
        <v>123</v>
      </c>
      <c r="AH59" s="1" t="s">
        <v>77</v>
      </c>
      <c r="AI59" s="1">
        <v>1</v>
      </c>
      <c r="AJ59" s="3">
        <v>45743</v>
      </c>
      <c r="AK59" s="3">
        <v>0</v>
      </c>
      <c r="AL59" s="3">
        <v>0</v>
      </c>
      <c r="AM59" s="3">
        <v>0</v>
      </c>
      <c r="AN59" s="3">
        <v>0</v>
      </c>
      <c r="AO59" s="3">
        <v>45742</v>
      </c>
      <c r="AP59" s="3">
        <v>45738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394.60593333333333</v>
      </c>
    </row>
    <row r="60" spans="1:56" ht="28.5" customHeight="1" x14ac:dyDescent="0.45">
      <c r="A60" s="3">
        <v>45728</v>
      </c>
      <c r="B60" s="14" t="s">
        <v>562</v>
      </c>
      <c r="C60" s="9" t="s">
        <v>73</v>
      </c>
      <c r="D60" s="13" t="s">
        <v>193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45744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196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566</v>
      </c>
      <c r="AG60" s="1" t="s">
        <v>123</v>
      </c>
      <c r="AH60" s="1" t="s">
        <v>74</v>
      </c>
      <c r="AI60" s="1">
        <v>2</v>
      </c>
      <c r="AJ60" s="3">
        <v>45744</v>
      </c>
      <c r="AK60" s="3">
        <v>0</v>
      </c>
      <c r="AL60" s="3">
        <v>45735</v>
      </c>
      <c r="AM60" s="3">
        <v>45742</v>
      </c>
      <c r="AN60" s="3">
        <v>45743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662.93796800000007</v>
      </c>
    </row>
    <row r="61" spans="1:56" ht="28.5" customHeight="1" x14ac:dyDescent="0.45">
      <c r="A61" s="3">
        <v>45728</v>
      </c>
      <c r="B61" s="14" t="s">
        <v>562</v>
      </c>
      <c r="C61" s="9" t="s">
        <v>73</v>
      </c>
      <c r="D61" s="13" t="s">
        <v>237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156</v>
      </c>
      <c r="T61" s="12">
        <v>45744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196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566</v>
      </c>
      <c r="AG61" s="1" t="s">
        <v>125</v>
      </c>
      <c r="AH61" s="1" t="s">
        <v>74</v>
      </c>
      <c r="AI61" s="1">
        <v>2</v>
      </c>
      <c r="AJ61" s="3">
        <v>45744</v>
      </c>
      <c r="AK61" s="3">
        <v>0</v>
      </c>
      <c r="AL61" s="3">
        <v>45735</v>
      </c>
      <c r="AM61" s="3">
        <v>45742</v>
      </c>
      <c r="AN61" s="3">
        <v>45743</v>
      </c>
      <c r="AO61" s="3">
        <v>45743</v>
      </c>
      <c r="AP61" s="3">
        <v>45739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197</v>
      </c>
      <c r="BD61" s="56">
        <v>331.46898400000003</v>
      </c>
    </row>
    <row r="62" spans="1:56" ht="28.5" customHeight="1" x14ac:dyDescent="0.45">
      <c r="A62" s="3">
        <v>45728</v>
      </c>
      <c r="B62" s="14" t="s">
        <v>562</v>
      </c>
      <c r="C62" s="9" t="s">
        <v>73</v>
      </c>
      <c r="D62" s="13" t="s">
        <v>236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156</v>
      </c>
      <c r="T62" s="12">
        <v>45744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196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566</v>
      </c>
      <c r="AG62" s="1" t="s">
        <v>125</v>
      </c>
      <c r="AH62" s="1" t="s">
        <v>74</v>
      </c>
      <c r="AI62" s="1">
        <v>2</v>
      </c>
      <c r="AJ62" s="3">
        <v>45744</v>
      </c>
      <c r="AK62" s="3">
        <v>0</v>
      </c>
      <c r="AL62" s="3">
        <v>45735</v>
      </c>
      <c r="AM62" s="3">
        <v>45742</v>
      </c>
      <c r="AN62" s="3">
        <v>45743</v>
      </c>
      <c r="AO62" s="3">
        <v>45743</v>
      </c>
      <c r="AP62" s="3">
        <v>45739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197</v>
      </c>
      <c r="BD62" s="56">
        <v>331.46898400000003</v>
      </c>
    </row>
    <row r="63" spans="1:56" ht="28.5" customHeight="1" x14ac:dyDescent="0.45">
      <c r="A63" s="3">
        <v>45728</v>
      </c>
      <c r="B63" s="14" t="s">
        <v>564</v>
      </c>
      <c r="C63" s="9" t="s">
        <v>73</v>
      </c>
      <c r="D63" s="13" t="s">
        <v>290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156</v>
      </c>
      <c r="T63" s="12">
        <v>45744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196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566</v>
      </c>
      <c r="AG63" s="1" t="s">
        <v>61</v>
      </c>
      <c r="AH63" s="1" t="s">
        <v>74</v>
      </c>
      <c r="AI63" s="1">
        <v>2</v>
      </c>
      <c r="AJ63" s="3">
        <v>45744</v>
      </c>
      <c r="AK63" s="3">
        <v>0</v>
      </c>
      <c r="AL63" s="3">
        <v>45735</v>
      </c>
      <c r="AM63" s="3">
        <v>45742</v>
      </c>
      <c r="AN63" s="3">
        <v>45743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197</v>
      </c>
      <c r="BD63" s="56">
        <v>352.51463377777782</v>
      </c>
    </row>
    <row r="64" spans="1:56" ht="28.5" customHeight="1" x14ac:dyDescent="0.45">
      <c r="A64" s="3">
        <v>45728</v>
      </c>
      <c r="B64" s="14" t="s">
        <v>567</v>
      </c>
      <c r="C64" s="9" t="s">
        <v>73</v>
      </c>
      <c r="D64" s="13" t="s">
        <v>59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156</v>
      </c>
      <c r="T64" s="12">
        <v>45745</v>
      </c>
      <c r="U64" s="11">
        <v>20000</v>
      </c>
      <c r="V64" s="10">
        <v>0</v>
      </c>
      <c r="W64" s="10">
        <v>20000</v>
      </c>
      <c r="X64" s="10">
        <v>0</v>
      </c>
      <c r="Y64" s="10">
        <v>0</v>
      </c>
      <c r="Z64" s="9" t="s">
        <v>196</v>
      </c>
      <c r="AA64" s="8">
        <v>17602.2</v>
      </c>
      <c r="AB64" s="8">
        <v>0</v>
      </c>
      <c r="AC64" s="8">
        <v>17602.2</v>
      </c>
      <c r="AD64" s="8">
        <v>0</v>
      </c>
      <c r="AE64" s="8">
        <v>0</v>
      </c>
      <c r="AF64" s="8" t="s">
        <v>568</v>
      </c>
      <c r="AG64" s="1" t="s">
        <v>122</v>
      </c>
      <c r="AH64" s="1" t="s">
        <v>77</v>
      </c>
      <c r="AI64" s="1">
        <v>1</v>
      </c>
      <c r="AJ64" s="3">
        <v>45745</v>
      </c>
      <c r="AK64" s="3">
        <v>0</v>
      </c>
      <c r="AL64" s="3">
        <v>0</v>
      </c>
      <c r="AM64" s="3">
        <v>0</v>
      </c>
      <c r="AN64" s="3">
        <v>0</v>
      </c>
      <c r="AO64" s="3">
        <v>45744</v>
      </c>
      <c r="AP64" s="3">
        <v>45740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197</v>
      </c>
      <c r="BD64" s="56">
        <v>1325.8759360000001</v>
      </c>
    </row>
    <row r="65" spans="1:56" ht="28.5" customHeight="1" x14ac:dyDescent="0.45">
      <c r="A65" s="3">
        <v>45728</v>
      </c>
      <c r="B65" s="14" t="s">
        <v>569</v>
      </c>
      <c r="C65" s="9" t="s">
        <v>73</v>
      </c>
      <c r="D65" s="13" t="s">
        <v>59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156</v>
      </c>
      <c r="T65" s="12">
        <v>45745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196</v>
      </c>
      <c r="AA65" s="8">
        <v>17602.2</v>
      </c>
      <c r="AB65" s="8">
        <v>0</v>
      </c>
      <c r="AC65" s="8">
        <v>17602.2</v>
      </c>
      <c r="AD65" s="8">
        <v>0</v>
      </c>
      <c r="AE65" s="8">
        <v>0</v>
      </c>
      <c r="AF65" s="8" t="s">
        <v>570</v>
      </c>
      <c r="AG65" s="1" t="s">
        <v>124</v>
      </c>
      <c r="AH65" s="1" t="s">
        <v>77</v>
      </c>
      <c r="AI65" s="1">
        <v>1</v>
      </c>
      <c r="AJ65" s="3">
        <v>45745</v>
      </c>
      <c r="AK65" s="3">
        <v>0</v>
      </c>
      <c r="AL65" s="3">
        <v>0</v>
      </c>
      <c r="AM65" s="3">
        <v>0</v>
      </c>
      <c r="AN65" s="3">
        <v>0</v>
      </c>
      <c r="AO65" s="3">
        <v>45744</v>
      </c>
      <c r="AP65" s="3">
        <v>45740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197</v>
      </c>
      <c r="BD65" s="56">
        <v>1325.8759360000001</v>
      </c>
    </row>
    <row r="66" spans="1:56" ht="28.5" customHeight="1" x14ac:dyDescent="0.45">
      <c r="A66" s="3" t="s">
        <v>146</v>
      </c>
      <c r="B66" s="14" t="s">
        <v>146</v>
      </c>
      <c r="C66" s="9" t="s">
        <v>73</v>
      </c>
      <c r="D66" s="13" t="s">
        <v>61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156</v>
      </c>
      <c r="T66" s="12">
        <v>45777</v>
      </c>
      <c r="U66" s="11">
        <v>600000</v>
      </c>
      <c r="V66" s="10">
        <v>0</v>
      </c>
      <c r="W66" s="10">
        <v>600000</v>
      </c>
      <c r="X66" s="10">
        <v>0</v>
      </c>
      <c r="Y66" s="10">
        <v>630000</v>
      </c>
      <c r="Z66" s="9" t="s">
        <v>196</v>
      </c>
      <c r="AA66" s="8">
        <v>528066</v>
      </c>
      <c r="AB66" s="8">
        <v>0</v>
      </c>
      <c r="AC66" s="8">
        <v>528066</v>
      </c>
      <c r="AD66" s="8">
        <v>0</v>
      </c>
      <c r="AE66" s="8">
        <v>0</v>
      </c>
      <c r="AF66" s="8">
        <v>0</v>
      </c>
      <c r="AG66" s="1" t="s">
        <v>123</v>
      </c>
      <c r="AH66" s="1" t="s">
        <v>74</v>
      </c>
      <c r="AI66" s="1">
        <v>2</v>
      </c>
      <c r="AJ66" s="3">
        <v>45777</v>
      </c>
      <c r="AK66" s="3">
        <v>0</v>
      </c>
      <c r="AL66" s="3">
        <v>45768</v>
      </c>
      <c r="AM66" s="3">
        <v>45775</v>
      </c>
      <c r="AN66" s="3">
        <v>45776</v>
      </c>
      <c r="AO66" s="3">
        <v>45776</v>
      </c>
      <c r="AP66" s="3">
        <v>45772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197</v>
      </c>
      <c r="BD66" s="56">
        <v>39776.278080000004</v>
      </c>
    </row>
    <row r="67" spans="1:56" ht="28.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196</v>
      </c>
      <c r="AA67" s="8">
        <v>773518.89999999991</v>
      </c>
      <c r="AB67" s="8">
        <v>3352.8</v>
      </c>
      <c r="AC67" s="8">
        <v>770166.1</v>
      </c>
      <c r="AD67" s="8">
        <v>0</v>
      </c>
      <c r="AE67" s="8">
        <v>0</v>
      </c>
      <c r="AF67" s="8" t="s">
        <v>58</v>
      </c>
      <c r="AG67" s="1" t="s">
        <v>122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198</v>
      </c>
      <c r="BD67" s="56">
        <v>0</v>
      </c>
    </row>
    <row r="68" spans="1:56" ht="28.5" customHeight="1" x14ac:dyDescent="0.45">
      <c r="A68" s="3">
        <v>45717</v>
      </c>
      <c r="B68" s="14" t="s">
        <v>476</v>
      </c>
      <c r="C68" s="9" t="s">
        <v>316</v>
      </c>
      <c r="D68" s="13" t="s">
        <v>477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93</v>
      </c>
      <c r="M68" s="10">
        <v>20</v>
      </c>
      <c r="N68" s="9">
        <v>28</v>
      </c>
      <c r="O68" s="9">
        <v>50</v>
      </c>
      <c r="P68" s="10">
        <v>255.31440033791995</v>
      </c>
      <c r="Q68" s="10">
        <v>0</v>
      </c>
      <c r="R68" s="10">
        <v>255.31440033791995</v>
      </c>
      <c r="S68" s="9" t="s">
        <v>133</v>
      </c>
      <c r="T68" s="12">
        <v>45733</v>
      </c>
      <c r="U68" s="11">
        <v>15000</v>
      </c>
      <c r="V68" s="10">
        <v>216</v>
      </c>
      <c r="W68" s="10">
        <v>14784</v>
      </c>
      <c r="X68" s="10">
        <v>15800</v>
      </c>
      <c r="Y68" s="10">
        <v>0</v>
      </c>
      <c r="Z68" s="9" t="s">
        <v>318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68</v>
      </c>
      <c r="AI68" s="1">
        <v>4</v>
      </c>
      <c r="AJ68" s="3">
        <v>45733</v>
      </c>
      <c r="AK68" s="3">
        <v>45729</v>
      </c>
      <c r="AL68" s="3">
        <v>45723</v>
      </c>
      <c r="AM68" s="3">
        <v>45730</v>
      </c>
      <c r="AN68" s="3">
        <v>45731</v>
      </c>
      <c r="AO68" s="3">
        <v>45731</v>
      </c>
      <c r="AP68" s="3">
        <v>45728</v>
      </c>
      <c r="AQ68" s="3">
        <v>45732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8.5" customHeight="1" x14ac:dyDescent="0.45">
      <c r="A69" s="3" t="s">
        <v>146</v>
      </c>
      <c r="B69" s="14" t="s">
        <v>146</v>
      </c>
      <c r="C69" s="9" t="s">
        <v>316</v>
      </c>
      <c r="D69" s="13" t="s">
        <v>317</v>
      </c>
      <c r="E69" s="9">
        <v>19</v>
      </c>
      <c r="F69" s="9">
        <v>26</v>
      </c>
      <c r="G69" s="9" t="s">
        <v>60</v>
      </c>
      <c r="H69" s="9" t="s">
        <v>76</v>
      </c>
      <c r="I69" s="9">
        <v>70</v>
      </c>
      <c r="J69" s="9" t="s">
        <v>57</v>
      </c>
      <c r="K69" s="9">
        <v>5</v>
      </c>
      <c r="L69" s="9" t="s">
        <v>93</v>
      </c>
      <c r="M69" s="10">
        <v>20</v>
      </c>
      <c r="N69" s="9">
        <v>28</v>
      </c>
      <c r="O69" s="9">
        <v>50</v>
      </c>
      <c r="P69" s="10">
        <v>259.04464319999994</v>
      </c>
      <c r="Q69" s="10">
        <v>0</v>
      </c>
      <c r="R69" s="10">
        <v>259.04464319999994</v>
      </c>
      <c r="S69" s="9" t="s">
        <v>133</v>
      </c>
      <c r="T69" s="12">
        <v>45777</v>
      </c>
      <c r="U69" s="11">
        <v>15000</v>
      </c>
      <c r="V69" s="10">
        <v>0</v>
      </c>
      <c r="W69" s="10">
        <v>15000</v>
      </c>
      <c r="X69" s="10">
        <v>0</v>
      </c>
      <c r="Y69" s="10">
        <v>15750</v>
      </c>
      <c r="Z69" s="9" t="s">
        <v>318</v>
      </c>
      <c r="AA69" s="8">
        <v>11525.250000000002</v>
      </c>
      <c r="AB69" s="8">
        <v>1520</v>
      </c>
      <c r="AC69" s="8">
        <v>10005.250000000002</v>
      </c>
      <c r="AD69" s="8">
        <v>0</v>
      </c>
      <c r="AE69" s="8">
        <v>11525.250000000002</v>
      </c>
      <c r="AF69" s="8">
        <v>0</v>
      </c>
      <c r="AG69" s="1" t="s">
        <v>122</v>
      </c>
      <c r="AH69" s="1" t="s">
        <v>68</v>
      </c>
      <c r="AI69" s="1">
        <v>4</v>
      </c>
      <c r="AJ69" s="3">
        <v>45777</v>
      </c>
      <c r="AK69" s="3">
        <v>45773</v>
      </c>
      <c r="AL69" s="3">
        <v>45767</v>
      </c>
      <c r="AM69" s="3">
        <v>45774</v>
      </c>
      <c r="AN69" s="3">
        <v>45775</v>
      </c>
      <c r="AO69" s="3">
        <v>45775</v>
      </c>
      <c r="AP69" s="3">
        <v>45772</v>
      </c>
      <c r="AQ69" s="3">
        <v>45776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675.91022222222273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56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 t="s">
        <v>96</v>
      </c>
      <c r="W70" s="10">
        <v>0</v>
      </c>
      <c r="X70" s="10">
        <v>0</v>
      </c>
      <c r="Y70" s="10">
        <v>0</v>
      </c>
      <c r="Z70" s="9" t="s">
        <v>318</v>
      </c>
      <c r="AA70" s="8">
        <v>11525.250000000002</v>
      </c>
      <c r="AB70" s="8">
        <v>1520</v>
      </c>
      <c r="AC70" s="8">
        <v>10005.250000000002</v>
      </c>
      <c r="AD70" s="8">
        <v>0</v>
      </c>
      <c r="AE70" s="8">
        <v>11525.250000000002</v>
      </c>
      <c r="AF70" s="8" t="s">
        <v>58</v>
      </c>
      <c r="AG70" s="1" t="s">
        <v>125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319</v>
      </c>
      <c r="BD70" s="56">
        <v>0</v>
      </c>
    </row>
    <row r="71" spans="1:56" ht="28.5" customHeight="1" x14ac:dyDescent="0.45">
      <c r="A71" s="3">
        <v>45721</v>
      </c>
      <c r="B71" s="14" t="s">
        <v>513</v>
      </c>
      <c r="C71" s="9" t="s">
        <v>152</v>
      </c>
      <c r="D71" s="13" t="s">
        <v>484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45744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116</v>
      </c>
      <c r="AA71" s="8">
        <v>4999.0247999999992</v>
      </c>
      <c r="AB71" s="8">
        <v>4999.0247999999992</v>
      </c>
      <c r="AC71" s="8">
        <v>0</v>
      </c>
      <c r="AD71" s="8">
        <v>0</v>
      </c>
      <c r="AE71" s="8">
        <v>4999.0247999999992</v>
      </c>
      <c r="AF71" s="8">
        <v>0</v>
      </c>
      <c r="AG71" s="1" t="s">
        <v>125</v>
      </c>
      <c r="AH71" s="1" t="s">
        <v>75</v>
      </c>
      <c r="AI71" s="1">
        <v>4</v>
      </c>
      <c r="AJ71" s="3">
        <v>45744</v>
      </c>
      <c r="AK71" s="3">
        <v>45740</v>
      </c>
      <c r="AL71" s="3">
        <v>45733</v>
      </c>
      <c r="AM71" s="3">
        <v>45741</v>
      </c>
      <c r="AN71" s="3">
        <v>45742</v>
      </c>
      <c r="AO71" s="3">
        <v>45743</v>
      </c>
      <c r="AP71" s="3">
        <v>45739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238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116</v>
      </c>
      <c r="AA72" s="8">
        <v>4999.0247999999992</v>
      </c>
      <c r="AB72" s="8">
        <v>4999.0247999999992</v>
      </c>
      <c r="AC72" s="8">
        <v>0</v>
      </c>
      <c r="AD72" s="8">
        <v>0</v>
      </c>
      <c r="AE72" s="8">
        <v>4999.0247999999992</v>
      </c>
      <c r="AF72" s="8" t="s">
        <v>58</v>
      </c>
      <c r="AG72" s="1" t="s">
        <v>122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239</v>
      </c>
      <c r="BD72" s="56">
        <v>0</v>
      </c>
    </row>
    <row r="73" spans="1:56" ht="28.5" customHeight="1" x14ac:dyDescent="0.45">
      <c r="A73" s="3" t="s">
        <v>146</v>
      </c>
      <c r="B73" s="14" t="s">
        <v>146</v>
      </c>
      <c r="C73" s="9" t="s">
        <v>195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45746</v>
      </c>
      <c r="U73" s="11">
        <v>10000</v>
      </c>
      <c r="V73" s="10">
        <v>0</v>
      </c>
      <c r="W73" s="10">
        <v>10000</v>
      </c>
      <c r="X73" s="10">
        <v>0</v>
      </c>
      <c r="Y73" s="10">
        <v>0</v>
      </c>
      <c r="Z73" s="9" t="s">
        <v>151</v>
      </c>
      <c r="AA73" s="8">
        <v>8801.1</v>
      </c>
      <c r="AB73" s="8">
        <v>8801.1</v>
      </c>
      <c r="AC73" s="8">
        <v>0</v>
      </c>
      <c r="AD73" s="8">
        <v>0</v>
      </c>
      <c r="AE73" s="8">
        <v>0</v>
      </c>
      <c r="AF73" s="8">
        <v>0</v>
      </c>
      <c r="AG73" s="1" t="s">
        <v>125</v>
      </c>
      <c r="AH73" s="1" t="s">
        <v>77</v>
      </c>
      <c r="AI73" s="1">
        <v>1</v>
      </c>
      <c r="AJ73" s="3">
        <v>45746</v>
      </c>
      <c r="AK73" s="3">
        <v>0</v>
      </c>
      <c r="AL73" s="3">
        <v>0</v>
      </c>
      <c r="AM73" s="3">
        <v>0</v>
      </c>
      <c r="AN73" s="3">
        <v>0</v>
      </c>
      <c r="AO73" s="3">
        <v>45745</v>
      </c>
      <c r="AP73" s="3">
        <v>45741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8.5" customHeight="1" x14ac:dyDescent="0.45">
      <c r="A74" s="3" t="s">
        <v>146</v>
      </c>
      <c r="B74" s="14" t="s">
        <v>146</v>
      </c>
      <c r="C74" s="9" t="s">
        <v>195</v>
      </c>
      <c r="D74" s="13" t="s">
        <v>59</v>
      </c>
      <c r="E74" s="9">
        <v>20</v>
      </c>
      <c r="F74" s="9">
        <v>30</v>
      </c>
      <c r="G74" s="9" t="s">
        <v>60</v>
      </c>
      <c r="H74" s="9">
        <v>0</v>
      </c>
      <c r="I74" s="9">
        <v>53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45777</v>
      </c>
      <c r="U74" s="11">
        <v>10000</v>
      </c>
      <c r="V74" s="10">
        <v>0</v>
      </c>
      <c r="W74" s="10">
        <v>10000</v>
      </c>
      <c r="X74" s="10">
        <v>0</v>
      </c>
      <c r="Y74" s="10">
        <v>0</v>
      </c>
      <c r="Z74" s="9" t="s">
        <v>151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>
        <v>0</v>
      </c>
      <c r="AG74" s="1" t="s">
        <v>122</v>
      </c>
      <c r="AH74" s="1" t="s">
        <v>77</v>
      </c>
      <c r="AI74" s="1">
        <v>1</v>
      </c>
      <c r="AJ74" s="3">
        <v>45777</v>
      </c>
      <c r="AK74" s="3">
        <v>0</v>
      </c>
      <c r="AL74" s="3">
        <v>0</v>
      </c>
      <c r="AM74" s="3">
        <v>0</v>
      </c>
      <c r="AN74" s="3">
        <v>0</v>
      </c>
      <c r="AO74" s="3">
        <v>45776</v>
      </c>
      <c r="AP74" s="3">
        <v>45772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540.28975000000003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151</v>
      </c>
      <c r="AA75" s="8">
        <v>17602.2</v>
      </c>
      <c r="AB75" s="8">
        <v>8801.1</v>
      </c>
      <c r="AC75" s="8">
        <v>8801.1</v>
      </c>
      <c r="AD75" s="8">
        <v>0</v>
      </c>
      <c r="AE75" s="8">
        <v>0</v>
      </c>
      <c r="AF75" s="8" t="s">
        <v>58</v>
      </c>
      <c r="AG75" s="1" t="s">
        <v>124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8.5" customHeight="1" x14ac:dyDescent="0.45">
      <c r="A76" s="3" t="s">
        <v>146</v>
      </c>
      <c r="B76" s="14" t="s">
        <v>146</v>
      </c>
      <c r="C76" s="9" t="s">
        <v>86</v>
      </c>
      <c r="D76" s="13" t="s">
        <v>59</v>
      </c>
      <c r="E76" s="9">
        <v>20</v>
      </c>
      <c r="F76" s="9">
        <v>38</v>
      </c>
      <c r="G76" s="9" t="s">
        <v>60</v>
      </c>
      <c r="H76" s="9">
        <v>0</v>
      </c>
      <c r="I76" s="9">
        <v>72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 t="s">
        <v>63</v>
      </c>
      <c r="U76" s="11">
        <v>50000</v>
      </c>
      <c r="V76" s="10">
        <v>0</v>
      </c>
      <c r="W76" s="10">
        <v>50000</v>
      </c>
      <c r="X76" s="10">
        <v>0</v>
      </c>
      <c r="Y76" s="10">
        <v>0</v>
      </c>
      <c r="Z76" s="9" t="s">
        <v>79</v>
      </c>
      <c r="AA76" s="8">
        <v>55181.5</v>
      </c>
      <c r="AB76" s="8">
        <v>14387</v>
      </c>
      <c r="AC76" s="8">
        <v>40794.5</v>
      </c>
      <c r="AD76" s="8">
        <v>0</v>
      </c>
      <c r="AE76" s="8">
        <v>0</v>
      </c>
      <c r="AF76" s="8">
        <v>0</v>
      </c>
      <c r="AG76" s="1" t="s">
        <v>124</v>
      </c>
      <c r="AH76" s="1" t="s">
        <v>77</v>
      </c>
      <c r="AI76" s="1">
        <v>1</v>
      </c>
      <c r="AJ76" s="3" t="s">
        <v>63</v>
      </c>
      <c r="AK76" s="3">
        <v>0</v>
      </c>
      <c r="AL76" s="3">
        <v>0</v>
      </c>
      <c r="AM76" s="3">
        <v>0</v>
      </c>
      <c r="AN76" s="3">
        <v>0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2937.2039999999997</v>
      </c>
    </row>
    <row r="77" spans="1:56" ht="28.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20</v>
      </c>
      <c r="F77" s="9">
        <v>37</v>
      </c>
      <c r="G77" s="9" t="s">
        <v>60</v>
      </c>
      <c r="H77" s="9">
        <v>0</v>
      </c>
      <c r="I77" s="9">
        <v>70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79</v>
      </c>
      <c r="AA77" s="8">
        <v>55181.5</v>
      </c>
      <c r="AB77" s="8">
        <v>14387</v>
      </c>
      <c r="AC77" s="8">
        <v>40794.5</v>
      </c>
      <c r="AD77" s="8">
        <v>0</v>
      </c>
      <c r="AE77" s="8">
        <v>0</v>
      </c>
      <c r="AF77" s="8" t="s">
        <v>58</v>
      </c>
      <c r="AG77" s="1" t="s">
        <v>122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45">
      <c r="A78" s="3">
        <v>45712</v>
      </c>
      <c r="B78" s="14" t="s">
        <v>446</v>
      </c>
      <c r="C78" s="9" t="s">
        <v>111</v>
      </c>
      <c r="D78" s="13" t="s">
        <v>447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45733</v>
      </c>
      <c r="U78" s="11">
        <v>3000</v>
      </c>
      <c r="V78" s="10">
        <v>0</v>
      </c>
      <c r="W78" s="10">
        <v>3000</v>
      </c>
      <c r="X78" s="10">
        <v>3200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45733</v>
      </c>
      <c r="AK78" s="3">
        <v>45729</v>
      </c>
      <c r="AL78" s="3">
        <v>45722</v>
      </c>
      <c r="AM78" s="3">
        <v>45730</v>
      </c>
      <c r="AN78" s="3">
        <v>45731</v>
      </c>
      <c r="AO78" s="3">
        <v>45732</v>
      </c>
      <c r="AP78" s="3">
        <v>45728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45674</v>
      </c>
      <c r="B79" s="14" t="s">
        <v>326</v>
      </c>
      <c r="C79" s="9" t="s">
        <v>132</v>
      </c>
      <c r="D79" s="13" t="s">
        <v>302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114</v>
      </c>
      <c r="T79" s="12">
        <v>45734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45734</v>
      </c>
      <c r="AK79" s="3">
        <v>45730</v>
      </c>
      <c r="AL79" s="3">
        <v>45723</v>
      </c>
      <c r="AM79" s="3">
        <v>45731</v>
      </c>
      <c r="AN79" s="3">
        <v>45732</v>
      </c>
      <c r="AO79" s="3">
        <v>45733</v>
      </c>
      <c r="AP79" s="3">
        <v>45729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45674</v>
      </c>
      <c r="B80" s="14" t="s">
        <v>326</v>
      </c>
      <c r="C80" s="9" t="s">
        <v>132</v>
      </c>
      <c r="D80" s="13" t="s">
        <v>359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114</v>
      </c>
      <c r="T80" s="12">
        <v>45735</v>
      </c>
      <c r="U80" s="11">
        <v>2500</v>
      </c>
      <c r="V80" s="10">
        <v>2500</v>
      </c>
      <c r="W80" s="10">
        <v>0</v>
      </c>
      <c r="X80" s="10">
        <v>2700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45735</v>
      </c>
      <c r="AK80" s="3">
        <v>45731</v>
      </c>
      <c r="AL80" s="3">
        <v>45724</v>
      </c>
      <c r="AM80" s="3">
        <v>45732</v>
      </c>
      <c r="AN80" s="3">
        <v>45733</v>
      </c>
      <c r="AO80" s="3">
        <v>45734</v>
      </c>
      <c r="AP80" s="3">
        <v>45730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45674</v>
      </c>
      <c r="B81" s="14" t="s">
        <v>326</v>
      </c>
      <c r="C81" s="9" t="s">
        <v>132</v>
      </c>
      <c r="D81" s="13">
        <v>915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114</v>
      </c>
      <c r="T81" s="12">
        <v>45735</v>
      </c>
      <c r="U81" s="11">
        <v>2500</v>
      </c>
      <c r="V81" s="10">
        <v>1780</v>
      </c>
      <c r="W81" s="10">
        <v>720</v>
      </c>
      <c r="X81" s="10">
        <v>2772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45735</v>
      </c>
      <c r="AK81" s="3">
        <v>45731</v>
      </c>
      <c r="AL81" s="3">
        <v>45724</v>
      </c>
      <c r="AM81" s="3">
        <v>45732</v>
      </c>
      <c r="AN81" s="3">
        <v>45733</v>
      </c>
      <c r="AO81" s="3">
        <v>45734</v>
      </c>
      <c r="AP81" s="3">
        <v>45730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45674</v>
      </c>
      <c r="B82" s="14" t="s">
        <v>326</v>
      </c>
      <c r="C82" s="9" t="s">
        <v>132</v>
      </c>
      <c r="D82" s="13">
        <v>551</v>
      </c>
      <c r="E82" s="9">
        <v>20</v>
      </c>
      <c r="F82" s="9">
        <v>39</v>
      </c>
      <c r="G82" s="9" t="s">
        <v>60</v>
      </c>
      <c r="H82" s="9" t="s">
        <v>76</v>
      </c>
      <c r="I82" s="9">
        <v>102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114</v>
      </c>
      <c r="T82" s="12">
        <v>45734</v>
      </c>
      <c r="U82" s="11">
        <v>2300</v>
      </c>
      <c r="V82" s="10">
        <v>2318</v>
      </c>
      <c r="W82" s="10">
        <v>0</v>
      </c>
      <c r="X82" s="10">
        <v>5835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45734</v>
      </c>
      <c r="AK82" s="3">
        <v>45730</v>
      </c>
      <c r="AL82" s="3">
        <v>45723</v>
      </c>
      <c r="AM82" s="3">
        <v>45731</v>
      </c>
      <c r="AN82" s="3">
        <v>45732</v>
      </c>
      <c r="AO82" s="3">
        <v>45733</v>
      </c>
      <c r="AP82" s="3">
        <v>45729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45674</v>
      </c>
      <c r="B83" s="14" t="s">
        <v>326</v>
      </c>
      <c r="C83" s="9" t="s">
        <v>132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>
        <v>45736</v>
      </c>
      <c r="U83" s="11">
        <v>2500</v>
      </c>
      <c r="V83" s="10">
        <v>2424</v>
      </c>
      <c r="W83" s="10">
        <v>76</v>
      </c>
      <c r="X83" s="10">
        <v>2750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124</v>
      </c>
      <c r="AH83" s="1" t="s">
        <v>75</v>
      </c>
      <c r="AI83" s="1">
        <v>4</v>
      </c>
      <c r="AJ83" s="3">
        <v>45736</v>
      </c>
      <c r="AK83" s="3">
        <v>45732</v>
      </c>
      <c r="AL83" s="3">
        <v>45725</v>
      </c>
      <c r="AM83" s="3">
        <v>45733</v>
      </c>
      <c r="AN83" s="3">
        <v>45734</v>
      </c>
      <c r="AO83" s="3">
        <v>45735</v>
      </c>
      <c r="AP83" s="3">
        <v>45731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368</v>
      </c>
      <c r="C84" s="9" t="s">
        <v>152</v>
      </c>
      <c r="D84" s="13" t="s">
        <v>161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252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45736</v>
      </c>
      <c r="U84" s="11">
        <v>811</v>
      </c>
      <c r="V84" s="10">
        <v>0</v>
      </c>
      <c r="W84" s="10">
        <v>811</v>
      </c>
      <c r="X84" s="10">
        <v>0</v>
      </c>
      <c r="Y84" s="10">
        <v>851.55000000000007</v>
      </c>
      <c r="Z84" s="9" t="s">
        <v>81</v>
      </c>
      <c r="AA84" s="8">
        <v>849.72525000000007</v>
      </c>
      <c r="AB84" s="8">
        <v>849.72525000000007</v>
      </c>
      <c r="AC84" s="8">
        <v>0</v>
      </c>
      <c r="AD84" s="8">
        <v>849.72525000000007</v>
      </c>
      <c r="AE84" s="8">
        <v>0</v>
      </c>
      <c r="AF84" s="8" t="s">
        <v>299</v>
      </c>
      <c r="AG84" s="1" t="s">
        <v>123</v>
      </c>
      <c r="AH84" s="1" t="s">
        <v>75</v>
      </c>
      <c r="AI84" s="1">
        <v>4</v>
      </c>
      <c r="AJ84" s="3">
        <v>45736</v>
      </c>
      <c r="AK84" s="3">
        <v>45732</v>
      </c>
      <c r="AL84" s="3">
        <v>45725</v>
      </c>
      <c r="AM84" s="3">
        <v>45733</v>
      </c>
      <c r="AN84" s="3">
        <v>45734</v>
      </c>
      <c r="AO84" s="3">
        <v>45735</v>
      </c>
      <c r="AP84" s="3">
        <v>45731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45724</v>
      </c>
      <c r="B85" s="14" t="s">
        <v>582</v>
      </c>
      <c r="C85" s="9" t="s">
        <v>546</v>
      </c>
      <c r="D85" s="13" t="s">
        <v>547</v>
      </c>
      <c r="E85" s="9">
        <v>20</v>
      </c>
      <c r="F85" s="9">
        <v>30</v>
      </c>
      <c r="G85" s="9" t="s">
        <v>60</v>
      </c>
      <c r="H85" s="9" t="s">
        <v>66</v>
      </c>
      <c r="I85" s="9">
        <v>80</v>
      </c>
      <c r="J85" s="9" t="s">
        <v>57</v>
      </c>
      <c r="K85" s="9">
        <v>5</v>
      </c>
      <c r="L85" s="9" t="s">
        <v>252</v>
      </c>
      <c r="M85" s="10">
        <v>21</v>
      </c>
      <c r="N85" s="9">
        <v>33</v>
      </c>
      <c r="O85" s="9">
        <v>40</v>
      </c>
      <c r="P85" s="10">
        <v>85.484732256000001</v>
      </c>
      <c r="Q85" s="10">
        <v>0</v>
      </c>
      <c r="R85" s="10">
        <v>85.484732256000001</v>
      </c>
      <c r="S85" s="9" t="s">
        <v>71</v>
      </c>
      <c r="T85" s="12">
        <v>45736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4400.55</v>
      </c>
      <c r="AB85" s="8">
        <v>4400.55</v>
      </c>
      <c r="AC85" s="8">
        <v>0</v>
      </c>
      <c r="AD85" s="8">
        <v>4400.55</v>
      </c>
      <c r="AE85" s="8">
        <v>0</v>
      </c>
      <c r="AF85" s="8">
        <v>0</v>
      </c>
      <c r="AG85" s="1" t="s">
        <v>122</v>
      </c>
      <c r="AH85" s="1" t="s">
        <v>68</v>
      </c>
      <c r="AI85" s="1">
        <v>4</v>
      </c>
      <c r="AJ85" s="3">
        <v>45736</v>
      </c>
      <c r="AK85" s="3">
        <v>45732</v>
      </c>
      <c r="AL85" s="3">
        <v>45726</v>
      </c>
      <c r="AM85" s="3">
        <v>45733</v>
      </c>
      <c r="AN85" s="3">
        <v>45734</v>
      </c>
      <c r="AO85" s="3">
        <v>45734</v>
      </c>
      <c r="AP85" s="3">
        <v>45731</v>
      </c>
      <c r="AQ85" s="3">
        <v>45735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45729</v>
      </c>
      <c r="B86" s="14" t="s">
        <v>607</v>
      </c>
      <c r="C86" s="9" t="s">
        <v>111</v>
      </c>
      <c r="D86" s="13" t="s">
        <v>583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45737</v>
      </c>
      <c r="U86" s="11">
        <v>3000</v>
      </c>
      <c r="V86" s="10">
        <v>0</v>
      </c>
      <c r="W86" s="10">
        <v>3000</v>
      </c>
      <c r="X86" s="10">
        <v>3300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45737</v>
      </c>
      <c r="AK86" s="3">
        <v>45733</v>
      </c>
      <c r="AL86" s="3">
        <v>45726</v>
      </c>
      <c r="AM86" s="3">
        <v>45734</v>
      </c>
      <c r="AN86" s="3">
        <v>45735</v>
      </c>
      <c r="AO86" s="3">
        <v>45736</v>
      </c>
      <c r="AP86" s="3">
        <v>45732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45731</v>
      </c>
      <c r="B87" s="14" t="s">
        <v>138</v>
      </c>
      <c r="C87" s="9" t="s">
        <v>111</v>
      </c>
      <c r="D87" s="13" t="s">
        <v>608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45744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45744</v>
      </c>
      <c r="AK87" s="3">
        <v>45740</v>
      </c>
      <c r="AL87" s="3">
        <v>45733</v>
      </c>
      <c r="AM87" s="3">
        <v>45741</v>
      </c>
      <c r="AN87" s="3">
        <v>45742</v>
      </c>
      <c r="AO87" s="3">
        <v>45743</v>
      </c>
      <c r="AP87" s="3">
        <v>45739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250.15613333333337</v>
      </c>
    </row>
    <row r="88" spans="1:56" ht="28.5" customHeight="1" x14ac:dyDescent="0.45">
      <c r="A88" s="3">
        <v>45674</v>
      </c>
      <c r="B88" s="14" t="s">
        <v>326</v>
      </c>
      <c r="C88" s="9" t="s">
        <v>132</v>
      </c>
      <c r="D88" s="13">
        <v>918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114</v>
      </c>
      <c r="T88" s="12">
        <v>45737</v>
      </c>
      <c r="U88" s="11">
        <v>2300</v>
      </c>
      <c r="V88" s="10">
        <v>2084</v>
      </c>
      <c r="W88" s="10">
        <v>216</v>
      </c>
      <c r="X88" s="10">
        <v>5403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45737</v>
      </c>
      <c r="AK88" s="3">
        <v>45733</v>
      </c>
      <c r="AL88" s="3">
        <v>45726</v>
      </c>
      <c r="AM88" s="3">
        <v>45734</v>
      </c>
      <c r="AN88" s="3">
        <v>45735</v>
      </c>
      <c r="AO88" s="3">
        <v>45736</v>
      </c>
      <c r="AP88" s="3">
        <v>45732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45729</v>
      </c>
      <c r="B89" s="14" t="s">
        <v>609</v>
      </c>
      <c r="C89" s="9" t="s">
        <v>297</v>
      </c>
      <c r="D89" s="13" t="s">
        <v>584</v>
      </c>
      <c r="E89" s="9">
        <v>20</v>
      </c>
      <c r="F89" s="9">
        <v>30</v>
      </c>
      <c r="G89" s="9" t="s">
        <v>60</v>
      </c>
      <c r="H89" s="9" t="s">
        <v>66</v>
      </c>
      <c r="I89" s="9">
        <v>80</v>
      </c>
      <c r="J89" s="9" t="s">
        <v>57</v>
      </c>
      <c r="K89" s="9">
        <v>5</v>
      </c>
      <c r="L89" s="9" t="s">
        <v>251</v>
      </c>
      <c r="M89" s="10">
        <v>21</v>
      </c>
      <c r="N89" s="9">
        <v>33</v>
      </c>
      <c r="O89" s="9">
        <v>40</v>
      </c>
      <c r="P89" s="10">
        <v>170.969464512</v>
      </c>
      <c r="Q89" s="10">
        <v>0</v>
      </c>
      <c r="R89" s="10">
        <v>170.969464512</v>
      </c>
      <c r="S89" s="9" t="s">
        <v>71</v>
      </c>
      <c r="T89" s="12">
        <v>45737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8801.1</v>
      </c>
      <c r="AB89" s="8">
        <v>8801.1</v>
      </c>
      <c r="AC89" s="8">
        <v>0</v>
      </c>
      <c r="AD89" s="8">
        <v>0</v>
      </c>
      <c r="AE89" s="8">
        <v>8801.1</v>
      </c>
      <c r="AF89" s="8">
        <v>0</v>
      </c>
      <c r="AG89" s="1" t="s">
        <v>122</v>
      </c>
      <c r="AH89" s="1" t="s">
        <v>68</v>
      </c>
      <c r="AI89" s="1">
        <v>4</v>
      </c>
      <c r="AJ89" s="3">
        <v>45737</v>
      </c>
      <c r="AK89" s="3">
        <v>45733</v>
      </c>
      <c r="AL89" s="3">
        <v>45727</v>
      </c>
      <c r="AM89" s="3">
        <v>45734</v>
      </c>
      <c r="AN89" s="3">
        <v>45735</v>
      </c>
      <c r="AO89" s="3">
        <v>45735</v>
      </c>
      <c r="AP89" s="3">
        <v>45732</v>
      </c>
      <c r="AQ89" s="3">
        <v>45736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45674</v>
      </c>
      <c r="B90" s="14" t="s">
        <v>326</v>
      </c>
      <c r="C90" s="9" t="s">
        <v>132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45742</v>
      </c>
      <c r="U90" s="11">
        <v>2500</v>
      </c>
      <c r="V90" s="10">
        <v>2172</v>
      </c>
      <c r="W90" s="10">
        <v>328</v>
      </c>
      <c r="X90" s="10">
        <v>2650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45742</v>
      </c>
      <c r="AK90" s="3">
        <v>45738</v>
      </c>
      <c r="AL90" s="3">
        <v>45731</v>
      </c>
      <c r="AM90" s="3">
        <v>45739</v>
      </c>
      <c r="AN90" s="3">
        <v>45740</v>
      </c>
      <c r="AO90" s="3">
        <v>45741</v>
      </c>
      <c r="AP90" s="3">
        <v>45737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45674</v>
      </c>
      <c r="B91" s="14" t="s">
        <v>326</v>
      </c>
      <c r="C91" s="9" t="s">
        <v>132</v>
      </c>
      <c r="D91" s="13">
        <v>957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114</v>
      </c>
      <c r="T91" s="12">
        <v>45742</v>
      </c>
      <c r="U91" s="11">
        <v>2500</v>
      </c>
      <c r="V91" s="10">
        <v>2225</v>
      </c>
      <c r="W91" s="10">
        <v>275</v>
      </c>
      <c r="X91" s="10">
        <v>2700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45742</v>
      </c>
      <c r="AK91" s="3">
        <v>45738</v>
      </c>
      <c r="AL91" s="3">
        <v>45731</v>
      </c>
      <c r="AM91" s="3">
        <v>45739</v>
      </c>
      <c r="AN91" s="3">
        <v>45740</v>
      </c>
      <c r="AO91" s="3">
        <v>45741</v>
      </c>
      <c r="AP91" s="3">
        <v>45737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45674</v>
      </c>
      <c r="B92" s="14" t="s">
        <v>326</v>
      </c>
      <c r="C92" s="9" t="s">
        <v>132</v>
      </c>
      <c r="D92" s="13" t="s">
        <v>361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114</v>
      </c>
      <c r="T92" s="12">
        <v>45742</v>
      </c>
      <c r="U92" s="11">
        <v>2500</v>
      </c>
      <c r="V92" s="10">
        <v>3047</v>
      </c>
      <c r="W92" s="10">
        <v>0</v>
      </c>
      <c r="X92" s="10">
        <v>2700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380</v>
      </c>
      <c r="AG92" s="1" t="s">
        <v>122</v>
      </c>
      <c r="AH92" s="1" t="s">
        <v>75</v>
      </c>
      <c r="AI92" s="1">
        <v>4</v>
      </c>
      <c r="AJ92" s="3">
        <v>45742</v>
      </c>
      <c r="AK92" s="3">
        <v>45738</v>
      </c>
      <c r="AL92" s="3">
        <v>45731</v>
      </c>
      <c r="AM92" s="3">
        <v>45739</v>
      </c>
      <c r="AN92" s="3">
        <v>45740</v>
      </c>
      <c r="AO92" s="3">
        <v>45741</v>
      </c>
      <c r="AP92" s="3">
        <v>45737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45674</v>
      </c>
      <c r="B93" s="14" t="s">
        <v>326</v>
      </c>
      <c r="C93" s="9" t="s">
        <v>132</v>
      </c>
      <c r="D93" s="13">
        <v>966</v>
      </c>
      <c r="E93" s="9">
        <v>20</v>
      </c>
      <c r="F93" s="9">
        <v>39</v>
      </c>
      <c r="G93" s="9" t="s">
        <v>60</v>
      </c>
      <c r="H93" s="9" t="s">
        <v>76</v>
      </c>
      <c r="I93" s="9">
        <v>102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114</v>
      </c>
      <c r="T93" s="12">
        <v>45735</v>
      </c>
      <c r="U93" s="11">
        <v>2500</v>
      </c>
      <c r="V93" s="10">
        <v>1875</v>
      </c>
      <c r="W93" s="10">
        <v>625</v>
      </c>
      <c r="X93" s="10">
        <v>5400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45735</v>
      </c>
      <c r="AK93" s="3">
        <v>45731</v>
      </c>
      <c r="AL93" s="3">
        <v>45724</v>
      </c>
      <c r="AM93" s="3">
        <v>45732</v>
      </c>
      <c r="AN93" s="3">
        <v>45733</v>
      </c>
      <c r="AO93" s="3">
        <v>45734</v>
      </c>
      <c r="AP93" s="3">
        <v>45730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391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45727</v>
      </c>
      <c r="B94" s="14" t="s">
        <v>585</v>
      </c>
      <c r="C94" s="9" t="s">
        <v>548</v>
      </c>
      <c r="D94" s="13" t="s">
        <v>549</v>
      </c>
      <c r="E94" s="9">
        <v>20</v>
      </c>
      <c r="F94" s="9">
        <v>34</v>
      </c>
      <c r="G94" s="9" t="s">
        <v>60</v>
      </c>
      <c r="H94" s="9" t="s">
        <v>66</v>
      </c>
      <c r="I94" s="9">
        <v>90</v>
      </c>
      <c r="J94" s="9" t="s">
        <v>57</v>
      </c>
      <c r="K94" s="9">
        <v>5</v>
      </c>
      <c r="L94" s="9" t="s">
        <v>252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45738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4959.3500000000004</v>
      </c>
      <c r="AB94" s="8">
        <v>2689</v>
      </c>
      <c r="AC94" s="8">
        <v>2270.3500000000004</v>
      </c>
      <c r="AD94" s="8">
        <v>0</v>
      </c>
      <c r="AE94" s="8">
        <v>4959.3500000000004</v>
      </c>
      <c r="AF94" s="8" t="s">
        <v>351</v>
      </c>
      <c r="AG94" s="1" t="s">
        <v>123</v>
      </c>
      <c r="AH94" s="1" t="s">
        <v>75</v>
      </c>
      <c r="AI94" s="1">
        <v>4</v>
      </c>
      <c r="AJ94" s="3">
        <v>45738</v>
      </c>
      <c r="AK94" s="3">
        <v>45734</v>
      </c>
      <c r="AL94" s="3">
        <v>45727</v>
      </c>
      <c r="AM94" s="3">
        <v>45735</v>
      </c>
      <c r="AN94" s="3">
        <v>45736</v>
      </c>
      <c r="AO94" s="3">
        <v>45737</v>
      </c>
      <c r="AP94" s="3">
        <v>45733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171.5375555555556</v>
      </c>
    </row>
    <row r="95" spans="1:56" ht="28.5" customHeight="1" x14ac:dyDescent="0.45">
      <c r="A95" s="3">
        <v>45674</v>
      </c>
      <c r="B95" s="14" t="s">
        <v>326</v>
      </c>
      <c r="C95" s="9" t="s">
        <v>132</v>
      </c>
      <c r="D95" s="13" t="s">
        <v>359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114</v>
      </c>
      <c r="T95" s="12">
        <v>45741</v>
      </c>
      <c r="U95" s="11">
        <v>2500</v>
      </c>
      <c r="V95" s="10">
        <v>1700</v>
      </c>
      <c r="W95" s="10">
        <v>800</v>
      </c>
      <c r="X95" s="10">
        <v>2700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45741</v>
      </c>
      <c r="AK95" s="3">
        <v>45737</v>
      </c>
      <c r="AL95" s="3">
        <v>45730</v>
      </c>
      <c r="AM95" s="3">
        <v>45738</v>
      </c>
      <c r="AN95" s="3">
        <v>45739</v>
      </c>
      <c r="AO95" s="3">
        <v>45740</v>
      </c>
      <c r="AP95" s="3">
        <v>45736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45727</v>
      </c>
      <c r="B96" s="14" t="s">
        <v>586</v>
      </c>
      <c r="C96" s="9" t="s">
        <v>155</v>
      </c>
      <c r="D96" s="13" t="s">
        <v>550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45740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5378.4500000000007</v>
      </c>
      <c r="AF96" s="8" t="s">
        <v>610</v>
      </c>
      <c r="AG96" s="1" t="s">
        <v>123</v>
      </c>
      <c r="AH96" s="1" t="s">
        <v>75</v>
      </c>
      <c r="AI96" s="1">
        <v>4</v>
      </c>
      <c r="AJ96" s="3">
        <v>45740</v>
      </c>
      <c r="AK96" s="3">
        <v>45736</v>
      </c>
      <c r="AL96" s="3">
        <v>45729</v>
      </c>
      <c r="AM96" s="3">
        <v>45737</v>
      </c>
      <c r="AN96" s="3">
        <v>45738</v>
      </c>
      <c r="AO96" s="3">
        <v>45739</v>
      </c>
      <c r="AP96" s="3">
        <v>45735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406.37177777777782</v>
      </c>
    </row>
    <row r="97" spans="1:56" ht="28.5" customHeight="1" x14ac:dyDescent="0.45">
      <c r="A97" s="3">
        <v>45726</v>
      </c>
      <c r="B97" s="14" t="s">
        <v>587</v>
      </c>
      <c r="C97" s="9" t="s">
        <v>155</v>
      </c>
      <c r="D97" s="13" t="s">
        <v>543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45740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10756.900000000001</v>
      </c>
      <c r="AB97" s="8">
        <v>0</v>
      </c>
      <c r="AC97" s="8">
        <v>10756.900000000001</v>
      </c>
      <c r="AD97" s="8">
        <v>0</v>
      </c>
      <c r="AE97" s="8">
        <v>10756.900000000001</v>
      </c>
      <c r="AF97" s="8" t="s">
        <v>610</v>
      </c>
      <c r="AG97" s="1" t="s">
        <v>123</v>
      </c>
      <c r="AH97" s="1" t="s">
        <v>75</v>
      </c>
      <c r="AI97" s="1">
        <v>4</v>
      </c>
      <c r="AJ97" s="3">
        <v>45740</v>
      </c>
      <c r="AK97" s="3">
        <v>45736</v>
      </c>
      <c r="AL97" s="3">
        <v>45729</v>
      </c>
      <c r="AM97" s="3">
        <v>45737</v>
      </c>
      <c r="AN97" s="3">
        <v>45738</v>
      </c>
      <c r="AO97" s="3">
        <v>45739</v>
      </c>
      <c r="AP97" s="3">
        <v>45735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812.74355555555564</v>
      </c>
    </row>
    <row r="98" spans="1:56" ht="28.5" customHeight="1" x14ac:dyDescent="0.45">
      <c r="A98" s="3">
        <v>45726</v>
      </c>
      <c r="B98" s="14" t="s">
        <v>587</v>
      </c>
      <c r="C98" s="9" t="s">
        <v>155</v>
      </c>
      <c r="D98" s="13" t="s">
        <v>544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45740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10756.900000000001</v>
      </c>
      <c r="AB98" s="8">
        <v>0</v>
      </c>
      <c r="AC98" s="8">
        <v>10756.900000000001</v>
      </c>
      <c r="AD98" s="8">
        <v>0</v>
      </c>
      <c r="AE98" s="8">
        <v>10756.900000000001</v>
      </c>
      <c r="AF98" s="8" t="s">
        <v>610</v>
      </c>
      <c r="AG98" s="1" t="s">
        <v>123</v>
      </c>
      <c r="AH98" s="1" t="s">
        <v>75</v>
      </c>
      <c r="AI98" s="1">
        <v>4</v>
      </c>
      <c r="AJ98" s="3">
        <v>45740</v>
      </c>
      <c r="AK98" s="3">
        <v>45736</v>
      </c>
      <c r="AL98" s="3">
        <v>45729</v>
      </c>
      <c r="AM98" s="3">
        <v>45737</v>
      </c>
      <c r="AN98" s="3">
        <v>45738</v>
      </c>
      <c r="AO98" s="3">
        <v>45739</v>
      </c>
      <c r="AP98" s="3">
        <v>45735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812.74355555555564</v>
      </c>
    </row>
    <row r="99" spans="1:56" ht="28.5" customHeight="1" x14ac:dyDescent="0.45">
      <c r="A99" s="3">
        <v>45726</v>
      </c>
      <c r="B99" s="14" t="s">
        <v>587</v>
      </c>
      <c r="C99" s="9" t="s">
        <v>155</v>
      </c>
      <c r="D99" s="13" t="s">
        <v>545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45740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81</v>
      </c>
      <c r="AA99" s="8">
        <v>10756.900000000001</v>
      </c>
      <c r="AB99" s="8">
        <v>0</v>
      </c>
      <c r="AC99" s="8">
        <v>10756.900000000001</v>
      </c>
      <c r="AD99" s="8">
        <v>0</v>
      </c>
      <c r="AE99" s="8">
        <v>10756.900000000001</v>
      </c>
      <c r="AF99" s="8" t="s">
        <v>610</v>
      </c>
      <c r="AG99" s="1" t="s">
        <v>122</v>
      </c>
      <c r="AH99" s="1" t="s">
        <v>75</v>
      </c>
      <c r="AI99" s="1">
        <v>4</v>
      </c>
      <c r="AJ99" s="3">
        <v>45740</v>
      </c>
      <c r="AK99" s="3">
        <v>45736</v>
      </c>
      <c r="AL99" s="3">
        <v>45729</v>
      </c>
      <c r="AM99" s="3">
        <v>45737</v>
      </c>
      <c r="AN99" s="3">
        <v>45738</v>
      </c>
      <c r="AO99" s="3">
        <v>45739</v>
      </c>
      <c r="AP99" s="3">
        <v>45735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812.74355555555564</v>
      </c>
    </row>
    <row r="100" spans="1:56" ht="28.5" customHeight="1" x14ac:dyDescent="0.45">
      <c r="A100" s="3">
        <v>45721</v>
      </c>
      <c r="B100" s="14" t="s">
        <v>514</v>
      </c>
      <c r="C100" s="9" t="s">
        <v>152</v>
      </c>
      <c r="D100" s="13" t="s">
        <v>488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45741</v>
      </c>
      <c r="U100" s="11">
        <v>10000</v>
      </c>
      <c r="V100" s="10">
        <v>340</v>
      </c>
      <c r="W100" s="10">
        <v>9660</v>
      </c>
      <c r="X100" s="10">
        <v>0</v>
      </c>
      <c r="Y100" s="10">
        <v>10143</v>
      </c>
      <c r="Z100" s="9" t="s">
        <v>81</v>
      </c>
      <c r="AA100" s="8">
        <v>10121.265000000001</v>
      </c>
      <c r="AB100" s="8">
        <v>10121.265000000001</v>
      </c>
      <c r="AC100" s="8">
        <v>0</v>
      </c>
      <c r="AD100" s="8">
        <v>0</v>
      </c>
      <c r="AE100" s="8">
        <v>10121.265000000001</v>
      </c>
      <c r="AF100" s="8">
        <v>0</v>
      </c>
      <c r="AG100" s="1" t="s">
        <v>122</v>
      </c>
      <c r="AH100" s="1" t="s">
        <v>75</v>
      </c>
      <c r="AI100" s="1">
        <v>4</v>
      </c>
      <c r="AJ100" s="3">
        <v>45741</v>
      </c>
      <c r="AK100" s="3">
        <v>45737</v>
      </c>
      <c r="AL100" s="3">
        <v>45730</v>
      </c>
      <c r="AM100" s="3">
        <v>45738</v>
      </c>
      <c r="AN100" s="3">
        <v>45739</v>
      </c>
      <c r="AO100" s="3">
        <v>45740</v>
      </c>
      <c r="AP100" s="3">
        <v>45736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45721</v>
      </c>
      <c r="B101" s="14" t="s">
        <v>514</v>
      </c>
      <c r="C101" s="9" t="s">
        <v>152</v>
      </c>
      <c r="D101" s="13" t="s">
        <v>357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45741</v>
      </c>
      <c r="U101" s="11">
        <v>5040</v>
      </c>
      <c r="V101" s="10">
        <v>342</v>
      </c>
      <c r="W101" s="10">
        <v>4698</v>
      </c>
      <c r="X101" s="10">
        <v>0</v>
      </c>
      <c r="Y101" s="10">
        <v>4932.9000000000005</v>
      </c>
      <c r="Z101" s="9" t="s">
        <v>81</v>
      </c>
      <c r="AA101" s="8">
        <v>4922.3295000000007</v>
      </c>
      <c r="AB101" s="8">
        <v>4922.3295000000007</v>
      </c>
      <c r="AC101" s="8">
        <v>0</v>
      </c>
      <c r="AD101" s="8">
        <v>0</v>
      </c>
      <c r="AE101" s="8">
        <v>4922.3295000000007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45741</v>
      </c>
      <c r="AK101" s="3">
        <v>45737</v>
      </c>
      <c r="AL101" s="3">
        <v>45730</v>
      </c>
      <c r="AM101" s="3">
        <v>45738</v>
      </c>
      <c r="AN101" s="3">
        <v>45739</v>
      </c>
      <c r="AO101" s="3">
        <v>45740</v>
      </c>
      <c r="AP101" s="3">
        <v>45736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45674</v>
      </c>
      <c r="B102" s="14" t="s">
        <v>326</v>
      </c>
      <c r="C102" s="9" t="s">
        <v>132</v>
      </c>
      <c r="D102" s="13">
        <v>937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78</v>
      </c>
      <c r="K102" s="9">
        <v>0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114</v>
      </c>
      <c r="T102" s="12">
        <v>45742</v>
      </c>
      <c r="U102" s="11">
        <v>2500</v>
      </c>
      <c r="V102" s="10">
        <v>2404</v>
      </c>
      <c r="W102" s="10">
        <v>96</v>
      </c>
      <c r="X102" s="10">
        <v>2700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45742</v>
      </c>
      <c r="AK102" s="3">
        <v>45738</v>
      </c>
      <c r="AL102" s="3">
        <v>45731</v>
      </c>
      <c r="AM102" s="3">
        <v>45739</v>
      </c>
      <c r="AN102" s="3">
        <v>45740</v>
      </c>
      <c r="AO102" s="3">
        <v>45741</v>
      </c>
      <c r="AP102" s="3">
        <v>45737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45674</v>
      </c>
      <c r="B103" s="14" t="s">
        <v>326</v>
      </c>
      <c r="C103" s="9" t="s">
        <v>132</v>
      </c>
      <c r="D103" s="13" t="s">
        <v>362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114</v>
      </c>
      <c r="T103" s="12">
        <v>45741</v>
      </c>
      <c r="U103" s="11">
        <v>2500</v>
      </c>
      <c r="V103" s="10">
        <v>2235</v>
      </c>
      <c r="W103" s="10">
        <v>265</v>
      </c>
      <c r="X103" s="10">
        <v>2700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45741</v>
      </c>
      <c r="AK103" s="3">
        <v>45737</v>
      </c>
      <c r="AL103" s="3">
        <v>45730</v>
      </c>
      <c r="AM103" s="3">
        <v>45738</v>
      </c>
      <c r="AN103" s="3">
        <v>45739</v>
      </c>
      <c r="AO103" s="3">
        <v>45740</v>
      </c>
      <c r="AP103" s="3">
        <v>45736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45721</v>
      </c>
      <c r="B104" s="14" t="s">
        <v>515</v>
      </c>
      <c r="C104" s="9" t="s">
        <v>152</v>
      </c>
      <c r="D104" s="13" t="s">
        <v>161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45742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81</v>
      </c>
      <c r="AA104" s="8">
        <v>20955</v>
      </c>
      <c r="AB104" s="8">
        <v>20955</v>
      </c>
      <c r="AC104" s="8">
        <v>0</v>
      </c>
      <c r="AD104" s="8">
        <v>0</v>
      </c>
      <c r="AE104" s="8">
        <v>20955</v>
      </c>
      <c r="AF104" s="8">
        <v>0</v>
      </c>
      <c r="AG104" s="1" t="s">
        <v>122</v>
      </c>
      <c r="AH104" s="1" t="s">
        <v>75</v>
      </c>
      <c r="AI104" s="1">
        <v>4</v>
      </c>
      <c r="AJ104" s="3">
        <v>45742</v>
      </c>
      <c r="AK104" s="3">
        <v>45738</v>
      </c>
      <c r="AL104" s="3">
        <v>45731</v>
      </c>
      <c r="AM104" s="3">
        <v>45739</v>
      </c>
      <c r="AN104" s="3">
        <v>45740</v>
      </c>
      <c r="AO104" s="3">
        <v>45741</v>
      </c>
      <c r="AP104" s="3">
        <v>45737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45721</v>
      </c>
      <c r="B105" s="14" t="s">
        <v>516</v>
      </c>
      <c r="C105" s="9" t="s">
        <v>152</v>
      </c>
      <c r="D105" s="13" t="s">
        <v>356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>
        <v>45743</v>
      </c>
      <c r="U105" s="11">
        <v>10000</v>
      </c>
      <c r="V105" s="10">
        <v>554</v>
      </c>
      <c r="W105" s="10">
        <v>9446</v>
      </c>
      <c r="X105" s="10">
        <v>0</v>
      </c>
      <c r="Y105" s="10">
        <v>9918.3000000000011</v>
      </c>
      <c r="Z105" s="9" t="s">
        <v>81</v>
      </c>
      <c r="AA105" s="8">
        <v>9897.0465000000022</v>
      </c>
      <c r="AB105" s="8">
        <v>9897.0465000000022</v>
      </c>
      <c r="AC105" s="8">
        <v>0</v>
      </c>
      <c r="AD105" s="8">
        <v>0</v>
      </c>
      <c r="AE105" s="8">
        <v>9897.0465000000022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45743</v>
      </c>
      <c r="AK105" s="3">
        <v>45739</v>
      </c>
      <c r="AL105" s="3">
        <v>45732</v>
      </c>
      <c r="AM105" s="3">
        <v>45740</v>
      </c>
      <c r="AN105" s="3">
        <v>45741</v>
      </c>
      <c r="AO105" s="3">
        <v>45742</v>
      </c>
      <c r="AP105" s="3">
        <v>45738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45721</v>
      </c>
      <c r="B106" s="14" t="s">
        <v>516</v>
      </c>
      <c r="C106" s="9" t="s">
        <v>152</v>
      </c>
      <c r="D106" s="13" t="s">
        <v>131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45743</v>
      </c>
      <c r="U106" s="11">
        <v>5040</v>
      </c>
      <c r="V106" s="10">
        <v>0</v>
      </c>
      <c r="W106" s="10">
        <v>5040</v>
      </c>
      <c r="X106" s="10">
        <v>0</v>
      </c>
      <c r="Y106" s="10">
        <v>5292</v>
      </c>
      <c r="Z106" s="9" t="s">
        <v>81</v>
      </c>
      <c r="AA106" s="8">
        <v>5280.6600000000008</v>
      </c>
      <c r="AB106" s="8">
        <v>0</v>
      </c>
      <c r="AC106" s="8">
        <v>5280.6600000000008</v>
      </c>
      <c r="AD106" s="8">
        <v>0</v>
      </c>
      <c r="AE106" s="8">
        <v>5280.6600000000008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45743</v>
      </c>
      <c r="AK106" s="3">
        <v>45739</v>
      </c>
      <c r="AL106" s="3">
        <v>45732</v>
      </c>
      <c r="AM106" s="3">
        <v>45740</v>
      </c>
      <c r="AN106" s="3">
        <v>45741</v>
      </c>
      <c r="AO106" s="3">
        <v>45742</v>
      </c>
      <c r="AP106" s="3">
        <v>45738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398.98320000000001</v>
      </c>
    </row>
    <row r="107" spans="1:56" ht="28.5" customHeight="1" x14ac:dyDescent="0.45">
      <c r="A107" s="3">
        <v>45611</v>
      </c>
      <c r="B107" s="14" t="s">
        <v>249</v>
      </c>
      <c r="C107" s="9" t="s">
        <v>152</v>
      </c>
      <c r="D107" s="13" t="s">
        <v>131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45743</v>
      </c>
      <c r="U107" s="11">
        <v>67</v>
      </c>
      <c r="V107" s="10">
        <v>0</v>
      </c>
      <c r="W107" s="10">
        <v>67</v>
      </c>
      <c r="X107" s="10">
        <v>0</v>
      </c>
      <c r="Y107" s="10">
        <v>70.350000000000009</v>
      </c>
      <c r="Z107" s="9" t="s">
        <v>81</v>
      </c>
      <c r="AA107" s="8">
        <v>70.199250000000006</v>
      </c>
      <c r="AB107" s="8">
        <v>70.199250000000006</v>
      </c>
      <c r="AC107" s="8">
        <v>0</v>
      </c>
      <c r="AD107" s="8">
        <v>0</v>
      </c>
      <c r="AE107" s="8">
        <v>70.199250000000006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45743</v>
      </c>
      <c r="AK107" s="3">
        <v>45739</v>
      </c>
      <c r="AL107" s="3">
        <v>45732</v>
      </c>
      <c r="AM107" s="3">
        <v>45740</v>
      </c>
      <c r="AN107" s="3">
        <v>45741</v>
      </c>
      <c r="AO107" s="3">
        <v>45742</v>
      </c>
      <c r="AP107" s="3">
        <v>45738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45721</v>
      </c>
      <c r="B108" s="14" t="s">
        <v>517</v>
      </c>
      <c r="C108" s="9" t="s">
        <v>152</v>
      </c>
      <c r="D108" s="13" t="s">
        <v>141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45744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20955</v>
      </c>
      <c r="AB108" s="8">
        <v>20955</v>
      </c>
      <c r="AC108" s="8">
        <v>0</v>
      </c>
      <c r="AD108" s="8">
        <v>0</v>
      </c>
      <c r="AE108" s="8">
        <v>20955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45744</v>
      </c>
      <c r="AK108" s="3">
        <v>45740</v>
      </c>
      <c r="AL108" s="3">
        <v>45733</v>
      </c>
      <c r="AM108" s="3">
        <v>45741</v>
      </c>
      <c r="AN108" s="3">
        <v>45742</v>
      </c>
      <c r="AO108" s="3">
        <v>45743</v>
      </c>
      <c r="AP108" s="3">
        <v>45739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45611</v>
      </c>
      <c r="B109" s="14" t="s">
        <v>244</v>
      </c>
      <c r="C109" s="9" t="s">
        <v>152</v>
      </c>
      <c r="D109" s="13" t="s">
        <v>141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45744</v>
      </c>
      <c r="U109" s="11">
        <v>1945</v>
      </c>
      <c r="V109" s="10">
        <v>0</v>
      </c>
      <c r="W109" s="10">
        <v>1945</v>
      </c>
      <c r="X109" s="10">
        <v>0</v>
      </c>
      <c r="Y109" s="10">
        <v>2042.25</v>
      </c>
      <c r="Z109" s="9" t="s">
        <v>81</v>
      </c>
      <c r="AA109" s="8">
        <v>2037.8737500000002</v>
      </c>
      <c r="AB109" s="8">
        <v>0</v>
      </c>
      <c r="AC109" s="8">
        <v>2037.8737500000002</v>
      </c>
      <c r="AD109" s="8">
        <v>0</v>
      </c>
      <c r="AE109" s="8">
        <v>2037.8737500000002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45744</v>
      </c>
      <c r="AK109" s="3">
        <v>45740</v>
      </c>
      <c r="AL109" s="3">
        <v>45733</v>
      </c>
      <c r="AM109" s="3">
        <v>45741</v>
      </c>
      <c r="AN109" s="3">
        <v>45742</v>
      </c>
      <c r="AO109" s="3">
        <v>45743</v>
      </c>
      <c r="AP109" s="3">
        <v>45739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145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153.97268333333332</v>
      </c>
    </row>
    <row r="110" spans="1:56" ht="28.5" customHeight="1" x14ac:dyDescent="0.45">
      <c r="A110" s="3">
        <v>45721</v>
      </c>
      <c r="B110" s="14" t="s">
        <v>513</v>
      </c>
      <c r="C110" s="9" t="s">
        <v>152</v>
      </c>
      <c r="D110" s="13" t="s">
        <v>358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45744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10477.5</v>
      </c>
      <c r="AB110" s="8">
        <v>0</v>
      </c>
      <c r="AC110" s="8">
        <v>10477.5</v>
      </c>
      <c r="AD110" s="8">
        <v>0</v>
      </c>
      <c r="AE110" s="8">
        <v>10477.5</v>
      </c>
      <c r="AF110" s="8">
        <v>0</v>
      </c>
      <c r="AG110" s="1" t="s">
        <v>124</v>
      </c>
      <c r="AH110" s="1" t="s">
        <v>75</v>
      </c>
      <c r="AI110" s="1">
        <v>4</v>
      </c>
      <c r="AJ110" s="3">
        <v>45744</v>
      </c>
      <c r="AK110" s="3">
        <v>45740</v>
      </c>
      <c r="AL110" s="3">
        <v>45733</v>
      </c>
      <c r="AM110" s="3">
        <v>45741</v>
      </c>
      <c r="AN110" s="3">
        <v>45742</v>
      </c>
      <c r="AO110" s="3">
        <v>45743</v>
      </c>
      <c r="AP110" s="3">
        <v>45739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791.63333333333321</v>
      </c>
    </row>
    <row r="111" spans="1:56" ht="28.5" customHeight="1" x14ac:dyDescent="0.45">
      <c r="A111" s="3">
        <v>45674</v>
      </c>
      <c r="B111" s="14" t="s">
        <v>369</v>
      </c>
      <c r="C111" s="9" t="s">
        <v>152</v>
      </c>
      <c r="D111" s="13" t="s">
        <v>358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252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45744</v>
      </c>
      <c r="U111" s="11">
        <v>940</v>
      </c>
      <c r="V111" s="10">
        <v>0</v>
      </c>
      <c r="W111" s="10">
        <v>940</v>
      </c>
      <c r="X111" s="10">
        <v>0</v>
      </c>
      <c r="Y111" s="10">
        <v>987</v>
      </c>
      <c r="Z111" s="9" t="s">
        <v>81</v>
      </c>
      <c r="AA111" s="8">
        <v>984.8850000000001</v>
      </c>
      <c r="AB111" s="8">
        <v>0</v>
      </c>
      <c r="AC111" s="8">
        <v>984.8850000000001</v>
      </c>
      <c r="AD111" s="8">
        <v>0</v>
      </c>
      <c r="AE111" s="8">
        <v>984.8850000000001</v>
      </c>
      <c r="AF111" s="8" t="s">
        <v>299</v>
      </c>
      <c r="AG111" s="1" t="s">
        <v>123</v>
      </c>
      <c r="AH111" s="1" t="s">
        <v>75</v>
      </c>
      <c r="AI111" s="1">
        <v>4</v>
      </c>
      <c r="AJ111" s="3">
        <v>45744</v>
      </c>
      <c r="AK111" s="3">
        <v>45740</v>
      </c>
      <c r="AL111" s="3">
        <v>45733</v>
      </c>
      <c r="AM111" s="3">
        <v>45741</v>
      </c>
      <c r="AN111" s="3">
        <v>45742</v>
      </c>
      <c r="AO111" s="3">
        <v>45743</v>
      </c>
      <c r="AP111" s="3">
        <v>45739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74.413533333333319</v>
      </c>
    </row>
    <row r="112" spans="1:56" ht="28.5" customHeight="1" x14ac:dyDescent="0.45">
      <c r="A112" s="3">
        <v>45721</v>
      </c>
      <c r="B112" s="14" t="s">
        <v>518</v>
      </c>
      <c r="C112" s="9" t="s">
        <v>152</v>
      </c>
      <c r="D112" s="13" t="s">
        <v>162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45744</v>
      </c>
      <c r="U112" s="11">
        <v>5040</v>
      </c>
      <c r="V112" s="10">
        <v>418</v>
      </c>
      <c r="W112" s="10">
        <v>4622</v>
      </c>
      <c r="X112" s="10">
        <v>0</v>
      </c>
      <c r="Y112" s="10">
        <v>4853.1000000000004</v>
      </c>
      <c r="Z112" s="9" t="s">
        <v>81</v>
      </c>
      <c r="AA112" s="8">
        <v>4842.7004999999999</v>
      </c>
      <c r="AB112" s="8">
        <v>0</v>
      </c>
      <c r="AC112" s="8">
        <v>4842.7004999999999</v>
      </c>
      <c r="AD112" s="8">
        <v>0</v>
      </c>
      <c r="AE112" s="8">
        <v>4842.7004999999999</v>
      </c>
      <c r="AF112" s="8">
        <v>0</v>
      </c>
      <c r="AG112" s="1" t="s">
        <v>122</v>
      </c>
      <c r="AH112" s="1" t="s">
        <v>75</v>
      </c>
      <c r="AI112" s="1">
        <v>4</v>
      </c>
      <c r="AJ112" s="3">
        <v>45744</v>
      </c>
      <c r="AK112" s="3">
        <v>45740</v>
      </c>
      <c r="AL112" s="3">
        <v>45733</v>
      </c>
      <c r="AM112" s="3">
        <v>45741</v>
      </c>
      <c r="AN112" s="3">
        <v>45742</v>
      </c>
      <c r="AO112" s="3">
        <v>45743</v>
      </c>
      <c r="AP112" s="3">
        <v>45739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365.8929266666666</v>
      </c>
    </row>
    <row r="113" spans="1:56" ht="28.5" customHeight="1" x14ac:dyDescent="0.45">
      <c r="A113" s="3">
        <v>45720</v>
      </c>
      <c r="B113" s="14" t="s">
        <v>502</v>
      </c>
      <c r="C113" s="9" t="s">
        <v>111</v>
      </c>
      <c r="D113" s="13" t="s">
        <v>487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45747</v>
      </c>
      <c r="U113" s="11">
        <v>5000</v>
      </c>
      <c r="V113" s="10">
        <v>0</v>
      </c>
      <c r="W113" s="10">
        <v>5000</v>
      </c>
      <c r="X113" s="10">
        <v>5230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45747</v>
      </c>
      <c r="AK113" s="3">
        <v>45743</v>
      </c>
      <c r="AL113" s="3">
        <v>45736</v>
      </c>
      <c r="AM113" s="3">
        <v>45744</v>
      </c>
      <c r="AN113" s="3">
        <v>45745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45706</v>
      </c>
      <c r="B114" s="14" t="s">
        <v>424</v>
      </c>
      <c r="C114" s="9" t="s">
        <v>111</v>
      </c>
      <c r="D114" s="13" t="s">
        <v>425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45747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81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123</v>
      </c>
      <c r="AH114" s="1" t="s">
        <v>75</v>
      </c>
      <c r="AI114" s="1">
        <v>4</v>
      </c>
      <c r="AJ114" s="3">
        <v>45747</v>
      </c>
      <c r="AK114" s="3">
        <v>45743</v>
      </c>
      <c r="AL114" s="3">
        <v>45736</v>
      </c>
      <c r="AM114" s="3">
        <v>45744</v>
      </c>
      <c r="AN114" s="3">
        <v>45745</v>
      </c>
      <c r="AO114" s="3">
        <v>45746</v>
      </c>
      <c r="AP114" s="3">
        <v>45742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250.15613333333337</v>
      </c>
    </row>
    <row r="115" spans="1:56" ht="28.5" customHeight="1" x14ac:dyDescent="0.45">
      <c r="A115" s="3">
        <v>45667</v>
      </c>
      <c r="B115" s="14" t="s">
        <v>339</v>
      </c>
      <c r="C115" s="9" t="s">
        <v>111</v>
      </c>
      <c r="D115" s="13" t="s">
        <v>333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45747</v>
      </c>
      <c r="U115" s="11">
        <v>2500</v>
      </c>
      <c r="V115" s="10">
        <v>2432</v>
      </c>
      <c r="W115" s="10">
        <v>68</v>
      </c>
      <c r="X115" s="10">
        <v>0</v>
      </c>
      <c r="Y115" s="10">
        <v>71.400000000000006</v>
      </c>
      <c r="Z115" s="9" t="s">
        <v>81</v>
      </c>
      <c r="AA115" s="8">
        <v>75.046839999999989</v>
      </c>
      <c r="AB115" s="8">
        <v>75.046839999999989</v>
      </c>
      <c r="AC115" s="8">
        <v>0</v>
      </c>
      <c r="AD115" s="8">
        <v>0</v>
      </c>
      <c r="AE115" s="8">
        <v>75.046839999999989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45747</v>
      </c>
      <c r="AK115" s="3">
        <v>45743</v>
      </c>
      <c r="AL115" s="3">
        <v>45736</v>
      </c>
      <c r="AM115" s="3">
        <v>45744</v>
      </c>
      <c r="AN115" s="3">
        <v>45745</v>
      </c>
      <c r="AO115" s="3">
        <v>45746</v>
      </c>
      <c r="AP115" s="3">
        <v>45742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45667</v>
      </c>
      <c r="B116" s="14" t="s">
        <v>341</v>
      </c>
      <c r="C116" s="9" t="s">
        <v>111</v>
      </c>
      <c r="D116" s="13" t="s">
        <v>335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45747</v>
      </c>
      <c r="U116" s="11">
        <v>12000</v>
      </c>
      <c r="V116" s="10">
        <v>0</v>
      </c>
      <c r="W116" s="10">
        <v>12000</v>
      </c>
      <c r="X116" s="10">
        <v>0</v>
      </c>
      <c r="Y116" s="10">
        <v>12600</v>
      </c>
      <c r="Z116" s="9" t="s">
        <v>81</v>
      </c>
      <c r="AA116" s="8">
        <v>13243.56</v>
      </c>
      <c r="AB116" s="8">
        <v>0</v>
      </c>
      <c r="AC116" s="8">
        <v>13243.56</v>
      </c>
      <c r="AD116" s="8">
        <v>0</v>
      </c>
      <c r="AE116" s="8">
        <v>13243.56</v>
      </c>
      <c r="AF116" s="8">
        <v>0</v>
      </c>
      <c r="AG116" s="1" t="s">
        <v>123</v>
      </c>
      <c r="AH116" s="1" t="s">
        <v>75</v>
      </c>
      <c r="AI116" s="1">
        <v>4</v>
      </c>
      <c r="AJ116" s="3">
        <v>45747</v>
      </c>
      <c r="AK116" s="3">
        <v>45743</v>
      </c>
      <c r="AL116" s="3">
        <v>45736</v>
      </c>
      <c r="AM116" s="3">
        <v>45744</v>
      </c>
      <c r="AN116" s="3">
        <v>45745</v>
      </c>
      <c r="AO116" s="3">
        <v>45746</v>
      </c>
      <c r="AP116" s="3">
        <v>45742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1000.6245333333335</v>
      </c>
    </row>
    <row r="117" spans="1:56" ht="28.5" customHeight="1" x14ac:dyDescent="0.45">
      <c r="A117" s="3">
        <v>45721</v>
      </c>
      <c r="B117" s="14" t="s">
        <v>517</v>
      </c>
      <c r="C117" s="9" t="s">
        <v>152</v>
      </c>
      <c r="D117" s="13" t="s">
        <v>141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45748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81</v>
      </c>
      <c r="AA117" s="8">
        <v>20955</v>
      </c>
      <c r="AB117" s="8">
        <v>0</v>
      </c>
      <c r="AC117" s="8">
        <v>20955</v>
      </c>
      <c r="AD117" s="8">
        <v>0</v>
      </c>
      <c r="AE117" s="8">
        <v>20955</v>
      </c>
      <c r="AF117" s="8">
        <v>0</v>
      </c>
      <c r="AG117" s="1" t="s">
        <v>122</v>
      </c>
      <c r="AH117" s="1" t="s">
        <v>75</v>
      </c>
      <c r="AI117" s="1">
        <v>4</v>
      </c>
      <c r="AJ117" s="3">
        <v>45748</v>
      </c>
      <c r="AK117" s="3">
        <v>45744</v>
      </c>
      <c r="AL117" s="3">
        <v>45737</v>
      </c>
      <c r="AM117" s="3">
        <v>45745</v>
      </c>
      <c r="AN117" s="3">
        <v>45746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1583.2666666666664</v>
      </c>
    </row>
    <row r="118" spans="1:56" ht="28.5" customHeight="1" x14ac:dyDescent="0.45">
      <c r="A118" s="3">
        <v>45721</v>
      </c>
      <c r="B118" s="14" t="s">
        <v>515</v>
      </c>
      <c r="C118" s="9" t="s">
        <v>152</v>
      </c>
      <c r="D118" s="13" t="s">
        <v>161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45748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81</v>
      </c>
      <c r="AA118" s="8">
        <v>10477.5</v>
      </c>
      <c r="AB118" s="8">
        <v>0</v>
      </c>
      <c r="AC118" s="8">
        <v>10477.5</v>
      </c>
      <c r="AD118" s="8">
        <v>0</v>
      </c>
      <c r="AE118" s="8">
        <v>10477.5</v>
      </c>
      <c r="AF118" s="8">
        <v>0</v>
      </c>
      <c r="AG118" s="1" t="s">
        <v>123</v>
      </c>
      <c r="AH118" s="1" t="s">
        <v>75</v>
      </c>
      <c r="AI118" s="1">
        <v>4</v>
      </c>
      <c r="AJ118" s="3">
        <v>45748</v>
      </c>
      <c r="AK118" s="3">
        <v>45744</v>
      </c>
      <c r="AL118" s="3">
        <v>45737</v>
      </c>
      <c r="AM118" s="3">
        <v>45745</v>
      </c>
      <c r="AN118" s="3">
        <v>45746</v>
      </c>
      <c r="AO118" s="3">
        <v>45747</v>
      </c>
      <c r="AP118" s="3">
        <v>45743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791.63333333333321</v>
      </c>
    </row>
    <row r="119" spans="1:56" ht="28.5" customHeight="1" x14ac:dyDescent="0.45">
      <c r="A119" s="3">
        <v>45721</v>
      </c>
      <c r="B119" s="14" t="s">
        <v>518</v>
      </c>
      <c r="C119" s="9" t="s">
        <v>152</v>
      </c>
      <c r="D119" s="13" t="s">
        <v>489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>
        <v>45748</v>
      </c>
      <c r="U119" s="11">
        <v>5040</v>
      </c>
      <c r="V119" s="10">
        <v>0</v>
      </c>
      <c r="W119" s="10">
        <v>5040</v>
      </c>
      <c r="X119" s="10">
        <v>0</v>
      </c>
      <c r="Y119" s="10">
        <v>5292</v>
      </c>
      <c r="Z119" s="9" t="s">
        <v>81</v>
      </c>
      <c r="AA119" s="8">
        <v>5280.6600000000008</v>
      </c>
      <c r="AB119" s="8">
        <v>0</v>
      </c>
      <c r="AC119" s="8">
        <v>5280.6600000000008</v>
      </c>
      <c r="AD119" s="8">
        <v>0</v>
      </c>
      <c r="AE119" s="8">
        <v>5280.6600000000008</v>
      </c>
      <c r="AF119" s="8">
        <v>0</v>
      </c>
      <c r="AG119" s="1" t="s">
        <v>61</v>
      </c>
      <c r="AH119" s="1" t="s">
        <v>75</v>
      </c>
      <c r="AI119" s="1">
        <v>4</v>
      </c>
      <c r="AJ119" s="3">
        <v>45748</v>
      </c>
      <c r="AK119" s="3">
        <v>45744</v>
      </c>
      <c r="AL119" s="3">
        <v>45737</v>
      </c>
      <c r="AM119" s="3">
        <v>45745</v>
      </c>
      <c r="AN119" s="3">
        <v>45746</v>
      </c>
      <c r="AO119" s="3">
        <v>45747</v>
      </c>
      <c r="AP119" s="3">
        <v>45743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145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398.98320000000001</v>
      </c>
    </row>
    <row r="120" spans="1:56" ht="28.5" customHeight="1" x14ac:dyDescent="0.45">
      <c r="A120" s="3">
        <v>45611</v>
      </c>
      <c r="B120" s="14" t="s">
        <v>246</v>
      </c>
      <c r="C120" s="9" t="s">
        <v>152</v>
      </c>
      <c r="D120" s="13" t="s">
        <v>489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45748</v>
      </c>
      <c r="U120" s="11">
        <v>640</v>
      </c>
      <c r="V120" s="10">
        <v>225</v>
      </c>
      <c r="W120" s="10">
        <v>415</v>
      </c>
      <c r="X120" s="10">
        <v>0</v>
      </c>
      <c r="Y120" s="10">
        <v>435.75</v>
      </c>
      <c r="Z120" s="9" t="s">
        <v>81</v>
      </c>
      <c r="AA120" s="8">
        <v>434.81625000000008</v>
      </c>
      <c r="AB120" s="8">
        <v>0</v>
      </c>
      <c r="AC120" s="8">
        <v>434.81625000000008</v>
      </c>
      <c r="AD120" s="8">
        <v>0</v>
      </c>
      <c r="AE120" s="8">
        <v>434.81625000000008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45748</v>
      </c>
      <c r="AK120" s="3">
        <v>45744</v>
      </c>
      <c r="AL120" s="3">
        <v>45737</v>
      </c>
      <c r="AM120" s="3">
        <v>45745</v>
      </c>
      <c r="AN120" s="3">
        <v>45746</v>
      </c>
      <c r="AO120" s="3">
        <v>45747</v>
      </c>
      <c r="AP120" s="3">
        <v>45743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145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32.852783333333335</v>
      </c>
    </row>
    <row r="121" spans="1:56" ht="28.5" customHeight="1" x14ac:dyDescent="0.45">
      <c r="A121" s="3">
        <v>45721</v>
      </c>
      <c r="B121" s="14" t="s">
        <v>519</v>
      </c>
      <c r="C121" s="9" t="s">
        <v>152</v>
      </c>
      <c r="D121" s="13" t="s">
        <v>415</v>
      </c>
      <c r="E121" s="9">
        <v>20</v>
      </c>
      <c r="F121" s="9">
        <v>35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>
        <v>45748</v>
      </c>
      <c r="U121" s="11">
        <v>10080</v>
      </c>
      <c r="V121" s="10">
        <v>0</v>
      </c>
      <c r="W121" s="10">
        <v>10080</v>
      </c>
      <c r="X121" s="10">
        <v>0</v>
      </c>
      <c r="Y121" s="10">
        <v>10584</v>
      </c>
      <c r="Z121" s="9" t="s">
        <v>81</v>
      </c>
      <c r="AA121" s="8">
        <v>10279.684800000001</v>
      </c>
      <c r="AB121" s="8">
        <v>0</v>
      </c>
      <c r="AC121" s="8">
        <v>10279.684800000001</v>
      </c>
      <c r="AD121" s="8">
        <v>0</v>
      </c>
      <c r="AE121" s="8">
        <v>10279.684800000001</v>
      </c>
      <c r="AF121" s="8">
        <v>0</v>
      </c>
      <c r="AG121" s="1" t="s">
        <v>61</v>
      </c>
      <c r="AH121" s="1" t="s">
        <v>75</v>
      </c>
      <c r="AI121" s="1">
        <v>4</v>
      </c>
      <c r="AJ121" s="3">
        <v>45748</v>
      </c>
      <c r="AK121" s="3">
        <v>45744</v>
      </c>
      <c r="AL121" s="3">
        <v>45737</v>
      </c>
      <c r="AM121" s="3">
        <v>45745</v>
      </c>
      <c r="AN121" s="3">
        <v>45746</v>
      </c>
      <c r="AO121" s="3">
        <v>45747</v>
      </c>
      <c r="AP121" s="3">
        <v>45743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145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776.68729599999983</v>
      </c>
    </row>
    <row r="122" spans="1:56" ht="28.5" customHeight="1" x14ac:dyDescent="0.45">
      <c r="A122" s="3" t="s">
        <v>146</v>
      </c>
      <c r="B122" s="14" t="s">
        <v>146</v>
      </c>
      <c r="C122" s="9" t="s">
        <v>155</v>
      </c>
      <c r="D122" s="13" t="s">
        <v>61</v>
      </c>
      <c r="E122" s="9">
        <v>20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45777</v>
      </c>
      <c r="U122" s="11">
        <v>70000</v>
      </c>
      <c r="V122" s="10">
        <v>0</v>
      </c>
      <c r="W122" s="10">
        <v>70000</v>
      </c>
      <c r="X122" s="10">
        <v>0</v>
      </c>
      <c r="Y122" s="10">
        <v>73500</v>
      </c>
      <c r="Z122" s="9" t="s">
        <v>81</v>
      </c>
      <c r="AA122" s="8">
        <v>75298.3</v>
      </c>
      <c r="AB122" s="8">
        <v>0</v>
      </c>
      <c r="AC122" s="8">
        <v>75298.3</v>
      </c>
      <c r="AD122" s="8">
        <v>0</v>
      </c>
      <c r="AE122" s="8">
        <v>75298.3</v>
      </c>
      <c r="AF122" s="8" t="s">
        <v>610</v>
      </c>
      <c r="AG122" s="1" t="s">
        <v>124</v>
      </c>
      <c r="AH122" s="1" t="s">
        <v>75</v>
      </c>
      <c r="AI122" s="1">
        <v>4</v>
      </c>
      <c r="AJ122" s="3">
        <v>45777</v>
      </c>
      <c r="AK122" s="3">
        <v>45773</v>
      </c>
      <c r="AL122" s="3">
        <v>45766</v>
      </c>
      <c r="AM122" s="3">
        <v>45774</v>
      </c>
      <c r="AN122" s="3">
        <v>45775</v>
      </c>
      <c r="AO122" s="3">
        <v>45776</v>
      </c>
      <c r="AP122" s="3">
        <v>45772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5689.2048888888894</v>
      </c>
    </row>
    <row r="123" spans="1:56" ht="28.5" customHeight="1" x14ac:dyDescent="0.45">
      <c r="A123" s="3" t="s">
        <v>146</v>
      </c>
      <c r="B123" s="14" t="s">
        <v>146</v>
      </c>
      <c r="C123" s="9" t="s">
        <v>152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>
        <v>45777</v>
      </c>
      <c r="U123" s="11">
        <v>140000</v>
      </c>
      <c r="V123" s="10">
        <v>0</v>
      </c>
      <c r="W123" s="10">
        <v>140000</v>
      </c>
      <c r="X123" s="10">
        <v>0</v>
      </c>
      <c r="Y123" s="10">
        <v>147000</v>
      </c>
      <c r="Z123" s="9" t="s">
        <v>81</v>
      </c>
      <c r="AA123" s="8">
        <v>146685</v>
      </c>
      <c r="AB123" s="8">
        <v>0</v>
      </c>
      <c r="AC123" s="8">
        <v>146685</v>
      </c>
      <c r="AD123" s="8">
        <v>0</v>
      </c>
      <c r="AE123" s="8">
        <v>146685</v>
      </c>
      <c r="AF123" s="8">
        <v>0</v>
      </c>
      <c r="AG123" s="1" t="s">
        <v>123</v>
      </c>
      <c r="AH123" s="1" t="s">
        <v>75</v>
      </c>
      <c r="AI123" s="1">
        <v>4</v>
      </c>
      <c r="AJ123" s="3">
        <v>45777</v>
      </c>
      <c r="AK123" s="3">
        <v>45773</v>
      </c>
      <c r="AL123" s="3">
        <v>45766</v>
      </c>
      <c r="AM123" s="3">
        <v>45774</v>
      </c>
      <c r="AN123" s="3">
        <v>45775</v>
      </c>
      <c r="AO123" s="3">
        <v>45776</v>
      </c>
      <c r="AP123" s="3">
        <v>45772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11082.866666666665</v>
      </c>
    </row>
    <row r="124" spans="1:56" ht="28.5" customHeight="1" x14ac:dyDescent="0.45">
      <c r="A124" s="3" t="s">
        <v>146</v>
      </c>
      <c r="B124" s="14" t="s">
        <v>146</v>
      </c>
      <c r="C124" s="9" t="s">
        <v>80</v>
      </c>
      <c r="D124" s="13" t="s">
        <v>61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45777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81</v>
      </c>
      <c r="AA124" s="8">
        <v>22072.6</v>
      </c>
      <c r="AB124" s="8">
        <v>0</v>
      </c>
      <c r="AC124" s="8">
        <v>22072.6</v>
      </c>
      <c r="AD124" s="8">
        <v>0</v>
      </c>
      <c r="AE124" s="8">
        <v>22072.6</v>
      </c>
      <c r="AF124" s="8">
        <v>0</v>
      </c>
      <c r="AG124" s="1" t="s">
        <v>122</v>
      </c>
      <c r="AH124" s="1" t="s">
        <v>75</v>
      </c>
      <c r="AI124" s="1">
        <v>4</v>
      </c>
      <c r="AJ124" s="3">
        <v>45777</v>
      </c>
      <c r="AK124" s="3">
        <v>45773</v>
      </c>
      <c r="AL124" s="3">
        <v>45766</v>
      </c>
      <c r="AM124" s="3">
        <v>45774</v>
      </c>
      <c r="AN124" s="3">
        <v>45775</v>
      </c>
      <c r="AO124" s="3">
        <v>45776</v>
      </c>
      <c r="AP124" s="3">
        <v>45772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1667.7075555555555</v>
      </c>
    </row>
    <row r="125" spans="1:56" ht="28.5" customHeight="1" x14ac:dyDescent="0.45">
      <c r="A125" s="3">
        <v>45705</v>
      </c>
      <c r="B125" s="14" t="s">
        <v>423</v>
      </c>
      <c r="C125" s="9" t="s">
        <v>152</v>
      </c>
      <c r="D125" s="13" t="s">
        <v>242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252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2640</v>
      </c>
      <c r="V125" s="10">
        <v>0</v>
      </c>
      <c r="W125" s="10">
        <v>2640</v>
      </c>
      <c r="X125" s="10">
        <v>11870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510</v>
      </c>
      <c r="AG125" s="1" t="s">
        <v>61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45674</v>
      </c>
      <c r="B126" s="14" t="s">
        <v>326</v>
      </c>
      <c r="C126" s="9" t="s">
        <v>132</v>
      </c>
      <c r="D126" s="13">
        <v>952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>
        <v>45737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123</v>
      </c>
      <c r="AH126" s="1" t="s">
        <v>75</v>
      </c>
      <c r="AI126" s="1">
        <v>4</v>
      </c>
      <c r="AJ126" s="3">
        <v>45737</v>
      </c>
      <c r="AK126" s="3">
        <v>45733</v>
      </c>
      <c r="AL126" s="3">
        <v>45726</v>
      </c>
      <c r="AM126" s="3">
        <v>45734</v>
      </c>
      <c r="AN126" s="3">
        <v>45735</v>
      </c>
      <c r="AO126" s="3">
        <v>45736</v>
      </c>
      <c r="AP126" s="3">
        <v>45732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416.92688888888887</v>
      </c>
    </row>
    <row r="127" spans="1:56" ht="28.5" customHeight="1" x14ac:dyDescent="0.45">
      <c r="A127" s="3">
        <v>45660</v>
      </c>
      <c r="B127" s="14" t="s">
        <v>326</v>
      </c>
      <c r="C127" s="9" t="s">
        <v>132</v>
      </c>
      <c r="D127" s="13">
        <v>917</v>
      </c>
      <c r="E127" s="9">
        <v>20</v>
      </c>
      <c r="F127" s="9">
        <v>37</v>
      </c>
      <c r="G127" s="9" t="s">
        <v>60</v>
      </c>
      <c r="H127" s="9" t="s">
        <v>76</v>
      </c>
      <c r="I127" s="9">
        <v>97</v>
      </c>
      <c r="J127" s="9" t="s">
        <v>78</v>
      </c>
      <c r="K127" s="9">
        <v>0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45736</v>
      </c>
      <c r="U127" s="11">
        <v>2367</v>
      </c>
      <c r="V127" s="10">
        <v>2367</v>
      </c>
      <c r="W127" s="10">
        <v>0</v>
      </c>
      <c r="X127" s="10">
        <v>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123</v>
      </c>
      <c r="AH127" s="1" t="s">
        <v>75</v>
      </c>
      <c r="AI127" s="1">
        <v>4</v>
      </c>
      <c r="AJ127" s="3">
        <v>45736</v>
      </c>
      <c r="AK127" s="3">
        <v>45732</v>
      </c>
      <c r="AL127" s="3">
        <v>45725</v>
      </c>
      <c r="AM127" s="3">
        <v>45733</v>
      </c>
      <c r="AN127" s="3">
        <v>45734</v>
      </c>
      <c r="AO127" s="3">
        <v>45735</v>
      </c>
      <c r="AP127" s="3">
        <v>45731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 t="s">
        <v>146</v>
      </c>
      <c r="B128" s="14" t="s">
        <v>146</v>
      </c>
      <c r="C128" s="9" t="s">
        <v>98</v>
      </c>
      <c r="D128" s="13" t="s">
        <v>61</v>
      </c>
      <c r="E128" s="9">
        <v>20</v>
      </c>
      <c r="F128" s="9">
        <v>37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63</v>
      </c>
      <c r="U128" s="11">
        <v>40000</v>
      </c>
      <c r="V128" s="10">
        <v>0</v>
      </c>
      <c r="W128" s="10">
        <v>40000</v>
      </c>
      <c r="X128" s="10">
        <v>0</v>
      </c>
      <c r="Y128" s="10">
        <v>42000</v>
      </c>
      <c r="Z128" s="9" t="s">
        <v>81</v>
      </c>
      <c r="AA128" s="8">
        <v>43027.600000000006</v>
      </c>
      <c r="AB128" s="8">
        <v>0</v>
      </c>
      <c r="AC128" s="8">
        <v>43027.600000000006</v>
      </c>
      <c r="AD128" s="8">
        <v>0</v>
      </c>
      <c r="AE128" s="8">
        <v>43027.600000000006</v>
      </c>
      <c r="AF128" s="8">
        <v>0</v>
      </c>
      <c r="AG128" s="1" t="s">
        <v>123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3250.9742222222226</v>
      </c>
    </row>
    <row r="129" spans="1:56" ht="28.5" customHeight="1" x14ac:dyDescent="0.45">
      <c r="A129" s="3">
        <v>45720</v>
      </c>
      <c r="B129" s="14" t="s">
        <v>503</v>
      </c>
      <c r="C129" s="9" t="s">
        <v>111</v>
      </c>
      <c r="D129" s="13" t="s">
        <v>485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81</v>
      </c>
      <c r="AA129" s="8">
        <v>3310.89</v>
      </c>
      <c r="AB129" s="8">
        <v>0</v>
      </c>
      <c r="AC129" s="8">
        <v>3310.89</v>
      </c>
      <c r="AD129" s="8">
        <v>0</v>
      </c>
      <c r="AE129" s="8">
        <v>3310.89</v>
      </c>
      <c r="AF129" s="8">
        <v>0</v>
      </c>
      <c r="AG129" s="1" t="s">
        <v>123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250.15613333333337</v>
      </c>
    </row>
    <row r="130" spans="1:56" ht="28.5" customHeight="1" x14ac:dyDescent="0.45">
      <c r="A130" s="3">
        <v>45720</v>
      </c>
      <c r="B130" s="14" t="s">
        <v>504</v>
      </c>
      <c r="C130" s="9" t="s">
        <v>111</v>
      </c>
      <c r="D130" s="13" t="s">
        <v>486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81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123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250.15613333333337</v>
      </c>
    </row>
    <row r="131" spans="1:56" ht="28.5" customHeight="1" x14ac:dyDescent="0.45">
      <c r="A131" s="3">
        <v>45720</v>
      </c>
      <c r="B131" s="14" t="s">
        <v>502</v>
      </c>
      <c r="C131" s="9" t="s">
        <v>111</v>
      </c>
      <c r="D131" s="13" t="s">
        <v>487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123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416.92688888888887</v>
      </c>
    </row>
    <row r="132" spans="1:56" ht="28.5" customHeight="1" x14ac:dyDescent="0.45">
      <c r="A132" s="3">
        <v>45720</v>
      </c>
      <c r="B132" s="14" t="s">
        <v>505</v>
      </c>
      <c r="C132" s="9" t="s">
        <v>111</v>
      </c>
      <c r="D132" s="13" t="s">
        <v>490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123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416.92688888888887</v>
      </c>
    </row>
    <row r="133" spans="1:56" ht="28.5" customHeight="1" x14ac:dyDescent="0.45">
      <c r="A133" s="3">
        <v>45712</v>
      </c>
      <c r="B133" s="14" t="s">
        <v>448</v>
      </c>
      <c r="C133" s="9" t="s">
        <v>111</v>
      </c>
      <c r="D133" s="13" t="s">
        <v>127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123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416.92688888888887</v>
      </c>
    </row>
    <row r="134" spans="1:56" ht="28.5" customHeight="1" x14ac:dyDescent="0.45">
      <c r="A134" s="3">
        <v>45701</v>
      </c>
      <c r="B134" s="14" t="s">
        <v>408</v>
      </c>
      <c r="C134" s="9" t="s">
        <v>80</v>
      </c>
      <c r="D134" s="13" t="s">
        <v>409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81</v>
      </c>
      <c r="AA134" s="8">
        <v>4414.5199999999995</v>
      </c>
      <c r="AB134" s="8">
        <v>0</v>
      </c>
      <c r="AC134" s="8">
        <v>4414.5199999999995</v>
      </c>
      <c r="AD134" s="8">
        <v>0</v>
      </c>
      <c r="AE134" s="8">
        <v>4414.5199999999995</v>
      </c>
      <c r="AF134" s="8">
        <v>0</v>
      </c>
      <c r="AG134" s="1" t="s">
        <v>123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333.54151111111111</v>
      </c>
    </row>
    <row r="135" spans="1:56" ht="28.5" customHeight="1" x14ac:dyDescent="0.45">
      <c r="A135" s="3">
        <v>45701</v>
      </c>
      <c r="B135" s="14" t="s">
        <v>410</v>
      </c>
      <c r="C135" s="9" t="s">
        <v>80</v>
      </c>
      <c r="D135" s="13" t="s">
        <v>411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45738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81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124</v>
      </c>
      <c r="AH135" s="1" t="s">
        <v>75</v>
      </c>
      <c r="AI135" s="1">
        <v>4</v>
      </c>
      <c r="AJ135" s="3">
        <v>45738</v>
      </c>
      <c r="AK135" s="3">
        <v>45734</v>
      </c>
      <c r="AL135" s="3">
        <v>45727</v>
      </c>
      <c r="AM135" s="3">
        <v>45735</v>
      </c>
      <c r="AN135" s="3">
        <v>45736</v>
      </c>
      <c r="AO135" s="3">
        <v>45737</v>
      </c>
      <c r="AP135" s="3">
        <v>45733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250.15613333333337</v>
      </c>
    </row>
    <row r="136" spans="1:56" ht="28.5" customHeight="1" x14ac:dyDescent="0.45">
      <c r="A136" s="3">
        <v>45701</v>
      </c>
      <c r="B136" s="14" t="s">
        <v>412</v>
      </c>
      <c r="C136" s="9" t="s">
        <v>80</v>
      </c>
      <c r="D136" s="13" t="s">
        <v>373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81</v>
      </c>
      <c r="AA136" s="8">
        <v>3478.5300000000007</v>
      </c>
      <c r="AB136" s="8">
        <v>0</v>
      </c>
      <c r="AC136" s="8">
        <v>3478.5300000000007</v>
      </c>
      <c r="AD136" s="8">
        <v>0</v>
      </c>
      <c r="AE136" s="8">
        <v>3478.5300000000007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262.82226666666674</v>
      </c>
    </row>
    <row r="137" spans="1:56" ht="28.5" customHeight="1" x14ac:dyDescent="0.45">
      <c r="A137" s="3">
        <v>45681</v>
      </c>
      <c r="B137" s="14" t="s">
        <v>376</v>
      </c>
      <c r="C137" s="9" t="s">
        <v>80</v>
      </c>
      <c r="D137" s="13" t="s">
        <v>373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81</v>
      </c>
      <c r="AA137" s="8">
        <v>3478.5300000000007</v>
      </c>
      <c r="AB137" s="8">
        <v>0</v>
      </c>
      <c r="AC137" s="8">
        <v>3478.5300000000007</v>
      </c>
      <c r="AD137" s="8">
        <v>0</v>
      </c>
      <c r="AE137" s="8">
        <v>3478.5300000000007</v>
      </c>
      <c r="AF137" s="8">
        <v>0</v>
      </c>
      <c r="AG137" s="1" t="s">
        <v>124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262.82226666666674</v>
      </c>
    </row>
    <row r="138" spans="1:56" ht="28.5" customHeight="1" x14ac:dyDescent="0.45">
      <c r="A138" s="3">
        <v>45705</v>
      </c>
      <c r="B138" s="14" t="s">
        <v>422</v>
      </c>
      <c r="C138" s="9" t="s">
        <v>152</v>
      </c>
      <c r="D138" s="13" t="s">
        <v>209</v>
      </c>
      <c r="E138" s="9">
        <v>20</v>
      </c>
      <c r="F138" s="9">
        <v>35</v>
      </c>
      <c r="G138" s="9" t="s">
        <v>60</v>
      </c>
      <c r="H138" s="9" t="s">
        <v>76</v>
      </c>
      <c r="I138" s="9">
        <v>97</v>
      </c>
      <c r="J138" s="9" t="s">
        <v>57</v>
      </c>
      <c r="K138" s="9">
        <v>5</v>
      </c>
      <c r="L138" s="9" t="s">
        <v>252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112</v>
      </c>
      <c r="T138" s="12" t="s">
        <v>63</v>
      </c>
      <c r="U138" s="11">
        <v>855</v>
      </c>
      <c r="V138" s="10">
        <v>0</v>
      </c>
      <c r="W138" s="10">
        <v>855</v>
      </c>
      <c r="X138" s="10">
        <v>16440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445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45674</v>
      </c>
      <c r="B139" s="14" t="s">
        <v>370</v>
      </c>
      <c r="C139" s="9" t="s">
        <v>152</v>
      </c>
      <c r="D139" s="13" t="s">
        <v>360</v>
      </c>
      <c r="E139" s="9">
        <v>20</v>
      </c>
      <c r="F139" s="9">
        <v>35</v>
      </c>
      <c r="G139" s="9" t="s">
        <v>60</v>
      </c>
      <c r="H139" s="9" t="s">
        <v>76</v>
      </c>
      <c r="I139" s="9">
        <v>97</v>
      </c>
      <c r="J139" s="9" t="s">
        <v>57</v>
      </c>
      <c r="K139" s="9">
        <v>5</v>
      </c>
      <c r="L139" s="9" t="s">
        <v>252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112</v>
      </c>
      <c r="T139" s="12" t="s">
        <v>63</v>
      </c>
      <c r="U139" s="11">
        <v>152</v>
      </c>
      <c r="V139" s="10">
        <v>0</v>
      </c>
      <c r="W139" s="10">
        <v>152</v>
      </c>
      <c r="X139" s="10">
        <v>6000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5987</v>
      </c>
      <c r="AG139" s="1" t="s">
        <v>124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444</v>
      </c>
      <c r="AZ139" s="2">
        <v>0</v>
      </c>
      <c r="BA139" s="2">
        <v>0</v>
      </c>
      <c r="BB139" s="2">
        <v>0</v>
      </c>
      <c r="BC139" s="1" t="s">
        <v>107</v>
      </c>
      <c r="BD139" s="56">
        <v>0</v>
      </c>
    </row>
    <row r="140" spans="1:56" ht="28.5" customHeight="1" x14ac:dyDescent="0.45">
      <c r="A140" s="3">
        <v>45611</v>
      </c>
      <c r="B140" s="14" t="s">
        <v>245</v>
      </c>
      <c r="C140" s="9" t="s">
        <v>152</v>
      </c>
      <c r="D140" s="13" t="s">
        <v>160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 t="s">
        <v>63</v>
      </c>
      <c r="U140" s="11">
        <v>2320</v>
      </c>
      <c r="V140" s="10">
        <v>0</v>
      </c>
      <c r="W140" s="10">
        <v>2320</v>
      </c>
      <c r="X140" s="10">
        <v>20900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124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0</v>
      </c>
    </row>
    <row r="141" spans="1:56" ht="28.5" customHeight="1" x14ac:dyDescent="0.45">
      <c r="A141" s="3">
        <v>45611</v>
      </c>
      <c r="B141" s="14" t="s">
        <v>248</v>
      </c>
      <c r="C141" s="9" t="s">
        <v>152</v>
      </c>
      <c r="D141" s="13" t="s">
        <v>241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112</v>
      </c>
      <c r="T141" s="12" t="s">
        <v>63</v>
      </c>
      <c r="U141" s="11">
        <v>117</v>
      </c>
      <c r="V141" s="10">
        <v>0</v>
      </c>
      <c r="W141" s="10">
        <v>117</v>
      </c>
      <c r="X141" s="10">
        <v>10065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0</v>
      </c>
    </row>
    <row r="142" spans="1:56" ht="28.5" customHeight="1" x14ac:dyDescent="0.45">
      <c r="A142" s="3">
        <v>45611</v>
      </c>
      <c r="B142" s="14" t="s">
        <v>247</v>
      </c>
      <c r="C142" s="9" t="s">
        <v>152</v>
      </c>
      <c r="D142" s="13" t="s">
        <v>226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 t="s">
        <v>63</v>
      </c>
      <c r="U142" s="11">
        <v>1434</v>
      </c>
      <c r="V142" s="10">
        <v>0</v>
      </c>
      <c r="W142" s="10">
        <v>1434</v>
      </c>
      <c r="X142" s="10">
        <v>11200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145</v>
      </c>
      <c r="AY142" s="2">
        <v>29.3</v>
      </c>
      <c r="AZ142" s="2">
        <v>0</v>
      </c>
      <c r="BA142" s="2">
        <v>0</v>
      </c>
      <c r="BB142" s="2">
        <v>0</v>
      </c>
      <c r="BC142" s="1" t="s">
        <v>107</v>
      </c>
      <c r="BD142" s="56">
        <v>0</v>
      </c>
    </row>
    <row r="143" spans="1:56" ht="28.5" customHeight="1" x14ac:dyDescent="0.45">
      <c r="A143" s="3">
        <v>45523</v>
      </c>
      <c r="B143" s="14" t="s">
        <v>205</v>
      </c>
      <c r="C143" s="9" t="s">
        <v>152</v>
      </c>
      <c r="D143" s="13" t="s">
        <v>203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112</v>
      </c>
      <c r="T143" s="12" t="s">
        <v>63</v>
      </c>
      <c r="U143" s="11">
        <v>1260</v>
      </c>
      <c r="V143" s="10">
        <v>0</v>
      </c>
      <c r="W143" s="10">
        <v>1260</v>
      </c>
      <c r="X143" s="10">
        <v>11095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107</v>
      </c>
      <c r="BD143" s="56">
        <v>0</v>
      </c>
    </row>
    <row r="144" spans="1:56" ht="28.5" customHeight="1" x14ac:dyDescent="0.45">
      <c r="A144" s="3">
        <v>45523</v>
      </c>
      <c r="B144" s="14" t="s">
        <v>205</v>
      </c>
      <c r="C144" s="9" t="s">
        <v>152</v>
      </c>
      <c r="D144" s="13" t="s">
        <v>204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 t="s">
        <v>63</v>
      </c>
      <c r="U144" s="11">
        <v>89</v>
      </c>
      <c r="V144" s="10">
        <v>0</v>
      </c>
      <c r="W144" s="10">
        <v>89</v>
      </c>
      <c r="X144" s="10">
        <v>11180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107</v>
      </c>
      <c r="BD144" s="56">
        <v>0</v>
      </c>
    </row>
    <row r="145" spans="1:56" ht="28.5" customHeight="1" x14ac:dyDescent="0.45">
      <c r="A145" s="3">
        <v>45660</v>
      </c>
      <c r="B145" s="14" t="s">
        <v>326</v>
      </c>
      <c r="C145" s="9" t="s">
        <v>132</v>
      </c>
      <c r="D145" s="13">
        <v>575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45734</v>
      </c>
      <c r="U145" s="11">
        <v>2500</v>
      </c>
      <c r="V145" s="10">
        <v>2313</v>
      </c>
      <c r="W145" s="10">
        <v>187</v>
      </c>
      <c r="X145" s="10">
        <v>2700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75</v>
      </c>
      <c r="AI145" s="1">
        <v>4</v>
      </c>
      <c r="AJ145" s="3">
        <v>45734</v>
      </c>
      <c r="AK145" s="3">
        <v>45730</v>
      </c>
      <c r="AL145" s="3">
        <v>45723</v>
      </c>
      <c r="AM145" s="3">
        <v>45731</v>
      </c>
      <c r="AN145" s="3">
        <v>45732</v>
      </c>
      <c r="AO145" s="3">
        <v>45733</v>
      </c>
      <c r="AP145" s="3">
        <v>45729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107</v>
      </c>
      <c r="BD145" s="56">
        <v>0</v>
      </c>
    </row>
    <row r="146" spans="1:56" ht="28.5" customHeight="1" x14ac:dyDescent="0.45">
      <c r="A146" s="3">
        <v>45643</v>
      </c>
      <c r="B146" s="14" t="s">
        <v>285</v>
      </c>
      <c r="C146" s="9" t="s">
        <v>111</v>
      </c>
      <c r="D146" s="13" t="s">
        <v>286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142</v>
      </c>
      <c r="U146" s="11">
        <v>4000</v>
      </c>
      <c r="V146" s="10">
        <v>3712</v>
      </c>
      <c r="W146" s="10">
        <v>288</v>
      </c>
      <c r="X146" s="10">
        <v>4300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75</v>
      </c>
      <c r="AI146" s="1">
        <v>4</v>
      </c>
      <c r="AJ146" s="3" t="s">
        <v>142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142</v>
      </c>
      <c r="AZ146" s="2">
        <v>0</v>
      </c>
      <c r="BA146" s="2">
        <v>0</v>
      </c>
      <c r="BB146" s="2">
        <v>0</v>
      </c>
      <c r="BC146" s="1" t="s">
        <v>107</v>
      </c>
      <c r="BD146" s="56">
        <v>0</v>
      </c>
    </row>
    <row r="147" spans="1:56" ht="28.5" customHeight="1" x14ac:dyDescent="0.45">
      <c r="A147" s="3">
        <v>45720</v>
      </c>
      <c r="B147" s="14" t="s">
        <v>138</v>
      </c>
      <c r="C147" s="9" t="s">
        <v>111</v>
      </c>
      <c r="D147" s="13" t="s">
        <v>288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142</v>
      </c>
      <c r="U147" s="11">
        <v>4000</v>
      </c>
      <c r="V147" s="10">
        <v>4010</v>
      </c>
      <c r="W147" s="10">
        <v>0</v>
      </c>
      <c r="X147" s="10">
        <v>4470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75</v>
      </c>
      <c r="AI147" s="1">
        <v>4</v>
      </c>
      <c r="AJ147" s="3" t="s">
        <v>142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107</v>
      </c>
      <c r="BD147" s="56">
        <v>0</v>
      </c>
    </row>
    <row r="148" spans="1:56" ht="28.5" customHeight="1" x14ac:dyDescent="0.45">
      <c r="A148" s="3">
        <v>45720</v>
      </c>
      <c r="B148" s="14" t="s">
        <v>138</v>
      </c>
      <c r="C148" s="9" t="s">
        <v>111</v>
      </c>
      <c r="D148" s="13" t="s">
        <v>334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142</v>
      </c>
      <c r="U148" s="11">
        <v>3000</v>
      </c>
      <c r="V148" s="10">
        <v>3065</v>
      </c>
      <c r="W148" s="10">
        <v>0</v>
      </c>
      <c r="X148" s="10">
        <v>3300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75</v>
      </c>
      <c r="AI148" s="1">
        <v>4</v>
      </c>
      <c r="AJ148" s="3" t="s">
        <v>142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107</v>
      </c>
      <c r="BD148" s="56">
        <v>0</v>
      </c>
    </row>
    <row r="149" spans="1:56" ht="28.5" customHeight="1" x14ac:dyDescent="0.45">
      <c r="A149" s="3">
        <v>45628</v>
      </c>
      <c r="B149" s="14" t="s">
        <v>259</v>
      </c>
      <c r="C149" s="9" t="s">
        <v>111</v>
      </c>
      <c r="D149" s="13" t="s">
        <v>260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142</v>
      </c>
      <c r="U149" s="11">
        <v>2500</v>
      </c>
      <c r="V149" s="10">
        <v>2600</v>
      </c>
      <c r="W149" s="10">
        <v>0</v>
      </c>
      <c r="X149" s="10">
        <v>2800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75</v>
      </c>
      <c r="AI149" s="1">
        <v>4</v>
      </c>
      <c r="AJ149" s="3" t="s">
        <v>142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107</v>
      </c>
      <c r="BD149" s="56">
        <v>0</v>
      </c>
    </row>
    <row r="150" spans="1:56" ht="28.5" customHeight="1" x14ac:dyDescent="0.45">
      <c r="A150" s="3">
        <v>45541</v>
      </c>
      <c r="B150" s="14" t="s">
        <v>211</v>
      </c>
      <c r="C150" s="9" t="s">
        <v>111</v>
      </c>
      <c r="D150" s="13" t="s">
        <v>212</v>
      </c>
      <c r="E150" s="9">
        <v>20</v>
      </c>
      <c r="F150" s="9">
        <v>40</v>
      </c>
      <c r="G150" s="9" t="s">
        <v>60</v>
      </c>
      <c r="H150" s="9" t="s">
        <v>76</v>
      </c>
      <c r="I150" s="9">
        <v>108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142</v>
      </c>
      <c r="U150" s="11">
        <v>3000</v>
      </c>
      <c r="V150" s="10">
        <v>3318</v>
      </c>
      <c r="W150" s="10">
        <v>0</v>
      </c>
      <c r="X150" s="10">
        <v>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217</v>
      </c>
      <c r="AG150" s="1" t="s">
        <v>122</v>
      </c>
      <c r="AH150" s="1" t="s">
        <v>75</v>
      </c>
      <c r="AI150" s="1">
        <v>4</v>
      </c>
      <c r="AJ150" s="3" t="s">
        <v>142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>
        <v>0</v>
      </c>
      <c r="AY150" s="2" t="s">
        <v>348</v>
      </c>
      <c r="AZ150" s="2">
        <v>0</v>
      </c>
      <c r="BA150" s="2">
        <v>0</v>
      </c>
      <c r="BB150" s="2">
        <v>0</v>
      </c>
      <c r="BC150" s="1" t="s">
        <v>107</v>
      </c>
      <c r="BD150" s="56">
        <v>0</v>
      </c>
    </row>
    <row r="151" spans="1:56" ht="28.5" customHeight="1" x14ac:dyDescent="0.45">
      <c r="A151" s="3">
        <v>45673</v>
      </c>
      <c r="B151" s="14" t="s">
        <v>326</v>
      </c>
      <c r="C151" s="9" t="s">
        <v>132</v>
      </c>
      <c r="D151" s="13" t="s">
        <v>354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45742</v>
      </c>
      <c r="U151" s="11">
        <v>2500</v>
      </c>
      <c r="V151" s="10">
        <v>2400</v>
      </c>
      <c r="W151" s="10">
        <v>100</v>
      </c>
      <c r="X151" s="10">
        <v>2820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75</v>
      </c>
      <c r="AI151" s="1">
        <v>4</v>
      </c>
      <c r="AJ151" s="3">
        <v>45742</v>
      </c>
      <c r="AK151" s="3">
        <v>45738</v>
      </c>
      <c r="AL151" s="3">
        <v>45731</v>
      </c>
      <c r="AM151" s="3">
        <v>45739</v>
      </c>
      <c r="AN151" s="3">
        <v>45740</v>
      </c>
      <c r="AO151" s="3">
        <v>45741</v>
      </c>
      <c r="AP151" s="3">
        <v>45737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107</v>
      </c>
      <c r="BD151" s="56">
        <v>0</v>
      </c>
    </row>
    <row r="152" spans="1:56" ht="28.5" customHeight="1" x14ac:dyDescent="0.45">
      <c r="A152" s="3">
        <v>45548</v>
      </c>
      <c r="B152" s="14" t="s">
        <v>215</v>
      </c>
      <c r="C152" s="9" t="s">
        <v>111</v>
      </c>
      <c r="D152" s="13" t="s">
        <v>214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142</v>
      </c>
      <c r="U152" s="11">
        <v>2500</v>
      </c>
      <c r="V152" s="10">
        <v>2364</v>
      </c>
      <c r="W152" s="10">
        <v>136</v>
      </c>
      <c r="X152" s="10">
        <v>5500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75</v>
      </c>
      <c r="AI152" s="1">
        <v>4</v>
      </c>
      <c r="AJ152" s="3" t="s">
        <v>142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145</v>
      </c>
      <c r="AY152" s="2">
        <v>0</v>
      </c>
      <c r="AZ152" s="2">
        <v>0</v>
      </c>
      <c r="BA152" s="2">
        <v>0</v>
      </c>
      <c r="BB152" s="2">
        <v>0</v>
      </c>
      <c r="BC152" s="1" t="s">
        <v>107</v>
      </c>
      <c r="BD152" s="56">
        <v>0</v>
      </c>
    </row>
    <row r="153" spans="1:56" ht="28.5" customHeight="1" x14ac:dyDescent="0.45">
      <c r="A153" s="3">
        <v>45581</v>
      </c>
      <c r="B153" s="14" t="s">
        <v>221</v>
      </c>
      <c r="C153" s="9" t="s">
        <v>111</v>
      </c>
      <c r="D153" s="13" t="s">
        <v>222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142</v>
      </c>
      <c r="U153" s="11">
        <v>3000</v>
      </c>
      <c r="V153" s="10">
        <v>3194</v>
      </c>
      <c r="W153" s="10">
        <v>0</v>
      </c>
      <c r="X153" s="10">
        <v>5632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75</v>
      </c>
      <c r="AI153" s="1">
        <v>4</v>
      </c>
      <c r="AJ153" s="3" t="s">
        <v>142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107</v>
      </c>
      <c r="BD153" s="56">
        <v>0</v>
      </c>
    </row>
    <row r="154" spans="1:56" ht="28.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20</v>
      </c>
      <c r="F154" s="9">
        <v>38</v>
      </c>
      <c r="G154" s="9">
        <v>0</v>
      </c>
      <c r="H154" s="9">
        <v>0</v>
      </c>
      <c r="I154" s="9">
        <v>84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81</v>
      </c>
      <c r="AA154" s="8">
        <v>545032.73264000029</v>
      </c>
      <c r="AB154" s="8">
        <v>83736.262340000001</v>
      </c>
      <c r="AC154" s="8">
        <v>461296.47030000016</v>
      </c>
      <c r="AD154" s="8">
        <v>5250.2752500000006</v>
      </c>
      <c r="AE154" s="8">
        <v>539782.45739000023</v>
      </c>
      <c r="AF154" s="8" t="s">
        <v>58</v>
      </c>
      <c r="AG154" s="1" t="s">
        <v>122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107</v>
      </c>
      <c r="BD154" s="56">
        <v>0</v>
      </c>
    </row>
    <row r="155" spans="1:56" ht="28.5" customHeight="1" x14ac:dyDescent="0.45">
      <c r="A155" s="3">
        <v>45694</v>
      </c>
      <c r="B155" s="14" t="s">
        <v>395</v>
      </c>
      <c r="C155" s="9" t="s">
        <v>132</v>
      </c>
      <c r="D155" s="13" t="s">
        <v>392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>
        <v>45734</v>
      </c>
      <c r="U155" s="11">
        <v>8000</v>
      </c>
      <c r="V155" s="10">
        <v>7723</v>
      </c>
      <c r="W155" s="10">
        <v>277</v>
      </c>
      <c r="X155" s="10">
        <v>8000</v>
      </c>
      <c r="Y155" s="10">
        <v>0</v>
      </c>
      <c r="Z155" s="9" t="s">
        <v>117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>
        <v>45734</v>
      </c>
      <c r="AK155" s="3">
        <v>0</v>
      </c>
      <c r="AL155" s="3">
        <v>45725</v>
      </c>
      <c r="AM155" s="3">
        <v>45732</v>
      </c>
      <c r="AN155" s="3">
        <v>45733</v>
      </c>
      <c r="AO155" s="3">
        <v>45733</v>
      </c>
      <c r="AP155" s="3">
        <v>45729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118</v>
      </c>
      <c r="BD155" s="56">
        <v>0</v>
      </c>
    </row>
    <row r="156" spans="1:56" ht="28.5" customHeight="1" x14ac:dyDescent="0.45">
      <c r="A156" s="3">
        <v>45694</v>
      </c>
      <c r="B156" s="14" t="s">
        <v>395</v>
      </c>
      <c r="C156" s="9" t="s">
        <v>132</v>
      </c>
      <c r="D156" s="13" t="s">
        <v>393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114</v>
      </c>
      <c r="T156" s="12">
        <v>45734</v>
      </c>
      <c r="U156" s="11">
        <v>5000</v>
      </c>
      <c r="V156" s="10">
        <v>5100</v>
      </c>
      <c r="W156" s="10">
        <v>0</v>
      </c>
      <c r="X156" s="10">
        <v>5200</v>
      </c>
      <c r="Y156" s="10">
        <v>0</v>
      </c>
      <c r="Z156" s="9" t="s">
        <v>117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74</v>
      </c>
      <c r="AI156" s="1">
        <v>2</v>
      </c>
      <c r="AJ156" s="3">
        <v>45734</v>
      </c>
      <c r="AK156" s="3">
        <v>0</v>
      </c>
      <c r="AL156" s="3">
        <v>45725</v>
      </c>
      <c r="AM156" s="3">
        <v>45732</v>
      </c>
      <c r="AN156" s="3">
        <v>45733</v>
      </c>
      <c r="AO156" s="3">
        <v>45733</v>
      </c>
      <c r="AP156" s="3">
        <v>45729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118</v>
      </c>
      <c r="BD156" s="56">
        <v>0</v>
      </c>
    </row>
    <row r="157" spans="1:56" ht="28.5" customHeight="1" x14ac:dyDescent="0.45">
      <c r="A157" s="3">
        <v>45674</v>
      </c>
      <c r="B157" s="14" t="s">
        <v>327</v>
      </c>
      <c r="C157" s="9" t="s">
        <v>132</v>
      </c>
      <c r="D157" s="13" t="s">
        <v>367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114</v>
      </c>
      <c r="T157" s="12">
        <v>45741</v>
      </c>
      <c r="U157" s="11">
        <v>5000</v>
      </c>
      <c r="V157" s="10">
        <v>4914</v>
      </c>
      <c r="W157" s="10">
        <v>86</v>
      </c>
      <c r="X157" s="10">
        <v>5400</v>
      </c>
      <c r="Y157" s="10">
        <v>0</v>
      </c>
      <c r="Z157" s="9" t="s">
        <v>117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45741</v>
      </c>
      <c r="AK157" s="3">
        <v>0</v>
      </c>
      <c r="AL157" s="3">
        <v>45732</v>
      </c>
      <c r="AM157" s="3">
        <v>45739</v>
      </c>
      <c r="AN157" s="3">
        <v>45740</v>
      </c>
      <c r="AO157" s="3">
        <v>45740</v>
      </c>
      <c r="AP157" s="3">
        <v>45736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118</v>
      </c>
      <c r="BD157" s="56">
        <v>0</v>
      </c>
    </row>
    <row r="158" spans="1:56" ht="28.5" customHeight="1" x14ac:dyDescent="0.45">
      <c r="A158" s="3">
        <v>45674</v>
      </c>
      <c r="B158" s="14" t="s">
        <v>327</v>
      </c>
      <c r="C158" s="9" t="s">
        <v>132</v>
      </c>
      <c r="D158" s="13" t="s">
        <v>306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>
        <v>45735</v>
      </c>
      <c r="U158" s="11">
        <v>2500</v>
      </c>
      <c r="V158" s="10">
        <v>2463</v>
      </c>
      <c r="W158" s="10">
        <v>37</v>
      </c>
      <c r="X158" s="10">
        <v>2723</v>
      </c>
      <c r="Y158" s="10">
        <v>0</v>
      </c>
      <c r="Z158" s="9" t="s">
        <v>117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124</v>
      </c>
      <c r="AH158" s="1" t="s">
        <v>74</v>
      </c>
      <c r="AI158" s="1">
        <v>2</v>
      </c>
      <c r="AJ158" s="3">
        <v>45735</v>
      </c>
      <c r="AK158" s="3">
        <v>0</v>
      </c>
      <c r="AL158" s="3">
        <v>45726</v>
      </c>
      <c r="AM158" s="3">
        <v>45733</v>
      </c>
      <c r="AN158" s="3">
        <v>45734</v>
      </c>
      <c r="AO158" s="3">
        <v>45734</v>
      </c>
      <c r="AP158" s="3">
        <v>45730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118</v>
      </c>
      <c r="BD158" s="56">
        <v>0</v>
      </c>
    </row>
    <row r="159" spans="1:56" ht="28.5" customHeight="1" x14ac:dyDescent="0.45">
      <c r="A159" s="3">
        <v>45674</v>
      </c>
      <c r="B159" s="14" t="s">
        <v>327</v>
      </c>
      <c r="C159" s="9" t="s">
        <v>132</v>
      </c>
      <c r="D159" s="13" t="s">
        <v>307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45734</v>
      </c>
      <c r="U159" s="11">
        <v>6000</v>
      </c>
      <c r="V159" s="10">
        <v>6000</v>
      </c>
      <c r="W159" s="10">
        <v>0</v>
      </c>
      <c r="X159" s="10">
        <v>6000</v>
      </c>
      <c r="Y159" s="10">
        <v>0</v>
      </c>
      <c r="Z159" s="9" t="s">
        <v>117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74</v>
      </c>
      <c r="AI159" s="1">
        <v>2</v>
      </c>
      <c r="AJ159" s="3">
        <v>45734</v>
      </c>
      <c r="AK159" s="3">
        <v>0</v>
      </c>
      <c r="AL159" s="3">
        <v>45725</v>
      </c>
      <c r="AM159" s="3">
        <v>45732</v>
      </c>
      <c r="AN159" s="3">
        <v>45733</v>
      </c>
      <c r="AO159" s="3">
        <v>45733</v>
      </c>
      <c r="AP159" s="3">
        <v>45729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118</v>
      </c>
      <c r="BD159" s="56">
        <v>0</v>
      </c>
    </row>
    <row r="160" spans="1:56" ht="28.5" customHeight="1" x14ac:dyDescent="0.45">
      <c r="A160" s="3">
        <v>45674</v>
      </c>
      <c r="B160" s="14" t="s">
        <v>327</v>
      </c>
      <c r="C160" s="9" t="s">
        <v>132</v>
      </c>
      <c r="D160" s="13" t="s">
        <v>307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45736</v>
      </c>
      <c r="U160" s="11">
        <v>5000</v>
      </c>
      <c r="V160" s="10">
        <v>5000</v>
      </c>
      <c r="W160" s="10">
        <v>0</v>
      </c>
      <c r="X160" s="10">
        <v>5000</v>
      </c>
      <c r="Y160" s="10">
        <v>0</v>
      </c>
      <c r="Z160" s="9" t="s">
        <v>117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123</v>
      </c>
      <c r="AH160" s="1" t="s">
        <v>74</v>
      </c>
      <c r="AI160" s="1">
        <v>2</v>
      </c>
      <c r="AJ160" s="3">
        <v>45736</v>
      </c>
      <c r="AK160" s="3">
        <v>0</v>
      </c>
      <c r="AL160" s="3">
        <v>45727</v>
      </c>
      <c r="AM160" s="3">
        <v>45734</v>
      </c>
      <c r="AN160" s="3">
        <v>45735</v>
      </c>
      <c r="AO160" s="3">
        <v>45735</v>
      </c>
      <c r="AP160" s="3">
        <v>45731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118</v>
      </c>
      <c r="BD160" s="56">
        <v>0</v>
      </c>
    </row>
    <row r="161" spans="1:56" ht="28.5" customHeight="1" x14ac:dyDescent="0.45">
      <c r="A161" s="3">
        <v>45674</v>
      </c>
      <c r="B161" s="14" t="s">
        <v>327</v>
      </c>
      <c r="C161" s="9" t="s">
        <v>132</v>
      </c>
      <c r="D161" s="13" t="s">
        <v>307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45741</v>
      </c>
      <c r="U161" s="11">
        <v>4000</v>
      </c>
      <c r="V161" s="10">
        <v>3066</v>
      </c>
      <c r="W161" s="10">
        <v>934</v>
      </c>
      <c r="X161" s="10">
        <v>4000</v>
      </c>
      <c r="Y161" s="10">
        <v>0</v>
      </c>
      <c r="Z161" s="9" t="s">
        <v>117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74</v>
      </c>
      <c r="AI161" s="1">
        <v>2</v>
      </c>
      <c r="AJ161" s="3">
        <v>45741</v>
      </c>
      <c r="AK161" s="3">
        <v>0</v>
      </c>
      <c r="AL161" s="3">
        <v>45732</v>
      </c>
      <c r="AM161" s="3">
        <v>45739</v>
      </c>
      <c r="AN161" s="3">
        <v>45740</v>
      </c>
      <c r="AO161" s="3">
        <v>45740</v>
      </c>
      <c r="AP161" s="3">
        <v>45736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118</v>
      </c>
      <c r="BD161" s="56">
        <v>0</v>
      </c>
    </row>
    <row r="162" spans="1:56" ht="28.5" customHeight="1" x14ac:dyDescent="0.45">
      <c r="A162" s="3">
        <v>45674</v>
      </c>
      <c r="B162" s="14" t="s">
        <v>327</v>
      </c>
      <c r="C162" s="9" t="s">
        <v>132</v>
      </c>
      <c r="D162" s="13" t="s">
        <v>305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45734</v>
      </c>
      <c r="U162" s="11">
        <v>5000</v>
      </c>
      <c r="V162" s="10">
        <v>5135</v>
      </c>
      <c r="W162" s="10">
        <v>0</v>
      </c>
      <c r="X162" s="10">
        <v>5400</v>
      </c>
      <c r="Y162" s="10">
        <v>0</v>
      </c>
      <c r="Z162" s="9" t="s">
        <v>117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45734</v>
      </c>
      <c r="AK162" s="3">
        <v>0</v>
      </c>
      <c r="AL162" s="3">
        <v>45725</v>
      </c>
      <c r="AM162" s="3">
        <v>45732</v>
      </c>
      <c r="AN162" s="3">
        <v>45733</v>
      </c>
      <c r="AO162" s="3">
        <v>45733</v>
      </c>
      <c r="AP162" s="3">
        <v>45729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0</v>
      </c>
    </row>
    <row r="163" spans="1:56" ht="28.5" customHeight="1" x14ac:dyDescent="0.45">
      <c r="A163" s="3">
        <v>45674</v>
      </c>
      <c r="B163" s="14" t="s">
        <v>327</v>
      </c>
      <c r="C163" s="9" t="s">
        <v>132</v>
      </c>
      <c r="D163" s="13" t="s">
        <v>305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>
        <v>45736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117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74</v>
      </c>
      <c r="AI163" s="1">
        <v>2</v>
      </c>
      <c r="AJ163" s="3">
        <v>45736</v>
      </c>
      <c r="AK163" s="3">
        <v>0</v>
      </c>
      <c r="AL163" s="3">
        <v>45727</v>
      </c>
      <c r="AM163" s="3">
        <v>45734</v>
      </c>
      <c r="AN163" s="3">
        <v>45735</v>
      </c>
      <c r="AO163" s="3">
        <v>45735</v>
      </c>
      <c r="AP163" s="3">
        <v>45731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445.71285000000012</v>
      </c>
    </row>
    <row r="164" spans="1:56" ht="28.5" customHeight="1" x14ac:dyDescent="0.45">
      <c r="A164" s="3">
        <v>45674</v>
      </c>
      <c r="B164" s="14" t="s">
        <v>327</v>
      </c>
      <c r="C164" s="9" t="s">
        <v>132</v>
      </c>
      <c r="D164" s="13" t="s">
        <v>364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45735</v>
      </c>
      <c r="U164" s="11">
        <v>2500</v>
      </c>
      <c r="V164" s="10">
        <v>2309</v>
      </c>
      <c r="W164" s="10">
        <v>191</v>
      </c>
      <c r="X164" s="10">
        <v>2700</v>
      </c>
      <c r="Y164" s="10">
        <v>0</v>
      </c>
      <c r="Z164" s="9" t="s">
        <v>117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>
        <v>45735</v>
      </c>
      <c r="AK164" s="3">
        <v>0</v>
      </c>
      <c r="AL164" s="3">
        <v>45726</v>
      </c>
      <c r="AM164" s="3">
        <v>45733</v>
      </c>
      <c r="AN164" s="3">
        <v>45734</v>
      </c>
      <c r="AO164" s="3">
        <v>45734</v>
      </c>
      <c r="AP164" s="3">
        <v>45730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0</v>
      </c>
    </row>
    <row r="165" spans="1:56" ht="28.5" customHeight="1" x14ac:dyDescent="0.45">
      <c r="A165" s="3">
        <v>45674</v>
      </c>
      <c r="B165" s="14" t="s">
        <v>327</v>
      </c>
      <c r="C165" s="9" t="s">
        <v>132</v>
      </c>
      <c r="D165" s="13" t="s">
        <v>366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45742</v>
      </c>
      <c r="U165" s="11">
        <v>2500</v>
      </c>
      <c r="V165" s="10">
        <v>2602</v>
      </c>
      <c r="W165" s="10">
        <v>0</v>
      </c>
      <c r="X165" s="10">
        <v>2700</v>
      </c>
      <c r="Y165" s="10">
        <v>0</v>
      </c>
      <c r="Z165" s="9" t="s">
        <v>117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45742</v>
      </c>
      <c r="AK165" s="3">
        <v>0</v>
      </c>
      <c r="AL165" s="3">
        <v>45733</v>
      </c>
      <c r="AM165" s="3">
        <v>45740</v>
      </c>
      <c r="AN165" s="3">
        <v>45741</v>
      </c>
      <c r="AO165" s="3">
        <v>45741</v>
      </c>
      <c r="AP165" s="3">
        <v>45737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0</v>
      </c>
    </row>
    <row r="166" spans="1:56" ht="28.5" customHeight="1" x14ac:dyDescent="0.45">
      <c r="A166" s="3">
        <v>45674</v>
      </c>
      <c r="B166" s="14" t="s">
        <v>327</v>
      </c>
      <c r="C166" s="9" t="s">
        <v>132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45734</v>
      </c>
      <c r="U166" s="11">
        <v>5000</v>
      </c>
      <c r="V166" s="10">
        <v>4735</v>
      </c>
      <c r="W166" s="10">
        <v>265</v>
      </c>
      <c r="X166" s="10">
        <v>5200</v>
      </c>
      <c r="Y166" s="10">
        <v>0</v>
      </c>
      <c r="Z166" s="9" t="s">
        <v>117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>
        <v>45734</v>
      </c>
      <c r="AK166" s="3">
        <v>0</v>
      </c>
      <c r="AL166" s="3">
        <v>45725</v>
      </c>
      <c r="AM166" s="3">
        <v>45732</v>
      </c>
      <c r="AN166" s="3">
        <v>45733</v>
      </c>
      <c r="AO166" s="3">
        <v>45733</v>
      </c>
      <c r="AP166" s="3">
        <v>45729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118</v>
      </c>
      <c r="BD166" s="56">
        <v>0</v>
      </c>
    </row>
    <row r="167" spans="1:56" ht="28.5" customHeight="1" x14ac:dyDescent="0.45">
      <c r="A167" s="3">
        <v>45674</v>
      </c>
      <c r="B167" s="14" t="s">
        <v>327</v>
      </c>
      <c r="C167" s="9" t="s">
        <v>132</v>
      </c>
      <c r="D167" s="13">
        <v>331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117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222.85642500000006</v>
      </c>
    </row>
    <row r="168" spans="1:56" ht="28.5" customHeight="1" x14ac:dyDescent="0.45">
      <c r="A168" s="3">
        <v>45694</v>
      </c>
      <c r="B168" s="14" t="s">
        <v>395</v>
      </c>
      <c r="C168" s="9" t="s">
        <v>132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>
        <v>45734</v>
      </c>
      <c r="U168" s="11">
        <v>6000</v>
      </c>
      <c r="V168" s="10">
        <v>6000</v>
      </c>
      <c r="W168" s="10">
        <v>0</v>
      </c>
      <c r="X168" s="10">
        <v>6000</v>
      </c>
      <c r="Y168" s="10">
        <v>0</v>
      </c>
      <c r="Z168" s="9" t="s">
        <v>117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>
        <v>45734</v>
      </c>
      <c r="AK168" s="3">
        <v>0</v>
      </c>
      <c r="AL168" s="3">
        <v>45725</v>
      </c>
      <c r="AM168" s="3">
        <v>45732</v>
      </c>
      <c r="AN168" s="3">
        <v>45733</v>
      </c>
      <c r="AO168" s="3">
        <v>45733</v>
      </c>
      <c r="AP168" s="3">
        <v>45729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0</v>
      </c>
    </row>
    <row r="169" spans="1:56" ht="28.5" customHeight="1" x14ac:dyDescent="0.45">
      <c r="A169" s="3">
        <v>45694</v>
      </c>
      <c r="B169" s="14" t="s">
        <v>395</v>
      </c>
      <c r="C169" s="9" t="s">
        <v>132</v>
      </c>
      <c r="D169" s="13" t="s">
        <v>393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45736</v>
      </c>
      <c r="U169" s="11">
        <v>15000</v>
      </c>
      <c r="V169" s="10">
        <v>17060</v>
      </c>
      <c r="W169" s="10">
        <v>0</v>
      </c>
      <c r="X169" s="10">
        <v>17840</v>
      </c>
      <c r="Y169" s="10">
        <v>0</v>
      </c>
      <c r="Z169" s="9" t="s">
        <v>117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74</v>
      </c>
      <c r="AI169" s="1">
        <v>2</v>
      </c>
      <c r="AJ169" s="3">
        <v>45736</v>
      </c>
      <c r="AK169" s="3">
        <v>0</v>
      </c>
      <c r="AL169" s="3">
        <v>45727</v>
      </c>
      <c r="AM169" s="3">
        <v>45734</v>
      </c>
      <c r="AN169" s="3">
        <v>45735</v>
      </c>
      <c r="AO169" s="3">
        <v>45735</v>
      </c>
      <c r="AP169" s="3">
        <v>45731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118</v>
      </c>
      <c r="BD169" s="56">
        <v>0</v>
      </c>
    </row>
    <row r="170" spans="1:56" ht="28.5" customHeight="1" x14ac:dyDescent="0.45">
      <c r="A170" s="3">
        <v>45674</v>
      </c>
      <c r="B170" s="14" t="s">
        <v>327</v>
      </c>
      <c r="C170" s="9" t="s">
        <v>132</v>
      </c>
      <c r="D170" s="13" t="s">
        <v>363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>
        <v>45737</v>
      </c>
      <c r="U170" s="11">
        <v>5000</v>
      </c>
      <c r="V170" s="10">
        <v>4915</v>
      </c>
      <c r="W170" s="10">
        <v>85</v>
      </c>
      <c r="X170" s="10">
        <v>5300</v>
      </c>
      <c r="Y170" s="10">
        <v>0</v>
      </c>
      <c r="Z170" s="9" t="s">
        <v>117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74</v>
      </c>
      <c r="AI170" s="1">
        <v>2</v>
      </c>
      <c r="AJ170" s="3">
        <v>45737</v>
      </c>
      <c r="AK170" s="3">
        <v>0</v>
      </c>
      <c r="AL170" s="3">
        <v>45728</v>
      </c>
      <c r="AM170" s="3">
        <v>45735</v>
      </c>
      <c r="AN170" s="3">
        <v>45736</v>
      </c>
      <c r="AO170" s="3">
        <v>45736</v>
      </c>
      <c r="AP170" s="3">
        <v>45732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118</v>
      </c>
      <c r="BD170" s="56">
        <v>0</v>
      </c>
    </row>
    <row r="171" spans="1:56" ht="28.5" customHeight="1" x14ac:dyDescent="0.45">
      <c r="A171" s="3">
        <v>45694</v>
      </c>
      <c r="B171" s="14" t="s">
        <v>395</v>
      </c>
      <c r="C171" s="9" t="s">
        <v>132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45737</v>
      </c>
      <c r="U171" s="11">
        <v>10000</v>
      </c>
      <c r="V171" s="10">
        <v>10000</v>
      </c>
      <c r="W171" s="10">
        <v>0</v>
      </c>
      <c r="X171" s="10">
        <v>6000</v>
      </c>
      <c r="Y171" s="10">
        <v>0</v>
      </c>
      <c r="Z171" s="9" t="s">
        <v>117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74</v>
      </c>
      <c r="AI171" s="1">
        <v>2</v>
      </c>
      <c r="AJ171" s="3">
        <v>45737</v>
      </c>
      <c r="AK171" s="3">
        <v>0</v>
      </c>
      <c r="AL171" s="3">
        <v>45728</v>
      </c>
      <c r="AM171" s="3">
        <v>45735</v>
      </c>
      <c r="AN171" s="3">
        <v>45736</v>
      </c>
      <c r="AO171" s="3">
        <v>45736</v>
      </c>
      <c r="AP171" s="3">
        <v>45732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118</v>
      </c>
      <c r="BD171" s="56">
        <v>0</v>
      </c>
    </row>
    <row r="172" spans="1:56" ht="28.5" customHeight="1" x14ac:dyDescent="0.45">
      <c r="A172" s="3">
        <v>45674</v>
      </c>
      <c r="B172" s="14" t="s">
        <v>327</v>
      </c>
      <c r="C172" s="9" t="s">
        <v>132</v>
      </c>
      <c r="D172" s="13">
        <v>959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>
        <v>45736</v>
      </c>
      <c r="U172" s="11">
        <v>2500</v>
      </c>
      <c r="V172" s="10">
        <v>2280</v>
      </c>
      <c r="W172" s="10">
        <v>220</v>
      </c>
      <c r="X172" s="10">
        <v>3606</v>
      </c>
      <c r="Y172" s="10">
        <v>0</v>
      </c>
      <c r="Z172" s="9" t="s">
        <v>117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74</v>
      </c>
      <c r="AI172" s="1">
        <v>2</v>
      </c>
      <c r="AJ172" s="3">
        <v>45736</v>
      </c>
      <c r="AK172" s="3">
        <v>0</v>
      </c>
      <c r="AL172" s="3">
        <v>45727</v>
      </c>
      <c r="AM172" s="3">
        <v>45734</v>
      </c>
      <c r="AN172" s="3">
        <v>45735</v>
      </c>
      <c r="AO172" s="3">
        <v>45735</v>
      </c>
      <c r="AP172" s="3">
        <v>45731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0</v>
      </c>
    </row>
    <row r="173" spans="1:56" ht="28.5" customHeight="1" x14ac:dyDescent="0.45">
      <c r="A173" s="3">
        <v>45674</v>
      </c>
      <c r="B173" s="14" t="s">
        <v>327</v>
      </c>
      <c r="C173" s="9" t="s">
        <v>132</v>
      </c>
      <c r="D173" s="13" t="s">
        <v>365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114</v>
      </c>
      <c r="T173" s="12">
        <v>45742</v>
      </c>
      <c r="U173" s="11">
        <v>2500</v>
      </c>
      <c r="V173" s="10">
        <v>2525</v>
      </c>
      <c r="W173" s="10">
        <v>0</v>
      </c>
      <c r="X173" s="10">
        <v>2750</v>
      </c>
      <c r="Y173" s="10">
        <v>0</v>
      </c>
      <c r="Z173" s="9" t="s">
        <v>117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74</v>
      </c>
      <c r="AI173" s="1">
        <v>2</v>
      </c>
      <c r="AJ173" s="3">
        <v>45742</v>
      </c>
      <c r="AK173" s="3">
        <v>0</v>
      </c>
      <c r="AL173" s="3">
        <v>45733</v>
      </c>
      <c r="AM173" s="3">
        <v>45740</v>
      </c>
      <c r="AN173" s="3">
        <v>45741</v>
      </c>
      <c r="AO173" s="3">
        <v>45741</v>
      </c>
      <c r="AP173" s="3">
        <v>45737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0</v>
      </c>
    </row>
    <row r="174" spans="1:56" ht="28.5" customHeight="1" x14ac:dyDescent="0.45">
      <c r="A174" s="3">
        <v>45694</v>
      </c>
      <c r="B174" s="14" t="s">
        <v>395</v>
      </c>
      <c r="C174" s="9" t="s">
        <v>132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45740</v>
      </c>
      <c r="U174" s="11">
        <v>8100</v>
      </c>
      <c r="V174" s="10">
        <v>8100</v>
      </c>
      <c r="W174" s="10">
        <v>0</v>
      </c>
      <c r="X174" s="10">
        <v>8000</v>
      </c>
      <c r="Y174" s="10">
        <v>0</v>
      </c>
      <c r="Z174" s="9" t="s">
        <v>117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74</v>
      </c>
      <c r="AI174" s="1">
        <v>2</v>
      </c>
      <c r="AJ174" s="3">
        <v>45740</v>
      </c>
      <c r="AK174" s="3">
        <v>0</v>
      </c>
      <c r="AL174" s="3">
        <v>45731</v>
      </c>
      <c r="AM174" s="3">
        <v>45738</v>
      </c>
      <c r="AN174" s="3">
        <v>45739</v>
      </c>
      <c r="AO174" s="3">
        <v>45739</v>
      </c>
      <c r="AP174" s="3">
        <v>45735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0</v>
      </c>
    </row>
    <row r="175" spans="1:56" ht="28.5" customHeight="1" x14ac:dyDescent="0.45">
      <c r="A175" s="3">
        <v>45674</v>
      </c>
      <c r="B175" s="14" t="s">
        <v>327</v>
      </c>
      <c r="C175" s="9" t="s">
        <v>132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45737</v>
      </c>
      <c r="U175" s="11">
        <v>2500</v>
      </c>
      <c r="V175" s="10">
        <v>2455</v>
      </c>
      <c r="W175" s="10">
        <v>45</v>
      </c>
      <c r="X175" s="10">
        <v>2697</v>
      </c>
      <c r="Y175" s="10">
        <v>0</v>
      </c>
      <c r="Z175" s="9" t="s">
        <v>117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124</v>
      </c>
      <c r="AH175" s="1" t="s">
        <v>74</v>
      </c>
      <c r="AI175" s="1">
        <v>2</v>
      </c>
      <c r="AJ175" s="3">
        <v>45737</v>
      </c>
      <c r="AK175" s="3">
        <v>0</v>
      </c>
      <c r="AL175" s="3">
        <v>45728</v>
      </c>
      <c r="AM175" s="3">
        <v>45735</v>
      </c>
      <c r="AN175" s="3">
        <v>45736</v>
      </c>
      <c r="AO175" s="3">
        <v>45736</v>
      </c>
      <c r="AP175" s="3">
        <v>45732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0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20</v>
      </c>
      <c r="F176" s="9">
        <v>38</v>
      </c>
      <c r="G176" s="9">
        <v>0</v>
      </c>
      <c r="H176" s="9">
        <v>0</v>
      </c>
      <c r="I176" s="9">
        <v>82</v>
      </c>
      <c r="J176" s="9" t="s">
        <v>78</v>
      </c>
      <c r="K176" s="9">
        <v>2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117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 t="s">
        <v>58</v>
      </c>
      <c r="AG176" s="1" t="s">
        <v>126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119</v>
      </c>
      <c r="BD176" s="56">
        <v>0</v>
      </c>
    </row>
    <row r="177" spans="1:56" ht="28.5" customHeight="1" x14ac:dyDescent="0.45">
      <c r="A177" s="3">
        <v>45705</v>
      </c>
      <c r="B177" s="14" t="s">
        <v>429</v>
      </c>
      <c r="C177" s="9" t="s">
        <v>152</v>
      </c>
      <c r="D177" s="13" t="s">
        <v>491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399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112</v>
      </c>
      <c r="T177" s="12">
        <v>45731</v>
      </c>
      <c r="U177" s="11">
        <v>23040</v>
      </c>
      <c r="V177" s="10">
        <v>21120</v>
      </c>
      <c r="W177" s="10">
        <v>1920</v>
      </c>
      <c r="X177" s="10">
        <v>29058</v>
      </c>
      <c r="Y177" s="10">
        <v>0</v>
      </c>
      <c r="Z177" s="9" t="s">
        <v>82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124</v>
      </c>
      <c r="AH177" s="1" t="s">
        <v>74</v>
      </c>
      <c r="AI177" s="1">
        <v>2</v>
      </c>
      <c r="AJ177" s="3">
        <v>45731</v>
      </c>
      <c r="AK177" s="3">
        <v>0</v>
      </c>
      <c r="AL177" s="3">
        <v>45722</v>
      </c>
      <c r="AM177" s="3">
        <v>45729</v>
      </c>
      <c r="AN177" s="3">
        <v>45730</v>
      </c>
      <c r="AO177" s="3">
        <v>45730</v>
      </c>
      <c r="AP177" s="3">
        <v>45726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8.5" customHeight="1" x14ac:dyDescent="0.45">
      <c r="A178" s="3">
        <v>45705</v>
      </c>
      <c r="B178" s="14" t="s">
        <v>430</v>
      </c>
      <c r="C178" s="9" t="s">
        <v>152</v>
      </c>
      <c r="D178" s="13" t="s">
        <v>289</v>
      </c>
      <c r="E178" s="9">
        <v>20</v>
      </c>
      <c r="F178" s="9">
        <v>36</v>
      </c>
      <c r="G178" s="9" t="s">
        <v>60</v>
      </c>
      <c r="H178" s="9">
        <v>0</v>
      </c>
      <c r="I178" s="9">
        <v>78</v>
      </c>
      <c r="J178" s="9" t="s">
        <v>57</v>
      </c>
      <c r="K178" s="9">
        <v>5</v>
      </c>
      <c r="L178" s="9" t="s">
        <v>399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112</v>
      </c>
      <c r="T178" s="12">
        <v>45733</v>
      </c>
      <c r="U178" s="11">
        <v>31675</v>
      </c>
      <c r="V178" s="10">
        <v>0</v>
      </c>
      <c r="W178" s="10">
        <v>31675</v>
      </c>
      <c r="X178" s="10">
        <v>7751</v>
      </c>
      <c r="Y178" s="10">
        <v>25120.2</v>
      </c>
      <c r="Z178" s="9" t="s">
        <v>82</v>
      </c>
      <c r="AA178" s="8">
        <v>26319.689550000003</v>
      </c>
      <c r="AB178" s="8">
        <v>0</v>
      </c>
      <c r="AC178" s="8">
        <v>26319.689550000003</v>
      </c>
      <c r="AD178" s="8">
        <v>0</v>
      </c>
      <c r="AE178" s="8">
        <v>0</v>
      </c>
      <c r="AF178" s="8">
        <v>0</v>
      </c>
      <c r="AG178" s="1" t="s">
        <v>126</v>
      </c>
      <c r="AH178" s="1" t="s">
        <v>74</v>
      </c>
      <c r="AI178" s="1">
        <v>2</v>
      </c>
      <c r="AJ178" s="3">
        <v>45733</v>
      </c>
      <c r="AK178" s="3">
        <v>0</v>
      </c>
      <c r="AL178" s="3">
        <v>45724</v>
      </c>
      <c r="AM178" s="3">
        <v>45731</v>
      </c>
      <c r="AN178" s="3">
        <v>45732</v>
      </c>
      <c r="AO178" s="3">
        <v>45732</v>
      </c>
      <c r="AP178" s="3">
        <v>45728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2011.9940456000002</v>
      </c>
    </row>
    <row r="179" spans="1:56" ht="28.5" customHeight="1" x14ac:dyDescent="0.45">
      <c r="A179" s="3">
        <v>45692</v>
      </c>
      <c r="B179" s="14" t="s">
        <v>396</v>
      </c>
      <c r="C179" s="9" t="s">
        <v>86</v>
      </c>
      <c r="D179" s="13" t="s">
        <v>313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45734</v>
      </c>
      <c r="U179" s="11">
        <v>5000</v>
      </c>
      <c r="V179" s="10">
        <v>0</v>
      </c>
      <c r="W179" s="10">
        <v>5000</v>
      </c>
      <c r="X179" s="10">
        <v>5250</v>
      </c>
      <c r="Y179" s="10">
        <v>0</v>
      </c>
      <c r="Z179" s="9" t="s">
        <v>82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312</v>
      </c>
      <c r="AG179" s="1" t="s">
        <v>123</v>
      </c>
      <c r="AH179" s="1" t="s">
        <v>74</v>
      </c>
      <c r="AI179" s="1">
        <v>2</v>
      </c>
      <c r="AJ179" s="3">
        <v>45734</v>
      </c>
      <c r="AK179" s="3">
        <v>0</v>
      </c>
      <c r="AL179" s="3">
        <v>45725</v>
      </c>
      <c r="AM179" s="3">
        <v>45732</v>
      </c>
      <c r="AN179" s="3">
        <v>45733</v>
      </c>
      <c r="AO179" s="3">
        <v>45733</v>
      </c>
      <c r="AP179" s="3">
        <v>45729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0</v>
      </c>
    </row>
    <row r="180" spans="1:56" ht="28.5" customHeight="1" x14ac:dyDescent="0.45">
      <c r="A180" s="3">
        <v>45727</v>
      </c>
      <c r="B180" s="14" t="s">
        <v>588</v>
      </c>
      <c r="C180" s="9" t="s">
        <v>86</v>
      </c>
      <c r="D180" s="13" t="s">
        <v>313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45734</v>
      </c>
      <c r="U180" s="11">
        <v>7000</v>
      </c>
      <c r="V180" s="10">
        <v>0</v>
      </c>
      <c r="W180" s="10">
        <v>7000</v>
      </c>
      <c r="X180" s="10">
        <v>7350</v>
      </c>
      <c r="Y180" s="10">
        <v>0</v>
      </c>
      <c r="Z180" s="9" t="s">
        <v>82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312</v>
      </c>
      <c r="AG180" s="1" t="s">
        <v>123</v>
      </c>
      <c r="AH180" s="1" t="s">
        <v>74</v>
      </c>
      <c r="AI180" s="1">
        <v>2</v>
      </c>
      <c r="AJ180" s="3">
        <v>45734</v>
      </c>
      <c r="AK180" s="3">
        <v>0</v>
      </c>
      <c r="AL180" s="3">
        <v>45725</v>
      </c>
      <c r="AM180" s="3">
        <v>45732</v>
      </c>
      <c r="AN180" s="3">
        <v>45733</v>
      </c>
      <c r="AO180" s="3">
        <v>45733</v>
      </c>
      <c r="AP180" s="3">
        <v>45729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8.5" customHeight="1" x14ac:dyDescent="0.45">
      <c r="A181" s="3">
        <v>45714</v>
      </c>
      <c r="B181" s="14" t="s">
        <v>460</v>
      </c>
      <c r="C181" s="9" t="s">
        <v>86</v>
      </c>
      <c r="D181" s="13" t="s">
        <v>405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45740</v>
      </c>
      <c r="U181" s="11">
        <v>20000</v>
      </c>
      <c r="V181" s="10">
        <v>0</v>
      </c>
      <c r="W181" s="10">
        <v>20000</v>
      </c>
      <c r="X181" s="10">
        <v>4584</v>
      </c>
      <c r="Y181" s="10">
        <v>16186.800000000001</v>
      </c>
      <c r="Z181" s="9" t="s">
        <v>82</v>
      </c>
      <c r="AA181" s="8">
        <v>17411.978892000003</v>
      </c>
      <c r="AB181" s="8">
        <v>5493</v>
      </c>
      <c r="AC181" s="8">
        <v>11918.978892000003</v>
      </c>
      <c r="AD181" s="8">
        <v>0</v>
      </c>
      <c r="AE181" s="8">
        <v>0</v>
      </c>
      <c r="AF181" s="8" t="s">
        <v>432</v>
      </c>
      <c r="AG181" s="1" t="s">
        <v>123</v>
      </c>
      <c r="AH181" s="1" t="s">
        <v>74</v>
      </c>
      <c r="AI181" s="1">
        <v>2</v>
      </c>
      <c r="AJ181" s="3">
        <v>45740</v>
      </c>
      <c r="AK181" s="3">
        <v>0</v>
      </c>
      <c r="AL181" s="3">
        <v>45731</v>
      </c>
      <c r="AM181" s="3">
        <v>45738</v>
      </c>
      <c r="AN181" s="3">
        <v>45739</v>
      </c>
      <c r="AO181" s="3">
        <v>45739</v>
      </c>
      <c r="AP181" s="3">
        <v>45735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911.13971974400033</v>
      </c>
    </row>
    <row r="182" spans="1:56" ht="28.5" customHeight="1" x14ac:dyDescent="0.45">
      <c r="A182" s="3">
        <v>45714</v>
      </c>
      <c r="B182" s="14" t="s">
        <v>460</v>
      </c>
      <c r="C182" s="9" t="s">
        <v>86</v>
      </c>
      <c r="D182" s="13" t="s">
        <v>406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45740</v>
      </c>
      <c r="U182" s="11">
        <v>30000</v>
      </c>
      <c r="V182" s="10">
        <v>0</v>
      </c>
      <c r="W182" s="10">
        <v>30000</v>
      </c>
      <c r="X182" s="10">
        <v>0</v>
      </c>
      <c r="Y182" s="10">
        <v>31500</v>
      </c>
      <c r="Z182" s="9" t="s">
        <v>82</v>
      </c>
      <c r="AA182" s="8">
        <v>32270.700000000004</v>
      </c>
      <c r="AB182" s="8">
        <v>0</v>
      </c>
      <c r="AC182" s="8">
        <v>32270.700000000004</v>
      </c>
      <c r="AD182" s="8">
        <v>0</v>
      </c>
      <c r="AE182" s="8">
        <v>0</v>
      </c>
      <c r="AF182" s="8" t="s">
        <v>432</v>
      </c>
      <c r="AG182" s="1" t="s">
        <v>123</v>
      </c>
      <c r="AH182" s="1" t="s">
        <v>74</v>
      </c>
      <c r="AI182" s="1">
        <v>2</v>
      </c>
      <c r="AJ182" s="3">
        <v>45740</v>
      </c>
      <c r="AK182" s="3">
        <v>0</v>
      </c>
      <c r="AL182" s="3">
        <v>45731</v>
      </c>
      <c r="AM182" s="3">
        <v>45738</v>
      </c>
      <c r="AN182" s="3">
        <v>45739</v>
      </c>
      <c r="AO182" s="3">
        <v>45739</v>
      </c>
      <c r="AP182" s="3">
        <v>45735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2466.9157333333337</v>
      </c>
    </row>
    <row r="183" spans="1:56" ht="28.5" customHeight="1" x14ac:dyDescent="0.45">
      <c r="A183" s="3">
        <v>45714</v>
      </c>
      <c r="B183" s="14" t="s">
        <v>461</v>
      </c>
      <c r="C183" s="9" t="s">
        <v>86</v>
      </c>
      <c r="D183" s="13" t="s">
        <v>349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45740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82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 t="s">
        <v>432</v>
      </c>
      <c r="AG183" s="1" t="s">
        <v>123</v>
      </c>
      <c r="AH183" s="1" t="s">
        <v>74</v>
      </c>
      <c r="AI183" s="1">
        <v>2</v>
      </c>
      <c r="AJ183" s="3">
        <v>45740</v>
      </c>
      <c r="AK183" s="3">
        <v>0</v>
      </c>
      <c r="AL183" s="3">
        <v>45731</v>
      </c>
      <c r="AM183" s="3">
        <v>45738</v>
      </c>
      <c r="AN183" s="3">
        <v>45739</v>
      </c>
      <c r="AO183" s="3">
        <v>45739</v>
      </c>
      <c r="AP183" s="3">
        <v>45735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411.15262222222225</v>
      </c>
    </row>
    <row r="184" spans="1:56" ht="28.5" customHeight="1" x14ac:dyDescent="0.45">
      <c r="A184" s="3">
        <v>45714</v>
      </c>
      <c r="B184" s="14" t="s">
        <v>462</v>
      </c>
      <c r="C184" s="9" t="s">
        <v>86</v>
      </c>
      <c r="D184" s="13" t="s">
        <v>463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45740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82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 t="s">
        <v>432</v>
      </c>
      <c r="AG184" s="1" t="s">
        <v>123</v>
      </c>
      <c r="AH184" s="1" t="s">
        <v>74</v>
      </c>
      <c r="AI184" s="1">
        <v>2</v>
      </c>
      <c r="AJ184" s="3">
        <v>45740</v>
      </c>
      <c r="AK184" s="3">
        <v>0</v>
      </c>
      <c r="AL184" s="3">
        <v>45731</v>
      </c>
      <c r="AM184" s="3">
        <v>45738</v>
      </c>
      <c r="AN184" s="3">
        <v>45739</v>
      </c>
      <c r="AO184" s="3">
        <v>45739</v>
      </c>
      <c r="AP184" s="3">
        <v>45735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411.15262222222225</v>
      </c>
    </row>
    <row r="185" spans="1:56" ht="28.5" customHeight="1" x14ac:dyDescent="0.45">
      <c r="A185" s="3">
        <v>45723</v>
      </c>
      <c r="B185" s="14" t="s">
        <v>551</v>
      </c>
      <c r="C185" s="9" t="s">
        <v>86</v>
      </c>
      <c r="D185" s="13" t="s">
        <v>435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45740</v>
      </c>
      <c r="U185" s="11">
        <v>30000</v>
      </c>
      <c r="V185" s="10">
        <v>0</v>
      </c>
      <c r="W185" s="10">
        <v>30000</v>
      </c>
      <c r="X185" s="10">
        <v>0</v>
      </c>
      <c r="Y185" s="10">
        <v>31500</v>
      </c>
      <c r="Z185" s="9" t="s">
        <v>82</v>
      </c>
      <c r="AA185" s="8">
        <v>32270.700000000004</v>
      </c>
      <c r="AB185" s="8">
        <v>0</v>
      </c>
      <c r="AC185" s="8">
        <v>32270.700000000004</v>
      </c>
      <c r="AD185" s="8">
        <v>0</v>
      </c>
      <c r="AE185" s="8">
        <v>0</v>
      </c>
      <c r="AF185" s="8" t="s">
        <v>436</v>
      </c>
      <c r="AG185" s="1" t="s">
        <v>123</v>
      </c>
      <c r="AH185" s="1" t="s">
        <v>74</v>
      </c>
      <c r="AI185" s="1">
        <v>2</v>
      </c>
      <c r="AJ185" s="3">
        <v>45740</v>
      </c>
      <c r="AK185" s="3">
        <v>0</v>
      </c>
      <c r="AL185" s="3">
        <v>45731</v>
      </c>
      <c r="AM185" s="3">
        <v>45738</v>
      </c>
      <c r="AN185" s="3">
        <v>45739</v>
      </c>
      <c r="AO185" s="3">
        <v>45739</v>
      </c>
      <c r="AP185" s="3">
        <v>45735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2466.9157333333337</v>
      </c>
    </row>
    <row r="186" spans="1:56" ht="28.5" customHeight="1" x14ac:dyDescent="0.45">
      <c r="A186" s="3">
        <v>45707</v>
      </c>
      <c r="B186" s="14" t="s">
        <v>442</v>
      </c>
      <c r="C186" s="9" t="s">
        <v>86</v>
      </c>
      <c r="D186" s="13" t="s">
        <v>433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329</v>
      </c>
      <c r="T186" s="12">
        <v>45741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82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 t="s">
        <v>298</v>
      </c>
      <c r="AG186" s="1" t="s">
        <v>124</v>
      </c>
      <c r="AH186" s="1" t="s">
        <v>74</v>
      </c>
      <c r="AI186" s="1">
        <v>2</v>
      </c>
      <c r="AJ186" s="3">
        <v>45741</v>
      </c>
      <c r="AK186" s="3">
        <v>0</v>
      </c>
      <c r="AL186" s="3">
        <v>45732</v>
      </c>
      <c r="AM186" s="3">
        <v>45739</v>
      </c>
      <c r="AN186" s="3">
        <v>45740</v>
      </c>
      <c r="AO186" s="3">
        <v>45740</v>
      </c>
      <c r="AP186" s="3">
        <v>45736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411.15262222222225</v>
      </c>
    </row>
    <row r="187" spans="1:56" ht="28.5" customHeight="1" x14ac:dyDescent="0.45">
      <c r="A187" s="3">
        <v>45707</v>
      </c>
      <c r="B187" s="14" t="s">
        <v>442</v>
      </c>
      <c r="C187" s="9" t="s">
        <v>86</v>
      </c>
      <c r="D187" s="13" t="s">
        <v>434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329</v>
      </c>
      <c r="T187" s="12">
        <v>45741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82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 t="s">
        <v>298</v>
      </c>
      <c r="AG187" s="1" t="s">
        <v>123</v>
      </c>
      <c r="AH187" s="1" t="s">
        <v>74</v>
      </c>
      <c r="AI187" s="1">
        <v>2</v>
      </c>
      <c r="AJ187" s="3">
        <v>45741</v>
      </c>
      <c r="AK187" s="3">
        <v>0</v>
      </c>
      <c r="AL187" s="3">
        <v>45732</v>
      </c>
      <c r="AM187" s="3">
        <v>45739</v>
      </c>
      <c r="AN187" s="3">
        <v>45740</v>
      </c>
      <c r="AO187" s="3">
        <v>45740</v>
      </c>
      <c r="AP187" s="3">
        <v>45736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411.15262222222225</v>
      </c>
    </row>
    <row r="188" spans="1:56" ht="28.5" customHeight="1" x14ac:dyDescent="0.45">
      <c r="A188" s="3">
        <v>45707</v>
      </c>
      <c r="B188" s="14" t="s">
        <v>442</v>
      </c>
      <c r="C188" s="9" t="s">
        <v>86</v>
      </c>
      <c r="D188" s="13" t="s">
        <v>379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329</v>
      </c>
      <c r="T188" s="12">
        <v>45741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298</v>
      </c>
      <c r="AG188" s="1" t="s">
        <v>123</v>
      </c>
      <c r="AH188" s="1" t="s">
        <v>74</v>
      </c>
      <c r="AI188" s="1">
        <v>2</v>
      </c>
      <c r="AJ188" s="3">
        <v>45741</v>
      </c>
      <c r="AK188" s="3">
        <v>0</v>
      </c>
      <c r="AL188" s="3">
        <v>45732</v>
      </c>
      <c r="AM188" s="3">
        <v>45739</v>
      </c>
      <c r="AN188" s="3">
        <v>45740</v>
      </c>
      <c r="AO188" s="3">
        <v>45740</v>
      </c>
      <c r="AP188" s="3">
        <v>45736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822.3052444444445</v>
      </c>
    </row>
    <row r="189" spans="1:56" ht="28.5" customHeight="1" x14ac:dyDescent="0.45">
      <c r="A189" s="3">
        <v>45721</v>
      </c>
      <c r="B189" s="14" t="s">
        <v>511</v>
      </c>
      <c r="C189" s="9" t="s">
        <v>73</v>
      </c>
      <c r="D189" s="13" t="s">
        <v>231</v>
      </c>
      <c r="E189" s="9">
        <v>20</v>
      </c>
      <c r="F189" s="9">
        <v>32</v>
      </c>
      <c r="G189" s="9" t="s">
        <v>60</v>
      </c>
      <c r="H189" s="9">
        <v>0</v>
      </c>
      <c r="I189" s="9">
        <v>72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156</v>
      </c>
      <c r="T189" s="12">
        <v>45743</v>
      </c>
      <c r="U189" s="11">
        <v>10000</v>
      </c>
      <c r="V189" s="10">
        <v>0</v>
      </c>
      <c r="W189" s="10">
        <v>10000</v>
      </c>
      <c r="X189" s="10">
        <v>10509</v>
      </c>
      <c r="Y189" s="10">
        <v>0</v>
      </c>
      <c r="Z189" s="9" t="s">
        <v>82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123</v>
      </c>
      <c r="AH189" s="1" t="s">
        <v>74</v>
      </c>
      <c r="AI189" s="1">
        <v>2</v>
      </c>
      <c r="AJ189" s="3">
        <v>45743</v>
      </c>
      <c r="AK189" s="3">
        <v>0</v>
      </c>
      <c r="AL189" s="3">
        <v>45734</v>
      </c>
      <c r="AM189" s="3">
        <v>45741</v>
      </c>
      <c r="AN189" s="3">
        <v>45742</v>
      </c>
      <c r="AO189" s="3">
        <v>45742</v>
      </c>
      <c r="AP189" s="3">
        <v>45738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0</v>
      </c>
    </row>
    <row r="190" spans="1:56" ht="28.5" customHeight="1" x14ac:dyDescent="0.45">
      <c r="A190" s="3">
        <v>45714</v>
      </c>
      <c r="B190" s="14" t="s">
        <v>459</v>
      </c>
      <c r="C190" s="9" t="s">
        <v>86</v>
      </c>
      <c r="D190" s="13" t="s">
        <v>381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329</v>
      </c>
      <c r="T190" s="12">
        <v>45743</v>
      </c>
      <c r="U190" s="11">
        <v>50000</v>
      </c>
      <c r="V190" s="10">
        <v>0</v>
      </c>
      <c r="W190" s="10">
        <v>50000</v>
      </c>
      <c r="X190" s="10">
        <v>0</v>
      </c>
      <c r="Y190" s="10">
        <v>52500</v>
      </c>
      <c r="Z190" s="9" t="s">
        <v>82</v>
      </c>
      <c r="AA190" s="8">
        <v>53784.500000000007</v>
      </c>
      <c r="AB190" s="8">
        <v>0</v>
      </c>
      <c r="AC190" s="8">
        <v>53784.500000000007</v>
      </c>
      <c r="AD190" s="8">
        <v>0</v>
      </c>
      <c r="AE190" s="8">
        <v>0</v>
      </c>
      <c r="AF190" s="8" t="s">
        <v>432</v>
      </c>
      <c r="AG190" s="1" t="s">
        <v>123</v>
      </c>
      <c r="AH190" s="1" t="s">
        <v>74</v>
      </c>
      <c r="AI190" s="1">
        <v>2</v>
      </c>
      <c r="AJ190" s="3">
        <v>45743</v>
      </c>
      <c r="AK190" s="3">
        <v>0</v>
      </c>
      <c r="AL190" s="3">
        <v>45734</v>
      </c>
      <c r="AM190" s="3">
        <v>45741</v>
      </c>
      <c r="AN190" s="3">
        <v>45742</v>
      </c>
      <c r="AO190" s="3">
        <v>45742</v>
      </c>
      <c r="AP190" s="3">
        <v>45738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4111.5262222222227</v>
      </c>
    </row>
    <row r="191" spans="1:56" ht="28.5" customHeight="1" x14ac:dyDescent="0.45">
      <c r="A191" s="3">
        <v>45721</v>
      </c>
      <c r="B191" s="14" t="s">
        <v>520</v>
      </c>
      <c r="C191" s="9" t="s">
        <v>152</v>
      </c>
      <c r="D191" s="13" t="s">
        <v>293</v>
      </c>
      <c r="E191" s="9">
        <v>20</v>
      </c>
      <c r="F191" s="9">
        <v>36</v>
      </c>
      <c r="G191" s="9" t="s">
        <v>60</v>
      </c>
      <c r="H191" s="9">
        <v>0</v>
      </c>
      <c r="I191" s="9">
        <v>78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112</v>
      </c>
      <c r="T191" s="12">
        <v>45743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10477.5</v>
      </c>
      <c r="AB191" s="8">
        <v>0</v>
      </c>
      <c r="AC191" s="8">
        <v>10477.5</v>
      </c>
      <c r="AD191" s="8">
        <v>0</v>
      </c>
      <c r="AE191" s="8">
        <v>0</v>
      </c>
      <c r="AF191" s="8">
        <v>0</v>
      </c>
      <c r="AG191" s="1" t="s">
        <v>123</v>
      </c>
      <c r="AH191" s="1" t="s">
        <v>74</v>
      </c>
      <c r="AI191" s="1">
        <v>2</v>
      </c>
      <c r="AJ191" s="3">
        <v>45743</v>
      </c>
      <c r="AK191" s="3">
        <v>0</v>
      </c>
      <c r="AL191" s="3">
        <v>45734</v>
      </c>
      <c r="AM191" s="3">
        <v>45741</v>
      </c>
      <c r="AN191" s="3">
        <v>45742</v>
      </c>
      <c r="AO191" s="3">
        <v>45742</v>
      </c>
      <c r="AP191" s="3">
        <v>45738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800.9466666666666</v>
      </c>
    </row>
    <row r="192" spans="1:56" ht="28.5" customHeight="1" x14ac:dyDescent="0.45">
      <c r="A192" s="3">
        <v>45724</v>
      </c>
      <c r="B192" s="14" t="s">
        <v>589</v>
      </c>
      <c r="C192" s="9" t="s">
        <v>86</v>
      </c>
      <c r="D192" s="13" t="s">
        <v>322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45744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436</v>
      </c>
      <c r="AG192" s="1" t="s">
        <v>123</v>
      </c>
      <c r="AH192" s="1" t="s">
        <v>74</v>
      </c>
      <c r="AI192" s="1">
        <v>2</v>
      </c>
      <c r="AJ192" s="3">
        <v>45744</v>
      </c>
      <c r="AK192" s="3">
        <v>0</v>
      </c>
      <c r="AL192" s="3">
        <v>45735</v>
      </c>
      <c r="AM192" s="3">
        <v>45742</v>
      </c>
      <c r="AN192" s="3">
        <v>45743</v>
      </c>
      <c r="AO192" s="3">
        <v>45743</v>
      </c>
      <c r="AP192" s="3">
        <v>45739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>
        <v>45720</v>
      </c>
      <c r="B193" s="14" t="s">
        <v>506</v>
      </c>
      <c r="C193" s="9" t="s">
        <v>86</v>
      </c>
      <c r="D193" s="13" t="s">
        <v>405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45744</v>
      </c>
      <c r="U193" s="11">
        <v>25000</v>
      </c>
      <c r="V193" s="10">
        <v>0</v>
      </c>
      <c r="W193" s="10">
        <v>25000</v>
      </c>
      <c r="X193" s="10">
        <v>0</v>
      </c>
      <c r="Y193" s="10">
        <v>26250</v>
      </c>
      <c r="Z193" s="9" t="s">
        <v>82</v>
      </c>
      <c r="AA193" s="8">
        <v>26892.250000000004</v>
      </c>
      <c r="AB193" s="8">
        <v>0</v>
      </c>
      <c r="AC193" s="8">
        <v>26892.250000000004</v>
      </c>
      <c r="AD193" s="8">
        <v>0</v>
      </c>
      <c r="AE193" s="8">
        <v>0</v>
      </c>
      <c r="AF193" s="8" t="s">
        <v>432</v>
      </c>
      <c r="AG193" s="1" t="s">
        <v>123</v>
      </c>
      <c r="AH193" s="1" t="s">
        <v>74</v>
      </c>
      <c r="AI193" s="1">
        <v>2</v>
      </c>
      <c r="AJ193" s="3">
        <v>45744</v>
      </c>
      <c r="AK193" s="3">
        <v>0</v>
      </c>
      <c r="AL193" s="3">
        <v>45735</v>
      </c>
      <c r="AM193" s="3">
        <v>45742</v>
      </c>
      <c r="AN193" s="3">
        <v>45743</v>
      </c>
      <c r="AO193" s="3">
        <v>45743</v>
      </c>
      <c r="AP193" s="3">
        <v>45739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2055.7631111111114</v>
      </c>
    </row>
    <row r="194" spans="1:56" ht="28.5" customHeight="1" x14ac:dyDescent="0.45">
      <c r="A194" s="3">
        <v>45721</v>
      </c>
      <c r="B194" s="14" t="s">
        <v>521</v>
      </c>
      <c r="C194" s="9" t="s">
        <v>152</v>
      </c>
      <c r="D194" s="13" t="s">
        <v>289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45744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82</v>
      </c>
      <c r="AA194" s="8">
        <v>20955</v>
      </c>
      <c r="AB194" s="8">
        <v>0</v>
      </c>
      <c r="AC194" s="8">
        <v>20955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45744</v>
      </c>
      <c r="AK194" s="3">
        <v>0</v>
      </c>
      <c r="AL194" s="3">
        <v>45735</v>
      </c>
      <c r="AM194" s="3">
        <v>45742</v>
      </c>
      <c r="AN194" s="3">
        <v>45743</v>
      </c>
      <c r="AO194" s="3">
        <v>45743</v>
      </c>
      <c r="AP194" s="3">
        <v>45739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1601.8933333333332</v>
      </c>
    </row>
    <row r="195" spans="1:56" ht="28.5" customHeight="1" x14ac:dyDescent="0.45">
      <c r="A195" s="3">
        <v>45721</v>
      </c>
      <c r="B195" s="14" t="s">
        <v>522</v>
      </c>
      <c r="C195" s="9" t="s">
        <v>152</v>
      </c>
      <c r="D195" s="13" t="s">
        <v>491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112</v>
      </c>
      <c r="T195" s="12">
        <v>45744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82</v>
      </c>
      <c r="AA195" s="8">
        <v>20955</v>
      </c>
      <c r="AB195" s="8">
        <v>0</v>
      </c>
      <c r="AC195" s="8">
        <v>20955</v>
      </c>
      <c r="AD195" s="8">
        <v>0</v>
      </c>
      <c r="AE195" s="8">
        <v>0</v>
      </c>
      <c r="AF195" s="8">
        <v>0</v>
      </c>
      <c r="AG195" s="1" t="s">
        <v>123</v>
      </c>
      <c r="AH195" s="1" t="s">
        <v>74</v>
      </c>
      <c r="AI195" s="1">
        <v>2</v>
      </c>
      <c r="AJ195" s="3">
        <v>45744</v>
      </c>
      <c r="AK195" s="3">
        <v>0</v>
      </c>
      <c r="AL195" s="3">
        <v>45735</v>
      </c>
      <c r="AM195" s="3">
        <v>45742</v>
      </c>
      <c r="AN195" s="3">
        <v>45743</v>
      </c>
      <c r="AO195" s="3">
        <v>45743</v>
      </c>
      <c r="AP195" s="3">
        <v>45739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1601.8933333333332</v>
      </c>
    </row>
    <row r="196" spans="1:56" ht="28.5" customHeight="1" x14ac:dyDescent="0.45">
      <c r="A196" s="3">
        <v>45724</v>
      </c>
      <c r="B196" s="14" t="s">
        <v>590</v>
      </c>
      <c r="C196" s="9" t="s">
        <v>86</v>
      </c>
      <c r="D196" s="13" t="s">
        <v>526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45744</v>
      </c>
      <c r="U196" s="11">
        <v>7000</v>
      </c>
      <c r="V196" s="10">
        <v>0</v>
      </c>
      <c r="W196" s="10">
        <v>7000</v>
      </c>
      <c r="X196" s="10">
        <v>0</v>
      </c>
      <c r="Y196" s="10">
        <v>7350</v>
      </c>
      <c r="Z196" s="9" t="s">
        <v>82</v>
      </c>
      <c r="AA196" s="8">
        <v>7529.8300000000008</v>
      </c>
      <c r="AB196" s="8">
        <v>0</v>
      </c>
      <c r="AC196" s="8">
        <v>7529.8300000000008</v>
      </c>
      <c r="AD196" s="8">
        <v>0</v>
      </c>
      <c r="AE196" s="8">
        <v>0</v>
      </c>
      <c r="AF196" s="8" t="s">
        <v>436</v>
      </c>
      <c r="AG196" s="1" t="s">
        <v>123</v>
      </c>
      <c r="AH196" s="1" t="s">
        <v>74</v>
      </c>
      <c r="AI196" s="1">
        <v>2</v>
      </c>
      <c r="AJ196" s="3">
        <v>45744</v>
      </c>
      <c r="AK196" s="3">
        <v>0</v>
      </c>
      <c r="AL196" s="3">
        <v>45735</v>
      </c>
      <c r="AM196" s="3">
        <v>45742</v>
      </c>
      <c r="AN196" s="3">
        <v>45743</v>
      </c>
      <c r="AO196" s="3">
        <v>45743</v>
      </c>
      <c r="AP196" s="3">
        <v>45739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575.61367111111122</v>
      </c>
    </row>
    <row r="197" spans="1:56" ht="28.5" customHeight="1" x14ac:dyDescent="0.45">
      <c r="A197" s="3">
        <v>45724</v>
      </c>
      <c r="B197" s="14" t="s">
        <v>590</v>
      </c>
      <c r="C197" s="9" t="s">
        <v>86</v>
      </c>
      <c r="D197" s="13" t="s">
        <v>527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45744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82</v>
      </c>
      <c r="AA197" s="8">
        <v>32270.700000000004</v>
      </c>
      <c r="AB197" s="8">
        <v>0</v>
      </c>
      <c r="AC197" s="8">
        <v>32270.700000000004</v>
      </c>
      <c r="AD197" s="8">
        <v>0</v>
      </c>
      <c r="AE197" s="8">
        <v>0</v>
      </c>
      <c r="AF197" s="8" t="s">
        <v>436</v>
      </c>
      <c r="AG197" s="1" t="s">
        <v>123</v>
      </c>
      <c r="AH197" s="1" t="s">
        <v>74</v>
      </c>
      <c r="AI197" s="1">
        <v>2</v>
      </c>
      <c r="AJ197" s="3">
        <v>45744</v>
      </c>
      <c r="AK197" s="3">
        <v>0</v>
      </c>
      <c r="AL197" s="3">
        <v>45735</v>
      </c>
      <c r="AM197" s="3">
        <v>45742</v>
      </c>
      <c r="AN197" s="3">
        <v>45743</v>
      </c>
      <c r="AO197" s="3">
        <v>45743</v>
      </c>
      <c r="AP197" s="3">
        <v>45739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2466.9157333333337</v>
      </c>
    </row>
    <row r="198" spans="1:56" ht="28.5" customHeight="1" x14ac:dyDescent="0.45">
      <c r="A198" s="3">
        <v>45724</v>
      </c>
      <c r="B198" s="14" t="s">
        <v>591</v>
      </c>
      <c r="C198" s="9" t="s">
        <v>86</v>
      </c>
      <c r="D198" s="13" t="s">
        <v>528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45747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82</v>
      </c>
      <c r="AA198" s="8">
        <v>21513.800000000003</v>
      </c>
      <c r="AB198" s="8">
        <v>0</v>
      </c>
      <c r="AC198" s="8">
        <v>21513.800000000003</v>
      </c>
      <c r="AD198" s="8">
        <v>0</v>
      </c>
      <c r="AE198" s="8">
        <v>0</v>
      </c>
      <c r="AF198" s="8" t="s">
        <v>436</v>
      </c>
      <c r="AG198" s="1" t="s">
        <v>123</v>
      </c>
      <c r="AH198" s="1" t="s">
        <v>74</v>
      </c>
      <c r="AI198" s="1">
        <v>2</v>
      </c>
      <c r="AJ198" s="3">
        <v>45747</v>
      </c>
      <c r="AK198" s="3">
        <v>0</v>
      </c>
      <c r="AL198" s="3">
        <v>45738</v>
      </c>
      <c r="AM198" s="3">
        <v>45745</v>
      </c>
      <c r="AN198" s="3">
        <v>45746</v>
      </c>
      <c r="AO198" s="3">
        <v>45746</v>
      </c>
      <c r="AP198" s="3">
        <v>45742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1644.610488888889</v>
      </c>
    </row>
    <row r="199" spans="1:56" ht="28.5" customHeight="1" x14ac:dyDescent="0.45">
      <c r="A199" s="3">
        <v>45724</v>
      </c>
      <c r="B199" s="14" t="s">
        <v>591</v>
      </c>
      <c r="C199" s="9" t="s">
        <v>86</v>
      </c>
      <c r="D199" s="13" t="s">
        <v>269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45747</v>
      </c>
      <c r="U199" s="11">
        <v>15000</v>
      </c>
      <c r="V199" s="10">
        <v>0</v>
      </c>
      <c r="W199" s="10">
        <v>15000</v>
      </c>
      <c r="X199" s="10">
        <v>0</v>
      </c>
      <c r="Y199" s="10">
        <v>15750</v>
      </c>
      <c r="Z199" s="9" t="s">
        <v>82</v>
      </c>
      <c r="AA199" s="8">
        <v>16135.350000000002</v>
      </c>
      <c r="AB199" s="8">
        <v>0</v>
      </c>
      <c r="AC199" s="8">
        <v>16135.350000000002</v>
      </c>
      <c r="AD199" s="8">
        <v>0</v>
      </c>
      <c r="AE199" s="8">
        <v>0</v>
      </c>
      <c r="AF199" s="8" t="s">
        <v>436</v>
      </c>
      <c r="AG199" s="1" t="s">
        <v>123</v>
      </c>
      <c r="AH199" s="1" t="s">
        <v>74</v>
      </c>
      <c r="AI199" s="1">
        <v>2</v>
      </c>
      <c r="AJ199" s="3">
        <v>45747</v>
      </c>
      <c r="AK199" s="3">
        <v>0</v>
      </c>
      <c r="AL199" s="3">
        <v>45738</v>
      </c>
      <c r="AM199" s="3">
        <v>45745</v>
      </c>
      <c r="AN199" s="3">
        <v>45746</v>
      </c>
      <c r="AO199" s="3">
        <v>45746</v>
      </c>
      <c r="AP199" s="3">
        <v>45742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1233.4578666666669</v>
      </c>
    </row>
    <row r="200" spans="1:56" ht="28.5" customHeight="1" x14ac:dyDescent="0.45">
      <c r="A200" s="3">
        <v>45724</v>
      </c>
      <c r="B200" s="14" t="s">
        <v>591</v>
      </c>
      <c r="C200" s="9" t="s">
        <v>86</v>
      </c>
      <c r="D200" s="13" t="s">
        <v>529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45747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82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 t="s">
        <v>436</v>
      </c>
      <c r="AG200" s="1" t="s">
        <v>123</v>
      </c>
      <c r="AH200" s="1" t="s">
        <v>74</v>
      </c>
      <c r="AI200" s="1">
        <v>2</v>
      </c>
      <c r="AJ200" s="3">
        <v>45747</v>
      </c>
      <c r="AK200" s="3">
        <v>0</v>
      </c>
      <c r="AL200" s="3">
        <v>45738</v>
      </c>
      <c r="AM200" s="3">
        <v>45745</v>
      </c>
      <c r="AN200" s="3">
        <v>45746</v>
      </c>
      <c r="AO200" s="3">
        <v>45746</v>
      </c>
      <c r="AP200" s="3">
        <v>45742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822.3052444444445</v>
      </c>
    </row>
    <row r="201" spans="1:56" ht="28.5" customHeight="1" x14ac:dyDescent="0.45">
      <c r="A201" s="3">
        <v>45724</v>
      </c>
      <c r="B201" s="14" t="s">
        <v>592</v>
      </c>
      <c r="C201" s="9" t="s">
        <v>86</v>
      </c>
      <c r="D201" s="13" t="s">
        <v>268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232</v>
      </c>
      <c r="T201" s="12">
        <v>45747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21513.800000000003</v>
      </c>
      <c r="AB201" s="8">
        <v>0</v>
      </c>
      <c r="AC201" s="8">
        <v>21513.800000000003</v>
      </c>
      <c r="AD201" s="8">
        <v>0</v>
      </c>
      <c r="AE201" s="8">
        <v>0</v>
      </c>
      <c r="AF201" s="8" t="s">
        <v>436</v>
      </c>
      <c r="AG201" s="1" t="s">
        <v>123</v>
      </c>
      <c r="AH201" s="1" t="s">
        <v>74</v>
      </c>
      <c r="AI201" s="1">
        <v>2</v>
      </c>
      <c r="AJ201" s="3">
        <v>45747</v>
      </c>
      <c r="AK201" s="3">
        <v>0</v>
      </c>
      <c r="AL201" s="3">
        <v>45738</v>
      </c>
      <c r="AM201" s="3">
        <v>45745</v>
      </c>
      <c r="AN201" s="3">
        <v>45746</v>
      </c>
      <c r="AO201" s="3">
        <v>45746</v>
      </c>
      <c r="AP201" s="3">
        <v>45742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1644.610488888889</v>
      </c>
    </row>
    <row r="202" spans="1:56" ht="28.5" customHeight="1" x14ac:dyDescent="0.45">
      <c r="A202" s="3">
        <v>45722</v>
      </c>
      <c r="B202" s="14" t="s">
        <v>530</v>
      </c>
      <c r="C202" s="9" t="s">
        <v>86</v>
      </c>
      <c r="D202" s="13" t="s">
        <v>321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45747</v>
      </c>
      <c r="U202" s="11">
        <v>30000</v>
      </c>
      <c r="V202" s="10">
        <v>0</v>
      </c>
      <c r="W202" s="10">
        <v>30000</v>
      </c>
      <c r="X202" s="10">
        <v>0</v>
      </c>
      <c r="Y202" s="10">
        <v>31500</v>
      </c>
      <c r="Z202" s="9" t="s">
        <v>82</v>
      </c>
      <c r="AA202" s="8">
        <v>32270.700000000004</v>
      </c>
      <c r="AB202" s="8">
        <v>0</v>
      </c>
      <c r="AC202" s="8">
        <v>32270.700000000004</v>
      </c>
      <c r="AD202" s="8">
        <v>0</v>
      </c>
      <c r="AE202" s="8">
        <v>0</v>
      </c>
      <c r="AF202" s="8" t="s">
        <v>436</v>
      </c>
      <c r="AG202" s="1" t="s">
        <v>123</v>
      </c>
      <c r="AH202" s="1" t="s">
        <v>74</v>
      </c>
      <c r="AI202" s="1">
        <v>2</v>
      </c>
      <c r="AJ202" s="3">
        <v>45747</v>
      </c>
      <c r="AK202" s="3">
        <v>0</v>
      </c>
      <c r="AL202" s="3">
        <v>45738</v>
      </c>
      <c r="AM202" s="3">
        <v>45745</v>
      </c>
      <c r="AN202" s="3">
        <v>45746</v>
      </c>
      <c r="AO202" s="3">
        <v>45746</v>
      </c>
      <c r="AP202" s="3">
        <v>45742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2466.9157333333337</v>
      </c>
    </row>
    <row r="203" spans="1:56" ht="28.5" customHeight="1" x14ac:dyDescent="0.45">
      <c r="A203" s="3">
        <v>45723</v>
      </c>
      <c r="B203" s="14" t="s">
        <v>552</v>
      </c>
      <c r="C203" s="9" t="s">
        <v>86</v>
      </c>
      <c r="D203" s="13" t="s">
        <v>435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45747</v>
      </c>
      <c r="U203" s="11">
        <v>40000</v>
      </c>
      <c r="V203" s="10">
        <v>0</v>
      </c>
      <c r="W203" s="10">
        <v>40000</v>
      </c>
      <c r="X203" s="10">
        <v>0</v>
      </c>
      <c r="Y203" s="10">
        <v>42000</v>
      </c>
      <c r="Z203" s="9" t="s">
        <v>82</v>
      </c>
      <c r="AA203" s="8">
        <v>43027.600000000006</v>
      </c>
      <c r="AB203" s="8">
        <v>0</v>
      </c>
      <c r="AC203" s="8">
        <v>43027.600000000006</v>
      </c>
      <c r="AD203" s="8">
        <v>0</v>
      </c>
      <c r="AE203" s="8">
        <v>0</v>
      </c>
      <c r="AF203" s="8" t="s">
        <v>436</v>
      </c>
      <c r="AG203" s="1" t="s">
        <v>123</v>
      </c>
      <c r="AH203" s="1" t="s">
        <v>74</v>
      </c>
      <c r="AI203" s="1">
        <v>2</v>
      </c>
      <c r="AJ203" s="3">
        <v>45747</v>
      </c>
      <c r="AK203" s="3">
        <v>0</v>
      </c>
      <c r="AL203" s="3">
        <v>45738</v>
      </c>
      <c r="AM203" s="3">
        <v>45745</v>
      </c>
      <c r="AN203" s="3">
        <v>45746</v>
      </c>
      <c r="AO203" s="3">
        <v>45746</v>
      </c>
      <c r="AP203" s="3">
        <v>45742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3289.220977777778</v>
      </c>
    </row>
    <row r="204" spans="1:56" ht="28.5" customHeight="1" x14ac:dyDescent="0.45">
      <c r="A204" s="3">
        <v>45724</v>
      </c>
      <c r="B204" s="14" t="s">
        <v>593</v>
      </c>
      <c r="C204" s="9" t="s">
        <v>86</v>
      </c>
      <c r="D204" s="13" t="s">
        <v>328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329</v>
      </c>
      <c r="T204" s="12">
        <v>45748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82</v>
      </c>
      <c r="AA204" s="8">
        <v>21513.800000000003</v>
      </c>
      <c r="AB204" s="8">
        <v>0</v>
      </c>
      <c r="AC204" s="8">
        <v>21513.800000000003</v>
      </c>
      <c r="AD204" s="8">
        <v>0</v>
      </c>
      <c r="AE204" s="8">
        <v>0</v>
      </c>
      <c r="AF204" s="8" t="s">
        <v>298</v>
      </c>
      <c r="AG204" s="1" t="s">
        <v>123</v>
      </c>
      <c r="AH204" s="1" t="s">
        <v>74</v>
      </c>
      <c r="AI204" s="1">
        <v>2</v>
      </c>
      <c r="AJ204" s="3">
        <v>45748</v>
      </c>
      <c r="AK204" s="3">
        <v>0</v>
      </c>
      <c r="AL204" s="3">
        <v>45739</v>
      </c>
      <c r="AM204" s="3">
        <v>45746</v>
      </c>
      <c r="AN204" s="3">
        <v>45747</v>
      </c>
      <c r="AO204" s="3">
        <v>45747</v>
      </c>
      <c r="AP204" s="3">
        <v>45743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1644.610488888889</v>
      </c>
    </row>
    <row r="205" spans="1:56" ht="28.5" customHeight="1" x14ac:dyDescent="0.45">
      <c r="A205" s="3">
        <v>45721</v>
      </c>
      <c r="B205" s="14" t="s">
        <v>520</v>
      </c>
      <c r="C205" s="9" t="s">
        <v>152</v>
      </c>
      <c r="D205" s="13" t="s">
        <v>293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112</v>
      </c>
      <c r="T205" s="12">
        <v>45748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10477.5</v>
      </c>
      <c r="AB205" s="8">
        <v>0</v>
      </c>
      <c r="AC205" s="8">
        <v>10477.5</v>
      </c>
      <c r="AD205" s="8">
        <v>0</v>
      </c>
      <c r="AE205" s="8">
        <v>0</v>
      </c>
      <c r="AF205" s="8">
        <v>0</v>
      </c>
      <c r="AG205" s="1" t="s">
        <v>123</v>
      </c>
      <c r="AH205" s="1" t="s">
        <v>74</v>
      </c>
      <c r="AI205" s="1">
        <v>2</v>
      </c>
      <c r="AJ205" s="3">
        <v>45748</v>
      </c>
      <c r="AK205" s="3">
        <v>0</v>
      </c>
      <c r="AL205" s="3">
        <v>45739</v>
      </c>
      <c r="AM205" s="3">
        <v>45746</v>
      </c>
      <c r="AN205" s="3">
        <v>45747</v>
      </c>
      <c r="AO205" s="3">
        <v>45747</v>
      </c>
      <c r="AP205" s="3">
        <v>45743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800.9466666666666</v>
      </c>
    </row>
    <row r="206" spans="1:56" ht="28.5" customHeight="1" x14ac:dyDescent="0.45">
      <c r="A206" s="3">
        <v>45721</v>
      </c>
      <c r="B206" s="14" t="s">
        <v>521</v>
      </c>
      <c r="C206" s="9" t="s">
        <v>152</v>
      </c>
      <c r="D206" s="13" t="s">
        <v>289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112</v>
      </c>
      <c r="T206" s="12">
        <v>45748</v>
      </c>
      <c r="U206" s="11">
        <v>20000</v>
      </c>
      <c r="V206" s="10">
        <v>0</v>
      </c>
      <c r="W206" s="10">
        <v>20000</v>
      </c>
      <c r="X206" s="10">
        <v>0</v>
      </c>
      <c r="Y206" s="10">
        <v>21000</v>
      </c>
      <c r="Z206" s="9" t="s">
        <v>82</v>
      </c>
      <c r="AA206" s="8">
        <v>20955</v>
      </c>
      <c r="AB206" s="8">
        <v>0</v>
      </c>
      <c r="AC206" s="8">
        <v>20955</v>
      </c>
      <c r="AD206" s="8">
        <v>0</v>
      </c>
      <c r="AE206" s="8">
        <v>0</v>
      </c>
      <c r="AF206" s="8">
        <v>0</v>
      </c>
      <c r="AG206" s="1" t="s">
        <v>123</v>
      </c>
      <c r="AH206" s="1" t="s">
        <v>74</v>
      </c>
      <c r="AI206" s="1">
        <v>2</v>
      </c>
      <c r="AJ206" s="3">
        <v>45748</v>
      </c>
      <c r="AK206" s="3">
        <v>0</v>
      </c>
      <c r="AL206" s="3">
        <v>45739</v>
      </c>
      <c r="AM206" s="3">
        <v>45746</v>
      </c>
      <c r="AN206" s="3">
        <v>45747</v>
      </c>
      <c r="AO206" s="3">
        <v>45747</v>
      </c>
      <c r="AP206" s="3">
        <v>45743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1601.8933333333332</v>
      </c>
    </row>
    <row r="207" spans="1:56" ht="28.5" customHeight="1" x14ac:dyDescent="0.45">
      <c r="A207" s="3">
        <v>45721</v>
      </c>
      <c r="B207" s="14" t="s">
        <v>522</v>
      </c>
      <c r="C207" s="9" t="s">
        <v>152</v>
      </c>
      <c r="D207" s="13" t="s">
        <v>491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112</v>
      </c>
      <c r="T207" s="12">
        <v>45748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82</v>
      </c>
      <c r="AA207" s="8">
        <v>20955</v>
      </c>
      <c r="AB207" s="8">
        <v>0</v>
      </c>
      <c r="AC207" s="8">
        <v>20955</v>
      </c>
      <c r="AD207" s="8">
        <v>0</v>
      </c>
      <c r="AE207" s="8">
        <v>0</v>
      </c>
      <c r="AF207" s="8">
        <v>0</v>
      </c>
      <c r="AG207" s="1" t="s">
        <v>123</v>
      </c>
      <c r="AH207" s="1" t="s">
        <v>74</v>
      </c>
      <c r="AI207" s="1">
        <v>2</v>
      </c>
      <c r="AJ207" s="3">
        <v>45748</v>
      </c>
      <c r="AK207" s="3">
        <v>0</v>
      </c>
      <c r="AL207" s="3">
        <v>45739</v>
      </c>
      <c r="AM207" s="3">
        <v>45746</v>
      </c>
      <c r="AN207" s="3">
        <v>45747</v>
      </c>
      <c r="AO207" s="3">
        <v>45747</v>
      </c>
      <c r="AP207" s="3">
        <v>45743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1601.8933333333332</v>
      </c>
    </row>
    <row r="208" spans="1:56" ht="28.5" customHeight="1" x14ac:dyDescent="0.45">
      <c r="A208" s="3">
        <v>45724</v>
      </c>
      <c r="B208" s="14" t="s">
        <v>593</v>
      </c>
      <c r="C208" s="9" t="s">
        <v>86</v>
      </c>
      <c r="D208" s="13" t="s">
        <v>527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329</v>
      </c>
      <c r="T208" s="12">
        <v>45750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 t="s">
        <v>298</v>
      </c>
      <c r="AG208" s="1" t="s">
        <v>123</v>
      </c>
      <c r="AH208" s="1" t="s">
        <v>74</v>
      </c>
      <c r="AI208" s="1">
        <v>2</v>
      </c>
      <c r="AJ208" s="3">
        <v>45750</v>
      </c>
      <c r="AK208" s="3">
        <v>0</v>
      </c>
      <c r="AL208" s="3">
        <v>45741</v>
      </c>
      <c r="AM208" s="3">
        <v>45748</v>
      </c>
      <c r="AN208" s="3">
        <v>45749</v>
      </c>
      <c r="AO208" s="3">
        <v>45749</v>
      </c>
      <c r="AP208" s="3">
        <v>45745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822.3052444444445</v>
      </c>
    </row>
    <row r="209" spans="1:56" ht="28.5" customHeight="1" x14ac:dyDescent="0.45">
      <c r="A209" s="3">
        <v>45722</v>
      </c>
      <c r="B209" s="14" t="s">
        <v>531</v>
      </c>
      <c r="C209" s="9" t="s">
        <v>86</v>
      </c>
      <c r="D209" s="13" t="s">
        <v>321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45750</v>
      </c>
      <c r="U209" s="11">
        <v>40000</v>
      </c>
      <c r="V209" s="10">
        <v>0</v>
      </c>
      <c r="W209" s="10">
        <v>40000</v>
      </c>
      <c r="X209" s="10">
        <v>0</v>
      </c>
      <c r="Y209" s="10">
        <v>42000</v>
      </c>
      <c r="Z209" s="9" t="s">
        <v>82</v>
      </c>
      <c r="AA209" s="8">
        <v>43027.600000000006</v>
      </c>
      <c r="AB209" s="8">
        <v>0</v>
      </c>
      <c r="AC209" s="8">
        <v>43027.600000000006</v>
      </c>
      <c r="AD209" s="8">
        <v>0</v>
      </c>
      <c r="AE209" s="8">
        <v>0</v>
      </c>
      <c r="AF209" s="8" t="s">
        <v>436</v>
      </c>
      <c r="AG209" s="1" t="s">
        <v>123</v>
      </c>
      <c r="AH209" s="1" t="s">
        <v>74</v>
      </c>
      <c r="AI209" s="1">
        <v>2</v>
      </c>
      <c r="AJ209" s="3">
        <v>45750</v>
      </c>
      <c r="AK209" s="3">
        <v>0</v>
      </c>
      <c r="AL209" s="3">
        <v>45741</v>
      </c>
      <c r="AM209" s="3">
        <v>45748</v>
      </c>
      <c r="AN209" s="3">
        <v>45749</v>
      </c>
      <c r="AO209" s="3">
        <v>45749</v>
      </c>
      <c r="AP209" s="3">
        <v>45745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3289.220977777778</v>
      </c>
    </row>
    <row r="210" spans="1:56" ht="28.5" customHeight="1" x14ac:dyDescent="0.45">
      <c r="A210" s="3">
        <v>45724</v>
      </c>
      <c r="B210" s="14" t="s">
        <v>594</v>
      </c>
      <c r="C210" s="9" t="s">
        <v>86</v>
      </c>
      <c r="D210" s="13" t="s">
        <v>463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45751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 t="s">
        <v>436</v>
      </c>
      <c r="AG210" s="1" t="s">
        <v>123</v>
      </c>
      <c r="AH210" s="1" t="s">
        <v>74</v>
      </c>
      <c r="AI210" s="1">
        <v>2</v>
      </c>
      <c r="AJ210" s="3">
        <v>45751</v>
      </c>
      <c r="AK210" s="3">
        <v>0</v>
      </c>
      <c r="AL210" s="3">
        <v>45742</v>
      </c>
      <c r="AM210" s="3">
        <v>45749</v>
      </c>
      <c r="AN210" s="3">
        <v>45750</v>
      </c>
      <c r="AO210" s="3">
        <v>45750</v>
      </c>
      <c r="AP210" s="3">
        <v>45746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822.3052444444445</v>
      </c>
    </row>
    <row r="211" spans="1:56" ht="28.5" customHeight="1" x14ac:dyDescent="0.45">
      <c r="A211" s="3">
        <v>45724</v>
      </c>
      <c r="B211" s="14" t="s">
        <v>594</v>
      </c>
      <c r="C211" s="9" t="s">
        <v>86</v>
      </c>
      <c r="D211" s="13" t="s">
        <v>532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45751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436</v>
      </c>
      <c r="AG211" s="1" t="s">
        <v>123</v>
      </c>
      <c r="AH211" s="1" t="s">
        <v>74</v>
      </c>
      <c r="AI211" s="1">
        <v>2</v>
      </c>
      <c r="AJ211" s="3">
        <v>45751</v>
      </c>
      <c r="AK211" s="3">
        <v>0</v>
      </c>
      <c r="AL211" s="3">
        <v>45742</v>
      </c>
      <c r="AM211" s="3">
        <v>45749</v>
      </c>
      <c r="AN211" s="3">
        <v>45750</v>
      </c>
      <c r="AO211" s="3">
        <v>45750</v>
      </c>
      <c r="AP211" s="3">
        <v>45746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411.15262222222225</v>
      </c>
    </row>
    <row r="212" spans="1:56" ht="28.5" customHeight="1" x14ac:dyDescent="0.45">
      <c r="A212" s="3">
        <v>45721</v>
      </c>
      <c r="B212" s="14" t="s">
        <v>520</v>
      </c>
      <c r="C212" s="9" t="s">
        <v>152</v>
      </c>
      <c r="D212" s="13" t="s">
        <v>293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112</v>
      </c>
      <c r="T212" s="12">
        <v>45752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10477.5</v>
      </c>
      <c r="AB212" s="8">
        <v>0</v>
      </c>
      <c r="AC212" s="8">
        <v>10477.5</v>
      </c>
      <c r="AD212" s="8">
        <v>0</v>
      </c>
      <c r="AE212" s="8">
        <v>0</v>
      </c>
      <c r="AF212" s="8">
        <v>0</v>
      </c>
      <c r="AG212" s="1" t="s">
        <v>123</v>
      </c>
      <c r="AH212" s="1" t="s">
        <v>74</v>
      </c>
      <c r="AI212" s="1">
        <v>2</v>
      </c>
      <c r="AJ212" s="3">
        <v>45752</v>
      </c>
      <c r="AK212" s="3">
        <v>0</v>
      </c>
      <c r="AL212" s="3">
        <v>45743</v>
      </c>
      <c r="AM212" s="3">
        <v>45750</v>
      </c>
      <c r="AN212" s="3">
        <v>45751</v>
      </c>
      <c r="AO212" s="3">
        <v>45751</v>
      </c>
      <c r="AP212" s="3">
        <v>45747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800.9466666666666</v>
      </c>
    </row>
    <row r="213" spans="1:56" ht="28.5" customHeight="1" x14ac:dyDescent="0.45">
      <c r="A213" s="3">
        <v>45721</v>
      </c>
      <c r="B213" s="14" t="s">
        <v>521</v>
      </c>
      <c r="C213" s="9" t="s">
        <v>152</v>
      </c>
      <c r="D213" s="13" t="s">
        <v>289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112</v>
      </c>
      <c r="T213" s="12">
        <v>45752</v>
      </c>
      <c r="U213" s="11">
        <v>20000</v>
      </c>
      <c r="V213" s="10">
        <v>0</v>
      </c>
      <c r="W213" s="10">
        <v>20000</v>
      </c>
      <c r="X213" s="10">
        <v>0</v>
      </c>
      <c r="Y213" s="10">
        <v>21000</v>
      </c>
      <c r="Z213" s="9" t="s">
        <v>82</v>
      </c>
      <c r="AA213" s="8">
        <v>20955</v>
      </c>
      <c r="AB213" s="8">
        <v>0</v>
      </c>
      <c r="AC213" s="8">
        <v>20955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74</v>
      </c>
      <c r="AI213" s="1">
        <v>2</v>
      </c>
      <c r="AJ213" s="3">
        <v>45752</v>
      </c>
      <c r="AK213" s="3">
        <v>0</v>
      </c>
      <c r="AL213" s="3">
        <v>45743</v>
      </c>
      <c r="AM213" s="3">
        <v>45750</v>
      </c>
      <c r="AN213" s="3">
        <v>45751</v>
      </c>
      <c r="AO213" s="3">
        <v>45751</v>
      </c>
      <c r="AP213" s="3">
        <v>45747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1601.8933333333332</v>
      </c>
    </row>
    <row r="214" spans="1:56" ht="28.5" customHeight="1" x14ac:dyDescent="0.45">
      <c r="A214" s="3">
        <v>45722</v>
      </c>
      <c r="B214" s="14" t="s">
        <v>533</v>
      </c>
      <c r="C214" s="9" t="s">
        <v>86</v>
      </c>
      <c r="D214" s="13" t="s">
        <v>512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232</v>
      </c>
      <c r="T214" s="12">
        <v>45754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0</v>
      </c>
      <c r="AF214" s="8" t="s">
        <v>436</v>
      </c>
      <c r="AG214" s="1" t="s">
        <v>123</v>
      </c>
      <c r="AH214" s="1" t="s">
        <v>74</v>
      </c>
      <c r="AI214" s="1">
        <v>2</v>
      </c>
      <c r="AJ214" s="3">
        <v>45754</v>
      </c>
      <c r="AK214" s="3">
        <v>0</v>
      </c>
      <c r="AL214" s="3">
        <v>45745</v>
      </c>
      <c r="AM214" s="3">
        <v>45752</v>
      </c>
      <c r="AN214" s="3">
        <v>45753</v>
      </c>
      <c r="AO214" s="3">
        <v>45753</v>
      </c>
      <c r="AP214" s="3">
        <v>45749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1644.610488888889</v>
      </c>
    </row>
    <row r="215" spans="1:56" ht="28.5" customHeight="1" x14ac:dyDescent="0.45">
      <c r="A215" s="3">
        <v>45724</v>
      </c>
      <c r="B215" s="14" t="s">
        <v>595</v>
      </c>
      <c r="C215" s="9" t="s">
        <v>86</v>
      </c>
      <c r="D215" s="13" t="s">
        <v>328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329</v>
      </c>
      <c r="T215" s="12">
        <v>45755</v>
      </c>
      <c r="U215" s="11">
        <v>20000</v>
      </c>
      <c r="V215" s="10">
        <v>0</v>
      </c>
      <c r="W215" s="10">
        <v>20000</v>
      </c>
      <c r="X215" s="10">
        <v>0</v>
      </c>
      <c r="Y215" s="10">
        <v>21000</v>
      </c>
      <c r="Z215" s="9" t="s">
        <v>82</v>
      </c>
      <c r="AA215" s="8">
        <v>21513.800000000003</v>
      </c>
      <c r="AB215" s="8">
        <v>0</v>
      </c>
      <c r="AC215" s="8">
        <v>21513.800000000003</v>
      </c>
      <c r="AD215" s="8">
        <v>0</v>
      </c>
      <c r="AE215" s="8">
        <v>0</v>
      </c>
      <c r="AF215" s="8" t="s">
        <v>298</v>
      </c>
      <c r="AG215" s="1" t="s">
        <v>123</v>
      </c>
      <c r="AH215" s="1" t="s">
        <v>74</v>
      </c>
      <c r="AI215" s="1">
        <v>2</v>
      </c>
      <c r="AJ215" s="3">
        <v>45755</v>
      </c>
      <c r="AK215" s="3">
        <v>0</v>
      </c>
      <c r="AL215" s="3">
        <v>45746</v>
      </c>
      <c r="AM215" s="3">
        <v>45753</v>
      </c>
      <c r="AN215" s="3">
        <v>45754</v>
      </c>
      <c r="AO215" s="3">
        <v>45754</v>
      </c>
      <c r="AP215" s="3">
        <v>45750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1644.610488888889</v>
      </c>
    </row>
    <row r="216" spans="1:56" ht="28.5" customHeight="1" x14ac:dyDescent="0.45">
      <c r="A216" s="3">
        <v>45724</v>
      </c>
      <c r="B216" s="14" t="s">
        <v>595</v>
      </c>
      <c r="C216" s="9" t="s">
        <v>86</v>
      </c>
      <c r="D216" s="13" t="s">
        <v>406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329</v>
      </c>
      <c r="T216" s="12">
        <v>45756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 t="s">
        <v>298</v>
      </c>
      <c r="AG216" s="1" t="s">
        <v>123</v>
      </c>
      <c r="AH216" s="1" t="s">
        <v>74</v>
      </c>
      <c r="AI216" s="1">
        <v>2</v>
      </c>
      <c r="AJ216" s="3">
        <v>45756</v>
      </c>
      <c r="AK216" s="3">
        <v>0</v>
      </c>
      <c r="AL216" s="3">
        <v>45747</v>
      </c>
      <c r="AM216" s="3">
        <v>45754</v>
      </c>
      <c r="AN216" s="3">
        <v>45755</v>
      </c>
      <c r="AO216" s="3">
        <v>45755</v>
      </c>
      <c r="AP216" s="3">
        <v>45751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822.3052444444445</v>
      </c>
    </row>
    <row r="217" spans="1:56" ht="28.5" customHeight="1" x14ac:dyDescent="0.45">
      <c r="A217" s="3">
        <v>45724</v>
      </c>
      <c r="B217" s="14" t="s">
        <v>596</v>
      </c>
      <c r="C217" s="9" t="s">
        <v>86</v>
      </c>
      <c r="D217" s="13" t="s">
        <v>527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232</v>
      </c>
      <c r="T217" s="12">
        <v>45757</v>
      </c>
      <c r="U217" s="11">
        <v>30000</v>
      </c>
      <c r="V217" s="10">
        <v>0</v>
      </c>
      <c r="W217" s="10">
        <v>30000</v>
      </c>
      <c r="X217" s="10">
        <v>0</v>
      </c>
      <c r="Y217" s="10">
        <v>31500</v>
      </c>
      <c r="Z217" s="9" t="s">
        <v>82</v>
      </c>
      <c r="AA217" s="8">
        <v>32270.700000000004</v>
      </c>
      <c r="AB217" s="8">
        <v>0</v>
      </c>
      <c r="AC217" s="8">
        <v>32270.700000000004</v>
      </c>
      <c r="AD217" s="8">
        <v>0</v>
      </c>
      <c r="AE217" s="8">
        <v>0</v>
      </c>
      <c r="AF217" s="8" t="s">
        <v>436</v>
      </c>
      <c r="AG217" s="1" t="s">
        <v>123</v>
      </c>
      <c r="AH217" s="1" t="s">
        <v>74</v>
      </c>
      <c r="AI217" s="1">
        <v>2</v>
      </c>
      <c r="AJ217" s="3">
        <v>45757</v>
      </c>
      <c r="AK217" s="3">
        <v>0</v>
      </c>
      <c r="AL217" s="3">
        <v>45748</v>
      </c>
      <c r="AM217" s="3">
        <v>45755</v>
      </c>
      <c r="AN217" s="3">
        <v>45756</v>
      </c>
      <c r="AO217" s="3">
        <v>45756</v>
      </c>
      <c r="AP217" s="3">
        <v>45752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2466.9157333333337</v>
      </c>
    </row>
    <row r="218" spans="1:56" ht="28.5" customHeight="1" x14ac:dyDescent="0.45">
      <c r="A218" s="3">
        <v>45722</v>
      </c>
      <c r="B218" s="14" t="s">
        <v>534</v>
      </c>
      <c r="C218" s="9" t="s">
        <v>86</v>
      </c>
      <c r="D218" s="13" t="s">
        <v>321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232</v>
      </c>
      <c r="T218" s="12">
        <v>45757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82</v>
      </c>
      <c r="AA218" s="8">
        <v>32270.700000000004</v>
      </c>
      <c r="AB218" s="8">
        <v>0</v>
      </c>
      <c r="AC218" s="8">
        <v>32270.700000000004</v>
      </c>
      <c r="AD218" s="8">
        <v>0</v>
      </c>
      <c r="AE218" s="8">
        <v>0</v>
      </c>
      <c r="AF218" s="8" t="s">
        <v>436</v>
      </c>
      <c r="AG218" s="1" t="s">
        <v>123</v>
      </c>
      <c r="AH218" s="1" t="s">
        <v>74</v>
      </c>
      <c r="AI218" s="1">
        <v>2</v>
      </c>
      <c r="AJ218" s="3">
        <v>45757</v>
      </c>
      <c r="AK218" s="3">
        <v>0</v>
      </c>
      <c r="AL218" s="3">
        <v>45748</v>
      </c>
      <c r="AM218" s="3">
        <v>45755</v>
      </c>
      <c r="AN218" s="3">
        <v>45756</v>
      </c>
      <c r="AO218" s="3">
        <v>45756</v>
      </c>
      <c r="AP218" s="3">
        <v>45752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2466.9157333333337</v>
      </c>
    </row>
    <row r="219" spans="1:56" ht="28.5" customHeight="1" x14ac:dyDescent="0.45">
      <c r="A219" s="3">
        <v>45723</v>
      </c>
      <c r="B219" s="14" t="s">
        <v>553</v>
      </c>
      <c r="C219" s="9" t="s">
        <v>86</v>
      </c>
      <c r="D219" s="13" t="s">
        <v>435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232</v>
      </c>
      <c r="T219" s="12">
        <v>45757</v>
      </c>
      <c r="U219" s="11">
        <v>40000</v>
      </c>
      <c r="V219" s="10">
        <v>0</v>
      </c>
      <c r="W219" s="10">
        <v>40000</v>
      </c>
      <c r="X219" s="10">
        <v>0</v>
      </c>
      <c r="Y219" s="10">
        <v>42000</v>
      </c>
      <c r="Z219" s="9" t="s">
        <v>82</v>
      </c>
      <c r="AA219" s="8">
        <v>43027.600000000006</v>
      </c>
      <c r="AB219" s="8">
        <v>0</v>
      </c>
      <c r="AC219" s="8">
        <v>43027.600000000006</v>
      </c>
      <c r="AD219" s="8">
        <v>0</v>
      </c>
      <c r="AE219" s="8">
        <v>0</v>
      </c>
      <c r="AF219" s="8" t="s">
        <v>436</v>
      </c>
      <c r="AG219" s="1" t="s">
        <v>123</v>
      </c>
      <c r="AH219" s="1" t="s">
        <v>74</v>
      </c>
      <c r="AI219" s="1">
        <v>2</v>
      </c>
      <c r="AJ219" s="3">
        <v>45757</v>
      </c>
      <c r="AK219" s="3">
        <v>0</v>
      </c>
      <c r="AL219" s="3">
        <v>45748</v>
      </c>
      <c r="AM219" s="3">
        <v>45755</v>
      </c>
      <c r="AN219" s="3">
        <v>45756</v>
      </c>
      <c r="AO219" s="3">
        <v>45756</v>
      </c>
      <c r="AP219" s="3">
        <v>45752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3289.220977777778</v>
      </c>
    </row>
    <row r="220" spans="1:56" ht="28.5" customHeight="1" x14ac:dyDescent="0.45">
      <c r="A220" s="3">
        <v>45724</v>
      </c>
      <c r="B220" s="14" t="s">
        <v>597</v>
      </c>
      <c r="C220" s="9" t="s">
        <v>86</v>
      </c>
      <c r="D220" s="13" t="s">
        <v>328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329</v>
      </c>
      <c r="T220" s="12">
        <v>45765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82</v>
      </c>
      <c r="AA220" s="8">
        <v>21513.800000000003</v>
      </c>
      <c r="AB220" s="8">
        <v>0</v>
      </c>
      <c r="AC220" s="8">
        <v>21513.800000000003</v>
      </c>
      <c r="AD220" s="8">
        <v>0</v>
      </c>
      <c r="AE220" s="8">
        <v>0</v>
      </c>
      <c r="AF220" s="8" t="s">
        <v>298</v>
      </c>
      <c r="AG220" s="1" t="s">
        <v>123</v>
      </c>
      <c r="AH220" s="1" t="s">
        <v>74</v>
      </c>
      <c r="AI220" s="1">
        <v>2</v>
      </c>
      <c r="AJ220" s="3">
        <v>45765</v>
      </c>
      <c r="AK220" s="3">
        <v>0</v>
      </c>
      <c r="AL220" s="3">
        <v>45756</v>
      </c>
      <c r="AM220" s="3">
        <v>45763</v>
      </c>
      <c r="AN220" s="3">
        <v>45764</v>
      </c>
      <c r="AO220" s="3">
        <v>45764</v>
      </c>
      <c r="AP220" s="3">
        <v>45760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1644.610488888889</v>
      </c>
    </row>
    <row r="221" spans="1:56" ht="28.5" customHeight="1" x14ac:dyDescent="0.45">
      <c r="A221" s="3">
        <v>45728</v>
      </c>
      <c r="B221" s="14" t="s">
        <v>598</v>
      </c>
      <c r="C221" s="9" t="s">
        <v>86</v>
      </c>
      <c r="D221" s="13" t="s">
        <v>599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232</v>
      </c>
      <c r="T221" s="12">
        <v>45770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82</v>
      </c>
      <c r="AA221" s="8">
        <v>10756.900000000001</v>
      </c>
      <c r="AB221" s="8">
        <v>0</v>
      </c>
      <c r="AC221" s="8">
        <v>10756.900000000001</v>
      </c>
      <c r="AD221" s="8">
        <v>0</v>
      </c>
      <c r="AE221" s="8">
        <v>0</v>
      </c>
      <c r="AF221" s="8" t="s">
        <v>243</v>
      </c>
      <c r="AG221" s="1" t="s">
        <v>123</v>
      </c>
      <c r="AH221" s="1" t="s">
        <v>74</v>
      </c>
      <c r="AI221" s="1">
        <v>2</v>
      </c>
      <c r="AJ221" s="3">
        <v>45770</v>
      </c>
      <c r="AK221" s="3">
        <v>0</v>
      </c>
      <c r="AL221" s="3">
        <v>45761</v>
      </c>
      <c r="AM221" s="3">
        <v>45768</v>
      </c>
      <c r="AN221" s="3">
        <v>45769</v>
      </c>
      <c r="AO221" s="3">
        <v>45769</v>
      </c>
      <c r="AP221" s="3">
        <v>45765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822.3052444444445</v>
      </c>
    </row>
    <row r="222" spans="1:56" ht="28.5" customHeight="1" x14ac:dyDescent="0.45">
      <c r="A222" s="3">
        <v>45728</v>
      </c>
      <c r="B222" s="14" t="s">
        <v>600</v>
      </c>
      <c r="C222" s="9" t="s">
        <v>86</v>
      </c>
      <c r="D222" s="13" t="s">
        <v>601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232</v>
      </c>
      <c r="T222" s="12">
        <v>45793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243</v>
      </c>
      <c r="AG222" s="1" t="s">
        <v>123</v>
      </c>
      <c r="AH222" s="1" t="s">
        <v>74</v>
      </c>
      <c r="AI222" s="1">
        <v>2</v>
      </c>
      <c r="AJ222" s="3">
        <v>45793</v>
      </c>
      <c r="AK222" s="3">
        <v>0</v>
      </c>
      <c r="AL222" s="3">
        <v>45784</v>
      </c>
      <c r="AM222" s="3">
        <v>45791</v>
      </c>
      <c r="AN222" s="3">
        <v>45792</v>
      </c>
      <c r="AO222" s="3">
        <v>45792</v>
      </c>
      <c r="AP222" s="3">
        <v>45788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411.15262222222225</v>
      </c>
    </row>
    <row r="223" spans="1:56" ht="28.5" customHeight="1" x14ac:dyDescent="0.45">
      <c r="A223" s="3">
        <v>45728</v>
      </c>
      <c r="B223" s="14" t="s">
        <v>600</v>
      </c>
      <c r="C223" s="9" t="s">
        <v>86</v>
      </c>
      <c r="D223" s="13" t="s">
        <v>250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232</v>
      </c>
      <c r="T223" s="12">
        <v>45793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82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 t="s">
        <v>243</v>
      </c>
      <c r="AG223" s="1" t="s">
        <v>61</v>
      </c>
      <c r="AH223" s="1" t="s">
        <v>74</v>
      </c>
      <c r="AI223" s="1">
        <v>2</v>
      </c>
      <c r="AJ223" s="3">
        <v>45793</v>
      </c>
      <c r="AK223" s="3">
        <v>0</v>
      </c>
      <c r="AL223" s="3">
        <v>45784</v>
      </c>
      <c r="AM223" s="3">
        <v>45791</v>
      </c>
      <c r="AN223" s="3">
        <v>45792</v>
      </c>
      <c r="AO223" s="3">
        <v>45792</v>
      </c>
      <c r="AP223" s="3">
        <v>45788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411.15262222222225</v>
      </c>
    </row>
    <row r="224" spans="1:56" ht="28.5" customHeight="1" x14ac:dyDescent="0.45">
      <c r="A224" s="3">
        <v>45724</v>
      </c>
      <c r="B224" s="14" t="s">
        <v>602</v>
      </c>
      <c r="C224" s="9" t="s">
        <v>86</v>
      </c>
      <c r="D224" s="13" t="s">
        <v>328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329</v>
      </c>
      <c r="T224" s="12">
        <v>45771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82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0</v>
      </c>
      <c r="AF224" s="8" t="s">
        <v>298</v>
      </c>
      <c r="AG224" s="1" t="s">
        <v>61</v>
      </c>
      <c r="AH224" s="1" t="s">
        <v>74</v>
      </c>
      <c r="AI224" s="1">
        <v>2</v>
      </c>
      <c r="AJ224" s="3">
        <v>45771</v>
      </c>
      <c r="AK224" s="3">
        <v>0</v>
      </c>
      <c r="AL224" s="3">
        <v>45762</v>
      </c>
      <c r="AM224" s="3">
        <v>45769</v>
      </c>
      <c r="AN224" s="3">
        <v>45770</v>
      </c>
      <c r="AO224" s="3">
        <v>45770</v>
      </c>
      <c r="AP224" s="3">
        <v>45766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822.3052444444445</v>
      </c>
    </row>
    <row r="225" spans="1:56" ht="28.5" customHeight="1" x14ac:dyDescent="0.45">
      <c r="A225" s="3">
        <v>45724</v>
      </c>
      <c r="B225" s="14" t="s">
        <v>602</v>
      </c>
      <c r="C225" s="9" t="s">
        <v>86</v>
      </c>
      <c r="D225" s="13" t="s">
        <v>527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329</v>
      </c>
      <c r="T225" s="12">
        <v>45771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82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 t="s">
        <v>298</v>
      </c>
      <c r="AG225" s="1" t="s">
        <v>122</v>
      </c>
      <c r="AH225" s="1" t="s">
        <v>74</v>
      </c>
      <c r="AI225" s="1">
        <v>2</v>
      </c>
      <c r="AJ225" s="3">
        <v>45771</v>
      </c>
      <c r="AK225" s="3">
        <v>0</v>
      </c>
      <c r="AL225" s="3">
        <v>45762</v>
      </c>
      <c r="AM225" s="3">
        <v>45769</v>
      </c>
      <c r="AN225" s="3">
        <v>45770</v>
      </c>
      <c r="AO225" s="3">
        <v>45770</v>
      </c>
      <c r="AP225" s="3">
        <v>45766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822.3052444444445</v>
      </c>
    </row>
    <row r="226" spans="1:56" ht="28.5" customHeight="1" x14ac:dyDescent="0.45">
      <c r="A226" s="3" t="s">
        <v>146</v>
      </c>
      <c r="B226" s="14" t="s">
        <v>146</v>
      </c>
      <c r="C226" s="9" t="s">
        <v>86</v>
      </c>
      <c r="D226" s="13" t="s">
        <v>61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232</v>
      </c>
      <c r="T226" s="12">
        <v>45777</v>
      </c>
      <c r="U226" s="11">
        <v>100000</v>
      </c>
      <c r="V226" s="10">
        <v>0</v>
      </c>
      <c r="W226" s="10">
        <v>100000</v>
      </c>
      <c r="X226" s="10">
        <v>0</v>
      </c>
      <c r="Y226" s="10">
        <v>105000</v>
      </c>
      <c r="Z226" s="9" t="s">
        <v>82</v>
      </c>
      <c r="AA226" s="8">
        <v>107569.00000000001</v>
      </c>
      <c r="AB226" s="8">
        <v>0</v>
      </c>
      <c r="AC226" s="8">
        <v>107569.00000000001</v>
      </c>
      <c r="AD226" s="8">
        <v>0</v>
      </c>
      <c r="AE226" s="8">
        <v>0</v>
      </c>
      <c r="AF226" s="8">
        <v>0</v>
      </c>
      <c r="AG226" s="1" t="s">
        <v>122</v>
      </c>
      <c r="AH226" s="1" t="s">
        <v>74</v>
      </c>
      <c r="AI226" s="1">
        <v>2</v>
      </c>
      <c r="AJ226" s="3">
        <v>45777</v>
      </c>
      <c r="AK226" s="3">
        <v>0</v>
      </c>
      <c r="AL226" s="3">
        <v>45768</v>
      </c>
      <c r="AM226" s="3">
        <v>45775</v>
      </c>
      <c r="AN226" s="3">
        <v>45776</v>
      </c>
      <c r="AO226" s="3">
        <v>45776</v>
      </c>
      <c r="AP226" s="3">
        <v>45772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8223.0524444444454</v>
      </c>
    </row>
    <row r="227" spans="1:56" ht="28.5" customHeight="1" x14ac:dyDescent="0.45">
      <c r="A227" s="3" t="s">
        <v>146</v>
      </c>
      <c r="B227" s="14" t="s">
        <v>146</v>
      </c>
      <c r="C227" s="9" t="s">
        <v>152</v>
      </c>
      <c r="D227" s="13" t="s">
        <v>61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112</v>
      </c>
      <c r="T227" s="12">
        <v>45777</v>
      </c>
      <c r="U227" s="11">
        <v>160000</v>
      </c>
      <c r="V227" s="10">
        <v>0</v>
      </c>
      <c r="W227" s="10">
        <v>160000</v>
      </c>
      <c r="X227" s="10">
        <v>0</v>
      </c>
      <c r="Y227" s="10">
        <v>168000</v>
      </c>
      <c r="Z227" s="9" t="s">
        <v>82</v>
      </c>
      <c r="AA227" s="8">
        <v>167640</v>
      </c>
      <c r="AB227" s="8">
        <v>0</v>
      </c>
      <c r="AC227" s="8">
        <v>167640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74</v>
      </c>
      <c r="AI227" s="1">
        <v>2</v>
      </c>
      <c r="AJ227" s="3">
        <v>45777</v>
      </c>
      <c r="AK227" s="3">
        <v>0</v>
      </c>
      <c r="AL227" s="3">
        <v>45768</v>
      </c>
      <c r="AM227" s="3">
        <v>45775</v>
      </c>
      <c r="AN227" s="3">
        <v>45776</v>
      </c>
      <c r="AO227" s="3">
        <v>45776</v>
      </c>
      <c r="AP227" s="3">
        <v>45772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12815.146666666666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20</v>
      </c>
      <c r="F228" s="9">
        <v>37</v>
      </c>
      <c r="G228" s="9">
        <v>0</v>
      </c>
      <c r="H228" s="9">
        <v>0</v>
      </c>
      <c r="I228" s="9">
        <v>80</v>
      </c>
      <c r="J228" s="9" t="s">
        <v>57</v>
      </c>
      <c r="K228" s="9">
        <v>3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82</v>
      </c>
      <c r="AA228" s="8">
        <v>1156498.0484420001</v>
      </c>
      <c r="AB228" s="8">
        <v>5493</v>
      </c>
      <c r="AC228" s="8">
        <v>1151005.0484420001</v>
      </c>
      <c r="AD228" s="8">
        <v>0</v>
      </c>
      <c r="AE228" s="8">
        <v>0</v>
      </c>
      <c r="AF228" s="8" t="s">
        <v>58</v>
      </c>
      <c r="AG228" s="1" t="s">
        <v>122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0</v>
      </c>
    </row>
    <row r="229" spans="1:56" ht="28.5" customHeight="1" x14ac:dyDescent="0.45">
      <c r="A229" s="3" t="s">
        <v>146</v>
      </c>
      <c r="B229" s="14" t="s">
        <v>146</v>
      </c>
      <c r="C229" s="9" t="s">
        <v>273</v>
      </c>
      <c r="D229" s="13" t="s">
        <v>275</v>
      </c>
      <c r="E229" s="9">
        <v>21</v>
      </c>
      <c r="F229" s="9">
        <v>34</v>
      </c>
      <c r="G229" s="9" t="s">
        <v>60</v>
      </c>
      <c r="H229" s="9">
        <v>0</v>
      </c>
      <c r="I229" s="9">
        <v>60</v>
      </c>
      <c r="J229" s="9" t="s">
        <v>57</v>
      </c>
      <c r="K229" s="9">
        <v>5</v>
      </c>
      <c r="L229" s="9" t="s">
        <v>93</v>
      </c>
      <c r="M229" s="10">
        <v>22</v>
      </c>
      <c r="N229" s="9">
        <v>36</v>
      </c>
      <c r="O229" s="9">
        <v>40</v>
      </c>
      <c r="P229" s="10">
        <v>195.39367372799995</v>
      </c>
      <c r="Q229" s="10">
        <v>0</v>
      </c>
      <c r="R229" s="10">
        <v>195.39367372799995</v>
      </c>
      <c r="S229" s="9" t="s">
        <v>67</v>
      </c>
      <c r="T229" s="12">
        <v>45746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140</v>
      </c>
      <c r="AA229" s="8">
        <v>9918.7000000000007</v>
      </c>
      <c r="AB229" s="8">
        <v>9918.7000000000007</v>
      </c>
      <c r="AC229" s="8">
        <v>0</v>
      </c>
      <c r="AD229" s="8">
        <v>0</v>
      </c>
      <c r="AE229" s="8">
        <v>0</v>
      </c>
      <c r="AF229" s="8">
        <v>0</v>
      </c>
      <c r="AG229" s="1" t="s">
        <v>125</v>
      </c>
      <c r="AH229" s="1" t="s">
        <v>72</v>
      </c>
      <c r="AI229" s="1">
        <v>3</v>
      </c>
      <c r="AJ229" s="3">
        <v>45746</v>
      </c>
      <c r="AK229" s="3">
        <v>0</v>
      </c>
      <c r="AL229" s="3">
        <v>45736</v>
      </c>
      <c r="AM229" s="3">
        <v>45743</v>
      </c>
      <c r="AN229" s="3">
        <v>45744</v>
      </c>
      <c r="AO229" s="3">
        <v>45744</v>
      </c>
      <c r="AP229" s="3">
        <v>45741</v>
      </c>
      <c r="AQ229" s="3">
        <v>45745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0</v>
      </c>
    </row>
    <row r="230" spans="1:56" ht="28.5" customHeight="1" x14ac:dyDescent="0.45">
      <c r="A230" s="3" t="s">
        <v>146</v>
      </c>
      <c r="B230" s="14" t="s">
        <v>146</v>
      </c>
      <c r="C230" s="9" t="s">
        <v>195</v>
      </c>
      <c r="D230" s="13" t="s">
        <v>59</v>
      </c>
      <c r="E230" s="9">
        <v>21</v>
      </c>
      <c r="F230" s="9">
        <v>38</v>
      </c>
      <c r="G230" s="9" t="s">
        <v>60</v>
      </c>
      <c r="H230" s="9">
        <v>0</v>
      </c>
      <c r="I230" s="9">
        <v>69</v>
      </c>
      <c r="J230" s="9" t="s">
        <v>57</v>
      </c>
      <c r="K230" s="9">
        <v>5</v>
      </c>
      <c r="L230" s="9" t="s">
        <v>93</v>
      </c>
      <c r="M230" s="10">
        <v>22</v>
      </c>
      <c r="N230" s="9">
        <v>41</v>
      </c>
      <c r="O230" s="9">
        <v>40</v>
      </c>
      <c r="P230" s="10">
        <v>111.26584198399999</v>
      </c>
      <c r="Q230" s="10">
        <v>0</v>
      </c>
      <c r="R230" s="10">
        <v>111.26584198399999</v>
      </c>
      <c r="S230" s="9" t="s">
        <v>71</v>
      </c>
      <c r="T230" s="12">
        <v>45746</v>
      </c>
      <c r="U230" s="11">
        <v>5000</v>
      </c>
      <c r="V230" s="10">
        <v>0</v>
      </c>
      <c r="W230" s="10">
        <v>5000</v>
      </c>
      <c r="X230" s="10">
        <v>0</v>
      </c>
      <c r="Y230" s="10">
        <v>0</v>
      </c>
      <c r="Z230" s="9" t="s">
        <v>140</v>
      </c>
      <c r="AA230" s="8">
        <v>5518.15</v>
      </c>
      <c r="AB230" s="8">
        <v>5518.15</v>
      </c>
      <c r="AC230" s="8">
        <v>0</v>
      </c>
      <c r="AD230" s="8">
        <v>0</v>
      </c>
      <c r="AE230" s="8">
        <v>0</v>
      </c>
      <c r="AF230" s="8">
        <v>0</v>
      </c>
      <c r="AG230" s="1" t="s">
        <v>125</v>
      </c>
      <c r="AH230" s="1" t="s">
        <v>77</v>
      </c>
      <c r="AI230" s="1">
        <v>3</v>
      </c>
      <c r="AJ230" s="3">
        <v>45746</v>
      </c>
      <c r="AK230" s="3">
        <v>0</v>
      </c>
      <c r="AL230" s="3">
        <v>0</v>
      </c>
      <c r="AM230" s="3">
        <v>0</v>
      </c>
      <c r="AN230" s="3">
        <v>0</v>
      </c>
      <c r="AO230" s="3">
        <v>45743</v>
      </c>
      <c r="AP230" s="3">
        <v>45741</v>
      </c>
      <c r="AQ230" s="3">
        <v>45744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0</v>
      </c>
    </row>
    <row r="231" spans="1:56" ht="28.5" customHeight="1" x14ac:dyDescent="0.45">
      <c r="A231" s="3" t="s">
        <v>146</v>
      </c>
      <c r="B231" s="14" t="s">
        <v>146</v>
      </c>
      <c r="C231" s="9" t="s">
        <v>195</v>
      </c>
      <c r="D231" s="13" t="s">
        <v>59</v>
      </c>
      <c r="E231" s="9">
        <v>21</v>
      </c>
      <c r="F231" s="9">
        <v>38</v>
      </c>
      <c r="G231" s="9" t="s">
        <v>60</v>
      </c>
      <c r="H231" s="9">
        <v>0</v>
      </c>
      <c r="I231" s="9">
        <v>69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45746</v>
      </c>
      <c r="U231" s="11">
        <v>5000</v>
      </c>
      <c r="V231" s="10">
        <v>0</v>
      </c>
      <c r="W231" s="10">
        <v>5000</v>
      </c>
      <c r="X231" s="10">
        <v>0</v>
      </c>
      <c r="Y231" s="10">
        <v>0</v>
      </c>
      <c r="Z231" s="9" t="s">
        <v>140</v>
      </c>
      <c r="AA231" s="8">
        <v>5518.15</v>
      </c>
      <c r="AB231" s="8">
        <v>5518.15</v>
      </c>
      <c r="AC231" s="8">
        <v>0</v>
      </c>
      <c r="AD231" s="8">
        <v>0</v>
      </c>
      <c r="AE231" s="8">
        <v>0</v>
      </c>
      <c r="AF231" s="8">
        <v>0</v>
      </c>
      <c r="AG231" s="1" t="s">
        <v>122</v>
      </c>
      <c r="AH231" s="1" t="s">
        <v>77</v>
      </c>
      <c r="AI231" s="1">
        <v>2</v>
      </c>
      <c r="AJ231" s="3">
        <v>45746</v>
      </c>
      <c r="AK231" s="3">
        <v>0</v>
      </c>
      <c r="AL231" s="3">
        <v>0</v>
      </c>
      <c r="AM231" s="3">
        <v>0</v>
      </c>
      <c r="AN231" s="3">
        <v>0</v>
      </c>
      <c r="AO231" s="3">
        <v>45744</v>
      </c>
      <c r="AP231" s="3">
        <v>45741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 t="s">
        <v>559</v>
      </c>
      <c r="AZ231" s="2">
        <v>0</v>
      </c>
      <c r="BA231" s="2">
        <v>0</v>
      </c>
      <c r="BB231" s="2">
        <v>0</v>
      </c>
      <c r="BC231" s="1" t="s">
        <v>105</v>
      </c>
      <c r="BD231" s="56">
        <v>0</v>
      </c>
    </row>
    <row r="232" spans="1:56" ht="28.5" customHeight="1" x14ac:dyDescent="0.45">
      <c r="A232" s="3" t="s">
        <v>146</v>
      </c>
      <c r="B232" s="14" t="s">
        <v>146</v>
      </c>
      <c r="C232" s="9" t="s">
        <v>195</v>
      </c>
      <c r="D232" s="13" t="s">
        <v>59</v>
      </c>
      <c r="E232" s="9">
        <v>21</v>
      </c>
      <c r="F232" s="9">
        <v>38</v>
      </c>
      <c r="G232" s="9" t="s">
        <v>60</v>
      </c>
      <c r="H232" s="9">
        <v>0</v>
      </c>
      <c r="I232" s="9">
        <v>69</v>
      </c>
      <c r="J232" s="9" t="s">
        <v>57</v>
      </c>
      <c r="K232" s="9">
        <v>5</v>
      </c>
      <c r="L232" s="9" t="s">
        <v>93</v>
      </c>
      <c r="M232" s="10">
        <v>22</v>
      </c>
      <c r="N232" s="9">
        <v>41</v>
      </c>
      <c r="O232" s="9">
        <v>40</v>
      </c>
      <c r="P232" s="10">
        <v>445.06336793599996</v>
      </c>
      <c r="Q232" s="10">
        <v>0</v>
      </c>
      <c r="R232" s="10">
        <v>445.06336793599996</v>
      </c>
      <c r="S232" s="9" t="s">
        <v>71</v>
      </c>
      <c r="T232" s="12">
        <v>45777</v>
      </c>
      <c r="U232" s="11">
        <v>20000</v>
      </c>
      <c r="V232" s="10">
        <v>0</v>
      </c>
      <c r="W232" s="10">
        <v>20000</v>
      </c>
      <c r="X232" s="10">
        <v>0</v>
      </c>
      <c r="Y232" s="10">
        <v>0</v>
      </c>
      <c r="Z232" s="9" t="s">
        <v>140</v>
      </c>
      <c r="AA232" s="8">
        <v>22072.6</v>
      </c>
      <c r="AB232" s="8">
        <v>0</v>
      </c>
      <c r="AC232" s="8">
        <v>22072.6</v>
      </c>
      <c r="AD232" s="8">
        <v>0</v>
      </c>
      <c r="AE232" s="8">
        <v>0</v>
      </c>
      <c r="AF232" s="8">
        <v>0</v>
      </c>
      <c r="AG232" s="1" t="s">
        <v>122</v>
      </c>
      <c r="AH232" s="1" t="s">
        <v>77</v>
      </c>
      <c r="AI232" s="1">
        <v>3</v>
      </c>
      <c r="AJ232" s="3">
        <v>45777</v>
      </c>
      <c r="AK232" s="3">
        <v>0</v>
      </c>
      <c r="AL232" s="3">
        <v>0</v>
      </c>
      <c r="AM232" s="3">
        <v>0</v>
      </c>
      <c r="AN232" s="3">
        <v>0</v>
      </c>
      <c r="AO232" s="3">
        <v>45774</v>
      </c>
      <c r="AP232" s="3">
        <v>45772</v>
      </c>
      <c r="AQ232" s="3">
        <v>45775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105</v>
      </c>
      <c r="BD232" s="56">
        <v>1506.4549499999996</v>
      </c>
    </row>
    <row r="233" spans="1:56" ht="28.5" customHeight="1" x14ac:dyDescent="0.45">
      <c r="A233" s="3" t="s">
        <v>146</v>
      </c>
      <c r="B233" s="14" t="s">
        <v>146</v>
      </c>
      <c r="C233" s="9" t="s">
        <v>195</v>
      </c>
      <c r="D233" s="13" t="s">
        <v>59</v>
      </c>
      <c r="E233" s="9">
        <v>21</v>
      </c>
      <c r="F233" s="9">
        <v>38</v>
      </c>
      <c r="G233" s="9" t="s">
        <v>60</v>
      </c>
      <c r="H233" s="9">
        <v>0</v>
      </c>
      <c r="I233" s="9">
        <v>69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45777</v>
      </c>
      <c r="U233" s="11">
        <v>5000</v>
      </c>
      <c r="V233" s="10">
        <v>0</v>
      </c>
      <c r="W233" s="10">
        <v>5000</v>
      </c>
      <c r="X233" s="10">
        <v>0</v>
      </c>
      <c r="Y233" s="10">
        <v>0</v>
      </c>
      <c r="Z233" s="9" t="s">
        <v>140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122</v>
      </c>
      <c r="AH233" s="1" t="s">
        <v>77</v>
      </c>
      <c r="AI233" s="1">
        <v>2</v>
      </c>
      <c r="AJ233" s="3">
        <v>45777</v>
      </c>
      <c r="AK233" s="3">
        <v>0</v>
      </c>
      <c r="AL233" s="3">
        <v>0</v>
      </c>
      <c r="AM233" s="3">
        <v>0</v>
      </c>
      <c r="AN233" s="3">
        <v>0</v>
      </c>
      <c r="AO233" s="3">
        <v>45775</v>
      </c>
      <c r="AP233" s="3">
        <v>45772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105</v>
      </c>
      <c r="BD233" s="56">
        <v>376.6137374999999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21</v>
      </c>
      <c r="F234" s="9">
        <v>37</v>
      </c>
      <c r="G234" s="9" t="s">
        <v>60</v>
      </c>
      <c r="H234" s="9">
        <v>0</v>
      </c>
      <c r="I234" s="9">
        <v>67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140</v>
      </c>
      <c r="AA234" s="8">
        <v>48545.75</v>
      </c>
      <c r="AB234" s="8">
        <v>20955</v>
      </c>
      <c r="AC234" s="8">
        <v>27590.75</v>
      </c>
      <c r="AD234" s="8">
        <v>0</v>
      </c>
      <c r="AE234" s="8">
        <v>0</v>
      </c>
      <c r="AF234" s="8" t="s">
        <v>58</v>
      </c>
      <c r="AG234" s="1" t="s">
        <v>122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105</v>
      </c>
      <c r="BD234" s="56">
        <v>0</v>
      </c>
    </row>
    <row r="235" spans="1:56" ht="28.5" customHeight="1" x14ac:dyDescent="0.45">
      <c r="A235" s="3">
        <v>45719</v>
      </c>
      <c r="B235" s="14" t="s">
        <v>492</v>
      </c>
      <c r="C235" s="9" t="s">
        <v>115</v>
      </c>
      <c r="D235" s="13" t="s">
        <v>481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>
        <v>45734</v>
      </c>
      <c r="U235" s="11">
        <v>5000</v>
      </c>
      <c r="V235" s="10">
        <v>4750</v>
      </c>
      <c r="W235" s="10">
        <v>250</v>
      </c>
      <c r="X235" s="10">
        <v>5860</v>
      </c>
      <c r="Y235" s="10">
        <v>0</v>
      </c>
      <c r="Z235" s="9" t="s">
        <v>128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123</v>
      </c>
      <c r="AH235" s="1" t="s">
        <v>68</v>
      </c>
      <c r="AI235" s="1">
        <v>4</v>
      </c>
      <c r="AJ235" s="3">
        <v>45734</v>
      </c>
      <c r="AK235" s="3">
        <v>45730</v>
      </c>
      <c r="AL235" s="3">
        <v>45724</v>
      </c>
      <c r="AM235" s="3">
        <v>45731</v>
      </c>
      <c r="AN235" s="3">
        <v>45732</v>
      </c>
      <c r="AO235" s="3">
        <v>45732</v>
      </c>
      <c r="AP235" s="3">
        <v>45729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129</v>
      </c>
      <c r="BD235" s="56">
        <v>0</v>
      </c>
    </row>
    <row r="236" spans="1:56" ht="28.5" customHeight="1" x14ac:dyDescent="0.45">
      <c r="A236" s="3">
        <v>45719</v>
      </c>
      <c r="B236" s="14" t="s">
        <v>492</v>
      </c>
      <c r="C236" s="9" t="s">
        <v>115</v>
      </c>
      <c r="D236" s="13" t="s">
        <v>261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>
        <v>45734</v>
      </c>
      <c r="U236" s="11">
        <v>5000</v>
      </c>
      <c r="V236" s="10">
        <v>0</v>
      </c>
      <c r="W236" s="10">
        <v>5000</v>
      </c>
      <c r="X236" s="10">
        <v>5500</v>
      </c>
      <c r="Y236" s="10">
        <v>0</v>
      </c>
      <c r="Z236" s="9" t="s">
        <v>128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123</v>
      </c>
      <c r="AH236" s="1" t="s">
        <v>68</v>
      </c>
      <c r="AI236" s="1">
        <v>4</v>
      </c>
      <c r="AJ236" s="3">
        <v>45734</v>
      </c>
      <c r="AK236" s="3">
        <v>45730</v>
      </c>
      <c r="AL236" s="3">
        <v>45724</v>
      </c>
      <c r="AM236" s="3">
        <v>45731</v>
      </c>
      <c r="AN236" s="3">
        <v>45732</v>
      </c>
      <c r="AO236" s="3">
        <v>45732</v>
      </c>
      <c r="AP236" s="3">
        <v>45729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129</v>
      </c>
      <c r="BD236" s="56">
        <v>0</v>
      </c>
    </row>
    <row r="237" spans="1:56" ht="28.5" customHeight="1" x14ac:dyDescent="0.45">
      <c r="A237" s="3">
        <v>45631</v>
      </c>
      <c r="B237" s="14" t="s">
        <v>270</v>
      </c>
      <c r="C237" s="9" t="s">
        <v>113</v>
      </c>
      <c r="D237" s="13" t="s">
        <v>159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45740</v>
      </c>
      <c r="U237" s="11">
        <v>16000</v>
      </c>
      <c r="V237" s="10">
        <v>0</v>
      </c>
      <c r="W237" s="10">
        <v>16000</v>
      </c>
      <c r="X237" s="10">
        <v>0</v>
      </c>
      <c r="Y237" s="10">
        <v>16800</v>
      </c>
      <c r="Z237" s="9" t="s">
        <v>128</v>
      </c>
      <c r="AA237" s="8">
        <v>17211.04</v>
      </c>
      <c r="AB237" s="8">
        <v>17211.04</v>
      </c>
      <c r="AC237" s="8">
        <v>0</v>
      </c>
      <c r="AD237" s="8">
        <v>17211.04</v>
      </c>
      <c r="AE237" s="8">
        <v>0</v>
      </c>
      <c r="AF237" s="8">
        <v>0</v>
      </c>
      <c r="AG237" s="1" t="s">
        <v>123</v>
      </c>
      <c r="AH237" s="1" t="s">
        <v>68</v>
      </c>
      <c r="AI237" s="1">
        <v>4</v>
      </c>
      <c r="AJ237" s="3">
        <v>45740</v>
      </c>
      <c r="AK237" s="3">
        <v>45736</v>
      </c>
      <c r="AL237" s="3">
        <v>45730</v>
      </c>
      <c r="AM237" s="3">
        <v>45737</v>
      </c>
      <c r="AN237" s="3">
        <v>45738</v>
      </c>
      <c r="AO237" s="3">
        <v>45738</v>
      </c>
      <c r="AP237" s="3">
        <v>45735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 t="s">
        <v>331</v>
      </c>
      <c r="AZ237" s="2">
        <v>0</v>
      </c>
      <c r="BA237" s="2">
        <v>0</v>
      </c>
      <c r="BB237" s="2">
        <v>0</v>
      </c>
      <c r="BC237" s="1" t="s">
        <v>129</v>
      </c>
      <c r="BD237" s="56">
        <v>0</v>
      </c>
    </row>
    <row r="238" spans="1:56" ht="28.5" customHeight="1" x14ac:dyDescent="0.45">
      <c r="A238" s="3">
        <v>45628</v>
      </c>
      <c r="B238" s="14" t="s">
        <v>263</v>
      </c>
      <c r="C238" s="9" t="s">
        <v>113</v>
      </c>
      <c r="D238" s="13" t="s">
        <v>159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>
        <v>45740</v>
      </c>
      <c r="U238" s="11">
        <v>16000</v>
      </c>
      <c r="V238" s="10">
        <v>1759</v>
      </c>
      <c r="W238" s="10">
        <v>14241</v>
      </c>
      <c r="X238" s="10">
        <v>0</v>
      </c>
      <c r="Y238" s="10">
        <v>14953.050000000001</v>
      </c>
      <c r="Z238" s="9" t="s">
        <v>128</v>
      </c>
      <c r="AA238" s="8">
        <v>15318.901290000002</v>
      </c>
      <c r="AB238" s="8">
        <v>15318.901290000002</v>
      </c>
      <c r="AC238" s="8">
        <v>0</v>
      </c>
      <c r="AD238" s="8">
        <v>15318.901290000002</v>
      </c>
      <c r="AE238" s="8">
        <v>0</v>
      </c>
      <c r="AF238" s="8">
        <v>0</v>
      </c>
      <c r="AG238" s="1" t="s">
        <v>123</v>
      </c>
      <c r="AH238" s="1" t="s">
        <v>68</v>
      </c>
      <c r="AI238" s="1">
        <v>4</v>
      </c>
      <c r="AJ238" s="3">
        <v>45740</v>
      </c>
      <c r="AK238" s="3">
        <v>45736</v>
      </c>
      <c r="AL238" s="3">
        <v>45730</v>
      </c>
      <c r="AM238" s="3">
        <v>45737</v>
      </c>
      <c r="AN238" s="3">
        <v>45738</v>
      </c>
      <c r="AO238" s="3">
        <v>45738</v>
      </c>
      <c r="AP238" s="3">
        <v>45735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 t="s">
        <v>330</v>
      </c>
      <c r="AZ238" s="2">
        <v>0</v>
      </c>
      <c r="BA238" s="2">
        <v>0</v>
      </c>
      <c r="BB238" s="2">
        <v>0</v>
      </c>
      <c r="BC238" s="1" t="s">
        <v>129</v>
      </c>
      <c r="BD238" s="56">
        <v>0</v>
      </c>
    </row>
    <row r="239" spans="1:56" ht="28.5" customHeight="1" x14ac:dyDescent="0.45">
      <c r="A239" s="3">
        <v>45631</v>
      </c>
      <c r="B239" s="14" t="s">
        <v>271</v>
      </c>
      <c r="C239" s="9" t="s">
        <v>113</v>
      </c>
      <c r="D239" s="13" t="s">
        <v>159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>
        <v>45740</v>
      </c>
      <c r="U239" s="11">
        <v>16000</v>
      </c>
      <c r="V239" s="10">
        <v>0</v>
      </c>
      <c r="W239" s="10">
        <v>16000</v>
      </c>
      <c r="X239" s="10">
        <v>0</v>
      </c>
      <c r="Y239" s="10">
        <v>16800</v>
      </c>
      <c r="Z239" s="9" t="s">
        <v>128</v>
      </c>
      <c r="AA239" s="8">
        <v>17211.04</v>
      </c>
      <c r="AB239" s="8">
        <v>17211.04</v>
      </c>
      <c r="AC239" s="8">
        <v>0</v>
      </c>
      <c r="AD239" s="8">
        <v>17211.04</v>
      </c>
      <c r="AE239" s="8">
        <v>0</v>
      </c>
      <c r="AF239" s="8">
        <v>0</v>
      </c>
      <c r="AG239" s="1" t="s">
        <v>123</v>
      </c>
      <c r="AH239" s="1" t="s">
        <v>68</v>
      </c>
      <c r="AI239" s="1">
        <v>4</v>
      </c>
      <c r="AJ239" s="3">
        <v>45740</v>
      </c>
      <c r="AK239" s="3">
        <v>45736</v>
      </c>
      <c r="AL239" s="3">
        <v>45730</v>
      </c>
      <c r="AM239" s="3">
        <v>45737</v>
      </c>
      <c r="AN239" s="3">
        <v>45738</v>
      </c>
      <c r="AO239" s="3">
        <v>45738</v>
      </c>
      <c r="AP239" s="3">
        <v>45735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 t="s">
        <v>332</v>
      </c>
      <c r="AZ239" s="2">
        <v>0</v>
      </c>
      <c r="BA239" s="2">
        <v>0</v>
      </c>
      <c r="BB239" s="2">
        <v>0</v>
      </c>
      <c r="BC239" s="1" t="s">
        <v>129</v>
      </c>
      <c r="BD239" s="56">
        <v>0</v>
      </c>
    </row>
    <row r="240" spans="1:56" ht="28.5" customHeight="1" x14ac:dyDescent="0.45">
      <c r="A240" s="3">
        <v>45727</v>
      </c>
      <c r="B240" s="14" t="s">
        <v>603</v>
      </c>
      <c r="C240" s="9" t="s">
        <v>115</v>
      </c>
      <c r="D240" s="13" t="s">
        <v>555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45741</v>
      </c>
      <c r="U240" s="11">
        <v>20000</v>
      </c>
      <c r="V240" s="10">
        <v>0</v>
      </c>
      <c r="W240" s="10">
        <v>20000</v>
      </c>
      <c r="X240" s="10">
        <v>0</v>
      </c>
      <c r="Y240" s="10">
        <v>21000</v>
      </c>
      <c r="Z240" s="9" t="s">
        <v>128</v>
      </c>
      <c r="AA240" s="8">
        <v>21513.800000000003</v>
      </c>
      <c r="AB240" s="8">
        <v>21513.800000000003</v>
      </c>
      <c r="AC240" s="8">
        <v>0</v>
      </c>
      <c r="AD240" s="8">
        <v>21513.800000000003</v>
      </c>
      <c r="AE240" s="8">
        <v>0</v>
      </c>
      <c r="AF240" s="8">
        <v>0</v>
      </c>
      <c r="AG240" s="1" t="s">
        <v>123</v>
      </c>
      <c r="AH240" s="1" t="s">
        <v>68</v>
      </c>
      <c r="AI240" s="1">
        <v>4</v>
      </c>
      <c r="AJ240" s="3">
        <v>45741</v>
      </c>
      <c r="AK240" s="3">
        <v>45737</v>
      </c>
      <c r="AL240" s="3">
        <v>45731</v>
      </c>
      <c r="AM240" s="3">
        <v>45738</v>
      </c>
      <c r="AN240" s="3">
        <v>45739</v>
      </c>
      <c r="AO240" s="3">
        <v>45739</v>
      </c>
      <c r="AP240" s="3">
        <v>45736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129</v>
      </c>
      <c r="BD240" s="56">
        <v>0</v>
      </c>
    </row>
    <row r="241" spans="1:56" ht="28.5" customHeight="1" x14ac:dyDescent="0.45">
      <c r="A241" s="3">
        <v>45727</v>
      </c>
      <c r="B241" s="14" t="s">
        <v>603</v>
      </c>
      <c r="C241" s="9" t="s">
        <v>115</v>
      </c>
      <c r="D241" s="13" t="s">
        <v>262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67</v>
      </c>
      <c r="T241" s="12">
        <v>45741</v>
      </c>
      <c r="U241" s="11">
        <v>30000</v>
      </c>
      <c r="V241" s="10">
        <v>0</v>
      </c>
      <c r="W241" s="10">
        <v>30000</v>
      </c>
      <c r="X241" s="10">
        <v>0</v>
      </c>
      <c r="Y241" s="10">
        <v>31500</v>
      </c>
      <c r="Z241" s="9" t="s">
        <v>128</v>
      </c>
      <c r="AA241" s="8">
        <v>32270.700000000004</v>
      </c>
      <c r="AB241" s="8">
        <v>32270.700000000004</v>
      </c>
      <c r="AC241" s="8">
        <v>0</v>
      </c>
      <c r="AD241" s="8">
        <v>32270.700000000004</v>
      </c>
      <c r="AE241" s="8">
        <v>0</v>
      </c>
      <c r="AF241" s="8">
        <v>0</v>
      </c>
      <c r="AG241" s="1" t="s">
        <v>124</v>
      </c>
      <c r="AH241" s="1" t="s">
        <v>68</v>
      </c>
      <c r="AI241" s="1">
        <v>4</v>
      </c>
      <c r="AJ241" s="3">
        <v>45741</v>
      </c>
      <c r="AK241" s="3">
        <v>45737</v>
      </c>
      <c r="AL241" s="3">
        <v>45731</v>
      </c>
      <c r="AM241" s="3">
        <v>45738</v>
      </c>
      <c r="AN241" s="3">
        <v>45739</v>
      </c>
      <c r="AO241" s="3">
        <v>45739</v>
      </c>
      <c r="AP241" s="3">
        <v>45736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129</v>
      </c>
      <c r="BD241" s="56">
        <v>0</v>
      </c>
    </row>
    <row r="242" spans="1:56" ht="28.5" customHeight="1" x14ac:dyDescent="0.45">
      <c r="A242" s="3">
        <v>45727</v>
      </c>
      <c r="B242" s="14" t="s">
        <v>581</v>
      </c>
      <c r="C242" s="9" t="s">
        <v>115</v>
      </c>
      <c r="D242" s="13" t="s">
        <v>296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45741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128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61</v>
      </c>
      <c r="AH242" s="1" t="s">
        <v>68</v>
      </c>
      <c r="AI242" s="1">
        <v>4</v>
      </c>
      <c r="AJ242" s="3">
        <v>45741</v>
      </c>
      <c r="AK242" s="3">
        <v>45737</v>
      </c>
      <c r="AL242" s="3">
        <v>45731</v>
      </c>
      <c r="AM242" s="3">
        <v>45738</v>
      </c>
      <c r="AN242" s="3">
        <v>45739</v>
      </c>
      <c r="AO242" s="3">
        <v>45739</v>
      </c>
      <c r="AP242" s="3">
        <v>45736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129</v>
      </c>
      <c r="BD242" s="56">
        <v>0</v>
      </c>
    </row>
    <row r="243" spans="1:56" ht="28.5" customHeight="1" x14ac:dyDescent="0.45">
      <c r="A243" s="3">
        <v>45727</v>
      </c>
      <c r="B243" s="14" t="s">
        <v>581</v>
      </c>
      <c r="C243" s="9" t="s">
        <v>115</v>
      </c>
      <c r="D243" s="13" t="s">
        <v>556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45741</v>
      </c>
      <c r="U243" s="11">
        <v>15000</v>
      </c>
      <c r="V243" s="10">
        <v>0</v>
      </c>
      <c r="W243" s="10">
        <v>15000</v>
      </c>
      <c r="X243" s="10">
        <v>0</v>
      </c>
      <c r="Y243" s="10">
        <v>15750</v>
      </c>
      <c r="Z243" s="9" t="s">
        <v>128</v>
      </c>
      <c r="AA243" s="8">
        <v>16135.350000000002</v>
      </c>
      <c r="AB243" s="8">
        <v>16135.350000000002</v>
      </c>
      <c r="AC243" s="8">
        <v>0</v>
      </c>
      <c r="AD243" s="8">
        <v>16135.350000000002</v>
      </c>
      <c r="AE243" s="8">
        <v>0</v>
      </c>
      <c r="AF243" s="8">
        <v>0</v>
      </c>
      <c r="AG243" s="1" t="s">
        <v>61</v>
      </c>
      <c r="AH243" s="1" t="s">
        <v>68</v>
      </c>
      <c r="AI243" s="1">
        <v>4</v>
      </c>
      <c r="AJ243" s="3">
        <v>45741</v>
      </c>
      <c r="AK243" s="3">
        <v>45737</v>
      </c>
      <c r="AL243" s="3">
        <v>45731</v>
      </c>
      <c r="AM243" s="3">
        <v>45738</v>
      </c>
      <c r="AN243" s="3">
        <v>45739</v>
      </c>
      <c r="AO243" s="3">
        <v>45739</v>
      </c>
      <c r="AP243" s="3">
        <v>45736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129</v>
      </c>
      <c r="BD243" s="56">
        <v>0</v>
      </c>
    </row>
    <row r="244" spans="1:56" ht="28.5" customHeight="1" x14ac:dyDescent="0.45">
      <c r="A244" s="3">
        <v>45693</v>
      </c>
      <c r="B244" s="14" t="s">
        <v>401</v>
      </c>
      <c r="C244" s="9" t="s">
        <v>111</v>
      </c>
      <c r="D244" s="13" t="s">
        <v>192</v>
      </c>
      <c r="E244" s="9">
        <v>21</v>
      </c>
      <c r="F244" s="9">
        <v>40</v>
      </c>
      <c r="G244" s="9" t="s">
        <v>60</v>
      </c>
      <c r="H244" s="9" t="s">
        <v>66</v>
      </c>
      <c r="I244" s="9">
        <v>108</v>
      </c>
      <c r="J244" s="9" t="s">
        <v>57</v>
      </c>
      <c r="K244" s="9">
        <v>5</v>
      </c>
      <c r="L244" s="9" t="s">
        <v>91</v>
      </c>
      <c r="M244" s="10">
        <v>22</v>
      </c>
      <c r="N244" s="9">
        <v>42</v>
      </c>
      <c r="O244" s="9">
        <v>40</v>
      </c>
      <c r="P244" s="10">
        <v>113.97964300799998</v>
      </c>
      <c r="Q244" s="10">
        <v>0</v>
      </c>
      <c r="R244" s="10">
        <v>113.97964300799998</v>
      </c>
      <c r="S244" s="9" t="s">
        <v>67</v>
      </c>
      <c r="T244" s="12">
        <v>45747</v>
      </c>
      <c r="U244" s="11">
        <v>5000</v>
      </c>
      <c r="V244" s="10">
        <v>0</v>
      </c>
      <c r="W244" s="10">
        <v>5000</v>
      </c>
      <c r="X244" s="10">
        <v>5398</v>
      </c>
      <c r="Y244" s="10">
        <v>0</v>
      </c>
      <c r="Z244" s="9" t="s">
        <v>128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61</v>
      </c>
      <c r="AH244" s="1" t="s">
        <v>68</v>
      </c>
      <c r="AI244" s="1">
        <v>4</v>
      </c>
      <c r="AJ244" s="3">
        <v>45747</v>
      </c>
      <c r="AK244" s="3">
        <v>45743</v>
      </c>
      <c r="AL244" s="3">
        <v>45737</v>
      </c>
      <c r="AM244" s="3">
        <v>45744</v>
      </c>
      <c r="AN244" s="3">
        <v>45745</v>
      </c>
      <c r="AO244" s="3">
        <v>45745</v>
      </c>
      <c r="AP244" s="3">
        <v>45742</v>
      </c>
      <c r="AQ244" s="3">
        <v>45746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129</v>
      </c>
      <c r="BD244" s="56">
        <v>0</v>
      </c>
    </row>
    <row r="245" spans="1:56" ht="28.5" customHeight="1" x14ac:dyDescent="0.45">
      <c r="A245" s="3" t="s">
        <v>146</v>
      </c>
      <c r="B245" s="14" t="s">
        <v>146</v>
      </c>
      <c r="C245" s="9" t="s">
        <v>115</v>
      </c>
      <c r="D245" s="13" t="s">
        <v>61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45777</v>
      </c>
      <c r="U245" s="11">
        <v>40000</v>
      </c>
      <c r="V245" s="10">
        <v>0</v>
      </c>
      <c r="W245" s="10">
        <v>40000</v>
      </c>
      <c r="X245" s="10">
        <v>0</v>
      </c>
      <c r="Y245" s="10">
        <v>42000</v>
      </c>
      <c r="Z245" s="9" t="s">
        <v>128</v>
      </c>
      <c r="AA245" s="8">
        <v>43027.600000000006</v>
      </c>
      <c r="AB245" s="8">
        <v>43027.600000000006</v>
      </c>
      <c r="AC245" s="8">
        <v>0</v>
      </c>
      <c r="AD245" s="8">
        <v>43027.600000000006</v>
      </c>
      <c r="AE245" s="8">
        <v>0</v>
      </c>
      <c r="AF245" s="8">
        <v>0</v>
      </c>
      <c r="AG245" s="1" t="s">
        <v>61</v>
      </c>
      <c r="AH245" s="1" t="s">
        <v>68</v>
      </c>
      <c r="AI245" s="1">
        <v>4</v>
      </c>
      <c r="AJ245" s="3">
        <v>45777</v>
      </c>
      <c r="AK245" s="3">
        <v>45773</v>
      </c>
      <c r="AL245" s="3">
        <v>45767</v>
      </c>
      <c r="AM245" s="3">
        <v>45774</v>
      </c>
      <c r="AN245" s="3">
        <v>45775</v>
      </c>
      <c r="AO245" s="3">
        <v>45775</v>
      </c>
      <c r="AP245" s="3">
        <v>45772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129</v>
      </c>
      <c r="BD245" s="56">
        <v>0</v>
      </c>
    </row>
    <row r="246" spans="1:56" ht="28.5" customHeight="1" x14ac:dyDescent="0.45">
      <c r="A246" s="3" t="s">
        <v>146</v>
      </c>
      <c r="B246" s="14" t="s">
        <v>146</v>
      </c>
      <c r="C246" s="9" t="s">
        <v>207</v>
      </c>
      <c r="D246" s="13" t="s">
        <v>61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651.31224575999988</v>
      </c>
      <c r="Q246" s="10">
        <v>0</v>
      </c>
      <c r="R246" s="10">
        <v>651.31224575999988</v>
      </c>
      <c r="S246" s="9" t="s">
        <v>114</v>
      </c>
      <c r="T246" s="12">
        <v>45746</v>
      </c>
      <c r="U246" s="11">
        <v>30000</v>
      </c>
      <c r="V246" s="10">
        <v>0</v>
      </c>
      <c r="W246" s="10">
        <v>30000</v>
      </c>
      <c r="X246" s="10">
        <v>0</v>
      </c>
      <c r="Y246" s="10">
        <v>31500</v>
      </c>
      <c r="Z246" s="9" t="s">
        <v>128</v>
      </c>
      <c r="AA246" s="8">
        <v>32270.700000000004</v>
      </c>
      <c r="AB246" s="8">
        <v>32270.700000000004</v>
      </c>
      <c r="AC246" s="8">
        <v>0</v>
      </c>
      <c r="AD246" s="8">
        <v>32270.700000000004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>
        <v>45746</v>
      </c>
      <c r="AK246" s="3">
        <v>45742</v>
      </c>
      <c r="AL246" s="3">
        <v>45736</v>
      </c>
      <c r="AM246" s="3">
        <v>45743</v>
      </c>
      <c r="AN246" s="3">
        <v>45744</v>
      </c>
      <c r="AO246" s="3">
        <v>45744</v>
      </c>
      <c r="AP246" s="3">
        <v>45741</v>
      </c>
      <c r="AQ246" s="3">
        <v>45745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 t="s">
        <v>146</v>
      </c>
      <c r="B247" s="14" t="s">
        <v>146</v>
      </c>
      <c r="C247" s="9" t="s">
        <v>207</v>
      </c>
      <c r="D247" s="13" t="s">
        <v>61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>
        <v>22</v>
      </c>
      <c r="N247" s="9">
        <v>40</v>
      </c>
      <c r="O247" s="9">
        <v>40</v>
      </c>
      <c r="P247" s="10">
        <v>651.31224575999988</v>
      </c>
      <c r="Q247" s="10">
        <v>0</v>
      </c>
      <c r="R247" s="10">
        <v>651.31224575999988</v>
      </c>
      <c r="S247" s="9" t="s">
        <v>114</v>
      </c>
      <c r="T247" s="12">
        <v>45777</v>
      </c>
      <c r="U247" s="11">
        <v>30000</v>
      </c>
      <c r="V247" s="10">
        <v>0</v>
      </c>
      <c r="W247" s="10">
        <v>30000</v>
      </c>
      <c r="X247" s="10">
        <v>0</v>
      </c>
      <c r="Y247" s="10">
        <v>31500</v>
      </c>
      <c r="Z247" s="9" t="s">
        <v>128</v>
      </c>
      <c r="AA247" s="8">
        <v>32270.700000000004</v>
      </c>
      <c r="AB247" s="8">
        <v>32270.700000000004</v>
      </c>
      <c r="AC247" s="8">
        <v>0</v>
      </c>
      <c r="AD247" s="8">
        <v>32270.700000000004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>
        <v>45777</v>
      </c>
      <c r="AK247" s="3">
        <v>45773</v>
      </c>
      <c r="AL247" s="3">
        <v>45767</v>
      </c>
      <c r="AM247" s="3">
        <v>45774</v>
      </c>
      <c r="AN247" s="3">
        <v>45775</v>
      </c>
      <c r="AO247" s="3">
        <v>45775</v>
      </c>
      <c r="AP247" s="3">
        <v>45772</v>
      </c>
      <c r="AQ247" s="3">
        <v>45776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 t="s">
        <v>146</v>
      </c>
      <c r="B248" s="14" t="s">
        <v>146</v>
      </c>
      <c r="C248" s="9" t="s">
        <v>350</v>
      </c>
      <c r="D248" s="13" t="s">
        <v>61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>
        <v>22</v>
      </c>
      <c r="N248" s="9">
        <v>40</v>
      </c>
      <c r="O248" s="9">
        <v>40</v>
      </c>
      <c r="P248" s="10">
        <v>217.10408191999997</v>
      </c>
      <c r="Q248" s="10">
        <v>0</v>
      </c>
      <c r="R248" s="10">
        <v>217.10408191999997</v>
      </c>
      <c r="S248" s="9" t="s">
        <v>114</v>
      </c>
      <c r="T248" s="12">
        <v>45777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128</v>
      </c>
      <c r="AA248" s="8">
        <v>10756.900000000001</v>
      </c>
      <c r="AB248" s="8">
        <v>10756.900000000001</v>
      </c>
      <c r="AC248" s="8">
        <v>0</v>
      </c>
      <c r="AD248" s="8">
        <v>10756.900000000001</v>
      </c>
      <c r="AE248" s="8">
        <v>0</v>
      </c>
      <c r="AF248" s="8">
        <v>0</v>
      </c>
      <c r="AG248" s="1" t="s">
        <v>61</v>
      </c>
      <c r="AH248" s="1" t="s">
        <v>68</v>
      </c>
      <c r="AI248" s="1">
        <v>4</v>
      </c>
      <c r="AJ248" s="3">
        <v>45777</v>
      </c>
      <c r="AK248" s="3">
        <v>45773</v>
      </c>
      <c r="AL248" s="3">
        <v>45767</v>
      </c>
      <c r="AM248" s="3">
        <v>45774</v>
      </c>
      <c r="AN248" s="3">
        <v>45775</v>
      </c>
      <c r="AO248" s="3">
        <v>45775</v>
      </c>
      <c r="AP248" s="3">
        <v>45772</v>
      </c>
      <c r="AQ248" s="3">
        <v>45776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 t="s">
        <v>146</v>
      </c>
      <c r="B249" s="14" t="s">
        <v>146</v>
      </c>
      <c r="C249" s="9" t="s">
        <v>113</v>
      </c>
      <c r="D249" s="13" t="s">
        <v>159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114</v>
      </c>
      <c r="T249" s="12">
        <v>45777</v>
      </c>
      <c r="U249" s="11">
        <v>20000</v>
      </c>
      <c r="V249" s="10">
        <v>0</v>
      </c>
      <c r="W249" s="10">
        <v>20000</v>
      </c>
      <c r="X249" s="10">
        <v>0</v>
      </c>
      <c r="Y249" s="10">
        <v>21000</v>
      </c>
      <c r="Z249" s="9" t="s">
        <v>128</v>
      </c>
      <c r="AA249" s="8">
        <v>21513.800000000003</v>
      </c>
      <c r="AB249" s="8">
        <v>0</v>
      </c>
      <c r="AC249" s="8">
        <v>21513.800000000003</v>
      </c>
      <c r="AD249" s="8">
        <v>0</v>
      </c>
      <c r="AE249" s="8">
        <v>21513.800000000003</v>
      </c>
      <c r="AF249" s="8">
        <v>0</v>
      </c>
      <c r="AG249" s="1" t="s">
        <v>123</v>
      </c>
      <c r="AH249" s="1" t="s">
        <v>68</v>
      </c>
      <c r="AI249" s="1">
        <v>4</v>
      </c>
      <c r="AJ249" s="3">
        <v>45777</v>
      </c>
      <c r="AK249" s="3">
        <v>45773</v>
      </c>
      <c r="AL249" s="3">
        <v>45767</v>
      </c>
      <c r="AM249" s="3">
        <v>45774</v>
      </c>
      <c r="AN249" s="3">
        <v>45775</v>
      </c>
      <c r="AO249" s="3">
        <v>45775</v>
      </c>
      <c r="AP249" s="3">
        <v>45772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1547.1290706666666</v>
      </c>
    </row>
    <row r="250" spans="1:56" ht="28.5" customHeight="1" x14ac:dyDescent="0.45">
      <c r="A250" s="3">
        <v>45693</v>
      </c>
      <c r="B250" s="14" t="s">
        <v>400</v>
      </c>
      <c r="C250" s="9" t="s">
        <v>111</v>
      </c>
      <c r="D250" s="13" t="s">
        <v>397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91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128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 t="s">
        <v>146</v>
      </c>
      <c r="B251" s="14" t="s">
        <v>146</v>
      </c>
      <c r="C251" s="9" t="s">
        <v>111</v>
      </c>
      <c r="D251" s="13" t="s">
        <v>61</v>
      </c>
      <c r="E251" s="9">
        <v>21</v>
      </c>
      <c r="F251" s="9">
        <v>40</v>
      </c>
      <c r="G251" s="9" t="s">
        <v>60</v>
      </c>
      <c r="H251" s="9" t="s">
        <v>66</v>
      </c>
      <c r="I251" s="9">
        <v>108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42</v>
      </c>
      <c r="O251" s="9">
        <v>40</v>
      </c>
      <c r="P251" s="10">
        <v>227.95928601599996</v>
      </c>
      <c r="Q251" s="10">
        <v>0</v>
      </c>
      <c r="R251" s="10">
        <v>227.95928601599996</v>
      </c>
      <c r="S251" s="9" t="s">
        <v>67</v>
      </c>
      <c r="T251" s="12">
        <v>45777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128</v>
      </c>
      <c r="AA251" s="8">
        <v>11595.1</v>
      </c>
      <c r="AB251" s="8">
        <v>11595.1</v>
      </c>
      <c r="AC251" s="8">
        <v>0</v>
      </c>
      <c r="AD251" s="8">
        <v>11595.1</v>
      </c>
      <c r="AE251" s="8">
        <v>0</v>
      </c>
      <c r="AF251" s="8">
        <v>0</v>
      </c>
      <c r="AG251" s="1" t="s">
        <v>123</v>
      </c>
      <c r="AH251" s="1" t="s">
        <v>68</v>
      </c>
      <c r="AI251" s="1">
        <v>4</v>
      </c>
      <c r="AJ251" s="3">
        <v>45777</v>
      </c>
      <c r="AK251" s="3">
        <v>45773</v>
      </c>
      <c r="AL251" s="3">
        <v>45767</v>
      </c>
      <c r="AM251" s="3">
        <v>45774</v>
      </c>
      <c r="AN251" s="3">
        <v>45775</v>
      </c>
      <c r="AO251" s="3">
        <v>45775</v>
      </c>
      <c r="AP251" s="3">
        <v>45772</v>
      </c>
      <c r="AQ251" s="3">
        <v>45776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45693</v>
      </c>
      <c r="B252" s="14" t="s">
        <v>401</v>
      </c>
      <c r="C252" s="9" t="s">
        <v>111</v>
      </c>
      <c r="D252" s="13" t="s">
        <v>192</v>
      </c>
      <c r="E252" s="9">
        <v>21</v>
      </c>
      <c r="F252" s="9">
        <v>40</v>
      </c>
      <c r="G252" s="9" t="s">
        <v>60</v>
      </c>
      <c r="H252" s="9" t="s">
        <v>66</v>
      </c>
      <c r="I252" s="9">
        <v>108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42</v>
      </c>
      <c r="O252" s="9">
        <v>40</v>
      </c>
      <c r="P252" s="10">
        <v>113.97964300799998</v>
      </c>
      <c r="Q252" s="10">
        <v>0</v>
      </c>
      <c r="R252" s="10">
        <v>113.97964300799998</v>
      </c>
      <c r="S252" s="9" t="s">
        <v>67</v>
      </c>
      <c r="T252" s="12" t="s">
        <v>63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128</v>
      </c>
      <c r="AA252" s="8">
        <v>5797.55</v>
      </c>
      <c r="AB252" s="8">
        <v>5797.55</v>
      </c>
      <c r="AC252" s="8">
        <v>0</v>
      </c>
      <c r="AD252" s="8">
        <v>5797.55</v>
      </c>
      <c r="AE252" s="8">
        <v>0</v>
      </c>
      <c r="AF252" s="8">
        <v>0</v>
      </c>
      <c r="AG252" s="1" t="s">
        <v>125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>
        <v>45667</v>
      </c>
      <c r="B253" s="14" t="s">
        <v>342</v>
      </c>
      <c r="C253" s="9" t="s">
        <v>111</v>
      </c>
      <c r="D253" s="13" t="s">
        <v>336</v>
      </c>
      <c r="E253" s="9">
        <v>21</v>
      </c>
      <c r="F253" s="9">
        <v>38</v>
      </c>
      <c r="G253" s="9" t="s">
        <v>60</v>
      </c>
      <c r="H253" s="9" t="s">
        <v>66</v>
      </c>
      <c r="I253" s="9">
        <v>102</v>
      </c>
      <c r="J253" s="9" t="s">
        <v>57</v>
      </c>
      <c r="K253" s="9">
        <v>5</v>
      </c>
      <c r="L253" s="9" t="s">
        <v>91</v>
      </c>
      <c r="M253" s="10">
        <v>22</v>
      </c>
      <c r="N253" s="9">
        <v>40</v>
      </c>
      <c r="O253" s="9">
        <v>40</v>
      </c>
      <c r="P253" s="10">
        <v>86.841632767999982</v>
      </c>
      <c r="Q253" s="10">
        <v>0</v>
      </c>
      <c r="R253" s="10">
        <v>86.841632767999982</v>
      </c>
      <c r="S253" s="9" t="s">
        <v>67</v>
      </c>
      <c r="T253" s="12" t="s">
        <v>63</v>
      </c>
      <c r="U253" s="11">
        <v>4000</v>
      </c>
      <c r="V253" s="10">
        <v>0</v>
      </c>
      <c r="W253" s="10">
        <v>4000</v>
      </c>
      <c r="X253" s="10">
        <v>0</v>
      </c>
      <c r="Y253" s="10">
        <v>4200</v>
      </c>
      <c r="Z253" s="9" t="s">
        <v>128</v>
      </c>
      <c r="AA253" s="8">
        <v>4414.5199999999995</v>
      </c>
      <c r="AB253" s="8">
        <v>4414.5199999999995</v>
      </c>
      <c r="AC253" s="8">
        <v>0</v>
      </c>
      <c r="AD253" s="8">
        <v>4414.5199999999995</v>
      </c>
      <c r="AE253" s="8">
        <v>0</v>
      </c>
      <c r="AF253" s="8">
        <v>0</v>
      </c>
      <c r="AG253" s="1" t="s">
        <v>123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 t="s">
        <v>146</v>
      </c>
      <c r="B254" s="14" t="s">
        <v>146</v>
      </c>
      <c r="C254" s="9" t="s">
        <v>113</v>
      </c>
      <c r="D254" s="13" t="s">
        <v>159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114</v>
      </c>
      <c r="T254" s="12" t="s">
        <v>63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128</v>
      </c>
      <c r="AA254" s="8">
        <v>10756.900000000001</v>
      </c>
      <c r="AB254" s="8">
        <v>10756.900000000001</v>
      </c>
      <c r="AC254" s="8">
        <v>0</v>
      </c>
      <c r="AD254" s="8">
        <v>10756.900000000001</v>
      </c>
      <c r="AE254" s="8">
        <v>0</v>
      </c>
      <c r="AF254" s="8">
        <v>0</v>
      </c>
      <c r="AG254" s="1" t="s">
        <v>123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129</v>
      </c>
      <c r="BD254" s="56">
        <v>0</v>
      </c>
    </row>
    <row r="255" spans="1:56" ht="28.5" customHeight="1" x14ac:dyDescent="0.45">
      <c r="A255" s="3" t="s">
        <v>146</v>
      </c>
      <c r="B255" s="14" t="s">
        <v>146</v>
      </c>
      <c r="C255" s="9" t="s">
        <v>115</v>
      </c>
      <c r="D255" s="13" t="s">
        <v>59</v>
      </c>
      <c r="E255" s="9">
        <v>21</v>
      </c>
      <c r="F255" s="9">
        <v>37</v>
      </c>
      <c r="G255" s="9" t="s">
        <v>60</v>
      </c>
      <c r="H255" s="9" t="s">
        <v>76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67</v>
      </c>
      <c r="T255" s="12" t="s">
        <v>63</v>
      </c>
      <c r="U255" s="11">
        <v>30000</v>
      </c>
      <c r="V255" s="10">
        <v>0</v>
      </c>
      <c r="W255" s="10">
        <v>30000</v>
      </c>
      <c r="X255" s="10">
        <v>0</v>
      </c>
      <c r="Y255" s="10">
        <v>0</v>
      </c>
      <c r="Z255" s="9" t="s">
        <v>128</v>
      </c>
      <c r="AA255" s="8">
        <v>32270.700000000004</v>
      </c>
      <c r="AB255" s="8">
        <v>32270.700000000004</v>
      </c>
      <c r="AC255" s="8">
        <v>0</v>
      </c>
      <c r="AD255" s="8">
        <v>32270.700000000004</v>
      </c>
      <c r="AE255" s="8">
        <v>0</v>
      </c>
      <c r="AF255" s="8">
        <v>0</v>
      </c>
      <c r="AG255" s="1" t="s">
        <v>122</v>
      </c>
      <c r="AH255" s="1" t="s">
        <v>163</v>
      </c>
      <c r="AI255" s="1">
        <v>2</v>
      </c>
      <c r="AJ255" s="3" t="s">
        <v>63</v>
      </c>
      <c r="AK255" s="3" t="e">
        <v>#VALUE!</v>
      </c>
      <c r="AL255" s="3">
        <v>0</v>
      </c>
      <c r="AM255" s="3">
        <v>0</v>
      </c>
      <c r="AN255" s="3">
        <v>0</v>
      </c>
      <c r="AO255" s="3" t="e">
        <v>#VALUE!</v>
      </c>
      <c r="AP255" s="3" t="e">
        <v>#VALUE!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158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129</v>
      </c>
      <c r="BD255" s="56">
        <v>0</v>
      </c>
    </row>
    <row r="256" spans="1:56" ht="28.5" customHeight="1" x14ac:dyDescent="0.45">
      <c r="A256" s="3">
        <v>45548</v>
      </c>
      <c r="B256" s="14" t="s">
        <v>216</v>
      </c>
      <c r="C256" s="9" t="s">
        <v>111</v>
      </c>
      <c r="D256" s="13" t="s">
        <v>210</v>
      </c>
      <c r="E256" s="9">
        <v>21</v>
      </c>
      <c r="F256" s="9">
        <v>38</v>
      </c>
      <c r="G256" s="9" t="s">
        <v>60</v>
      </c>
      <c r="H256" s="9" t="s">
        <v>66</v>
      </c>
      <c r="I256" s="9">
        <v>102</v>
      </c>
      <c r="J256" s="9" t="s">
        <v>57</v>
      </c>
      <c r="K256" s="9">
        <v>5</v>
      </c>
      <c r="L256" s="9" t="s">
        <v>91</v>
      </c>
      <c r="M256" s="10">
        <v>22</v>
      </c>
      <c r="N256" s="9">
        <v>40</v>
      </c>
      <c r="O256" s="9">
        <v>40</v>
      </c>
      <c r="P256" s="10">
        <v>217.10408191999997</v>
      </c>
      <c r="Q256" s="10">
        <v>0</v>
      </c>
      <c r="R256" s="10">
        <v>217.10408191999997</v>
      </c>
      <c r="S256" s="9" t="s">
        <v>67</v>
      </c>
      <c r="T256" s="12" t="s">
        <v>63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128</v>
      </c>
      <c r="AA256" s="8">
        <v>11036.3</v>
      </c>
      <c r="AB256" s="8">
        <v>11036.3</v>
      </c>
      <c r="AC256" s="8">
        <v>0</v>
      </c>
      <c r="AD256" s="8">
        <v>11036.3</v>
      </c>
      <c r="AE256" s="8">
        <v>0</v>
      </c>
      <c r="AF256" s="8">
        <v>0</v>
      </c>
      <c r="AG256" s="1" t="s">
        <v>126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129</v>
      </c>
      <c r="BD256" s="56">
        <v>0</v>
      </c>
    </row>
    <row r="257" spans="1:56" ht="28.5" customHeight="1" x14ac:dyDescent="0.45">
      <c r="A257" s="3">
        <v>45066</v>
      </c>
      <c r="B257" s="14" t="s">
        <v>136</v>
      </c>
      <c r="C257" s="9" t="s">
        <v>80</v>
      </c>
      <c r="D257" s="13" t="s">
        <v>135</v>
      </c>
      <c r="E257" s="9">
        <v>21</v>
      </c>
      <c r="F257" s="9">
        <v>38</v>
      </c>
      <c r="G257" s="9" t="s">
        <v>60</v>
      </c>
      <c r="H257" s="9" t="s">
        <v>76</v>
      </c>
      <c r="I257" s="9">
        <v>102</v>
      </c>
      <c r="J257" s="9" t="s">
        <v>57</v>
      </c>
      <c r="K257" s="9">
        <v>5</v>
      </c>
      <c r="L257" s="9" t="s">
        <v>92</v>
      </c>
      <c r="M257" s="10">
        <v>22</v>
      </c>
      <c r="N257" s="9">
        <v>40</v>
      </c>
      <c r="O257" s="9">
        <v>40</v>
      </c>
      <c r="P257" s="10">
        <v>108.55204095999999</v>
      </c>
      <c r="Q257" s="10">
        <v>0</v>
      </c>
      <c r="R257" s="10">
        <v>108.55204095999999</v>
      </c>
      <c r="S257" s="9" t="s">
        <v>67</v>
      </c>
      <c r="T257" s="12" t="s">
        <v>63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128</v>
      </c>
      <c r="AA257" s="8">
        <v>5518.15</v>
      </c>
      <c r="AB257" s="8">
        <v>5518.15</v>
      </c>
      <c r="AC257" s="8">
        <v>0</v>
      </c>
      <c r="AD257" s="8">
        <v>5518.15</v>
      </c>
      <c r="AE257" s="8">
        <v>0</v>
      </c>
      <c r="AF257" s="8">
        <v>0</v>
      </c>
      <c r="AG257" s="1" t="s">
        <v>123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129</v>
      </c>
      <c r="BD257" s="56">
        <v>0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21</v>
      </c>
      <c r="F258" s="9">
        <v>37</v>
      </c>
      <c r="G258" s="9">
        <v>0</v>
      </c>
      <c r="H258" s="9">
        <v>0</v>
      </c>
      <c r="I258" s="9">
        <v>74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 t="s">
        <v>83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128</v>
      </c>
      <c r="AA258" s="8">
        <v>349579.09129000013</v>
      </c>
      <c r="AB258" s="8">
        <v>328065.29129000014</v>
      </c>
      <c r="AC258" s="8">
        <v>21513.800000000003</v>
      </c>
      <c r="AD258" s="8">
        <v>328065.29129000014</v>
      </c>
      <c r="AE258" s="8">
        <v>21513.800000000003</v>
      </c>
      <c r="AF258" s="8" t="s">
        <v>58</v>
      </c>
      <c r="AG258" s="1" t="s">
        <v>122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130</v>
      </c>
      <c r="BD258" s="56">
        <v>0</v>
      </c>
    </row>
    <row r="259" spans="1:56" ht="28.5" customHeight="1" x14ac:dyDescent="0.45">
      <c r="A259" s="3">
        <v>45720</v>
      </c>
      <c r="B259" s="14" t="s">
        <v>507</v>
      </c>
      <c r="C259" s="9" t="s">
        <v>493</v>
      </c>
      <c r="D259" s="13" t="s">
        <v>494</v>
      </c>
      <c r="E259" s="9">
        <v>22</v>
      </c>
      <c r="F259" s="9">
        <v>34</v>
      </c>
      <c r="G259" s="9" t="s">
        <v>60</v>
      </c>
      <c r="H259" s="9" t="s">
        <v>66</v>
      </c>
      <c r="I259" s="9">
        <v>115</v>
      </c>
      <c r="J259" s="9" t="s">
        <v>78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372</v>
      </c>
      <c r="T259" s="12">
        <v>45746</v>
      </c>
      <c r="U259" s="11">
        <v>300000</v>
      </c>
      <c r="V259" s="10">
        <v>36302</v>
      </c>
      <c r="W259" s="10">
        <v>263698</v>
      </c>
      <c r="X259" s="10">
        <v>128795</v>
      </c>
      <c r="Y259" s="10">
        <v>179765.25</v>
      </c>
      <c r="Z259" s="9" t="s">
        <v>413</v>
      </c>
      <c r="AA259" s="8">
        <v>178303.75851749998</v>
      </c>
      <c r="AB259" s="8">
        <v>10198</v>
      </c>
      <c r="AC259" s="8">
        <v>168105.75851749998</v>
      </c>
      <c r="AD259" s="8">
        <v>0</v>
      </c>
      <c r="AE259" s="8">
        <v>178303.75851749998</v>
      </c>
      <c r="AF259" s="8">
        <v>0</v>
      </c>
      <c r="AG259" s="1" t="s">
        <v>122</v>
      </c>
      <c r="AH259" s="1" t="s">
        <v>68</v>
      </c>
      <c r="AI259" s="1">
        <v>4</v>
      </c>
      <c r="AJ259" s="3">
        <v>45746</v>
      </c>
      <c r="AK259" s="3">
        <v>45742</v>
      </c>
      <c r="AL259" s="3">
        <v>45736</v>
      </c>
      <c r="AM259" s="3">
        <v>45743</v>
      </c>
      <c r="AN259" s="3">
        <v>45744</v>
      </c>
      <c r="AO259" s="3">
        <v>45744</v>
      </c>
      <c r="AP259" s="3">
        <v>45741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416</v>
      </c>
      <c r="BD259" s="56">
        <v>17961.539945066485</v>
      </c>
    </row>
    <row r="260" spans="1:56" ht="28.5" customHeight="1" x14ac:dyDescent="0.45">
      <c r="A260" s="3">
        <v>45720</v>
      </c>
      <c r="B260" s="14" t="s">
        <v>507</v>
      </c>
      <c r="C260" s="9" t="s">
        <v>493</v>
      </c>
      <c r="D260" s="13" t="s">
        <v>494</v>
      </c>
      <c r="E260" s="9">
        <v>22</v>
      </c>
      <c r="F260" s="9">
        <v>34</v>
      </c>
      <c r="G260" s="9" t="s">
        <v>60</v>
      </c>
      <c r="H260" s="9" t="s">
        <v>66</v>
      </c>
      <c r="I260" s="9">
        <v>115</v>
      </c>
      <c r="J260" s="9" t="s">
        <v>78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372</v>
      </c>
      <c r="T260" s="12">
        <v>45800</v>
      </c>
      <c r="U260" s="11">
        <v>3700000</v>
      </c>
      <c r="V260" s="10">
        <v>0</v>
      </c>
      <c r="W260" s="10">
        <v>3700000</v>
      </c>
      <c r="X260" s="10">
        <v>0</v>
      </c>
      <c r="Y260" s="10">
        <v>3885000</v>
      </c>
      <c r="Z260" s="9" t="s">
        <v>413</v>
      </c>
      <c r="AA260" s="8">
        <v>3669919.0000000005</v>
      </c>
      <c r="AB260" s="8">
        <v>0</v>
      </c>
      <c r="AC260" s="8">
        <v>3669919.0000000005</v>
      </c>
      <c r="AD260" s="8">
        <v>0</v>
      </c>
      <c r="AE260" s="8">
        <v>3669919.0000000005</v>
      </c>
      <c r="AF260" s="8">
        <v>0</v>
      </c>
      <c r="AG260" s="1" t="s">
        <v>124</v>
      </c>
      <c r="AH260" s="1" t="s">
        <v>68</v>
      </c>
      <c r="AI260" s="1">
        <v>4</v>
      </c>
      <c r="AJ260" s="3">
        <v>45800</v>
      </c>
      <c r="AK260" s="3">
        <v>45796</v>
      </c>
      <c r="AL260" s="3">
        <v>45790</v>
      </c>
      <c r="AM260" s="3">
        <v>45797</v>
      </c>
      <c r="AN260" s="3">
        <v>45798</v>
      </c>
      <c r="AO260" s="3">
        <v>45798</v>
      </c>
      <c r="AP260" s="3">
        <v>45795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416</v>
      </c>
      <c r="BD260" s="56">
        <v>392118.61208666681</v>
      </c>
    </row>
    <row r="261" spans="1:56" ht="28.5" customHeight="1" x14ac:dyDescent="0.45">
      <c r="A261" s="3">
        <v>0</v>
      </c>
      <c r="B261" s="14">
        <v>0</v>
      </c>
      <c r="C261" s="9">
        <v>0</v>
      </c>
      <c r="D261" s="13">
        <v>0</v>
      </c>
      <c r="E261" s="9">
        <v>21.6</v>
      </c>
      <c r="F261" s="9">
        <v>34</v>
      </c>
      <c r="G261" s="9">
        <v>0</v>
      </c>
      <c r="H261" s="9">
        <v>0</v>
      </c>
      <c r="I261" s="9">
        <v>97</v>
      </c>
      <c r="J261" s="9" t="s">
        <v>57</v>
      </c>
      <c r="K261" s="9">
        <v>5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 t="s">
        <v>413</v>
      </c>
      <c r="AA261" s="8">
        <v>3848222.7585175005</v>
      </c>
      <c r="AB261" s="8">
        <v>10198</v>
      </c>
      <c r="AC261" s="8">
        <v>3838024.7585175005</v>
      </c>
      <c r="AD261" s="8">
        <v>0</v>
      </c>
      <c r="AE261" s="8">
        <v>3848222.7585175005</v>
      </c>
      <c r="AF261" s="8" t="s">
        <v>58</v>
      </c>
      <c r="AG261" s="1" t="s">
        <v>124</v>
      </c>
      <c r="AH261" s="1">
        <v>0</v>
      </c>
      <c r="AI261" s="1" t="s">
        <v>15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416</v>
      </c>
      <c r="BD261" s="56">
        <v>0</v>
      </c>
    </row>
    <row r="262" spans="1:56" ht="28.5" customHeight="1" x14ac:dyDescent="0.45">
      <c r="A262" s="3">
        <v>45706</v>
      </c>
      <c r="B262" s="14" t="s">
        <v>437</v>
      </c>
      <c r="C262" s="9" t="s">
        <v>344</v>
      </c>
      <c r="D262" s="13" t="s">
        <v>345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93</v>
      </c>
      <c r="M262" s="10">
        <v>24</v>
      </c>
      <c r="N262" s="9">
        <v>37</v>
      </c>
      <c r="O262" s="9">
        <v>50</v>
      </c>
      <c r="P262" s="10">
        <v>0</v>
      </c>
      <c r="Q262" s="10">
        <v>0</v>
      </c>
      <c r="R262" s="10">
        <v>0</v>
      </c>
      <c r="S262" s="9" t="s">
        <v>133</v>
      </c>
      <c r="T262" s="12">
        <v>45735</v>
      </c>
      <c r="U262" s="11">
        <v>10000</v>
      </c>
      <c r="V262" s="10">
        <v>10000</v>
      </c>
      <c r="W262" s="10">
        <v>0</v>
      </c>
      <c r="X262" s="10">
        <v>10100</v>
      </c>
      <c r="Y262" s="10">
        <v>0</v>
      </c>
      <c r="Z262" s="9" t="s">
        <v>84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 t="s">
        <v>234</v>
      </c>
      <c r="AG262" s="1" t="s">
        <v>123</v>
      </c>
      <c r="AH262" s="1" t="s">
        <v>72</v>
      </c>
      <c r="AI262" s="1">
        <v>3</v>
      </c>
      <c r="AJ262" s="3">
        <v>45735</v>
      </c>
      <c r="AK262" s="3">
        <v>0</v>
      </c>
      <c r="AL262" s="3">
        <v>45725</v>
      </c>
      <c r="AM262" s="3">
        <v>45732</v>
      </c>
      <c r="AN262" s="3">
        <v>45733</v>
      </c>
      <c r="AO262" s="3">
        <v>45733</v>
      </c>
      <c r="AP262" s="3">
        <v>45730</v>
      </c>
      <c r="AQ262" s="3">
        <v>45734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 t="s">
        <v>438</v>
      </c>
      <c r="AZ262" s="2">
        <v>0</v>
      </c>
      <c r="BA262" s="2">
        <v>0</v>
      </c>
      <c r="BB262" s="2">
        <v>0</v>
      </c>
      <c r="BC262" s="1" t="s">
        <v>105</v>
      </c>
      <c r="BD262" s="56">
        <v>0</v>
      </c>
    </row>
    <row r="263" spans="1:56" ht="28.5" customHeight="1" x14ac:dyDescent="0.45">
      <c r="A263" s="3">
        <v>45706</v>
      </c>
      <c r="B263" s="14" t="s">
        <v>437</v>
      </c>
      <c r="C263" s="9" t="s">
        <v>344</v>
      </c>
      <c r="D263" s="13" t="s">
        <v>346</v>
      </c>
      <c r="E263" s="9">
        <v>23</v>
      </c>
      <c r="F263" s="9">
        <v>34</v>
      </c>
      <c r="G263" s="9" t="s">
        <v>60</v>
      </c>
      <c r="H263" s="9">
        <v>0</v>
      </c>
      <c r="I263" s="9">
        <v>68</v>
      </c>
      <c r="J263" s="9" t="s">
        <v>57</v>
      </c>
      <c r="K263" s="9">
        <v>5</v>
      </c>
      <c r="L263" s="9" t="s">
        <v>93</v>
      </c>
      <c r="M263" s="10">
        <v>24</v>
      </c>
      <c r="N263" s="9">
        <v>37</v>
      </c>
      <c r="O263" s="9">
        <v>50</v>
      </c>
      <c r="P263" s="10">
        <v>273.84719423999996</v>
      </c>
      <c r="Q263" s="10">
        <v>0</v>
      </c>
      <c r="R263" s="10">
        <v>273.84719423999996</v>
      </c>
      <c r="S263" s="9" t="s">
        <v>133</v>
      </c>
      <c r="T263" s="12">
        <v>45735</v>
      </c>
      <c r="U263" s="11">
        <v>10000</v>
      </c>
      <c r="V263" s="10">
        <v>0</v>
      </c>
      <c r="W263" s="10">
        <v>10000</v>
      </c>
      <c r="X263" s="10">
        <v>10100</v>
      </c>
      <c r="Y263" s="10">
        <v>0</v>
      </c>
      <c r="Z263" s="9" t="s">
        <v>84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 t="s">
        <v>234</v>
      </c>
      <c r="AG263" s="1" t="s">
        <v>123</v>
      </c>
      <c r="AH263" s="1" t="s">
        <v>72</v>
      </c>
      <c r="AI263" s="1">
        <v>3</v>
      </c>
      <c r="AJ263" s="3">
        <v>45735</v>
      </c>
      <c r="AK263" s="3">
        <v>0</v>
      </c>
      <c r="AL263" s="3">
        <v>45725</v>
      </c>
      <c r="AM263" s="3">
        <v>45732</v>
      </c>
      <c r="AN263" s="3">
        <v>45733</v>
      </c>
      <c r="AO263" s="3">
        <v>45733</v>
      </c>
      <c r="AP263" s="3">
        <v>45730</v>
      </c>
      <c r="AQ263" s="3">
        <v>45734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 t="s">
        <v>438</v>
      </c>
      <c r="AZ263" s="2">
        <v>0</v>
      </c>
      <c r="BA263" s="2">
        <v>0</v>
      </c>
      <c r="BB263" s="2">
        <v>0</v>
      </c>
      <c r="BC263" s="1" t="s">
        <v>105</v>
      </c>
      <c r="BD263" s="56">
        <v>0</v>
      </c>
    </row>
    <row r="264" spans="1:56" ht="28.5" customHeight="1" x14ac:dyDescent="0.45">
      <c r="A264" s="3">
        <v>45706</v>
      </c>
      <c r="B264" s="14" t="s">
        <v>439</v>
      </c>
      <c r="C264" s="9" t="s">
        <v>344</v>
      </c>
      <c r="D264" s="13" t="s">
        <v>343</v>
      </c>
      <c r="E264" s="9">
        <v>23</v>
      </c>
      <c r="F264" s="9">
        <v>34</v>
      </c>
      <c r="G264" s="9" t="s">
        <v>60</v>
      </c>
      <c r="H264" s="9" t="s">
        <v>66</v>
      </c>
      <c r="I264" s="9">
        <v>92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133</v>
      </c>
      <c r="T264" s="12">
        <v>45735</v>
      </c>
      <c r="U264" s="11">
        <v>5000</v>
      </c>
      <c r="V264" s="10">
        <v>2000</v>
      </c>
      <c r="W264" s="10">
        <v>3000</v>
      </c>
      <c r="X264" s="10">
        <v>5929</v>
      </c>
      <c r="Y264" s="10">
        <v>0</v>
      </c>
      <c r="Z264" s="9" t="s">
        <v>84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 t="s">
        <v>234</v>
      </c>
      <c r="AG264" s="1" t="s">
        <v>123</v>
      </c>
      <c r="AH264" s="1" t="s">
        <v>68</v>
      </c>
      <c r="AI264" s="1">
        <v>4</v>
      </c>
      <c r="AJ264" s="3">
        <v>45735</v>
      </c>
      <c r="AK264" s="3">
        <v>45731</v>
      </c>
      <c r="AL264" s="3">
        <v>45725</v>
      </c>
      <c r="AM264" s="3">
        <v>45732</v>
      </c>
      <c r="AN264" s="3">
        <v>45733</v>
      </c>
      <c r="AO264" s="3">
        <v>45733</v>
      </c>
      <c r="AP264" s="3">
        <v>45730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 t="s">
        <v>438</v>
      </c>
      <c r="AZ264" s="2">
        <v>0</v>
      </c>
      <c r="BA264" s="2">
        <v>0</v>
      </c>
      <c r="BB264" s="2">
        <v>0</v>
      </c>
      <c r="BC264" s="1" t="s">
        <v>105</v>
      </c>
      <c r="BD264" s="56">
        <v>0</v>
      </c>
    </row>
    <row r="265" spans="1:56" ht="28.5" customHeight="1" x14ac:dyDescent="0.45">
      <c r="A265" s="3">
        <v>45706</v>
      </c>
      <c r="B265" s="14" t="s">
        <v>523</v>
      </c>
      <c r="C265" s="9" t="s">
        <v>280</v>
      </c>
      <c r="D265" s="13" t="s">
        <v>281</v>
      </c>
      <c r="E265" s="9">
        <v>23</v>
      </c>
      <c r="F265" s="9">
        <v>38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45747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84</v>
      </c>
      <c r="AA265" s="8">
        <v>5518.15</v>
      </c>
      <c r="AB265" s="8">
        <v>5518.15</v>
      </c>
      <c r="AC265" s="8">
        <v>0</v>
      </c>
      <c r="AD265" s="8">
        <v>5518.15</v>
      </c>
      <c r="AE265" s="8">
        <v>0</v>
      </c>
      <c r="AF265" s="8" t="s">
        <v>234</v>
      </c>
      <c r="AG265" s="1" t="s">
        <v>123</v>
      </c>
      <c r="AH265" s="1" t="s">
        <v>68</v>
      </c>
      <c r="AI265" s="1">
        <v>4</v>
      </c>
      <c r="AJ265" s="3">
        <v>45747</v>
      </c>
      <c r="AK265" s="3">
        <v>45743</v>
      </c>
      <c r="AL265" s="3">
        <v>45737</v>
      </c>
      <c r="AM265" s="3">
        <v>45744</v>
      </c>
      <c r="AN265" s="3">
        <v>45745</v>
      </c>
      <c r="AO265" s="3">
        <v>45745</v>
      </c>
      <c r="AP265" s="3">
        <v>45742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 t="s">
        <v>438</v>
      </c>
      <c r="AZ265" s="2">
        <v>0</v>
      </c>
      <c r="BA265" s="2">
        <v>0</v>
      </c>
      <c r="BB265" s="2">
        <v>0</v>
      </c>
      <c r="BC265" s="1" t="s">
        <v>105</v>
      </c>
      <c r="BD265" s="56">
        <v>0</v>
      </c>
    </row>
    <row r="266" spans="1:56" ht="28.5" customHeight="1" x14ac:dyDescent="0.45">
      <c r="A266" s="3">
        <v>45723</v>
      </c>
      <c r="B266" s="14" t="s">
        <v>536</v>
      </c>
      <c r="C266" s="9" t="s">
        <v>280</v>
      </c>
      <c r="D266" s="13" t="s">
        <v>272</v>
      </c>
      <c r="E266" s="9">
        <v>23</v>
      </c>
      <c r="F266" s="9">
        <v>38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45747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84</v>
      </c>
      <c r="AA266" s="8">
        <v>5518.15</v>
      </c>
      <c r="AB266" s="8">
        <v>5518.15</v>
      </c>
      <c r="AC266" s="8">
        <v>0</v>
      </c>
      <c r="AD266" s="8">
        <v>0</v>
      </c>
      <c r="AE266" s="8">
        <v>5518.15</v>
      </c>
      <c r="AF266" s="8" t="s">
        <v>234</v>
      </c>
      <c r="AG266" s="1" t="s">
        <v>61</v>
      </c>
      <c r="AH266" s="1" t="s">
        <v>68</v>
      </c>
      <c r="AI266" s="1">
        <v>4</v>
      </c>
      <c r="AJ266" s="3">
        <v>45747</v>
      </c>
      <c r="AK266" s="3">
        <v>45743</v>
      </c>
      <c r="AL266" s="3">
        <v>45737</v>
      </c>
      <c r="AM266" s="3">
        <v>45744</v>
      </c>
      <c r="AN266" s="3">
        <v>45745</v>
      </c>
      <c r="AO266" s="3">
        <v>45745</v>
      </c>
      <c r="AP266" s="3">
        <v>45742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105</v>
      </c>
      <c r="BD266" s="56">
        <v>0</v>
      </c>
    </row>
    <row r="267" spans="1:56" ht="28.5" customHeight="1" x14ac:dyDescent="0.45">
      <c r="A267" s="3">
        <v>45727</v>
      </c>
      <c r="B267" s="14" t="s">
        <v>604</v>
      </c>
      <c r="C267" s="9" t="s">
        <v>557</v>
      </c>
      <c r="D267" s="13" t="s">
        <v>558</v>
      </c>
      <c r="E267" s="9">
        <v>23</v>
      </c>
      <c r="F267" s="9">
        <v>34</v>
      </c>
      <c r="G267" s="9" t="s">
        <v>60</v>
      </c>
      <c r="H267" s="9" t="s">
        <v>60</v>
      </c>
      <c r="I267" s="9">
        <v>68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45735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84</v>
      </c>
      <c r="AA267" s="8">
        <v>9918.7000000000007</v>
      </c>
      <c r="AB267" s="8">
        <v>7121</v>
      </c>
      <c r="AC267" s="8">
        <v>2797.7000000000007</v>
      </c>
      <c r="AD267" s="8">
        <v>0</v>
      </c>
      <c r="AE267" s="8">
        <v>0</v>
      </c>
      <c r="AF267" s="8">
        <v>0</v>
      </c>
      <c r="AG267" s="1" t="s">
        <v>61</v>
      </c>
      <c r="AH267" s="1" t="s">
        <v>74</v>
      </c>
      <c r="AI267" s="1">
        <v>2</v>
      </c>
      <c r="AJ267" s="3">
        <v>45735</v>
      </c>
      <c r="AK267" s="3">
        <v>0</v>
      </c>
      <c r="AL267" s="3">
        <v>45726</v>
      </c>
      <c r="AM267" s="3">
        <v>45733</v>
      </c>
      <c r="AN267" s="3">
        <v>45734</v>
      </c>
      <c r="AO267" s="3">
        <v>45734</v>
      </c>
      <c r="AP267" s="3">
        <v>45730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105</v>
      </c>
      <c r="BD267" s="56">
        <v>209.12807500000002</v>
      </c>
    </row>
    <row r="268" spans="1:56" ht="28.5" customHeight="1" x14ac:dyDescent="0.45">
      <c r="A268" s="3">
        <v>45729</v>
      </c>
      <c r="B268" s="14" t="s">
        <v>138</v>
      </c>
      <c r="C268" s="9" t="s">
        <v>264</v>
      </c>
      <c r="D268" s="13" t="s">
        <v>572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45736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84</v>
      </c>
      <c r="AA268" s="8">
        <v>4959.3500000000004</v>
      </c>
      <c r="AB268" s="8">
        <v>0</v>
      </c>
      <c r="AC268" s="8">
        <v>4959.3500000000004</v>
      </c>
      <c r="AD268" s="8">
        <v>0</v>
      </c>
      <c r="AE268" s="8">
        <v>0</v>
      </c>
      <c r="AF268" s="8">
        <v>0</v>
      </c>
      <c r="AG268" s="1" t="s">
        <v>61</v>
      </c>
      <c r="AH268" s="1" t="s">
        <v>74</v>
      </c>
      <c r="AI268" s="1">
        <v>2</v>
      </c>
      <c r="AJ268" s="3">
        <v>45736</v>
      </c>
      <c r="AK268" s="3">
        <v>0</v>
      </c>
      <c r="AL268" s="3">
        <v>45727</v>
      </c>
      <c r="AM268" s="3">
        <v>45734</v>
      </c>
      <c r="AN268" s="3">
        <v>45735</v>
      </c>
      <c r="AO268" s="3">
        <v>45735</v>
      </c>
      <c r="AP268" s="3">
        <v>45731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105</v>
      </c>
      <c r="BD268" s="56">
        <v>370.71141249999999</v>
      </c>
    </row>
    <row r="269" spans="1:56" ht="28.5" customHeight="1" x14ac:dyDescent="0.45">
      <c r="A269" s="3" t="s">
        <v>146</v>
      </c>
      <c r="B269" s="14" t="s">
        <v>146</v>
      </c>
      <c r="C269" s="9" t="s">
        <v>320</v>
      </c>
      <c r="D269" s="13" t="s">
        <v>61</v>
      </c>
      <c r="E269" s="9">
        <v>23</v>
      </c>
      <c r="F269" s="9">
        <v>34</v>
      </c>
      <c r="G269" s="9" t="s">
        <v>60</v>
      </c>
      <c r="H269" s="9">
        <v>0</v>
      </c>
      <c r="I269" s="9">
        <v>68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45777</v>
      </c>
      <c r="U269" s="11">
        <v>70000</v>
      </c>
      <c r="V269" s="10">
        <v>0</v>
      </c>
      <c r="W269" s="10">
        <v>70000</v>
      </c>
      <c r="X269" s="10">
        <v>0</v>
      </c>
      <c r="Y269" s="10">
        <v>73500</v>
      </c>
      <c r="Z269" s="9" t="s">
        <v>84</v>
      </c>
      <c r="AA269" s="8">
        <v>69430.899999999994</v>
      </c>
      <c r="AB269" s="8">
        <v>0</v>
      </c>
      <c r="AC269" s="8">
        <v>69430.899999999994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74</v>
      </c>
      <c r="AI269" s="1">
        <v>2</v>
      </c>
      <c r="AJ269" s="3">
        <v>45777</v>
      </c>
      <c r="AK269" s="3">
        <v>0</v>
      </c>
      <c r="AL269" s="3">
        <v>45768</v>
      </c>
      <c r="AM269" s="3">
        <v>45775</v>
      </c>
      <c r="AN269" s="3">
        <v>45776</v>
      </c>
      <c r="AO269" s="3">
        <v>45776</v>
      </c>
      <c r="AP269" s="3">
        <v>45772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105</v>
      </c>
      <c r="BD269" s="56">
        <v>5189.9597749999984</v>
      </c>
    </row>
    <row r="270" spans="1:56" ht="28.5" customHeight="1" x14ac:dyDescent="0.45">
      <c r="A270" s="3" t="s">
        <v>146</v>
      </c>
      <c r="B270" s="14" t="s">
        <v>146</v>
      </c>
      <c r="C270" s="9" t="s">
        <v>344</v>
      </c>
      <c r="D270" s="13" t="s">
        <v>61</v>
      </c>
      <c r="E270" s="9">
        <v>23</v>
      </c>
      <c r="F270" s="9">
        <v>34</v>
      </c>
      <c r="G270" s="9" t="s">
        <v>60</v>
      </c>
      <c r="H270" s="9" t="s">
        <v>66</v>
      </c>
      <c r="I270" s="9">
        <v>92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133</v>
      </c>
      <c r="T270" s="12">
        <v>45777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84</v>
      </c>
      <c r="AA270" s="8">
        <v>9918.7000000000007</v>
      </c>
      <c r="AB270" s="8">
        <v>0</v>
      </c>
      <c r="AC270" s="8">
        <v>9918.7000000000007</v>
      </c>
      <c r="AD270" s="8">
        <v>0</v>
      </c>
      <c r="AE270" s="8">
        <v>9918.7000000000007</v>
      </c>
      <c r="AF270" s="8">
        <v>0</v>
      </c>
      <c r="AG270" s="1" t="s">
        <v>122</v>
      </c>
      <c r="AH270" s="1" t="s">
        <v>68</v>
      </c>
      <c r="AI270" s="1">
        <v>4</v>
      </c>
      <c r="AJ270" s="3">
        <v>45777</v>
      </c>
      <c r="AK270" s="3">
        <v>45773</v>
      </c>
      <c r="AL270" s="3">
        <v>45767</v>
      </c>
      <c r="AM270" s="3">
        <v>45774</v>
      </c>
      <c r="AN270" s="3">
        <v>45775</v>
      </c>
      <c r="AO270" s="3">
        <v>45775</v>
      </c>
      <c r="AP270" s="3">
        <v>45772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105</v>
      </c>
      <c r="BD270" s="56">
        <v>741.42282499999999</v>
      </c>
    </row>
    <row r="271" spans="1:56" ht="28.5" customHeight="1" x14ac:dyDescent="0.45">
      <c r="A271" s="3" t="s">
        <v>146</v>
      </c>
      <c r="B271" s="14" t="s">
        <v>146</v>
      </c>
      <c r="C271" s="9" t="s">
        <v>194</v>
      </c>
      <c r="D271" s="13" t="s">
        <v>61</v>
      </c>
      <c r="E271" s="9">
        <v>23</v>
      </c>
      <c r="F271" s="9">
        <v>34</v>
      </c>
      <c r="G271" s="9" t="s">
        <v>60</v>
      </c>
      <c r="H271" s="9">
        <v>0</v>
      </c>
      <c r="I271" s="9">
        <v>68</v>
      </c>
      <c r="J271" s="9" t="s">
        <v>57</v>
      </c>
      <c r="K271" s="9">
        <v>5</v>
      </c>
      <c r="L271" s="9" t="s">
        <v>93</v>
      </c>
      <c r="M271" s="10">
        <v>24</v>
      </c>
      <c r="N271" s="9">
        <v>37</v>
      </c>
      <c r="O271" s="9">
        <v>50</v>
      </c>
      <c r="P271" s="10">
        <v>273.84719423999996</v>
      </c>
      <c r="Q271" s="10">
        <v>0</v>
      </c>
      <c r="R271" s="10">
        <v>273.84719423999996</v>
      </c>
      <c r="S271" s="9" t="s">
        <v>133</v>
      </c>
      <c r="T271" s="12">
        <v>45777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84</v>
      </c>
      <c r="AA271" s="8">
        <v>9918.7000000000007</v>
      </c>
      <c r="AB271" s="8">
        <v>0</v>
      </c>
      <c r="AC271" s="8">
        <v>9918.7000000000007</v>
      </c>
      <c r="AD271" s="8">
        <v>0</v>
      </c>
      <c r="AE271" s="8">
        <v>0</v>
      </c>
      <c r="AF271" s="8">
        <v>0</v>
      </c>
      <c r="AG271" s="1" t="s">
        <v>123</v>
      </c>
      <c r="AH271" s="1" t="s">
        <v>72</v>
      </c>
      <c r="AI271" s="1">
        <v>3</v>
      </c>
      <c r="AJ271" s="3">
        <v>45777</v>
      </c>
      <c r="AK271" s="3">
        <v>0</v>
      </c>
      <c r="AL271" s="3">
        <v>45767</v>
      </c>
      <c r="AM271" s="3">
        <v>45774</v>
      </c>
      <c r="AN271" s="3">
        <v>45775</v>
      </c>
      <c r="AO271" s="3">
        <v>45775</v>
      </c>
      <c r="AP271" s="3">
        <v>45772</v>
      </c>
      <c r="AQ271" s="3">
        <v>45776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105</v>
      </c>
      <c r="BD271" s="56">
        <v>741.42282499999999</v>
      </c>
    </row>
    <row r="272" spans="1:56" ht="28.5" customHeight="1" x14ac:dyDescent="0.45">
      <c r="A272" s="3" t="s">
        <v>146</v>
      </c>
      <c r="B272" s="14" t="s">
        <v>146</v>
      </c>
      <c r="C272" s="9" t="s">
        <v>280</v>
      </c>
      <c r="D272" s="13" t="s">
        <v>61</v>
      </c>
      <c r="E272" s="9">
        <v>23</v>
      </c>
      <c r="F272" s="9">
        <v>34</v>
      </c>
      <c r="G272" s="9" t="s">
        <v>60</v>
      </c>
      <c r="H272" s="9" t="s">
        <v>66</v>
      </c>
      <c r="I272" s="9">
        <v>92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45777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84</v>
      </c>
      <c r="AA272" s="8">
        <v>9918.7000000000007</v>
      </c>
      <c r="AB272" s="8">
        <v>0</v>
      </c>
      <c r="AC272" s="8">
        <v>9918.7000000000007</v>
      </c>
      <c r="AD272" s="8">
        <v>0</v>
      </c>
      <c r="AE272" s="8">
        <v>9918.7000000000007</v>
      </c>
      <c r="AF272" s="8">
        <v>0</v>
      </c>
      <c r="AG272" s="1" t="s">
        <v>122</v>
      </c>
      <c r="AH272" s="1" t="s">
        <v>68</v>
      </c>
      <c r="AI272" s="1">
        <v>4</v>
      </c>
      <c r="AJ272" s="3">
        <v>45777</v>
      </c>
      <c r="AK272" s="3">
        <v>45773</v>
      </c>
      <c r="AL272" s="3">
        <v>45767</v>
      </c>
      <c r="AM272" s="3">
        <v>45774</v>
      </c>
      <c r="AN272" s="3">
        <v>45775</v>
      </c>
      <c r="AO272" s="3">
        <v>45775</v>
      </c>
      <c r="AP272" s="3">
        <v>45772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105</v>
      </c>
      <c r="BD272" s="56">
        <v>741.42282499999999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84</v>
      </c>
      <c r="AA273" s="8">
        <v>125101.34999999999</v>
      </c>
      <c r="AB273" s="8">
        <v>18157.3</v>
      </c>
      <c r="AC273" s="8">
        <v>106944.04999999999</v>
      </c>
      <c r="AD273" s="8">
        <v>5518.15</v>
      </c>
      <c r="AE273" s="8">
        <v>25355.550000000003</v>
      </c>
      <c r="AF273" s="8" t="s">
        <v>58</v>
      </c>
      <c r="AG273" s="1" t="s">
        <v>123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105</v>
      </c>
      <c r="BD273" s="56">
        <v>0</v>
      </c>
    </row>
    <row r="274" spans="1:56" ht="28.5" customHeight="1" x14ac:dyDescent="0.45">
      <c r="A274" s="3">
        <v>45729</v>
      </c>
      <c r="B274" s="14" t="s">
        <v>138</v>
      </c>
      <c r="C274" s="9" t="s">
        <v>264</v>
      </c>
      <c r="D274" s="13" t="s">
        <v>573</v>
      </c>
      <c r="E274" s="9">
        <v>23</v>
      </c>
      <c r="F274" s="9">
        <v>34</v>
      </c>
      <c r="G274" s="9" t="s">
        <v>199</v>
      </c>
      <c r="H274" s="9">
        <v>0</v>
      </c>
      <c r="I274" s="9">
        <v>68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45736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201</v>
      </c>
      <c r="AA274" s="8">
        <v>4959.3500000000004</v>
      </c>
      <c r="AB274" s="8">
        <v>4959.3500000000004</v>
      </c>
      <c r="AC274" s="8">
        <v>0</v>
      </c>
      <c r="AD274" s="8">
        <v>0</v>
      </c>
      <c r="AE274" s="8">
        <v>0</v>
      </c>
      <c r="AF274" s="8">
        <v>0</v>
      </c>
      <c r="AG274" s="1" t="s">
        <v>123</v>
      </c>
      <c r="AH274" s="1" t="s">
        <v>74</v>
      </c>
      <c r="AI274" s="1">
        <v>2</v>
      </c>
      <c r="AJ274" s="3">
        <v>45736</v>
      </c>
      <c r="AK274" s="3">
        <v>0</v>
      </c>
      <c r="AL274" s="3">
        <v>45727</v>
      </c>
      <c r="AM274" s="3">
        <v>45734</v>
      </c>
      <c r="AN274" s="3">
        <v>45735</v>
      </c>
      <c r="AO274" s="3">
        <v>45735</v>
      </c>
      <c r="AP274" s="3">
        <v>45731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200</v>
      </c>
      <c r="BD274" s="56">
        <v>0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23</v>
      </c>
      <c r="F275" s="9">
        <v>34</v>
      </c>
      <c r="G275" s="9" t="s">
        <v>199</v>
      </c>
      <c r="H275" s="9">
        <v>0</v>
      </c>
      <c r="I275" s="9">
        <v>68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201</v>
      </c>
      <c r="AA275" s="8">
        <v>4959.3500000000004</v>
      </c>
      <c r="AB275" s="8">
        <v>4959.3500000000004</v>
      </c>
      <c r="AC275" s="8">
        <v>0</v>
      </c>
      <c r="AD275" s="8">
        <v>0</v>
      </c>
      <c r="AE275" s="8">
        <v>0</v>
      </c>
      <c r="AF275" s="8">
        <v>0</v>
      </c>
      <c r="AG275" s="1" t="s">
        <v>123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200</v>
      </c>
      <c r="BD275" s="56">
        <v>0</v>
      </c>
    </row>
    <row r="276" spans="1:56" ht="28.5" customHeight="1" x14ac:dyDescent="0.45">
      <c r="A276" s="3">
        <v>45729</v>
      </c>
      <c r="B276" s="14" t="s">
        <v>138</v>
      </c>
      <c r="C276" s="9" t="s">
        <v>264</v>
      </c>
      <c r="D276" s="13" t="s">
        <v>193</v>
      </c>
      <c r="E276" s="9">
        <v>23</v>
      </c>
      <c r="F276" s="9">
        <v>34</v>
      </c>
      <c r="G276" s="9" t="s">
        <v>574</v>
      </c>
      <c r="H276" s="9">
        <v>0</v>
      </c>
      <c r="I276" s="9">
        <v>68</v>
      </c>
      <c r="J276" s="9" t="s">
        <v>57</v>
      </c>
      <c r="K276" s="9">
        <v>5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45747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575</v>
      </c>
      <c r="AA276" s="8">
        <v>4959.3500000000004</v>
      </c>
      <c r="AB276" s="8">
        <v>2482</v>
      </c>
      <c r="AC276" s="8">
        <v>2477.3500000000004</v>
      </c>
      <c r="AD276" s="8">
        <v>0</v>
      </c>
      <c r="AE276" s="8">
        <v>0</v>
      </c>
      <c r="AF276" s="8">
        <v>0</v>
      </c>
      <c r="AG276" s="1" t="s">
        <v>122</v>
      </c>
      <c r="AH276" s="1" t="s">
        <v>74</v>
      </c>
      <c r="AI276" s="1">
        <v>2</v>
      </c>
      <c r="AJ276" s="3">
        <v>45747</v>
      </c>
      <c r="AK276" s="3">
        <v>0</v>
      </c>
      <c r="AL276" s="3">
        <v>45738</v>
      </c>
      <c r="AM276" s="3">
        <v>45745</v>
      </c>
      <c r="AN276" s="3">
        <v>45746</v>
      </c>
      <c r="AO276" s="3">
        <v>45746</v>
      </c>
      <c r="AP276" s="3">
        <v>45742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200</v>
      </c>
      <c r="BD276" s="56">
        <v>199.91663977777779</v>
      </c>
    </row>
    <row r="277" spans="1:56" ht="28.5" customHeight="1" x14ac:dyDescent="0.45">
      <c r="A277" s="3">
        <v>45729</v>
      </c>
      <c r="B277" s="14" t="s">
        <v>138</v>
      </c>
      <c r="C277" s="9" t="s">
        <v>264</v>
      </c>
      <c r="D277" s="13" t="s">
        <v>576</v>
      </c>
      <c r="E277" s="9">
        <v>23</v>
      </c>
      <c r="F277" s="9">
        <v>34</v>
      </c>
      <c r="G277" s="9" t="s">
        <v>574</v>
      </c>
      <c r="H277" s="9">
        <v>0</v>
      </c>
      <c r="I277" s="9">
        <v>68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45747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575</v>
      </c>
      <c r="AA277" s="8">
        <v>4959.3500000000004</v>
      </c>
      <c r="AB277" s="8">
        <v>0</v>
      </c>
      <c r="AC277" s="8">
        <v>4959.3500000000004</v>
      </c>
      <c r="AD277" s="8">
        <v>0</v>
      </c>
      <c r="AE277" s="8">
        <v>0</v>
      </c>
      <c r="AF277" s="8">
        <v>0</v>
      </c>
      <c r="AG277" s="1" t="s">
        <v>122</v>
      </c>
      <c r="AH277" s="1" t="s">
        <v>74</v>
      </c>
      <c r="AI277" s="1">
        <v>2</v>
      </c>
      <c r="AJ277" s="3">
        <v>45747</v>
      </c>
      <c r="AK277" s="3">
        <v>0</v>
      </c>
      <c r="AL277" s="3">
        <v>45738</v>
      </c>
      <c r="AM277" s="3">
        <v>45745</v>
      </c>
      <c r="AN277" s="3">
        <v>45746</v>
      </c>
      <c r="AO277" s="3">
        <v>45746</v>
      </c>
      <c r="AP277" s="3">
        <v>45742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200</v>
      </c>
      <c r="BD277" s="56">
        <v>400.2085242222222</v>
      </c>
    </row>
    <row r="278" spans="1:56" ht="28.5" customHeight="1" x14ac:dyDescent="0.45">
      <c r="A278" s="3">
        <v>45729</v>
      </c>
      <c r="B278" s="14" t="s">
        <v>138</v>
      </c>
      <c r="C278" s="9" t="s">
        <v>264</v>
      </c>
      <c r="D278" s="13" t="s">
        <v>577</v>
      </c>
      <c r="E278" s="9">
        <v>23</v>
      </c>
      <c r="F278" s="9">
        <v>34</v>
      </c>
      <c r="G278" s="9" t="s">
        <v>574</v>
      </c>
      <c r="H278" s="9">
        <v>0</v>
      </c>
      <c r="I278" s="9">
        <v>68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45747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575</v>
      </c>
      <c r="AA278" s="8">
        <v>4959.3500000000004</v>
      </c>
      <c r="AB278" s="8">
        <v>0</v>
      </c>
      <c r="AC278" s="8">
        <v>4959.3500000000004</v>
      </c>
      <c r="AD278" s="8">
        <v>0</v>
      </c>
      <c r="AE278" s="8">
        <v>0</v>
      </c>
      <c r="AF278" s="8">
        <v>0</v>
      </c>
      <c r="AG278" s="1" t="s">
        <v>125</v>
      </c>
      <c r="AH278" s="1" t="s">
        <v>74</v>
      </c>
      <c r="AI278" s="1">
        <v>2</v>
      </c>
      <c r="AJ278" s="3">
        <v>45747</v>
      </c>
      <c r="AK278" s="3">
        <v>0</v>
      </c>
      <c r="AL278" s="3">
        <v>45738</v>
      </c>
      <c r="AM278" s="3">
        <v>45745</v>
      </c>
      <c r="AN278" s="3">
        <v>45746</v>
      </c>
      <c r="AO278" s="3">
        <v>45746</v>
      </c>
      <c r="AP278" s="3">
        <v>45742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200</v>
      </c>
      <c r="BD278" s="56">
        <v>400.2085242222222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34</v>
      </c>
      <c r="G279" s="9" t="s">
        <v>574</v>
      </c>
      <c r="H279" s="9">
        <v>0</v>
      </c>
      <c r="I279" s="9">
        <v>68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575</v>
      </c>
      <c r="AA279" s="8">
        <v>14878.050000000001</v>
      </c>
      <c r="AB279" s="8">
        <v>2482</v>
      </c>
      <c r="AC279" s="8">
        <v>12396.050000000001</v>
      </c>
      <c r="AD279" s="8">
        <v>0</v>
      </c>
      <c r="AE279" s="8">
        <v>0</v>
      </c>
      <c r="AF279" s="8" t="s">
        <v>58</v>
      </c>
      <c r="AG279" s="1" t="s">
        <v>123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200</v>
      </c>
      <c r="BD279" s="56">
        <v>0</v>
      </c>
    </row>
    <row r="280" spans="1:56" ht="28.5" customHeight="1" x14ac:dyDescent="0.45">
      <c r="A280" s="3">
        <v>45719</v>
      </c>
      <c r="B280" s="14" t="s">
        <v>492</v>
      </c>
      <c r="C280" s="9" t="s">
        <v>115</v>
      </c>
      <c r="D280" s="13" t="s">
        <v>59</v>
      </c>
      <c r="E280" s="9">
        <v>23</v>
      </c>
      <c r="F280" s="9">
        <v>40</v>
      </c>
      <c r="G280" s="9" t="s">
        <v>60</v>
      </c>
      <c r="H280" s="9" t="s">
        <v>66</v>
      </c>
      <c r="I280" s="9">
        <v>125</v>
      </c>
      <c r="J280" s="9" t="s">
        <v>57</v>
      </c>
      <c r="K280" s="9">
        <v>5</v>
      </c>
      <c r="L280" s="9" t="s">
        <v>252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67</v>
      </c>
      <c r="T280" s="12">
        <v>45734</v>
      </c>
      <c r="U280" s="11">
        <v>5000</v>
      </c>
      <c r="V280" s="10">
        <v>0</v>
      </c>
      <c r="W280" s="10">
        <v>5000</v>
      </c>
      <c r="X280" s="10">
        <v>0</v>
      </c>
      <c r="Y280" s="10">
        <v>0</v>
      </c>
      <c r="Z280" s="9" t="s">
        <v>309</v>
      </c>
      <c r="AA280" s="8">
        <v>5797.55</v>
      </c>
      <c r="AB280" s="8">
        <v>2840</v>
      </c>
      <c r="AC280" s="8">
        <v>2957.55</v>
      </c>
      <c r="AD280" s="8">
        <v>0</v>
      </c>
      <c r="AE280" s="8">
        <v>5797.55</v>
      </c>
      <c r="AF280" s="8" t="s">
        <v>315</v>
      </c>
      <c r="AG280" s="1" t="s">
        <v>122</v>
      </c>
      <c r="AH280" s="1" t="s">
        <v>163</v>
      </c>
      <c r="AI280" s="1">
        <v>2</v>
      </c>
      <c r="AJ280" s="3">
        <v>45734</v>
      </c>
      <c r="AK280" s="3">
        <v>45732</v>
      </c>
      <c r="AL280" s="3">
        <v>0</v>
      </c>
      <c r="AM280" s="3">
        <v>0</v>
      </c>
      <c r="AN280" s="3">
        <v>0</v>
      </c>
      <c r="AO280" s="3">
        <v>45733</v>
      </c>
      <c r="AP280" s="3">
        <v>45729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158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108</v>
      </c>
      <c r="BD280" s="56">
        <v>260.75732499999998</v>
      </c>
    </row>
    <row r="281" spans="1:56" ht="28.5" customHeight="1" x14ac:dyDescent="0.45">
      <c r="A281" s="3">
        <v>45729</v>
      </c>
      <c r="B281" s="14" t="s">
        <v>578</v>
      </c>
      <c r="C281" s="9" t="s">
        <v>579</v>
      </c>
      <c r="D281" s="13" t="s">
        <v>580</v>
      </c>
      <c r="E281" s="9">
        <v>23</v>
      </c>
      <c r="F281" s="9">
        <v>34</v>
      </c>
      <c r="G281" s="9" t="s">
        <v>60</v>
      </c>
      <c r="H281" s="9" t="s">
        <v>66</v>
      </c>
      <c r="I281" s="9">
        <v>105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37</v>
      </c>
      <c r="O281" s="9">
        <v>70</v>
      </c>
      <c r="P281" s="10">
        <v>191.69303596799998</v>
      </c>
      <c r="Q281" s="10">
        <v>35</v>
      </c>
      <c r="R281" s="10">
        <v>156.69303596799998</v>
      </c>
      <c r="S281" s="9" t="s">
        <v>71</v>
      </c>
      <c r="T281" s="12">
        <v>45743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309</v>
      </c>
      <c r="AA281" s="8">
        <v>4959.3500000000004</v>
      </c>
      <c r="AB281" s="8">
        <v>0</v>
      </c>
      <c r="AC281" s="8">
        <v>4959.3500000000004</v>
      </c>
      <c r="AD281" s="8">
        <v>0</v>
      </c>
      <c r="AE281" s="8">
        <v>4959.3500000000004</v>
      </c>
      <c r="AF281" s="8" t="s">
        <v>351</v>
      </c>
      <c r="AG281" s="1" t="s">
        <v>122</v>
      </c>
      <c r="AH281" s="1" t="s">
        <v>68</v>
      </c>
      <c r="AI281" s="1">
        <v>4</v>
      </c>
      <c r="AJ281" s="3">
        <v>45743</v>
      </c>
      <c r="AK281" s="3">
        <v>45739</v>
      </c>
      <c r="AL281" s="3">
        <v>45733</v>
      </c>
      <c r="AM281" s="3">
        <v>45740</v>
      </c>
      <c r="AN281" s="3">
        <v>45741</v>
      </c>
      <c r="AO281" s="3">
        <v>45741</v>
      </c>
      <c r="AP281" s="3">
        <v>45738</v>
      </c>
      <c r="AQ281" s="3">
        <v>45742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108</v>
      </c>
      <c r="BD281" s="56">
        <v>437.2493583333333</v>
      </c>
    </row>
    <row r="282" spans="1:56" ht="28.5" customHeight="1" x14ac:dyDescent="0.45">
      <c r="A282" s="3">
        <v>45727</v>
      </c>
      <c r="B282" s="14" t="s">
        <v>581</v>
      </c>
      <c r="C282" s="9" t="s">
        <v>115</v>
      </c>
      <c r="D282" s="13" t="s">
        <v>59</v>
      </c>
      <c r="E282" s="9">
        <v>23</v>
      </c>
      <c r="F282" s="9">
        <v>40</v>
      </c>
      <c r="G282" s="9" t="s">
        <v>60</v>
      </c>
      <c r="H282" s="9" t="s">
        <v>66</v>
      </c>
      <c r="I282" s="9">
        <v>125</v>
      </c>
      <c r="J282" s="9" t="s">
        <v>57</v>
      </c>
      <c r="K282" s="9">
        <v>5</v>
      </c>
      <c r="L282" s="9" t="s">
        <v>252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67</v>
      </c>
      <c r="T282" s="12">
        <v>45741</v>
      </c>
      <c r="U282" s="11">
        <v>10000</v>
      </c>
      <c r="V282" s="10">
        <v>0</v>
      </c>
      <c r="W282" s="10">
        <v>10000</v>
      </c>
      <c r="X282" s="10">
        <v>0</v>
      </c>
      <c r="Y282" s="10">
        <v>0</v>
      </c>
      <c r="Z282" s="9" t="s">
        <v>309</v>
      </c>
      <c r="AA282" s="8">
        <v>11595.1</v>
      </c>
      <c r="AB282" s="8">
        <v>0</v>
      </c>
      <c r="AC282" s="8">
        <v>11595.1</v>
      </c>
      <c r="AD282" s="8">
        <v>0</v>
      </c>
      <c r="AE282" s="8">
        <v>11595.1</v>
      </c>
      <c r="AF282" s="8" t="s">
        <v>315</v>
      </c>
      <c r="AG282" s="1" t="s">
        <v>122</v>
      </c>
      <c r="AH282" s="1" t="s">
        <v>163</v>
      </c>
      <c r="AI282" s="1">
        <v>2</v>
      </c>
      <c r="AJ282" s="3">
        <v>45741</v>
      </c>
      <c r="AK282" s="3">
        <v>45739</v>
      </c>
      <c r="AL282" s="3">
        <v>0</v>
      </c>
      <c r="AM282" s="3">
        <v>0</v>
      </c>
      <c r="AN282" s="3">
        <v>0</v>
      </c>
      <c r="AO282" s="3">
        <v>45740</v>
      </c>
      <c r="AP282" s="3">
        <v>45736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158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108</v>
      </c>
      <c r="BD282" s="56">
        <v>1022.3013166666667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37</v>
      </c>
      <c r="G283" s="9">
        <v>0</v>
      </c>
      <c r="H283" s="9">
        <v>0</v>
      </c>
      <c r="I283" s="9">
        <v>85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309</v>
      </c>
      <c r="AA283" s="8">
        <v>22352</v>
      </c>
      <c r="AB283" s="8">
        <v>2840</v>
      </c>
      <c r="AC283" s="8">
        <v>19512</v>
      </c>
      <c r="AD283" s="8">
        <v>0</v>
      </c>
      <c r="AE283" s="8">
        <v>22352</v>
      </c>
      <c r="AF283" s="8" t="s">
        <v>58</v>
      </c>
      <c r="AG283" s="1" t="s">
        <v>122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310</v>
      </c>
      <c r="BD283" s="56">
        <v>0</v>
      </c>
    </row>
    <row r="284" spans="1:56" ht="28.5" customHeight="1" x14ac:dyDescent="0.45">
      <c r="A284" s="3">
        <v>45601</v>
      </c>
      <c r="B284" s="14" t="s">
        <v>240</v>
      </c>
      <c r="C284" s="9" t="s">
        <v>94</v>
      </c>
      <c r="D284" s="13" t="s">
        <v>157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0</v>
      </c>
      <c r="Q284" s="10">
        <v>0</v>
      </c>
      <c r="R284" s="10">
        <v>0</v>
      </c>
      <c r="S284" s="9" t="s">
        <v>100</v>
      </c>
      <c r="T284" s="12">
        <v>45780</v>
      </c>
      <c r="U284" s="11">
        <v>10000</v>
      </c>
      <c r="V284" s="10">
        <v>10000</v>
      </c>
      <c r="W284" s="10">
        <v>0</v>
      </c>
      <c r="X284" s="10">
        <v>56730</v>
      </c>
      <c r="Y284" s="10">
        <v>0</v>
      </c>
      <c r="Z284" s="9" t="s">
        <v>402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123</v>
      </c>
      <c r="AH284" s="1" t="s">
        <v>72</v>
      </c>
      <c r="AI284" s="1">
        <v>3</v>
      </c>
      <c r="AJ284" s="3">
        <v>45780</v>
      </c>
      <c r="AK284" s="3">
        <v>0</v>
      </c>
      <c r="AL284" s="3">
        <v>45770</v>
      </c>
      <c r="AM284" s="3">
        <v>45777</v>
      </c>
      <c r="AN284" s="3">
        <v>45778</v>
      </c>
      <c r="AO284" s="3">
        <v>45778</v>
      </c>
      <c r="AP284" s="3">
        <v>45775</v>
      </c>
      <c r="AQ284" s="3">
        <v>45779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414</v>
      </c>
      <c r="AZ284" s="2">
        <v>0</v>
      </c>
      <c r="BA284" s="2">
        <v>0</v>
      </c>
      <c r="BB284" s="2">
        <v>0</v>
      </c>
      <c r="BC284" s="1" t="s">
        <v>120</v>
      </c>
      <c r="BD284" s="56">
        <v>0</v>
      </c>
    </row>
    <row r="285" spans="1:56" ht="28.5" customHeight="1" x14ac:dyDescent="0.45">
      <c r="A285" s="3">
        <v>45601</v>
      </c>
      <c r="B285" s="14" t="s">
        <v>240</v>
      </c>
      <c r="C285" s="9" t="s">
        <v>94</v>
      </c>
      <c r="D285" s="13" t="s">
        <v>157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1498.0181652479998</v>
      </c>
      <c r="Q285" s="10">
        <v>1498.0181652479998</v>
      </c>
      <c r="R285" s="10">
        <v>0</v>
      </c>
      <c r="S285" s="9" t="s">
        <v>100</v>
      </c>
      <c r="T285" s="12">
        <v>45780</v>
      </c>
      <c r="U285" s="11">
        <v>46000</v>
      </c>
      <c r="V285" s="10">
        <v>0</v>
      </c>
      <c r="W285" s="10">
        <v>46000</v>
      </c>
      <c r="X285" s="10">
        <v>0</v>
      </c>
      <c r="Y285" s="10">
        <v>48300</v>
      </c>
      <c r="Z285" s="9" t="s">
        <v>402</v>
      </c>
      <c r="AA285" s="8">
        <v>49481.740000000005</v>
      </c>
      <c r="AB285" s="8">
        <v>0</v>
      </c>
      <c r="AC285" s="8">
        <v>49481.740000000005</v>
      </c>
      <c r="AD285" s="8">
        <v>0</v>
      </c>
      <c r="AE285" s="8">
        <v>0</v>
      </c>
      <c r="AF285" s="8" t="s">
        <v>403</v>
      </c>
      <c r="AG285" s="1" t="s">
        <v>123</v>
      </c>
      <c r="AH285" s="1" t="s">
        <v>72</v>
      </c>
      <c r="AI285" s="1">
        <v>3</v>
      </c>
      <c r="AJ285" s="3">
        <v>45780</v>
      </c>
      <c r="AK285" s="3">
        <v>0</v>
      </c>
      <c r="AL285" s="3">
        <v>45770</v>
      </c>
      <c r="AM285" s="3">
        <v>45777</v>
      </c>
      <c r="AN285" s="3">
        <v>45778</v>
      </c>
      <c r="AO285" s="3">
        <v>45778</v>
      </c>
      <c r="AP285" s="3">
        <v>45775</v>
      </c>
      <c r="AQ285" s="3">
        <v>45779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482</v>
      </c>
      <c r="AZ285" s="2">
        <v>0</v>
      </c>
      <c r="BA285" s="2">
        <v>0</v>
      </c>
      <c r="BB285" s="2">
        <v>0</v>
      </c>
      <c r="BC285" s="1" t="s">
        <v>120</v>
      </c>
      <c r="BD285" s="56">
        <v>6338.7895780611125</v>
      </c>
    </row>
    <row r="286" spans="1:56" ht="28.5" customHeight="1" x14ac:dyDescent="0.45">
      <c r="A286" s="3">
        <v>45601</v>
      </c>
      <c r="B286" s="14" t="s">
        <v>240</v>
      </c>
      <c r="C286" s="9" t="s">
        <v>94</v>
      </c>
      <c r="D286" s="13" t="s">
        <v>157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1758.5430635519999</v>
      </c>
      <c r="R286" s="10">
        <v>0</v>
      </c>
      <c r="S286" s="9" t="s">
        <v>100</v>
      </c>
      <c r="T286" s="12">
        <v>45785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402</v>
      </c>
      <c r="AA286" s="8">
        <v>58087.26</v>
      </c>
      <c r="AB286" s="8">
        <v>0</v>
      </c>
      <c r="AC286" s="8">
        <v>58087.26</v>
      </c>
      <c r="AD286" s="8">
        <v>0</v>
      </c>
      <c r="AE286" s="8">
        <v>0</v>
      </c>
      <c r="AF286" s="8" t="s">
        <v>403</v>
      </c>
      <c r="AG286" s="1" t="s">
        <v>123</v>
      </c>
      <c r="AH286" s="1" t="s">
        <v>72</v>
      </c>
      <c r="AI286" s="1">
        <v>3</v>
      </c>
      <c r="AJ286" s="3">
        <v>45785</v>
      </c>
      <c r="AK286" s="3">
        <v>0</v>
      </c>
      <c r="AL286" s="3">
        <v>45775</v>
      </c>
      <c r="AM286" s="3">
        <v>45782</v>
      </c>
      <c r="AN286" s="3">
        <v>45783</v>
      </c>
      <c r="AO286" s="3">
        <v>45783</v>
      </c>
      <c r="AP286" s="3">
        <v>45780</v>
      </c>
      <c r="AQ286" s="3">
        <v>45784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482</v>
      </c>
      <c r="AZ286" s="2">
        <v>0</v>
      </c>
      <c r="BA286" s="2">
        <v>0</v>
      </c>
      <c r="BB286" s="2">
        <v>0</v>
      </c>
      <c r="BC286" s="1" t="s">
        <v>120</v>
      </c>
      <c r="BD286" s="56">
        <v>7441.1877655499993</v>
      </c>
    </row>
    <row r="287" spans="1:56" ht="28.5" customHeight="1" x14ac:dyDescent="0.45">
      <c r="A287" s="3">
        <v>45601</v>
      </c>
      <c r="B287" s="14" t="s">
        <v>240</v>
      </c>
      <c r="C287" s="9" t="s">
        <v>94</v>
      </c>
      <c r="D287" s="13" t="s">
        <v>157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264</v>
      </c>
      <c r="R287" s="10">
        <v>1494.5430635519999</v>
      </c>
      <c r="S287" s="9" t="s">
        <v>100</v>
      </c>
      <c r="T287" s="12">
        <v>45812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402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 t="s">
        <v>403</v>
      </c>
      <c r="AG287" s="1" t="s">
        <v>123</v>
      </c>
      <c r="AH287" s="1" t="s">
        <v>72</v>
      </c>
      <c r="AI287" s="1">
        <v>3</v>
      </c>
      <c r="AJ287" s="3">
        <v>45812</v>
      </c>
      <c r="AK287" s="3">
        <v>0</v>
      </c>
      <c r="AL287" s="3">
        <v>45802</v>
      </c>
      <c r="AM287" s="3">
        <v>45809</v>
      </c>
      <c r="AN287" s="3">
        <v>45810</v>
      </c>
      <c r="AO287" s="3">
        <v>45810</v>
      </c>
      <c r="AP287" s="3">
        <v>45807</v>
      </c>
      <c r="AQ287" s="3">
        <v>45811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482</v>
      </c>
      <c r="AZ287" s="2">
        <v>0</v>
      </c>
      <c r="BA287" s="2">
        <v>0</v>
      </c>
      <c r="BB287" s="2">
        <v>0</v>
      </c>
      <c r="BC287" s="1" t="s">
        <v>120</v>
      </c>
      <c r="BD287" s="56">
        <v>7441.1877655499993</v>
      </c>
    </row>
    <row r="288" spans="1:56" ht="28.5" customHeight="1" x14ac:dyDescent="0.45">
      <c r="A288" s="3">
        <v>45601</v>
      </c>
      <c r="B288" s="14" t="s">
        <v>240</v>
      </c>
      <c r="C288" s="9" t="s">
        <v>94</v>
      </c>
      <c r="D288" s="13" t="s">
        <v>157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1758.5430635519999</v>
      </c>
      <c r="Q288" s="10">
        <v>0</v>
      </c>
      <c r="R288" s="10">
        <v>1758.5430635519999</v>
      </c>
      <c r="S288" s="9" t="s">
        <v>100</v>
      </c>
      <c r="T288" s="12">
        <v>45815</v>
      </c>
      <c r="U288" s="11">
        <v>54000</v>
      </c>
      <c r="V288" s="10">
        <v>0</v>
      </c>
      <c r="W288" s="10">
        <v>54000</v>
      </c>
      <c r="X288" s="10">
        <v>0</v>
      </c>
      <c r="Y288" s="10">
        <v>56700</v>
      </c>
      <c r="Z288" s="9" t="s">
        <v>402</v>
      </c>
      <c r="AA288" s="8">
        <v>58087.26</v>
      </c>
      <c r="AB288" s="8">
        <v>0</v>
      </c>
      <c r="AC288" s="8">
        <v>58087.26</v>
      </c>
      <c r="AD288" s="8">
        <v>0</v>
      </c>
      <c r="AE288" s="8">
        <v>0</v>
      </c>
      <c r="AF288" s="8" t="s">
        <v>403</v>
      </c>
      <c r="AG288" s="1" t="s">
        <v>123</v>
      </c>
      <c r="AH288" s="1" t="s">
        <v>72</v>
      </c>
      <c r="AI288" s="1">
        <v>3</v>
      </c>
      <c r="AJ288" s="3">
        <v>45815</v>
      </c>
      <c r="AK288" s="3">
        <v>0</v>
      </c>
      <c r="AL288" s="3">
        <v>45805</v>
      </c>
      <c r="AM288" s="3">
        <v>45812</v>
      </c>
      <c r="AN288" s="3">
        <v>45813</v>
      </c>
      <c r="AO288" s="3">
        <v>45813</v>
      </c>
      <c r="AP288" s="3">
        <v>45810</v>
      </c>
      <c r="AQ288" s="3">
        <v>45814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 t="s">
        <v>482</v>
      </c>
      <c r="AZ288" s="2">
        <v>0</v>
      </c>
      <c r="BA288" s="2">
        <v>0</v>
      </c>
      <c r="BB288" s="2">
        <v>0</v>
      </c>
      <c r="BC288" s="1" t="s">
        <v>120</v>
      </c>
      <c r="BD288" s="56">
        <v>7441.1877655499993</v>
      </c>
    </row>
    <row r="289" spans="1:56" ht="28.5" customHeight="1" x14ac:dyDescent="0.45">
      <c r="A289" s="3">
        <v>45601</v>
      </c>
      <c r="B289" s="14" t="s">
        <v>240</v>
      </c>
      <c r="C289" s="9" t="s">
        <v>94</v>
      </c>
      <c r="D289" s="13" t="s">
        <v>157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1758.5430635519999</v>
      </c>
      <c r="Q289" s="10">
        <v>0</v>
      </c>
      <c r="R289" s="10">
        <v>1758.5430635519999</v>
      </c>
      <c r="S289" s="9" t="s">
        <v>100</v>
      </c>
      <c r="T289" s="12">
        <v>45818</v>
      </c>
      <c r="U289" s="11">
        <v>54000</v>
      </c>
      <c r="V289" s="10">
        <v>0</v>
      </c>
      <c r="W289" s="10">
        <v>54000</v>
      </c>
      <c r="X289" s="10">
        <v>0</v>
      </c>
      <c r="Y289" s="10">
        <v>56700</v>
      </c>
      <c r="Z289" s="9" t="s">
        <v>402</v>
      </c>
      <c r="AA289" s="8">
        <v>58087.26</v>
      </c>
      <c r="AB289" s="8">
        <v>0</v>
      </c>
      <c r="AC289" s="8">
        <v>58087.26</v>
      </c>
      <c r="AD289" s="8">
        <v>0</v>
      </c>
      <c r="AE289" s="8">
        <v>0</v>
      </c>
      <c r="AF289" s="8" t="s">
        <v>403</v>
      </c>
      <c r="AG289" s="1" t="s">
        <v>123</v>
      </c>
      <c r="AH289" s="1" t="s">
        <v>72</v>
      </c>
      <c r="AI289" s="1">
        <v>3</v>
      </c>
      <c r="AJ289" s="3">
        <v>45818</v>
      </c>
      <c r="AK289" s="3">
        <v>0</v>
      </c>
      <c r="AL289" s="3">
        <v>45808</v>
      </c>
      <c r="AM289" s="3">
        <v>45815</v>
      </c>
      <c r="AN289" s="3">
        <v>45816</v>
      </c>
      <c r="AO289" s="3">
        <v>45816</v>
      </c>
      <c r="AP289" s="3">
        <v>45813</v>
      </c>
      <c r="AQ289" s="3">
        <v>45817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 t="s">
        <v>482</v>
      </c>
      <c r="AZ289" s="2">
        <v>0</v>
      </c>
      <c r="BA289" s="2">
        <v>0</v>
      </c>
      <c r="BB289" s="2">
        <v>0</v>
      </c>
      <c r="BC289" s="1" t="s">
        <v>120</v>
      </c>
      <c r="BD289" s="56">
        <v>7441.1877655499993</v>
      </c>
    </row>
    <row r="290" spans="1:56" ht="28.5" customHeight="1" x14ac:dyDescent="0.45">
      <c r="A290" s="3">
        <v>45601</v>
      </c>
      <c r="B290" s="14" t="s">
        <v>240</v>
      </c>
      <c r="C290" s="9" t="s">
        <v>94</v>
      </c>
      <c r="D290" s="13" t="s">
        <v>157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1758.5430635519999</v>
      </c>
      <c r="Q290" s="10">
        <v>0</v>
      </c>
      <c r="R290" s="10">
        <v>1758.5430635519999</v>
      </c>
      <c r="S290" s="9" t="s">
        <v>100</v>
      </c>
      <c r="T290" s="12">
        <v>45820</v>
      </c>
      <c r="U290" s="11">
        <v>54000</v>
      </c>
      <c r="V290" s="10">
        <v>0</v>
      </c>
      <c r="W290" s="10">
        <v>54000</v>
      </c>
      <c r="X290" s="10">
        <v>0</v>
      </c>
      <c r="Y290" s="10">
        <v>56700</v>
      </c>
      <c r="Z290" s="9" t="s">
        <v>402</v>
      </c>
      <c r="AA290" s="8">
        <v>58087.26</v>
      </c>
      <c r="AB290" s="8">
        <v>0</v>
      </c>
      <c r="AC290" s="8">
        <v>58087.26</v>
      </c>
      <c r="AD290" s="8">
        <v>0</v>
      </c>
      <c r="AE290" s="8">
        <v>0</v>
      </c>
      <c r="AF290" s="8" t="s">
        <v>403</v>
      </c>
      <c r="AG290" s="1" t="s">
        <v>123</v>
      </c>
      <c r="AH290" s="1" t="s">
        <v>72</v>
      </c>
      <c r="AI290" s="1">
        <v>3</v>
      </c>
      <c r="AJ290" s="3">
        <v>45820</v>
      </c>
      <c r="AK290" s="3">
        <v>0</v>
      </c>
      <c r="AL290" s="3">
        <v>45810</v>
      </c>
      <c r="AM290" s="3">
        <v>45817</v>
      </c>
      <c r="AN290" s="3">
        <v>45818</v>
      </c>
      <c r="AO290" s="3">
        <v>45818</v>
      </c>
      <c r="AP290" s="3">
        <v>45815</v>
      </c>
      <c r="AQ290" s="3">
        <v>45819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 t="s">
        <v>482</v>
      </c>
      <c r="AZ290" s="2">
        <v>0</v>
      </c>
      <c r="BA290" s="2">
        <v>0</v>
      </c>
      <c r="BB290" s="2">
        <v>0</v>
      </c>
      <c r="BC290" s="1" t="s">
        <v>120</v>
      </c>
      <c r="BD290" s="56">
        <v>7441.1877655499993</v>
      </c>
    </row>
    <row r="291" spans="1:56" ht="28.5" customHeight="1" x14ac:dyDescent="0.45">
      <c r="A291" s="3">
        <v>45601</v>
      </c>
      <c r="B291" s="14" t="s">
        <v>240</v>
      </c>
      <c r="C291" s="9" t="s">
        <v>94</v>
      </c>
      <c r="D291" s="13" t="s">
        <v>157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1758.5430635519999</v>
      </c>
      <c r="Q291" s="10">
        <v>0</v>
      </c>
      <c r="R291" s="10">
        <v>1758.5430635519999</v>
      </c>
      <c r="S291" s="9" t="s">
        <v>100</v>
      </c>
      <c r="T291" s="12">
        <v>45824</v>
      </c>
      <c r="U291" s="11">
        <v>54000</v>
      </c>
      <c r="V291" s="10">
        <v>0</v>
      </c>
      <c r="W291" s="10">
        <v>54000</v>
      </c>
      <c r="X291" s="10">
        <v>0</v>
      </c>
      <c r="Y291" s="10">
        <v>56700</v>
      </c>
      <c r="Z291" s="9" t="s">
        <v>402</v>
      </c>
      <c r="AA291" s="8">
        <v>58087.26</v>
      </c>
      <c r="AB291" s="8">
        <v>0</v>
      </c>
      <c r="AC291" s="8">
        <v>58087.26</v>
      </c>
      <c r="AD291" s="8">
        <v>0</v>
      </c>
      <c r="AE291" s="8">
        <v>0</v>
      </c>
      <c r="AF291" s="8" t="s">
        <v>403</v>
      </c>
      <c r="AG291" s="1" t="s">
        <v>123</v>
      </c>
      <c r="AH291" s="1" t="s">
        <v>72</v>
      </c>
      <c r="AI291" s="1">
        <v>3</v>
      </c>
      <c r="AJ291" s="3">
        <v>45824</v>
      </c>
      <c r="AK291" s="3">
        <v>0</v>
      </c>
      <c r="AL291" s="3">
        <v>45814</v>
      </c>
      <c r="AM291" s="3">
        <v>45821</v>
      </c>
      <c r="AN291" s="3">
        <v>45822</v>
      </c>
      <c r="AO291" s="3">
        <v>45822</v>
      </c>
      <c r="AP291" s="3">
        <v>45819</v>
      </c>
      <c r="AQ291" s="3">
        <v>45823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 t="s">
        <v>482</v>
      </c>
      <c r="AZ291" s="2">
        <v>0</v>
      </c>
      <c r="BA291" s="2">
        <v>0</v>
      </c>
      <c r="BB291" s="2">
        <v>0</v>
      </c>
      <c r="BC291" s="1" t="s">
        <v>120</v>
      </c>
      <c r="BD291" s="56">
        <v>7441.1877655499993</v>
      </c>
    </row>
    <row r="292" spans="1:56" ht="28.5" customHeight="1" x14ac:dyDescent="0.45">
      <c r="A292" s="3">
        <v>45601</v>
      </c>
      <c r="B292" s="14" t="s">
        <v>240</v>
      </c>
      <c r="C292" s="9" t="s">
        <v>94</v>
      </c>
      <c r="D292" s="13" t="s">
        <v>157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1758.5430635519999</v>
      </c>
      <c r="Q292" s="10">
        <v>0</v>
      </c>
      <c r="R292" s="10">
        <v>1758.5430635519999</v>
      </c>
      <c r="S292" s="9" t="s">
        <v>100</v>
      </c>
      <c r="T292" s="12">
        <v>45827</v>
      </c>
      <c r="U292" s="11">
        <v>54000</v>
      </c>
      <c r="V292" s="10">
        <v>0</v>
      </c>
      <c r="W292" s="10">
        <v>54000</v>
      </c>
      <c r="X292" s="10">
        <v>0</v>
      </c>
      <c r="Y292" s="10">
        <v>56700</v>
      </c>
      <c r="Z292" s="9" t="s">
        <v>402</v>
      </c>
      <c r="AA292" s="8">
        <v>58087.26</v>
      </c>
      <c r="AB292" s="8">
        <v>0</v>
      </c>
      <c r="AC292" s="8">
        <v>58087.26</v>
      </c>
      <c r="AD292" s="8">
        <v>0</v>
      </c>
      <c r="AE292" s="8">
        <v>0</v>
      </c>
      <c r="AF292" s="8" t="s">
        <v>403</v>
      </c>
      <c r="AG292" s="1" t="s">
        <v>123</v>
      </c>
      <c r="AH292" s="1" t="s">
        <v>72</v>
      </c>
      <c r="AI292" s="1">
        <v>3</v>
      </c>
      <c r="AJ292" s="3">
        <v>45827</v>
      </c>
      <c r="AK292" s="3">
        <v>0</v>
      </c>
      <c r="AL292" s="3">
        <v>45817</v>
      </c>
      <c r="AM292" s="3">
        <v>45824</v>
      </c>
      <c r="AN292" s="3">
        <v>45825</v>
      </c>
      <c r="AO292" s="3">
        <v>45825</v>
      </c>
      <c r="AP292" s="3">
        <v>45822</v>
      </c>
      <c r="AQ292" s="3">
        <v>45826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 t="s">
        <v>482</v>
      </c>
      <c r="AZ292" s="2">
        <v>0</v>
      </c>
      <c r="BA292" s="2">
        <v>0</v>
      </c>
      <c r="BB292" s="2">
        <v>0</v>
      </c>
      <c r="BC292" s="1" t="s">
        <v>120</v>
      </c>
      <c r="BD292" s="56">
        <v>7441.1877655499993</v>
      </c>
    </row>
    <row r="293" spans="1:56" ht="28.5" customHeight="1" x14ac:dyDescent="0.45">
      <c r="A293" s="3">
        <v>45601</v>
      </c>
      <c r="B293" s="14" t="s">
        <v>240</v>
      </c>
      <c r="C293" s="9" t="s">
        <v>94</v>
      </c>
      <c r="D293" s="13" t="s">
        <v>157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1758.5430635519999</v>
      </c>
      <c r="Q293" s="10">
        <v>0</v>
      </c>
      <c r="R293" s="10">
        <v>1758.5430635519999</v>
      </c>
      <c r="S293" s="9" t="s">
        <v>100</v>
      </c>
      <c r="T293" s="12">
        <v>45831</v>
      </c>
      <c r="U293" s="11">
        <v>54000</v>
      </c>
      <c r="V293" s="10">
        <v>0</v>
      </c>
      <c r="W293" s="10">
        <v>54000</v>
      </c>
      <c r="X293" s="10">
        <v>0</v>
      </c>
      <c r="Y293" s="10">
        <v>56700</v>
      </c>
      <c r="Z293" s="9" t="s">
        <v>402</v>
      </c>
      <c r="AA293" s="8">
        <v>58087.26</v>
      </c>
      <c r="AB293" s="8">
        <v>0</v>
      </c>
      <c r="AC293" s="8">
        <v>58087.26</v>
      </c>
      <c r="AD293" s="8">
        <v>0</v>
      </c>
      <c r="AE293" s="8">
        <v>0</v>
      </c>
      <c r="AF293" s="8" t="s">
        <v>403</v>
      </c>
      <c r="AG293" s="1" t="s">
        <v>123</v>
      </c>
      <c r="AH293" s="1" t="s">
        <v>72</v>
      </c>
      <c r="AI293" s="1">
        <v>3</v>
      </c>
      <c r="AJ293" s="3">
        <v>45831</v>
      </c>
      <c r="AK293" s="3">
        <v>0</v>
      </c>
      <c r="AL293" s="3">
        <v>45821</v>
      </c>
      <c r="AM293" s="3">
        <v>45828</v>
      </c>
      <c r="AN293" s="3">
        <v>45829</v>
      </c>
      <c r="AO293" s="3">
        <v>45829</v>
      </c>
      <c r="AP293" s="3">
        <v>45826</v>
      </c>
      <c r="AQ293" s="3">
        <v>45830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120</v>
      </c>
      <c r="BD293" s="56">
        <v>7441.1877655499993</v>
      </c>
    </row>
    <row r="294" spans="1:56" ht="28.5" customHeight="1" x14ac:dyDescent="0.45">
      <c r="A294" s="3">
        <v>45601</v>
      </c>
      <c r="B294" s="14" t="s">
        <v>240</v>
      </c>
      <c r="C294" s="9" t="s">
        <v>94</v>
      </c>
      <c r="D294" s="13" t="s">
        <v>157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1758.5430635519999</v>
      </c>
      <c r="Q294" s="10">
        <v>0</v>
      </c>
      <c r="R294" s="10">
        <v>1758.5430635519999</v>
      </c>
      <c r="S294" s="9" t="s">
        <v>100</v>
      </c>
      <c r="T294" s="12">
        <v>45834</v>
      </c>
      <c r="U294" s="11">
        <v>54000</v>
      </c>
      <c r="V294" s="10">
        <v>0</v>
      </c>
      <c r="W294" s="10">
        <v>54000</v>
      </c>
      <c r="X294" s="10">
        <v>0</v>
      </c>
      <c r="Y294" s="10">
        <v>56700</v>
      </c>
      <c r="Z294" s="9" t="s">
        <v>402</v>
      </c>
      <c r="AA294" s="8">
        <v>58087.26</v>
      </c>
      <c r="AB294" s="8">
        <v>0</v>
      </c>
      <c r="AC294" s="8">
        <v>58087.26</v>
      </c>
      <c r="AD294" s="8">
        <v>0</v>
      </c>
      <c r="AE294" s="8">
        <v>0</v>
      </c>
      <c r="AF294" s="8" t="s">
        <v>403</v>
      </c>
      <c r="AG294" s="1" t="s">
        <v>122</v>
      </c>
      <c r="AH294" s="1" t="s">
        <v>72</v>
      </c>
      <c r="AI294" s="1">
        <v>3</v>
      </c>
      <c r="AJ294" s="3">
        <v>45834</v>
      </c>
      <c r="AK294" s="3">
        <v>0</v>
      </c>
      <c r="AL294" s="3">
        <v>45824</v>
      </c>
      <c r="AM294" s="3">
        <v>45831</v>
      </c>
      <c r="AN294" s="3">
        <v>45832</v>
      </c>
      <c r="AO294" s="3">
        <v>45832</v>
      </c>
      <c r="AP294" s="3">
        <v>45829</v>
      </c>
      <c r="AQ294" s="3">
        <v>45833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120</v>
      </c>
      <c r="BD294" s="56">
        <v>7441.1877655499993</v>
      </c>
    </row>
    <row r="295" spans="1:56" ht="28.5" customHeight="1" x14ac:dyDescent="0.45">
      <c r="A295" s="3">
        <v>45601</v>
      </c>
      <c r="B295" s="14" t="s">
        <v>240</v>
      </c>
      <c r="C295" s="9" t="s">
        <v>94</v>
      </c>
      <c r="D295" s="13" t="s">
        <v>157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1758.5430635519999</v>
      </c>
      <c r="Q295" s="10">
        <v>0</v>
      </c>
      <c r="R295" s="10">
        <v>1758.5430635519999</v>
      </c>
      <c r="S295" s="9" t="s">
        <v>100</v>
      </c>
      <c r="T295" s="12">
        <v>45836</v>
      </c>
      <c r="U295" s="11">
        <v>54000</v>
      </c>
      <c r="V295" s="10">
        <v>0</v>
      </c>
      <c r="W295" s="10">
        <v>54000</v>
      </c>
      <c r="X295" s="10">
        <v>0</v>
      </c>
      <c r="Y295" s="10">
        <v>56700</v>
      </c>
      <c r="Z295" s="9" t="s">
        <v>402</v>
      </c>
      <c r="AA295" s="8">
        <v>58087.26</v>
      </c>
      <c r="AB295" s="8">
        <v>0</v>
      </c>
      <c r="AC295" s="8">
        <v>58087.26</v>
      </c>
      <c r="AD295" s="8">
        <v>0</v>
      </c>
      <c r="AE295" s="8">
        <v>0</v>
      </c>
      <c r="AF295" s="8" t="s">
        <v>403</v>
      </c>
      <c r="AG295" s="1" t="s">
        <v>123</v>
      </c>
      <c r="AH295" s="1" t="s">
        <v>72</v>
      </c>
      <c r="AI295" s="1">
        <v>3</v>
      </c>
      <c r="AJ295" s="3">
        <v>45836</v>
      </c>
      <c r="AK295" s="3">
        <v>0</v>
      </c>
      <c r="AL295" s="3">
        <v>45826</v>
      </c>
      <c r="AM295" s="3">
        <v>45833</v>
      </c>
      <c r="AN295" s="3">
        <v>45834</v>
      </c>
      <c r="AO295" s="3">
        <v>45834</v>
      </c>
      <c r="AP295" s="3">
        <v>45831</v>
      </c>
      <c r="AQ295" s="3">
        <v>45835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120</v>
      </c>
      <c r="BD295" s="56">
        <v>7441.1877655499993</v>
      </c>
    </row>
    <row r="296" spans="1:56" ht="28.5" customHeight="1" x14ac:dyDescent="0.45">
      <c r="A296" s="3">
        <v>45601</v>
      </c>
      <c r="B296" s="14" t="s">
        <v>240</v>
      </c>
      <c r="C296" s="9" t="s">
        <v>94</v>
      </c>
      <c r="D296" s="13" t="s">
        <v>157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1758.5430635519999</v>
      </c>
      <c r="Q296" s="10">
        <v>0</v>
      </c>
      <c r="R296" s="10">
        <v>1758.5430635519999</v>
      </c>
      <c r="S296" s="9" t="s">
        <v>100</v>
      </c>
      <c r="T296" s="12">
        <v>45838</v>
      </c>
      <c r="U296" s="11">
        <v>54000</v>
      </c>
      <c r="V296" s="10">
        <v>0</v>
      </c>
      <c r="W296" s="10">
        <v>54000</v>
      </c>
      <c r="X296" s="10">
        <v>0</v>
      </c>
      <c r="Y296" s="10">
        <v>56700</v>
      </c>
      <c r="Z296" s="9" t="s">
        <v>402</v>
      </c>
      <c r="AA296" s="8">
        <v>58087.26</v>
      </c>
      <c r="AB296" s="8">
        <v>0</v>
      </c>
      <c r="AC296" s="8">
        <v>58087.26</v>
      </c>
      <c r="AD296" s="8">
        <v>0</v>
      </c>
      <c r="AE296" s="8">
        <v>0</v>
      </c>
      <c r="AF296" s="8" t="s">
        <v>403</v>
      </c>
      <c r="AG296" s="1" t="s">
        <v>123</v>
      </c>
      <c r="AH296" s="1" t="s">
        <v>72</v>
      </c>
      <c r="AI296" s="1">
        <v>3</v>
      </c>
      <c r="AJ296" s="3">
        <v>45838</v>
      </c>
      <c r="AK296" s="3">
        <v>0</v>
      </c>
      <c r="AL296" s="3">
        <v>45828</v>
      </c>
      <c r="AM296" s="3">
        <v>45835</v>
      </c>
      <c r="AN296" s="3">
        <v>45836</v>
      </c>
      <c r="AO296" s="3">
        <v>45836</v>
      </c>
      <c r="AP296" s="3">
        <v>45833</v>
      </c>
      <c r="AQ296" s="3">
        <v>45837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120</v>
      </c>
      <c r="BD296" s="56">
        <v>7441.1877655499993</v>
      </c>
    </row>
    <row r="297" spans="1:56" ht="28.5" customHeight="1" x14ac:dyDescent="0.45">
      <c r="A297" s="3">
        <v>45601</v>
      </c>
      <c r="B297" s="14" t="s">
        <v>240</v>
      </c>
      <c r="C297" s="9" t="s">
        <v>94</v>
      </c>
      <c r="D297" s="13" t="s">
        <v>110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0</v>
      </c>
      <c r="Q297" s="10">
        <v>0</v>
      </c>
      <c r="R297" s="10">
        <v>0</v>
      </c>
      <c r="S297" s="9" t="s">
        <v>100</v>
      </c>
      <c r="T297" s="12">
        <v>45842</v>
      </c>
      <c r="U297" s="11">
        <v>12000</v>
      </c>
      <c r="V297" s="10">
        <v>12000</v>
      </c>
      <c r="W297" s="10">
        <v>0</v>
      </c>
      <c r="X297" s="10">
        <v>12600</v>
      </c>
      <c r="Y297" s="10">
        <v>0</v>
      </c>
      <c r="Z297" s="9" t="s">
        <v>402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1" t="s">
        <v>123</v>
      </c>
      <c r="AH297" s="1" t="s">
        <v>72</v>
      </c>
      <c r="AI297" s="1">
        <v>3</v>
      </c>
      <c r="AJ297" s="3">
        <v>45842</v>
      </c>
      <c r="AK297" s="3">
        <v>0</v>
      </c>
      <c r="AL297" s="3">
        <v>45832</v>
      </c>
      <c r="AM297" s="3">
        <v>45839</v>
      </c>
      <c r="AN297" s="3">
        <v>45840</v>
      </c>
      <c r="AO297" s="3">
        <v>45840</v>
      </c>
      <c r="AP297" s="3">
        <v>45837</v>
      </c>
      <c r="AQ297" s="3">
        <v>45841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120</v>
      </c>
      <c r="BD297" s="56">
        <v>0</v>
      </c>
    </row>
    <row r="298" spans="1:56" ht="28.5" customHeight="1" x14ac:dyDescent="0.45">
      <c r="A298" s="3">
        <v>45601</v>
      </c>
      <c r="B298" s="14" t="s">
        <v>240</v>
      </c>
      <c r="C298" s="9" t="s">
        <v>94</v>
      </c>
      <c r="D298" s="13" t="s">
        <v>110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1328.6769813503997</v>
      </c>
      <c r="Q298" s="10">
        <v>0</v>
      </c>
      <c r="R298" s="10">
        <v>1328.6769813503997</v>
      </c>
      <c r="S298" s="9" t="s">
        <v>100</v>
      </c>
      <c r="T298" s="12">
        <v>45852</v>
      </c>
      <c r="U298" s="11">
        <v>40800</v>
      </c>
      <c r="V298" s="10">
        <v>0</v>
      </c>
      <c r="W298" s="10">
        <v>40800</v>
      </c>
      <c r="X298" s="10">
        <v>0</v>
      </c>
      <c r="Y298" s="10">
        <v>42840</v>
      </c>
      <c r="Z298" s="9" t="s">
        <v>402</v>
      </c>
      <c r="AA298" s="8">
        <v>43888.152000000002</v>
      </c>
      <c r="AB298" s="8">
        <v>0</v>
      </c>
      <c r="AC298" s="8">
        <v>43888.152000000002</v>
      </c>
      <c r="AD298" s="8">
        <v>0</v>
      </c>
      <c r="AE298" s="8">
        <v>0</v>
      </c>
      <c r="AF298" s="8">
        <v>0</v>
      </c>
      <c r="AG298" s="1" t="s">
        <v>123</v>
      </c>
      <c r="AH298" s="1" t="s">
        <v>72</v>
      </c>
      <c r="AI298" s="1">
        <v>3</v>
      </c>
      <c r="AJ298" s="3">
        <v>45852</v>
      </c>
      <c r="AK298" s="3">
        <v>0</v>
      </c>
      <c r="AL298" s="3">
        <v>45842</v>
      </c>
      <c r="AM298" s="3">
        <v>45849</v>
      </c>
      <c r="AN298" s="3">
        <v>45850</v>
      </c>
      <c r="AO298" s="3">
        <v>45850</v>
      </c>
      <c r="AP298" s="3">
        <v>45847</v>
      </c>
      <c r="AQ298" s="3">
        <v>45851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120</v>
      </c>
      <c r="BD298" s="56">
        <v>5622.230756193333</v>
      </c>
    </row>
    <row r="299" spans="1:56" ht="28.5" customHeight="1" x14ac:dyDescent="0.45">
      <c r="A299" s="3">
        <v>45601</v>
      </c>
      <c r="B299" s="14" t="s">
        <v>240</v>
      </c>
      <c r="C299" s="9" t="s">
        <v>94</v>
      </c>
      <c r="D299" s="13" t="s">
        <v>110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1758.5430635519999</v>
      </c>
      <c r="Q299" s="10">
        <v>0</v>
      </c>
      <c r="R299" s="10">
        <v>1758.5430635519999</v>
      </c>
      <c r="S299" s="9" t="s">
        <v>100</v>
      </c>
      <c r="T299" s="12">
        <v>45859</v>
      </c>
      <c r="U299" s="11">
        <v>54000</v>
      </c>
      <c r="V299" s="10">
        <v>0</v>
      </c>
      <c r="W299" s="10">
        <v>54000</v>
      </c>
      <c r="X299" s="10">
        <v>0</v>
      </c>
      <c r="Y299" s="10">
        <v>56700</v>
      </c>
      <c r="Z299" s="9" t="s">
        <v>402</v>
      </c>
      <c r="AA299" s="8">
        <v>58087.26</v>
      </c>
      <c r="AB299" s="8">
        <v>0</v>
      </c>
      <c r="AC299" s="8">
        <v>58087.26</v>
      </c>
      <c r="AD299" s="8">
        <v>0</v>
      </c>
      <c r="AE299" s="8">
        <v>0</v>
      </c>
      <c r="AF299" s="8">
        <v>0</v>
      </c>
      <c r="AG299" s="1" t="s">
        <v>122</v>
      </c>
      <c r="AH299" s="1" t="s">
        <v>72</v>
      </c>
      <c r="AI299" s="1">
        <v>3</v>
      </c>
      <c r="AJ299" s="3">
        <v>45859</v>
      </c>
      <c r="AK299" s="3">
        <v>0</v>
      </c>
      <c r="AL299" s="3">
        <v>45849</v>
      </c>
      <c r="AM299" s="3">
        <v>45856</v>
      </c>
      <c r="AN299" s="3">
        <v>45857</v>
      </c>
      <c r="AO299" s="3">
        <v>45857</v>
      </c>
      <c r="AP299" s="3">
        <v>45854</v>
      </c>
      <c r="AQ299" s="3">
        <v>45858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120</v>
      </c>
      <c r="BD299" s="56">
        <v>7441.1877655499993</v>
      </c>
    </row>
    <row r="300" spans="1:56" ht="28.5" customHeight="1" x14ac:dyDescent="0.45">
      <c r="A300" s="3">
        <v>45601</v>
      </c>
      <c r="B300" s="14" t="s">
        <v>240</v>
      </c>
      <c r="C300" s="9" t="s">
        <v>94</v>
      </c>
      <c r="D300" s="13" t="s">
        <v>110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1693.4118389759997</v>
      </c>
      <c r="Q300" s="10">
        <v>0</v>
      </c>
      <c r="R300" s="10">
        <v>1693.4118389759997</v>
      </c>
      <c r="S300" s="9" t="s">
        <v>100</v>
      </c>
      <c r="T300" s="12">
        <v>45867</v>
      </c>
      <c r="U300" s="11">
        <v>52000</v>
      </c>
      <c r="V300" s="10">
        <v>0</v>
      </c>
      <c r="W300" s="10">
        <v>52000</v>
      </c>
      <c r="X300" s="10">
        <v>0</v>
      </c>
      <c r="Y300" s="10">
        <v>54600</v>
      </c>
      <c r="Z300" s="9" t="s">
        <v>402</v>
      </c>
      <c r="AA300" s="8">
        <v>55935.880000000005</v>
      </c>
      <c r="AB300" s="8">
        <v>0</v>
      </c>
      <c r="AC300" s="8">
        <v>55935.880000000005</v>
      </c>
      <c r="AD300" s="8">
        <v>0</v>
      </c>
      <c r="AE300" s="8">
        <v>0</v>
      </c>
      <c r="AF300" s="8">
        <v>0</v>
      </c>
      <c r="AG300" s="1" t="s">
        <v>122</v>
      </c>
      <c r="AH300" s="1" t="s">
        <v>72</v>
      </c>
      <c r="AI300" s="1">
        <v>3</v>
      </c>
      <c r="AJ300" s="3">
        <v>45867</v>
      </c>
      <c r="AK300" s="3">
        <v>0</v>
      </c>
      <c r="AL300" s="3">
        <v>45857</v>
      </c>
      <c r="AM300" s="3">
        <v>45864</v>
      </c>
      <c r="AN300" s="3">
        <v>45865</v>
      </c>
      <c r="AO300" s="3">
        <v>45865</v>
      </c>
      <c r="AP300" s="3">
        <v>45862</v>
      </c>
      <c r="AQ300" s="3">
        <v>45866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120</v>
      </c>
      <c r="BD300" s="56">
        <v>7165.588218677779</v>
      </c>
    </row>
    <row r="301" spans="1:56" ht="28.5" customHeight="1" x14ac:dyDescent="0.45">
      <c r="A301" s="3">
        <v>45601</v>
      </c>
      <c r="B301" s="14" t="s">
        <v>240</v>
      </c>
      <c r="C301" s="9" t="s">
        <v>94</v>
      </c>
      <c r="D301" s="13" t="s">
        <v>157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5414.9448800240634</v>
      </c>
      <c r="Q301" s="10">
        <v>0</v>
      </c>
      <c r="R301" s="10">
        <v>5414.9448800240634</v>
      </c>
      <c r="S301" s="9" t="s">
        <v>100</v>
      </c>
      <c r="T301" s="12" t="s">
        <v>63</v>
      </c>
      <c r="U301" s="11">
        <v>166278</v>
      </c>
      <c r="V301" s="10">
        <v>0</v>
      </c>
      <c r="W301" s="10">
        <v>166278</v>
      </c>
      <c r="X301" s="10">
        <v>0</v>
      </c>
      <c r="Y301" s="10">
        <v>174591.9</v>
      </c>
      <c r="Z301" s="9" t="s">
        <v>402</v>
      </c>
      <c r="AA301" s="8">
        <v>178863.58182000002</v>
      </c>
      <c r="AB301" s="8">
        <v>0</v>
      </c>
      <c r="AC301" s="8">
        <v>178863.58182000002</v>
      </c>
      <c r="AD301" s="8">
        <v>0</v>
      </c>
      <c r="AE301" s="8">
        <v>0</v>
      </c>
      <c r="AF301" s="8" t="s">
        <v>403</v>
      </c>
      <c r="AG301" s="1" t="s">
        <v>122</v>
      </c>
      <c r="AH301" s="1" t="s">
        <v>72</v>
      </c>
      <c r="AI301" s="1">
        <v>3</v>
      </c>
      <c r="AJ301" s="3" t="s">
        <v>63</v>
      </c>
      <c r="AK301" s="3">
        <v>0</v>
      </c>
      <c r="AL301" s="3" t="e">
        <v>#VALUE!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120</v>
      </c>
      <c r="BD301" s="56">
        <v>22913.070727409686</v>
      </c>
    </row>
    <row r="302" spans="1:56" ht="28.5" customHeight="1" x14ac:dyDescent="0.45">
      <c r="A302" s="3">
        <v>0</v>
      </c>
      <c r="B302" s="14">
        <v>0</v>
      </c>
      <c r="C302" s="9">
        <v>0</v>
      </c>
      <c r="D302" s="13">
        <v>0</v>
      </c>
      <c r="E302" s="9">
        <v>23</v>
      </c>
      <c r="F302" s="9">
        <v>37</v>
      </c>
      <c r="G302" s="9">
        <v>0</v>
      </c>
      <c r="H302" s="9">
        <v>0</v>
      </c>
      <c r="I302" s="9">
        <v>128</v>
      </c>
      <c r="J302" s="9" t="s">
        <v>57</v>
      </c>
      <c r="K302" s="9">
        <v>5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 t="s">
        <v>101</v>
      </c>
      <c r="AA302" s="8">
        <v>1025216.4738200002</v>
      </c>
      <c r="AB302" s="8">
        <v>0</v>
      </c>
      <c r="AC302" s="8">
        <v>1025216.4738200002</v>
      </c>
      <c r="AD302" s="8">
        <v>0</v>
      </c>
      <c r="AE302" s="8">
        <v>0</v>
      </c>
      <c r="AF302" s="8" t="s">
        <v>58</v>
      </c>
      <c r="AG302" s="1" t="s">
        <v>122</v>
      </c>
      <c r="AH302" s="1">
        <v>0</v>
      </c>
      <c r="AI302" s="1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121</v>
      </c>
      <c r="BD302" s="56">
        <v>0</v>
      </c>
    </row>
    <row r="303" spans="1:56" ht="28.5" customHeight="1" x14ac:dyDescent="0.45">
      <c r="A303" s="3">
        <v>45719</v>
      </c>
      <c r="B303" s="14" t="s">
        <v>495</v>
      </c>
      <c r="C303" s="9" t="s">
        <v>478</v>
      </c>
      <c r="D303" s="13" t="s">
        <v>479</v>
      </c>
      <c r="E303" s="9">
        <v>26</v>
      </c>
      <c r="F303" s="9">
        <v>40</v>
      </c>
      <c r="G303" s="9" t="s">
        <v>60</v>
      </c>
      <c r="H303" s="9">
        <v>0</v>
      </c>
      <c r="I303" s="9">
        <v>100</v>
      </c>
      <c r="J303" s="9" t="s">
        <v>57</v>
      </c>
      <c r="K303" s="9">
        <v>5</v>
      </c>
      <c r="L303" s="9" t="s">
        <v>93</v>
      </c>
      <c r="M303" s="10">
        <v>27</v>
      </c>
      <c r="N303" s="9">
        <v>43</v>
      </c>
      <c r="O303" s="9">
        <v>40</v>
      </c>
      <c r="P303" s="10">
        <v>0</v>
      </c>
      <c r="Q303" s="10">
        <v>0</v>
      </c>
      <c r="R303" s="10">
        <v>0</v>
      </c>
      <c r="S303" s="9" t="s">
        <v>71</v>
      </c>
      <c r="T303" s="12">
        <v>45731</v>
      </c>
      <c r="U303" s="11">
        <v>5000</v>
      </c>
      <c r="V303" s="10">
        <v>5220</v>
      </c>
      <c r="W303" s="10">
        <v>0</v>
      </c>
      <c r="X303" s="10">
        <v>5620</v>
      </c>
      <c r="Y303" s="10">
        <v>0</v>
      </c>
      <c r="Z303" s="9" t="s">
        <v>85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125</v>
      </c>
      <c r="AH303" s="1" t="s">
        <v>72</v>
      </c>
      <c r="AI303" s="1">
        <v>3</v>
      </c>
      <c r="AJ303" s="3">
        <v>45731</v>
      </c>
      <c r="AK303" s="3">
        <v>0</v>
      </c>
      <c r="AL303" s="3">
        <v>45721</v>
      </c>
      <c r="AM303" s="3">
        <v>45728</v>
      </c>
      <c r="AN303" s="3">
        <v>45729</v>
      </c>
      <c r="AO303" s="3">
        <v>45729</v>
      </c>
      <c r="AP303" s="3">
        <v>45726</v>
      </c>
      <c r="AQ303" s="3">
        <v>45730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65</v>
      </c>
      <c r="AY303" s="2">
        <v>0</v>
      </c>
      <c r="AZ303" s="2">
        <v>0</v>
      </c>
      <c r="BA303" s="2">
        <v>0</v>
      </c>
      <c r="BB303" s="2">
        <v>0</v>
      </c>
      <c r="BC303" s="1" t="s">
        <v>105</v>
      </c>
      <c r="BD303" s="56">
        <v>0</v>
      </c>
    </row>
    <row r="304" spans="1:56" ht="28.5" customHeight="1" x14ac:dyDescent="0.45">
      <c r="A304" s="3">
        <v>45723</v>
      </c>
      <c r="B304" s="14" t="s">
        <v>537</v>
      </c>
      <c r="C304" s="9" t="s">
        <v>206</v>
      </c>
      <c r="D304" s="13" t="s">
        <v>524</v>
      </c>
      <c r="E304" s="9">
        <v>26</v>
      </c>
      <c r="F304" s="9">
        <v>41</v>
      </c>
      <c r="G304" s="9" t="s">
        <v>60</v>
      </c>
      <c r="H304" s="9">
        <v>0</v>
      </c>
      <c r="I304" s="9">
        <v>97</v>
      </c>
      <c r="J304" s="9" t="s">
        <v>57</v>
      </c>
      <c r="K304" s="9">
        <v>5</v>
      </c>
      <c r="L304" s="9" t="s">
        <v>92</v>
      </c>
      <c r="M304" s="10">
        <v>27</v>
      </c>
      <c r="N304" s="9">
        <v>43</v>
      </c>
      <c r="O304" s="9">
        <v>40</v>
      </c>
      <c r="P304" s="10">
        <v>114.57174504959998</v>
      </c>
      <c r="Q304" s="10">
        <v>0</v>
      </c>
      <c r="R304" s="10">
        <v>114.57174504959998</v>
      </c>
      <c r="S304" s="9" t="s">
        <v>218</v>
      </c>
      <c r="T304" s="12">
        <v>45737</v>
      </c>
      <c r="U304" s="11">
        <v>4000</v>
      </c>
      <c r="V304" s="10">
        <v>0</v>
      </c>
      <c r="W304" s="10">
        <v>4000</v>
      </c>
      <c r="X304" s="10">
        <v>4200</v>
      </c>
      <c r="Y304" s="10">
        <v>0</v>
      </c>
      <c r="Z304" s="9" t="s">
        <v>85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1" t="s">
        <v>125</v>
      </c>
      <c r="AH304" s="1" t="s">
        <v>72</v>
      </c>
      <c r="AI304" s="1">
        <v>3</v>
      </c>
      <c r="AJ304" s="3">
        <v>45737</v>
      </c>
      <c r="AK304" s="3">
        <v>0</v>
      </c>
      <c r="AL304" s="3">
        <v>45727</v>
      </c>
      <c r="AM304" s="3">
        <v>45734</v>
      </c>
      <c r="AN304" s="3">
        <v>45735</v>
      </c>
      <c r="AO304" s="3">
        <v>45735</v>
      </c>
      <c r="AP304" s="3">
        <v>45732</v>
      </c>
      <c r="AQ304" s="3">
        <v>45736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105</v>
      </c>
      <c r="BD304" s="56">
        <v>0</v>
      </c>
    </row>
    <row r="305" spans="1:56" ht="28.5" customHeight="1" x14ac:dyDescent="0.45">
      <c r="A305" s="3">
        <v>45723</v>
      </c>
      <c r="B305" s="14" t="s">
        <v>537</v>
      </c>
      <c r="C305" s="9" t="s">
        <v>206</v>
      </c>
      <c r="D305" s="13" t="s">
        <v>525</v>
      </c>
      <c r="E305" s="9">
        <v>26</v>
      </c>
      <c r="F305" s="9">
        <v>41</v>
      </c>
      <c r="G305" s="9" t="s">
        <v>60</v>
      </c>
      <c r="H305" s="9">
        <v>0</v>
      </c>
      <c r="I305" s="9">
        <v>97</v>
      </c>
      <c r="J305" s="9" t="s">
        <v>57</v>
      </c>
      <c r="K305" s="9">
        <v>5</v>
      </c>
      <c r="L305" s="9" t="s">
        <v>92</v>
      </c>
      <c r="M305" s="10">
        <v>27</v>
      </c>
      <c r="N305" s="9">
        <v>43</v>
      </c>
      <c r="O305" s="9">
        <v>40</v>
      </c>
      <c r="P305" s="10">
        <v>114.57174504959998</v>
      </c>
      <c r="Q305" s="10">
        <v>0</v>
      </c>
      <c r="R305" s="10">
        <v>114.57174504959998</v>
      </c>
      <c r="S305" s="9" t="s">
        <v>218</v>
      </c>
      <c r="T305" s="12">
        <v>45737</v>
      </c>
      <c r="U305" s="11">
        <v>4000</v>
      </c>
      <c r="V305" s="10">
        <v>0</v>
      </c>
      <c r="W305" s="10">
        <v>4000</v>
      </c>
      <c r="X305" s="10">
        <v>4320</v>
      </c>
      <c r="Y305" s="10">
        <v>0</v>
      </c>
      <c r="Z305" s="9" t="s">
        <v>85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125</v>
      </c>
      <c r="AH305" s="1" t="s">
        <v>72</v>
      </c>
      <c r="AI305" s="1">
        <v>3</v>
      </c>
      <c r="AJ305" s="3">
        <v>45737</v>
      </c>
      <c r="AK305" s="3">
        <v>0</v>
      </c>
      <c r="AL305" s="3">
        <v>45727</v>
      </c>
      <c r="AM305" s="3">
        <v>45734</v>
      </c>
      <c r="AN305" s="3">
        <v>45735</v>
      </c>
      <c r="AO305" s="3">
        <v>45735</v>
      </c>
      <c r="AP305" s="3">
        <v>45732</v>
      </c>
      <c r="AQ305" s="3">
        <v>45736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105</v>
      </c>
      <c r="BD305" s="56">
        <v>0</v>
      </c>
    </row>
    <row r="306" spans="1:56" ht="28.5" customHeight="1" x14ac:dyDescent="0.45">
      <c r="A306" s="3">
        <v>45717</v>
      </c>
      <c r="B306" s="14" t="s">
        <v>480</v>
      </c>
      <c r="C306" s="9" t="s">
        <v>150</v>
      </c>
      <c r="D306" s="13" t="s">
        <v>59</v>
      </c>
      <c r="E306" s="9">
        <v>26</v>
      </c>
      <c r="F306" s="9">
        <v>39</v>
      </c>
      <c r="G306" s="9" t="s">
        <v>60</v>
      </c>
      <c r="H306" s="9">
        <v>0</v>
      </c>
      <c r="I306" s="9">
        <v>93</v>
      </c>
      <c r="J306" s="9" t="s">
        <v>57</v>
      </c>
      <c r="K306" s="9">
        <v>5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133</v>
      </c>
      <c r="T306" s="12">
        <v>45741</v>
      </c>
      <c r="U306" s="11">
        <v>5000</v>
      </c>
      <c r="V306" s="10">
        <v>5000</v>
      </c>
      <c r="W306" s="10">
        <v>0</v>
      </c>
      <c r="X306" s="10">
        <v>0</v>
      </c>
      <c r="Y306" s="10">
        <v>0</v>
      </c>
      <c r="Z306" s="9" t="s">
        <v>85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1" t="s">
        <v>61</v>
      </c>
      <c r="AH306" s="1" t="s">
        <v>77</v>
      </c>
      <c r="AI306" s="1">
        <v>1</v>
      </c>
      <c r="AJ306" s="3">
        <v>45741</v>
      </c>
      <c r="AK306" s="3">
        <v>0</v>
      </c>
      <c r="AL306" s="3">
        <v>0</v>
      </c>
      <c r="AM306" s="3">
        <v>0</v>
      </c>
      <c r="AN306" s="3">
        <v>0</v>
      </c>
      <c r="AO306" s="3">
        <v>45740</v>
      </c>
      <c r="AP306" s="3">
        <v>45736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105</v>
      </c>
      <c r="BD306" s="56">
        <v>0</v>
      </c>
    </row>
    <row r="307" spans="1:56" ht="28.5" customHeight="1" x14ac:dyDescent="0.45">
      <c r="A307" s="3" t="s">
        <v>146</v>
      </c>
      <c r="B307" s="14" t="s">
        <v>146</v>
      </c>
      <c r="C307" s="9" t="s">
        <v>150</v>
      </c>
      <c r="D307" s="13" t="s">
        <v>59</v>
      </c>
      <c r="E307" s="9">
        <v>26</v>
      </c>
      <c r="F307" s="9">
        <v>39</v>
      </c>
      <c r="G307" s="9" t="s">
        <v>60</v>
      </c>
      <c r="H307" s="9">
        <v>0</v>
      </c>
      <c r="I307" s="9">
        <v>93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133</v>
      </c>
      <c r="T307" s="12">
        <v>45777</v>
      </c>
      <c r="U307" s="11">
        <v>10000</v>
      </c>
      <c r="V307" s="10">
        <v>0</v>
      </c>
      <c r="W307" s="10">
        <v>10000</v>
      </c>
      <c r="X307" s="10">
        <v>0</v>
      </c>
      <c r="Y307" s="10">
        <v>0</v>
      </c>
      <c r="Z307" s="9" t="s">
        <v>85</v>
      </c>
      <c r="AA307" s="8">
        <v>11315.7</v>
      </c>
      <c r="AB307" s="8">
        <v>0</v>
      </c>
      <c r="AC307" s="8">
        <v>11315.7</v>
      </c>
      <c r="AD307" s="8">
        <v>0</v>
      </c>
      <c r="AE307" s="8">
        <v>0</v>
      </c>
      <c r="AF307" s="8">
        <v>0</v>
      </c>
      <c r="AG307" s="1" t="s">
        <v>122</v>
      </c>
      <c r="AH307" s="1" t="s">
        <v>77</v>
      </c>
      <c r="AI307" s="1">
        <v>1</v>
      </c>
      <c r="AJ307" s="3">
        <v>45777</v>
      </c>
      <c r="AK307" s="3">
        <v>0</v>
      </c>
      <c r="AL307" s="3">
        <v>0</v>
      </c>
      <c r="AM307" s="3">
        <v>0</v>
      </c>
      <c r="AN307" s="3">
        <v>0</v>
      </c>
      <c r="AO307" s="3">
        <v>45776</v>
      </c>
      <c r="AP307" s="3">
        <v>45772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105</v>
      </c>
      <c r="BD307" s="56">
        <v>913.67990999999995</v>
      </c>
    </row>
    <row r="308" spans="1:56" ht="28.5" customHeight="1" x14ac:dyDescent="0.45">
      <c r="A308" s="3" t="s">
        <v>146</v>
      </c>
      <c r="B308" s="14" t="s">
        <v>146</v>
      </c>
      <c r="C308" s="9" t="s">
        <v>153</v>
      </c>
      <c r="D308" s="13" t="s">
        <v>59</v>
      </c>
      <c r="E308" s="9">
        <v>26</v>
      </c>
      <c r="F308" s="9">
        <v>42</v>
      </c>
      <c r="G308" s="9" t="s">
        <v>60</v>
      </c>
      <c r="H308" s="9">
        <v>0</v>
      </c>
      <c r="I308" s="9">
        <v>100</v>
      </c>
      <c r="J308" s="9" t="s">
        <v>57</v>
      </c>
      <c r="K308" s="9">
        <v>5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 t="s">
        <v>63</v>
      </c>
      <c r="U308" s="11">
        <v>40000</v>
      </c>
      <c r="V308" s="10">
        <v>0</v>
      </c>
      <c r="W308" s="10">
        <v>40000</v>
      </c>
      <c r="X308" s="10">
        <v>0</v>
      </c>
      <c r="Y308" s="10">
        <v>0</v>
      </c>
      <c r="Z308" s="9" t="s">
        <v>85</v>
      </c>
      <c r="AA308" s="8">
        <v>48615.600000000006</v>
      </c>
      <c r="AB308" s="8">
        <v>0</v>
      </c>
      <c r="AC308" s="8">
        <v>48615.600000000006</v>
      </c>
      <c r="AD308" s="8">
        <v>0</v>
      </c>
      <c r="AE308" s="8">
        <v>0</v>
      </c>
      <c r="AF308" s="8">
        <v>0</v>
      </c>
      <c r="AG308" s="1" t="s">
        <v>123</v>
      </c>
      <c r="AH308" s="1" t="s">
        <v>77</v>
      </c>
      <c r="AI308" s="1">
        <v>1</v>
      </c>
      <c r="AJ308" s="3" t="s">
        <v>63</v>
      </c>
      <c r="AK308" s="3">
        <v>0</v>
      </c>
      <c r="AL308" s="3">
        <v>0</v>
      </c>
      <c r="AM308" s="3">
        <v>0</v>
      </c>
      <c r="AN308" s="3">
        <v>0</v>
      </c>
      <c r="AO308" s="3" t="e">
        <v>#VALUE!</v>
      </c>
      <c r="AP308" s="3" t="e">
        <v>#VALUE!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105</v>
      </c>
      <c r="BD308" s="56">
        <v>3925.4396133333335</v>
      </c>
    </row>
    <row r="309" spans="1:56" ht="28.5" customHeight="1" x14ac:dyDescent="0.45">
      <c r="A309" s="3" t="s">
        <v>146</v>
      </c>
      <c r="B309" s="14" t="s">
        <v>146</v>
      </c>
      <c r="C309" s="9" t="s">
        <v>206</v>
      </c>
      <c r="D309" s="13" t="s">
        <v>61</v>
      </c>
      <c r="E309" s="9">
        <v>26</v>
      </c>
      <c r="F309" s="9">
        <v>41</v>
      </c>
      <c r="G309" s="9" t="s">
        <v>60</v>
      </c>
      <c r="H309" s="9">
        <v>0</v>
      </c>
      <c r="I309" s="9">
        <v>97</v>
      </c>
      <c r="J309" s="9" t="s">
        <v>57</v>
      </c>
      <c r="K309" s="9">
        <v>5</v>
      </c>
      <c r="L309" s="9" t="s">
        <v>92</v>
      </c>
      <c r="M309" s="10">
        <v>27</v>
      </c>
      <c r="N309" s="9">
        <v>43</v>
      </c>
      <c r="O309" s="9">
        <v>40</v>
      </c>
      <c r="P309" s="10">
        <v>286.42936262399996</v>
      </c>
      <c r="Q309" s="10">
        <v>0</v>
      </c>
      <c r="R309" s="10">
        <v>286.42936262399996</v>
      </c>
      <c r="S309" s="9" t="s">
        <v>218</v>
      </c>
      <c r="T309" s="12" t="s">
        <v>63</v>
      </c>
      <c r="U309" s="11">
        <v>10000</v>
      </c>
      <c r="V309" s="10">
        <v>0</v>
      </c>
      <c r="W309" s="10">
        <v>10000</v>
      </c>
      <c r="X309" s="10">
        <v>0</v>
      </c>
      <c r="Y309" s="10">
        <v>10500</v>
      </c>
      <c r="Z309" s="9" t="s">
        <v>85</v>
      </c>
      <c r="AA309" s="8">
        <v>11874.499999999998</v>
      </c>
      <c r="AB309" s="8">
        <v>0</v>
      </c>
      <c r="AC309" s="8">
        <v>11874.499999999998</v>
      </c>
      <c r="AD309" s="8">
        <v>0</v>
      </c>
      <c r="AE309" s="8">
        <v>0</v>
      </c>
      <c r="AF309" s="8">
        <v>0</v>
      </c>
      <c r="AG309" s="1" t="s">
        <v>123</v>
      </c>
      <c r="AH309" s="1" t="s">
        <v>72</v>
      </c>
      <c r="AI309" s="1">
        <v>3</v>
      </c>
      <c r="AJ309" s="3" t="s">
        <v>63</v>
      </c>
      <c r="AK309" s="3">
        <v>0</v>
      </c>
      <c r="AL309" s="3" t="e">
        <v>#VALUE!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 t="e">
        <v>#VALUE!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105</v>
      </c>
      <c r="BD309" s="56">
        <v>958.79990555555537</v>
      </c>
    </row>
    <row r="310" spans="1:56" ht="28.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26</v>
      </c>
      <c r="F310" s="9">
        <v>43</v>
      </c>
      <c r="G310" s="9" t="s">
        <v>60</v>
      </c>
      <c r="H310" s="9">
        <v>0</v>
      </c>
      <c r="I310" s="9">
        <v>102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85</v>
      </c>
      <c r="AA310" s="8">
        <v>71805.8</v>
      </c>
      <c r="AB310" s="8">
        <v>0</v>
      </c>
      <c r="AC310" s="8">
        <v>71805.8</v>
      </c>
      <c r="AD310" s="8">
        <v>0</v>
      </c>
      <c r="AE310" s="8">
        <v>0</v>
      </c>
      <c r="AF310" s="8" t="s">
        <v>58</v>
      </c>
      <c r="AG310" s="1" t="s">
        <v>122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105</v>
      </c>
      <c r="BD310" s="56">
        <v>0</v>
      </c>
    </row>
    <row r="311" spans="1:56" ht="28.5" customHeight="1" x14ac:dyDescent="0.45">
      <c r="A311" s="3">
        <v>45730</v>
      </c>
      <c r="B311" s="14" t="s">
        <v>138</v>
      </c>
      <c r="C311" s="9" t="s">
        <v>227</v>
      </c>
      <c r="D311" s="13" t="s">
        <v>560</v>
      </c>
      <c r="E311" s="9">
        <v>26</v>
      </c>
      <c r="F311" s="9">
        <v>43</v>
      </c>
      <c r="G311" s="9" t="s">
        <v>60</v>
      </c>
      <c r="H311" s="9" t="s">
        <v>66</v>
      </c>
      <c r="I311" s="9">
        <v>140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213</v>
      </c>
      <c r="T311" s="12">
        <v>45737</v>
      </c>
      <c r="U311" s="11">
        <v>10000</v>
      </c>
      <c r="V311" s="10">
        <v>0</v>
      </c>
      <c r="W311" s="10">
        <v>10000</v>
      </c>
      <c r="X311" s="10">
        <v>0</v>
      </c>
      <c r="Y311" s="10">
        <v>10500</v>
      </c>
      <c r="Z311" s="9" t="s">
        <v>165</v>
      </c>
      <c r="AA311" s="8">
        <v>12433.3</v>
      </c>
      <c r="AB311" s="8">
        <v>12433.3</v>
      </c>
      <c r="AC311" s="8">
        <v>0</v>
      </c>
      <c r="AD311" s="8">
        <v>12433.3</v>
      </c>
      <c r="AE311" s="8">
        <v>0</v>
      </c>
      <c r="AF311" s="8">
        <v>0</v>
      </c>
      <c r="AG311" s="1" t="s">
        <v>122</v>
      </c>
      <c r="AH311" s="1" t="s">
        <v>68</v>
      </c>
      <c r="AI311" s="1">
        <v>4</v>
      </c>
      <c r="AJ311" s="3">
        <v>45737</v>
      </c>
      <c r="AK311" s="3">
        <v>45733</v>
      </c>
      <c r="AL311" s="3">
        <v>45727</v>
      </c>
      <c r="AM311" s="3">
        <v>45734</v>
      </c>
      <c r="AN311" s="3">
        <v>45735</v>
      </c>
      <c r="AO311" s="3">
        <v>45735</v>
      </c>
      <c r="AP311" s="3">
        <v>45732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106</v>
      </c>
      <c r="BD311" s="56">
        <v>0</v>
      </c>
    </row>
    <row r="312" spans="1:56" ht="28.5" customHeight="1" x14ac:dyDescent="0.45">
      <c r="A312" s="3" t="s">
        <v>146</v>
      </c>
      <c r="B312" s="14" t="s">
        <v>146</v>
      </c>
      <c r="C312" s="9" t="s">
        <v>227</v>
      </c>
      <c r="D312" s="13" t="s">
        <v>560</v>
      </c>
      <c r="E312" s="9">
        <v>26</v>
      </c>
      <c r="F312" s="9">
        <v>43</v>
      </c>
      <c r="G312" s="9" t="s">
        <v>60</v>
      </c>
      <c r="H312" s="9" t="s">
        <v>66</v>
      </c>
      <c r="I312" s="9">
        <v>140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213</v>
      </c>
      <c r="T312" s="12">
        <v>45750</v>
      </c>
      <c r="U312" s="11">
        <v>25000</v>
      </c>
      <c r="V312" s="10">
        <v>0</v>
      </c>
      <c r="W312" s="10">
        <v>25000</v>
      </c>
      <c r="X312" s="10">
        <v>0</v>
      </c>
      <c r="Y312" s="10">
        <v>26250</v>
      </c>
      <c r="Z312" s="9" t="s">
        <v>165</v>
      </c>
      <c r="AA312" s="8">
        <v>31083.25</v>
      </c>
      <c r="AB312" s="8">
        <v>1900</v>
      </c>
      <c r="AC312" s="8">
        <v>29183.25</v>
      </c>
      <c r="AD312" s="8">
        <v>0</v>
      </c>
      <c r="AE312" s="8">
        <v>31083.25</v>
      </c>
      <c r="AF312" s="8"/>
      <c r="AG312" s="1" t="s">
        <v>122</v>
      </c>
      <c r="AH312" s="1" t="s">
        <v>68</v>
      </c>
      <c r="AI312" s="1">
        <v>4</v>
      </c>
      <c r="AJ312" s="3">
        <v>45750</v>
      </c>
      <c r="AK312" s="3">
        <v>45746</v>
      </c>
      <c r="AL312" s="3">
        <v>45740</v>
      </c>
      <c r="AM312" s="3">
        <v>45747</v>
      </c>
      <c r="AN312" s="3">
        <v>45748</v>
      </c>
      <c r="AO312" s="3">
        <v>45748</v>
      </c>
      <c r="AP312" s="3">
        <v>45745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65</v>
      </c>
      <c r="AY312" s="2">
        <v>0</v>
      </c>
      <c r="AZ312" s="2">
        <v>0</v>
      </c>
      <c r="BA312" s="2">
        <v>0</v>
      </c>
      <c r="BB312" s="2">
        <v>0</v>
      </c>
      <c r="BC312" s="1" t="s">
        <v>106</v>
      </c>
      <c r="BD312" s="56">
        <v>1504.8899522222218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26</v>
      </c>
      <c r="F313" s="9">
        <v>43</v>
      </c>
      <c r="G313" s="9">
        <v>0</v>
      </c>
      <c r="H313" s="9">
        <v>0</v>
      </c>
      <c r="I313" s="9">
        <v>100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165</v>
      </c>
      <c r="AA313" s="8">
        <f>SUM(AA311:AA312)</f>
        <v>43516.55</v>
      </c>
      <c r="AB313" s="8">
        <f t="shared" ref="AB313:AE313" si="0">SUM(AB311:AB312)</f>
        <v>14333.3</v>
      </c>
      <c r="AC313" s="8">
        <f t="shared" si="0"/>
        <v>29183.25</v>
      </c>
      <c r="AD313" s="8">
        <f t="shared" si="0"/>
        <v>12433.3</v>
      </c>
      <c r="AE313" s="8">
        <f t="shared" si="0"/>
        <v>31083.25</v>
      </c>
      <c r="AF313" s="8" t="s">
        <v>58</v>
      </c>
      <c r="AG313" s="1" t="s">
        <v>125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106</v>
      </c>
      <c r="BD313" s="56">
        <v>0</v>
      </c>
    </row>
    <row r="314" spans="1:56" ht="28.5" customHeight="1" x14ac:dyDescent="0.45">
      <c r="A314" s="3" t="s">
        <v>146</v>
      </c>
      <c r="B314" s="14" t="s">
        <v>146</v>
      </c>
      <c r="C314" s="9" t="s">
        <v>113</v>
      </c>
      <c r="D314" s="13" t="s">
        <v>59</v>
      </c>
      <c r="E314" s="9">
        <v>26</v>
      </c>
      <c r="F314" s="9">
        <v>43</v>
      </c>
      <c r="G314" s="9" t="s">
        <v>60</v>
      </c>
      <c r="H314" s="9">
        <v>0</v>
      </c>
      <c r="I314" s="9">
        <v>116</v>
      </c>
      <c r="J314" s="9" t="s">
        <v>57</v>
      </c>
      <c r="K314" s="9">
        <v>5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114</v>
      </c>
      <c r="T314" s="12">
        <v>45777</v>
      </c>
      <c r="U314" s="11">
        <v>10000</v>
      </c>
      <c r="V314" s="10">
        <v>0</v>
      </c>
      <c r="W314" s="10">
        <v>10000</v>
      </c>
      <c r="X314" s="10">
        <v>0</v>
      </c>
      <c r="Y314" s="10">
        <v>0</v>
      </c>
      <c r="Z314" s="9" t="s">
        <v>255</v>
      </c>
      <c r="AA314" s="8">
        <v>12433.3</v>
      </c>
      <c r="AB314" s="8">
        <v>8278</v>
      </c>
      <c r="AC314" s="8">
        <v>4155.2999999999993</v>
      </c>
      <c r="AD314" s="8">
        <v>0</v>
      </c>
      <c r="AE314" s="8">
        <v>0</v>
      </c>
      <c r="AF314" s="8">
        <v>0</v>
      </c>
      <c r="AG314" s="1" t="s">
        <v>123</v>
      </c>
      <c r="AH314" s="1" t="s">
        <v>77</v>
      </c>
      <c r="AI314" s="1">
        <v>1</v>
      </c>
      <c r="AJ314" s="3">
        <v>45777</v>
      </c>
      <c r="AK314" s="3">
        <v>0</v>
      </c>
      <c r="AL314" s="3">
        <v>0</v>
      </c>
      <c r="AM314" s="3">
        <v>0</v>
      </c>
      <c r="AN314" s="3">
        <v>0</v>
      </c>
      <c r="AO314" s="3">
        <v>45776</v>
      </c>
      <c r="AP314" s="3">
        <v>45772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104</v>
      </c>
      <c r="BD314" s="56">
        <v>412.94448</v>
      </c>
    </row>
    <row r="315" spans="1:56" ht="28.5" customHeight="1" x14ac:dyDescent="0.45">
      <c r="A315" s="3" t="s">
        <v>146</v>
      </c>
      <c r="B315" s="14" t="s">
        <v>146</v>
      </c>
      <c r="C315" s="9" t="s">
        <v>113</v>
      </c>
      <c r="D315" s="13" t="s">
        <v>59</v>
      </c>
      <c r="E315" s="9">
        <v>26</v>
      </c>
      <c r="F315" s="9">
        <v>43</v>
      </c>
      <c r="G315" s="9" t="s">
        <v>60</v>
      </c>
      <c r="H315" s="9">
        <v>0</v>
      </c>
      <c r="I315" s="9">
        <v>116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114</v>
      </c>
      <c r="T315" s="12" t="s">
        <v>63</v>
      </c>
      <c r="U315" s="11">
        <v>20000</v>
      </c>
      <c r="V315" s="10">
        <v>0</v>
      </c>
      <c r="W315" s="10">
        <v>20000</v>
      </c>
      <c r="X315" s="10">
        <v>0</v>
      </c>
      <c r="Y315" s="10">
        <v>0</v>
      </c>
      <c r="Z315" s="9" t="s">
        <v>255</v>
      </c>
      <c r="AA315" s="8">
        <v>24866.6</v>
      </c>
      <c r="AB315" s="8">
        <v>0</v>
      </c>
      <c r="AC315" s="8">
        <v>24866.6</v>
      </c>
      <c r="AD315" s="8">
        <v>0</v>
      </c>
      <c r="AE315" s="8">
        <v>0</v>
      </c>
      <c r="AF315" s="8">
        <v>0</v>
      </c>
      <c r="AG315" s="1" t="s">
        <v>123</v>
      </c>
      <c r="AH315" s="1" t="s">
        <v>77</v>
      </c>
      <c r="AI315" s="1">
        <v>1</v>
      </c>
      <c r="AJ315" s="3" t="s">
        <v>63</v>
      </c>
      <c r="AK315" s="3">
        <v>0</v>
      </c>
      <c r="AL315" s="3">
        <v>0</v>
      </c>
      <c r="AM315" s="3">
        <v>0</v>
      </c>
      <c r="AN315" s="3">
        <v>0</v>
      </c>
      <c r="AO315" s="3" t="e">
        <v>#VALUE!</v>
      </c>
      <c r="AP315" s="3" t="e">
        <v>#VALUE!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104</v>
      </c>
      <c r="BD315" s="56">
        <v>2471.1874488888889</v>
      </c>
    </row>
    <row r="316" spans="1:56" ht="28.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26</v>
      </c>
      <c r="F316" s="9">
        <v>43</v>
      </c>
      <c r="G316" s="9">
        <v>0</v>
      </c>
      <c r="H316" s="9">
        <v>0</v>
      </c>
      <c r="I316" s="9">
        <v>116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255</v>
      </c>
      <c r="AA316" s="8">
        <v>37299.899999999994</v>
      </c>
      <c r="AB316" s="8">
        <v>8278</v>
      </c>
      <c r="AC316" s="8">
        <v>29021.899999999998</v>
      </c>
      <c r="AD316" s="8">
        <v>0</v>
      </c>
      <c r="AE316" s="8">
        <v>0</v>
      </c>
      <c r="AF316" s="8" t="s">
        <v>58</v>
      </c>
      <c r="AG316" s="1" t="s">
        <v>123</v>
      </c>
      <c r="AH316" s="1">
        <v>0</v>
      </c>
      <c r="AI316" s="1" t="s">
        <v>15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256</v>
      </c>
      <c r="BD316" s="56">
        <v>0</v>
      </c>
    </row>
    <row r="317" spans="1:56" ht="28.5" customHeight="1" x14ac:dyDescent="0.45">
      <c r="A317" s="3">
        <v>45723</v>
      </c>
      <c r="B317" s="14" t="s">
        <v>538</v>
      </c>
      <c r="C317" s="9" t="s">
        <v>113</v>
      </c>
      <c r="D317" s="13" t="s">
        <v>159</v>
      </c>
      <c r="E317" s="9">
        <v>26</v>
      </c>
      <c r="F317" s="9">
        <v>43</v>
      </c>
      <c r="G317" s="9" t="s">
        <v>60</v>
      </c>
      <c r="H317" s="9" t="s">
        <v>66</v>
      </c>
      <c r="I317" s="9">
        <v>150</v>
      </c>
      <c r="J317" s="9" t="s">
        <v>57</v>
      </c>
      <c r="K317" s="9">
        <v>5</v>
      </c>
      <c r="L317" s="9" t="s">
        <v>92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114</v>
      </c>
      <c r="T317" s="12">
        <v>45733</v>
      </c>
      <c r="U317" s="11">
        <v>30000</v>
      </c>
      <c r="V317" s="10">
        <v>0</v>
      </c>
      <c r="W317" s="10">
        <v>30000</v>
      </c>
      <c r="X317" s="10">
        <v>0</v>
      </c>
      <c r="Y317" s="10">
        <v>31500</v>
      </c>
      <c r="Z317" s="9" t="s">
        <v>89</v>
      </c>
      <c r="AA317" s="8">
        <v>37299.899999999994</v>
      </c>
      <c r="AB317" s="8">
        <v>22725</v>
      </c>
      <c r="AC317" s="8">
        <v>14574.899999999994</v>
      </c>
      <c r="AD317" s="8">
        <v>3225</v>
      </c>
      <c r="AE317" s="8">
        <v>34074.899999999994</v>
      </c>
      <c r="AF317" s="8" t="s">
        <v>315</v>
      </c>
      <c r="AG317" s="1" t="s">
        <v>123</v>
      </c>
      <c r="AH317" s="1" t="s">
        <v>68</v>
      </c>
      <c r="AI317" s="1">
        <v>4</v>
      </c>
      <c r="AJ317" s="3">
        <v>45733</v>
      </c>
      <c r="AK317" s="3">
        <v>45729</v>
      </c>
      <c r="AL317" s="3">
        <v>45723</v>
      </c>
      <c r="AM317" s="3">
        <v>45730</v>
      </c>
      <c r="AN317" s="3">
        <v>45731</v>
      </c>
      <c r="AO317" s="3">
        <v>45731</v>
      </c>
      <c r="AP317" s="3">
        <v>45728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107</v>
      </c>
      <c r="BD317" s="56">
        <v>1503.1580199999996</v>
      </c>
    </row>
    <row r="318" spans="1:56" ht="28.5" customHeight="1" x14ac:dyDescent="0.45">
      <c r="A318" s="3">
        <v>45723</v>
      </c>
      <c r="B318" s="14" t="s">
        <v>539</v>
      </c>
      <c r="C318" s="9" t="s">
        <v>113</v>
      </c>
      <c r="D318" s="13" t="s">
        <v>159</v>
      </c>
      <c r="E318" s="9">
        <v>26</v>
      </c>
      <c r="F318" s="9">
        <v>43</v>
      </c>
      <c r="G318" s="9" t="s">
        <v>60</v>
      </c>
      <c r="H318" s="9" t="s">
        <v>66</v>
      </c>
      <c r="I318" s="9">
        <v>150</v>
      </c>
      <c r="J318" s="9" t="s">
        <v>57</v>
      </c>
      <c r="K318" s="9">
        <v>5</v>
      </c>
      <c r="L318" s="9" t="s">
        <v>92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114</v>
      </c>
      <c r="T318" s="12">
        <v>45741</v>
      </c>
      <c r="U318" s="11">
        <v>30000</v>
      </c>
      <c r="V318" s="10">
        <v>0</v>
      </c>
      <c r="W318" s="10">
        <v>30000</v>
      </c>
      <c r="X318" s="10">
        <v>0</v>
      </c>
      <c r="Y318" s="10">
        <v>31500</v>
      </c>
      <c r="Z318" s="9" t="s">
        <v>89</v>
      </c>
      <c r="AA318" s="8">
        <v>37299.899999999994</v>
      </c>
      <c r="AB318" s="8">
        <v>0</v>
      </c>
      <c r="AC318" s="8">
        <v>37299.899999999994</v>
      </c>
      <c r="AD318" s="8">
        <v>0</v>
      </c>
      <c r="AE318" s="8">
        <v>37299.899999999994</v>
      </c>
      <c r="AF318" s="8" t="s">
        <v>315</v>
      </c>
      <c r="AG318" s="1" t="s">
        <v>125</v>
      </c>
      <c r="AH318" s="1" t="s">
        <v>68</v>
      </c>
      <c r="AI318" s="1">
        <v>4</v>
      </c>
      <c r="AJ318" s="3">
        <v>45741</v>
      </c>
      <c r="AK318" s="3">
        <v>45737</v>
      </c>
      <c r="AL318" s="3">
        <v>45731</v>
      </c>
      <c r="AM318" s="3">
        <v>45738</v>
      </c>
      <c r="AN318" s="3">
        <v>45739</v>
      </c>
      <c r="AO318" s="3">
        <v>45739</v>
      </c>
      <c r="AP318" s="3">
        <v>45736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107</v>
      </c>
      <c r="BD318" s="56">
        <v>3846.8630200000002</v>
      </c>
    </row>
    <row r="319" spans="1:56" ht="28.5" customHeight="1" x14ac:dyDescent="0.45">
      <c r="A319" s="3">
        <v>45731</v>
      </c>
      <c r="B319" s="14" t="s">
        <v>138</v>
      </c>
      <c r="C319" s="9" t="s">
        <v>113</v>
      </c>
      <c r="D319" s="13" t="s">
        <v>300</v>
      </c>
      <c r="E319" s="9">
        <v>26</v>
      </c>
      <c r="F319" s="9">
        <v>43</v>
      </c>
      <c r="G319" s="9" t="s">
        <v>60</v>
      </c>
      <c r="H319" s="9" t="s">
        <v>66</v>
      </c>
      <c r="I319" s="9">
        <v>150</v>
      </c>
      <c r="J319" s="9" t="s">
        <v>57</v>
      </c>
      <c r="K319" s="9">
        <v>5</v>
      </c>
      <c r="L319" s="9" t="s">
        <v>92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114</v>
      </c>
      <c r="T319" s="12">
        <v>45743</v>
      </c>
      <c r="U319" s="11">
        <v>10000</v>
      </c>
      <c r="V319" s="10">
        <v>0</v>
      </c>
      <c r="W319" s="10">
        <v>10000</v>
      </c>
      <c r="X319" s="10">
        <v>0</v>
      </c>
      <c r="Y319" s="10">
        <v>10500</v>
      </c>
      <c r="Z319" s="9" t="s">
        <v>89</v>
      </c>
      <c r="AA319" s="8">
        <v>12433.3</v>
      </c>
      <c r="AB319" s="8">
        <v>0</v>
      </c>
      <c r="AC319" s="8">
        <v>12433.3</v>
      </c>
      <c r="AD319" s="8">
        <v>0</v>
      </c>
      <c r="AE319" s="8">
        <v>12433.3</v>
      </c>
      <c r="AF319" s="8" t="s">
        <v>315</v>
      </c>
      <c r="AG319" s="1" t="s">
        <v>123</v>
      </c>
      <c r="AH319" s="1" t="s">
        <v>68</v>
      </c>
      <c r="AI319" s="1">
        <v>4</v>
      </c>
      <c r="AJ319" s="3">
        <v>45743</v>
      </c>
      <c r="AK319" s="3">
        <v>45739</v>
      </c>
      <c r="AL319" s="3">
        <v>45733</v>
      </c>
      <c r="AM319" s="3">
        <v>45740</v>
      </c>
      <c r="AN319" s="3">
        <v>45741</v>
      </c>
      <c r="AO319" s="3">
        <v>45741</v>
      </c>
      <c r="AP319" s="3">
        <v>45738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65</v>
      </c>
      <c r="AY319" s="2">
        <v>0</v>
      </c>
      <c r="AZ319" s="2">
        <v>0</v>
      </c>
      <c r="BA319" s="2">
        <v>0</v>
      </c>
      <c r="BB319" s="2">
        <v>0</v>
      </c>
      <c r="BC319" s="1" t="s">
        <v>107</v>
      </c>
      <c r="BD319" s="56">
        <v>1282.2876733333333</v>
      </c>
    </row>
    <row r="320" spans="1:56" ht="28.5" customHeight="1" x14ac:dyDescent="0.45">
      <c r="A320" s="3">
        <v>45723</v>
      </c>
      <c r="B320" s="14" t="s">
        <v>540</v>
      </c>
      <c r="C320" s="9" t="s">
        <v>113</v>
      </c>
      <c r="D320" s="13" t="s">
        <v>159</v>
      </c>
      <c r="E320" s="9">
        <v>26</v>
      </c>
      <c r="F320" s="9">
        <v>43</v>
      </c>
      <c r="G320" s="9" t="s">
        <v>60</v>
      </c>
      <c r="H320" s="9" t="s">
        <v>66</v>
      </c>
      <c r="I320" s="9">
        <v>150</v>
      </c>
      <c r="J320" s="9" t="s">
        <v>57</v>
      </c>
      <c r="K320" s="9">
        <v>5</v>
      </c>
      <c r="L320" s="9" t="s">
        <v>92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114</v>
      </c>
      <c r="T320" s="12">
        <v>45744</v>
      </c>
      <c r="U320" s="11">
        <v>30000</v>
      </c>
      <c r="V320" s="10">
        <v>0</v>
      </c>
      <c r="W320" s="10">
        <v>30000</v>
      </c>
      <c r="X320" s="10">
        <v>0</v>
      </c>
      <c r="Y320" s="10">
        <v>31500</v>
      </c>
      <c r="Z320" s="9" t="s">
        <v>89</v>
      </c>
      <c r="AA320" s="8">
        <v>37299.899999999994</v>
      </c>
      <c r="AB320" s="8">
        <v>0</v>
      </c>
      <c r="AC320" s="8">
        <v>37299.899999999994</v>
      </c>
      <c r="AD320" s="8">
        <v>0</v>
      </c>
      <c r="AE320" s="8">
        <v>37299.899999999994</v>
      </c>
      <c r="AF320" s="8" t="s">
        <v>315</v>
      </c>
      <c r="AG320" s="1" t="s">
        <v>123</v>
      </c>
      <c r="AH320" s="1" t="s">
        <v>68</v>
      </c>
      <c r="AI320" s="1">
        <v>4</v>
      </c>
      <c r="AJ320" s="3">
        <v>45744</v>
      </c>
      <c r="AK320" s="3">
        <v>45740</v>
      </c>
      <c r="AL320" s="3">
        <v>45734</v>
      </c>
      <c r="AM320" s="3">
        <v>45741</v>
      </c>
      <c r="AN320" s="3">
        <v>45742</v>
      </c>
      <c r="AO320" s="3">
        <v>45742</v>
      </c>
      <c r="AP320" s="3">
        <v>45739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107</v>
      </c>
      <c r="BD320" s="56">
        <v>3846.8630200000002</v>
      </c>
    </row>
    <row r="321" spans="1:56" ht="28.5" customHeight="1" x14ac:dyDescent="0.45">
      <c r="A321" s="3">
        <v>45731</v>
      </c>
      <c r="B321" s="14" t="s">
        <v>138</v>
      </c>
      <c r="C321" s="9" t="s">
        <v>113</v>
      </c>
      <c r="D321" s="13" t="s">
        <v>59</v>
      </c>
      <c r="E321" s="9">
        <v>26</v>
      </c>
      <c r="F321" s="9">
        <v>43</v>
      </c>
      <c r="G321" s="9" t="s">
        <v>60</v>
      </c>
      <c r="H321" s="9" t="s">
        <v>66</v>
      </c>
      <c r="I321" s="9">
        <v>150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114</v>
      </c>
      <c r="T321" s="12">
        <v>45744</v>
      </c>
      <c r="U321" s="11">
        <v>30000</v>
      </c>
      <c r="V321" s="10">
        <v>0</v>
      </c>
      <c r="W321" s="10">
        <v>30000</v>
      </c>
      <c r="X321" s="10">
        <v>0</v>
      </c>
      <c r="Y321" s="10">
        <v>0</v>
      </c>
      <c r="Z321" s="9" t="s">
        <v>89</v>
      </c>
      <c r="AA321" s="8">
        <v>37299.899999999994</v>
      </c>
      <c r="AB321" s="8">
        <v>0</v>
      </c>
      <c r="AC321" s="8">
        <v>37299.899999999994</v>
      </c>
      <c r="AD321" s="8">
        <v>0</v>
      </c>
      <c r="AE321" s="8">
        <v>37299.899999999994</v>
      </c>
      <c r="AF321" s="8" t="s">
        <v>299</v>
      </c>
      <c r="AG321" s="1" t="s">
        <v>61</v>
      </c>
      <c r="AH321" s="1" t="s">
        <v>163</v>
      </c>
      <c r="AI321" s="1">
        <v>2</v>
      </c>
      <c r="AJ321" s="3">
        <v>45744</v>
      </c>
      <c r="AK321" s="3">
        <v>45742</v>
      </c>
      <c r="AL321" s="3">
        <v>0</v>
      </c>
      <c r="AM321" s="3">
        <v>0</v>
      </c>
      <c r="AN321" s="3">
        <v>0</v>
      </c>
      <c r="AO321" s="3">
        <v>45743</v>
      </c>
      <c r="AP321" s="3">
        <v>45739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483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107</v>
      </c>
      <c r="BD321" s="56">
        <v>3846.8630200000002</v>
      </c>
    </row>
    <row r="322" spans="1:56" ht="28.5" customHeight="1" x14ac:dyDescent="0.45">
      <c r="A322" s="3">
        <v>45723</v>
      </c>
      <c r="B322" s="14" t="s">
        <v>541</v>
      </c>
      <c r="C322" s="9" t="s">
        <v>113</v>
      </c>
      <c r="D322" s="13" t="s">
        <v>159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150</v>
      </c>
      <c r="J322" s="9" t="s">
        <v>57</v>
      </c>
      <c r="K322" s="9">
        <v>5</v>
      </c>
      <c r="L322" s="9" t="s">
        <v>92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114</v>
      </c>
      <c r="T322" s="12">
        <v>45755</v>
      </c>
      <c r="U322" s="11">
        <v>30000</v>
      </c>
      <c r="V322" s="10">
        <v>0</v>
      </c>
      <c r="W322" s="10">
        <v>30000</v>
      </c>
      <c r="X322" s="10">
        <v>0</v>
      </c>
      <c r="Y322" s="10">
        <v>31500</v>
      </c>
      <c r="Z322" s="9" t="s">
        <v>89</v>
      </c>
      <c r="AA322" s="8">
        <v>37299.899999999994</v>
      </c>
      <c r="AB322" s="8">
        <v>0</v>
      </c>
      <c r="AC322" s="8">
        <v>37299.899999999994</v>
      </c>
      <c r="AD322" s="8">
        <v>0</v>
      </c>
      <c r="AE322" s="8">
        <v>37299.899999999994</v>
      </c>
      <c r="AF322" s="8" t="s">
        <v>315</v>
      </c>
      <c r="AG322" s="1" t="s">
        <v>122</v>
      </c>
      <c r="AH322" s="1" t="s">
        <v>68</v>
      </c>
      <c r="AI322" s="1">
        <v>4</v>
      </c>
      <c r="AJ322" s="3">
        <v>45755</v>
      </c>
      <c r="AK322" s="3">
        <v>45751</v>
      </c>
      <c r="AL322" s="3">
        <v>45745</v>
      </c>
      <c r="AM322" s="3">
        <v>45752</v>
      </c>
      <c r="AN322" s="3">
        <v>45753</v>
      </c>
      <c r="AO322" s="3">
        <v>45753</v>
      </c>
      <c r="AP322" s="3">
        <v>45750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107</v>
      </c>
      <c r="BD322" s="56">
        <v>3846.8630200000002</v>
      </c>
    </row>
    <row r="323" spans="1:56" ht="28.5" customHeight="1" x14ac:dyDescent="0.45">
      <c r="A323" s="3">
        <v>45723</v>
      </c>
      <c r="B323" s="14" t="s">
        <v>542</v>
      </c>
      <c r="C323" s="9" t="s">
        <v>113</v>
      </c>
      <c r="D323" s="13" t="s">
        <v>159</v>
      </c>
      <c r="E323" s="9">
        <v>26</v>
      </c>
      <c r="F323" s="9">
        <v>43</v>
      </c>
      <c r="G323" s="9" t="s">
        <v>60</v>
      </c>
      <c r="H323" s="9" t="s">
        <v>66</v>
      </c>
      <c r="I323" s="9">
        <v>150</v>
      </c>
      <c r="J323" s="9" t="s">
        <v>57</v>
      </c>
      <c r="K323" s="9">
        <v>5</v>
      </c>
      <c r="L323" s="9" t="s">
        <v>93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114</v>
      </c>
      <c r="T323" s="12">
        <v>45772</v>
      </c>
      <c r="U323" s="11">
        <v>30000</v>
      </c>
      <c r="V323" s="10">
        <v>0</v>
      </c>
      <c r="W323" s="10">
        <v>30000</v>
      </c>
      <c r="X323" s="10">
        <v>0</v>
      </c>
      <c r="Y323" s="10">
        <v>31500</v>
      </c>
      <c r="Z323" s="9" t="s">
        <v>89</v>
      </c>
      <c r="AA323" s="8">
        <v>37299.899999999994</v>
      </c>
      <c r="AB323" s="8">
        <v>0</v>
      </c>
      <c r="AC323" s="8">
        <v>37299.899999999994</v>
      </c>
      <c r="AD323" s="8">
        <v>0</v>
      </c>
      <c r="AE323" s="8">
        <v>37299.899999999994</v>
      </c>
      <c r="AF323" s="8" t="s">
        <v>315</v>
      </c>
      <c r="AG323" s="1" t="s">
        <v>122</v>
      </c>
      <c r="AH323" s="1" t="s">
        <v>68</v>
      </c>
      <c r="AI323" s="1">
        <v>4</v>
      </c>
      <c r="AJ323" s="3">
        <v>45772</v>
      </c>
      <c r="AK323" s="3">
        <v>45768</v>
      </c>
      <c r="AL323" s="3">
        <v>45762</v>
      </c>
      <c r="AM323" s="3">
        <v>45769</v>
      </c>
      <c r="AN323" s="3">
        <v>45770</v>
      </c>
      <c r="AO323" s="3">
        <v>45770</v>
      </c>
      <c r="AP323" s="3">
        <v>45767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107</v>
      </c>
      <c r="BD323" s="56">
        <v>3846.8630200000002</v>
      </c>
    </row>
    <row r="324" spans="1:56" ht="28.5" customHeight="1" x14ac:dyDescent="0.45">
      <c r="A324" s="3" t="s">
        <v>146</v>
      </c>
      <c r="B324" s="14" t="s">
        <v>146</v>
      </c>
      <c r="C324" s="9" t="s">
        <v>113</v>
      </c>
      <c r="D324" s="13" t="s">
        <v>61</v>
      </c>
      <c r="E324" s="9">
        <v>26</v>
      </c>
      <c r="F324" s="9">
        <v>43</v>
      </c>
      <c r="G324" s="9" t="s">
        <v>60</v>
      </c>
      <c r="H324" s="9" t="s">
        <v>66</v>
      </c>
      <c r="I324" s="9">
        <v>150</v>
      </c>
      <c r="J324" s="9" t="s">
        <v>57</v>
      </c>
      <c r="K324" s="9">
        <v>5</v>
      </c>
      <c r="L324" s="9" t="s">
        <v>92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114</v>
      </c>
      <c r="T324" s="12">
        <v>45777</v>
      </c>
      <c r="U324" s="11">
        <v>20000</v>
      </c>
      <c r="V324" s="10">
        <v>0</v>
      </c>
      <c r="W324" s="10">
        <v>20000</v>
      </c>
      <c r="X324" s="10">
        <v>0</v>
      </c>
      <c r="Y324" s="10">
        <v>21000</v>
      </c>
      <c r="Z324" s="9" t="s">
        <v>89</v>
      </c>
      <c r="AA324" s="8">
        <v>24866.6</v>
      </c>
      <c r="AB324" s="8">
        <v>0</v>
      </c>
      <c r="AC324" s="8">
        <v>24866.6</v>
      </c>
      <c r="AD324" s="8">
        <v>0</v>
      </c>
      <c r="AE324" s="8">
        <v>24866.6</v>
      </c>
      <c r="AF324" s="8" t="s">
        <v>315</v>
      </c>
      <c r="AG324" s="1" t="s">
        <v>123</v>
      </c>
      <c r="AH324" s="1" t="s">
        <v>68</v>
      </c>
      <c r="AI324" s="1">
        <v>4</v>
      </c>
      <c r="AJ324" s="3">
        <v>45777</v>
      </c>
      <c r="AK324" s="3">
        <v>45773</v>
      </c>
      <c r="AL324" s="3">
        <v>45767</v>
      </c>
      <c r="AM324" s="3">
        <v>45774</v>
      </c>
      <c r="AN324" s="3">
        <v>45775</v>
      </c>
      <c r="AO324" s="3">
        <v>45775</v>
      </c>
      <c r="AP324" s="3">
        <v>45772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107</v>
      </c>
      <c r="BD324" s="56">
        <v>2564.5753466666665</v>
      </c>
    </row>
    <row r="325" spans="1:56" ht="28.5" customHeight="1" x14ac:dyDescent="0.45">
      <c r="A325" s="3">
        <v>0</v>
      </c>
      <c r="B325" s="14">
        <v>0</v>
      </c>
      <c r="C325" s="9">
        <v>0</v>
      </c>
      <c r="D325" s="13">
        <v>0</v>
      </c>
      <c r="E325" s="9">
        <v>26</v>
      </c>
      <c r="F325" s="9">
        <v>43</v>
      </c>
      <c r="G325" s="9">
        <v>0</v>
      </c>
      <c r="H325" s="9">
        <v>0</v>
      </c>
      <c r="I325" s="9">
        <v>120</v>
      </c>
      <c r="J325" s="9" t="s">
        <v>57</v>
      </c>
      <c r="K325" s="9">
        <v>5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9" t="s">
        <v>89</v>
      </c>
      <c r="AA325" s="8">
        <v>261099.29999999996</v>
      </c>
      <c r="AB325" s="8">
        <v>22725</v>
      </c>
      <c r="AC325" s="8">
        <v>238374.29999999996</v>
      </c>
      <c r="AD325" s="8">
        <v>3225</v>
      </c>
      <c r="AE325" s="8">
        <v>257874.29999999996</v>
      </c>
      <c r="AF325" s="8" t="s">
        <v>58</v>
      </c>
      <c r="AG325" s="1" t="s">
        <v>125</v>
      </c>
      <c r="AH325" s="1">
        <v>0</v>
      </c>
      <c r="AI325" s="1" t="s">
        <v>15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109</v>
      </c>
      <c r="BD325" s="56">
        <v>0</v>
      </c>
    </row>
    <row r="326" spans="1:56" ht="28.5" customHeight="1" x14ac:dyDescent="0.45">
      <c r="A326" s="3">
        <v>45719</v>
      </c>
      <c r="B326" s="14" t="s">
        <v>508</v>
      </c>
      <c r="C326" s="9" t="s">
        <v>166</v>
      </c>
      <c r="D326" s="13" t="s">
        <v>167</v>
      </c>
      <c r="E326" s="9">
        <v>28</v>
      </c>
      <c r="F326" s="9">
        <v>41</v>
      </c>
      <c r="G326" s="9" t="s">
        <v>60</v>
      </c>
      <c r="H326" s="9">
        <v>0</v>
      </c>
      <c r="I326" s="9">
        <v>120</v>
      </c>
      <c r="J326" s="9" t="s">
        <v>78</v>
      </c>
      <c r="K326" s="9">
        <v>3</v>
      </c>
      <c r="L326" s="9" t="s">
        <v>93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71</v>
      </c>
      <c r="T326" s="12">
        <v>45750</v>
      </c>
      <c r="U326" s="11">
        <v>50000</v>
      </c>
      <c r="V326" s="10">
        <v>0</v>
      </c>
      <c r="W326" s="10">
        <v>50000</v>
      </c>
      <c r="X326" s="10">
        <v>0</v>
      </c>
      <c r="Y326" s="10">
        <v>52500</v>
      </c>
      <c r="Z326" s="9" t="s">
        <v>137</v>
      </c>
      <c r="AA326" s="8">
        <v>59372.5</v>
      </c>
      <c r="AB326" s="8">
        <v>59372.5</v>
      </c>
      <c r="AC326" s="8">
        <v>0</v>
      </c>
      <c r="AD326" s="8">
        <v>0</v>
      </c>
      <c r="AE326" s="8">
        <v>0</v>
      </c>
      <c r="AF326" s="8">
        <v>0</v>
      </c>
      <c r="AG326" s="1" t="s">
        <v>122</v>
      </c>
      <c r="AH326" s="1" t="s">
        <v>168</v>
      </c>
      <c r="AI326" s="1">
        <v>2</v>
      </c>
      <c r="AJ326" s="3">
        <v>45750</v>
      </c>
      <c r="AK326" s="3">
        <v>0</v>
      </c>
      <c r="AL326" s="3">
        <v>45741</v>
      </c>
      <c r="AM326" s="3">
        <v>45748</v>
      </c>
      <c r="AN326" s="3">
        <v>0</v>
      </c>
      <c r="AO326" s="3">
        <v>45749</v>
      </c>
      <c r="AP326" s="3">
        <v>45745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107</v>
      </c>
      <c r="BD326" s="56">
        <v>0</v>
      </c>
    </row>
    <row r="327" spans="1:56" ht="28.5" customHeight="1" x14ac:dyDescent="0.45">
      <c r="A327" s="3" t="s">
        <v>146</v>
      </c>
      <c r="B327" s="14" t="s">
        <v>146</v>
      </c>
      <c r="C327" s="9" t="s">
        <v>113</v>
      </c>
      <c r="D327" s="13" t="s">
        <v>59</v>
      </c>
      <c r="E327" s="9">
        <v>28</v>
      </c>
      <c r="F327" s="9">
        <v>47</v>
      </c>
      <c r="G327" s="9" t="s">
        <v>60</v>
      </c>
      <c r="H327" s="9" t="s">
        <v>66</v>
      </c>
      <c r="I327" s="9">
        <v>180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114</v>
      </c>
      <c r="T327" s="12">
        <v>45777</v>
      </c>
      <c r="U327" s="11">
        <v>20000</v>
      </c>
      <c r="V327" s="10">
        <v>0</v>
      </c>
      <c r="W327" s="10">
        <v>20000</v>
      </c>
      <c r="X327" s="10">
        <v>0</v>
      </c>
      <c r="Y327" s="10">
        <v>0</v>
      </c>
      <c r="Z327" s="9" t="s">
        <v>137</v>
      </c>
      <c r="AA327" s="8">
        <v>27101.800000000003</v>
      </c>
      <c r="AB327" s="8">
        <v>9031</v>
      </c>
      <c r="AC327" s="8">
        <v>18070.800000000003</v>
      </c>
      <c r="AD327" s="8">
        <v>0</v>
      </c>
      <c r="AE327" s="8">
        <v>27101.800000000003</v>
      </c>
      <c r="AF327" s="8">
        <v>0</v>
      </c>
      <c r="AG327" s="1" t="s">
        <v>122</v>
      </c>
      <c r="AH327" s="1" t="s">
        <v>77</v>
      </c>
      <c r="AI327" s="1">
        <v>1</v>
      </c>
      <c r="AJ327" s="3">
        <v>45777</v>
      </c>
      <c r="AK327" s="3">
        <v>0</v>
      </c>
      <c r="AL327" s="3">
        <v>0</v>
      </c>
      <c r="AM327" s="3">
        <v>0</v>
      </c>
      <c r="AN327" s="3">
        <v>0</v>
      </c>
      <c r="AO327" s="3">
        <v>45776</v>
      </c>
      <c r="AP327" s="3">
        <v>45772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107</v>
      </c>
      <c r="BD327" s="56">
        <v>2030.9571333333336</v>
      </c>
    </row>
    <row r="328" spans="1:56" ht="28.5" customHeight="1" x14ac:dyDescent="0.45">
      <c r="A328" s="3" t="s">
        <v>146</v>
      </c>
      <c r="B328" s="14" t="s">
        <v>146</v>
      </c>
      <c r="C328" s="9" t="s">
        <v>166</v>
      </c>
      <c r="D328" s="13" t="s">
        <v>167</v>
      </c>
      <c r="E328" s="9">
        <v>28</v>
      </c>
      <c r="F328" s="9">
        <v>41</v>
      </c>
      <c r="G328" s="9" t="s">
        <v>60</v>
      </c>
      <c r="H328" s="9">
        <v>0</v>
      </c>
      <c r="I328" s="9">
        <v>120</v>
      </c>
      <c r="J328" s="9" t="s">
        <v>78</v>
      </c>
      <c r="K328" s="9">
        <v>3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45777</v>
      </c>
      <c r="U328" s="11">
        <v>50000</v>
      </c>
      <c r="V328" s="10">
        <v>0</v>
      </c>
      <c r="W328" s="10">
        <v>50000</v>
      </c>
      <c r="X328" s="10">
        <v>0</v>
      </c>
      <c r="Y328" s="10">
        <v>52500</v>
      </c>
      <c r="Z328" s="9" t="s">
        <v>137</v>
      </c>
      <c r="AA328" s="8">
        <v>59372.5</v>
      </c>
      <c r="AB328" s="8">
        <v>0</v>
      </c>
      <c r="AC328" s="8">
        <v>59372.5</v>
      </c>
      <c r="AD328" s="8">
        <v>0</v>
      </c>
      <c r="AE328" s="8">
        <v>0</v>
      </c>
      <c r="AF328" s="8">
        <v>0</v>
      </c>
      <c r="AG328" s="1">
        <v>0</v>
      </c>
      <c r="AH328" s="1" t="s">
        <v>168</v>
      </c>
      <c r="AI328" s="1">
        <v>2</v>
      </c>
      <c r="AJ328" s="3">
        <v>45777</v>
      </c>
      <c r="AK328" s="3">
        <v>0</v>
      </c>
      <c r="AL328" s="3">
        <v>45768</v>
      </c>
      <c r="AM328" s="3">
        <v>45775</v>
      </c>
      <c r="AN328" s="3">
        <v>0</v>
      </c>
      <c r="AO328" s="3">
        <v>45776</v>
      </c>
      <c r="AP328" s="3">
        <v>45772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107</v>
      </c>
      <c r="BD328" s="56">
        <v>6672.8093055555564</v>
      </c>
    </row>
    <row r="329" spans="1:56" ht="28.5" customHeight="1" x14ac:dyDescent="0.45">
      <c r="A329" s="3">
        <v>0</v>
      </c>
      <c r="B329" s="14">
        <v>0</v>
      </c>
      <c r="C329" s="9">
        <v>0</v>
      </c>
      <c r="D329" s="13">
        <v>0</v>
      </c>
      <c r="E329" s="9">
        <v>28</v>
      </c>
      <c r="F329" s="9">
        <v>43</v>
      </c>
      <c r="G329" s="9">
        <v>0</v>
      </c>
      <c r="H329" s="9">
        <v>0</v>
      </c>
      <c r="I329" s="9">
        <v>130</v>
      </c>
      <c r="J329" s="9" t="s">
        <v>57</v>
      </c>
      <c r="K329" s="9">
        <v>3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 t="s">
        <v>137</v>
      </c>
      <c r="AA329" s="8">
        <v>145846.79999999999</v>
      </c>
      <c r="AB329" s="8">
        <v>68403.5</v>
      </c>
      <c r="AC329" s="8">
        <v>77443.3</v>
      </c>
      <c r="AD329" s="8">
        <v>0</v>
      </c>
      <c r="AE329" s="8">
        <v>27101.800000000003</v>
      </c>
      <c r="AF329" s="8" t="s">
        <v>58</v>
      </c>
      <c r="AG329" s="1">
        <v>0</v>
      </c>
      <c r="AH329" s="1">
        <v>0</v>
      </c>
      <c r="AI329" s="1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169</v>
      </c>
      <c r="BD329" s="56">
        <v>0</v>
      </c>
    </row>
  </sheetData>
  <autoFilter ref="A5:BD32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29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9920-2CDC-4619-99CA-F548193D939D}">
  <sheetPr>
    <tabColor rgb="FFFFFF00"/>
  </sheetPr>
  <dimension ref="A1:BD338"/>
  <sheetViews>
    <sheetView zoomScale="80" zoomScaleNormal="80" workbookViewId="0">
      <selection activeCell="M14" sqref="M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45730</v>
      </c>
      <c r="E3" s="80" t="s">
        <v>52</v>
      </c>
      <c r="F3" s="80"/>
      <c r="G3" s="81">
        <v>11.07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 t="s">
        <v>138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61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475</v>
      </c>
      <c r="C13" s="9" t="s">
        <v>147</v>
      </c>
      <c r="D13" s="13" t="s">
        <v>257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0</v>
      </c>
      <c r="W13" s="10">
        <v>20000</v>
      </c>
      <c r="X13" s="10">
        <v>21000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45717</v>
      </c>
      <c r="B14" s="14" t="s">
        <v>474</v>
      </c>
      <c r="C14" s="9" t="s">
        <v>147</v>
      </c>
      <c r="D14" s="13" t="s">
        <v>134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0</v>
      </c>
      <c r="W14" s="10">
        <v>70000</v>
      </c>
      <c r="X14" s="10">
        <v>0</v>
      </c>
      <c r="Y14" s="10">
        <v>73500</v>
      </c>
      <c r="Z14" s="9" t="s">
        <v>189</v>
      </c>
      <c r="AA14" s="8">
        <v>61607.7</v>
      </c>
      <c r="AB14" s="8">
        <v>31143</v>
      </c>
      <c r="AC14" s="8">
        <v>30464.699999999997</v>
      </c>
      <c r="AD14" s="8">
        <v>0</v>
      </c>
      <c r="AE14" s="8">
        <v>0</v>
      </c>
      <c r="AF14" s="8">
        <v>0</v>
      </c>
      <c r="AG14" s="1" t="s">
        <v>61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2212.4142133333335</v>
      </c>
    </row>
    <row r="15" spans="1:56" ht="28.5" customHeight="1" x14ac:dyDescent="0.45">
      <c r="A15" s="3" t="s">
        <v>146</v>
      </c>
      <c r="B15" s="14" t="s">
        <v>146</v>
      </c>
      <c r="C15" s="9" t="s">
        <v>147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45777</v>
      </c>
      <c r="U15" s="11">
        <v>120000</v>
      </c>
      <c r="V15" s="10">
        <v>0</v>
      </c>
      <c r="W15" s="10">
        <v>120000</v>
      </c>
      <c r="X15" s="10">
        <v>0</v>
      </c>
      <c r="Y15" s="10">
        <v>126000</v>
      </c>
      <c r="Z15" s="9" t="s">
        <v>189</v>
      </c>
      <c r="AA15" s="8">
        <v>105613.2</v>
      </c>
      <c r="AB15" s="8">
        <v>0</v>
      </c>
      <c r="AC15" s="8">
        <v>105613.2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45777</v>
      </c>
      <c r="AK15" s="3">
        <v>0</v>
      </c>
      <c r="AL15" s="3">
        <v>45768</v>
      </c>
      <c r="AM15" s="3">
        <v>45775</v>
      </c>
      <c r="AN15" s="3">
        <v>45776</v>
      </c>
      <c r="AO15" s="3">
        <v>45776</v>
      </c>
      <c r="AP15" s="3">
        <v>45772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7669.86528</v>
      </c>
    </row>
    <row r="16" spans="1:56" ht="28.5" customHeight="1" x14ac:dyDescent="0.45">
      <c r="A16" s="3" t="s">
        <v>146</v>
      </c>
      <c r="B16" s="14" t="s">
        <v>146</v>
      </c>
      <c r="C16" s="9" t="s">
        <v>273</v>
      </c>
      <c r="D16" s="13" t="s">
        <v>274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93</v>
      </c>
      <c r="M16" s="10">
        <v>20</v>
      </c>
      <c r="N16" s="9">
        <v>35</v>
      </c>
      <c r="O16" s="9">
        <v>40</v>
      </c>
      <c r="P16" s="10">
        <v>172.69642879999998</v>
      </c>
      <c r="Q16" s="10">
        <v>0</v>
      </c>
      <c r="R16" s="10">
        <v>172.69642879999998</v>
      </c>
      <c r="S16" s="9" t="s">
        <v>67</v>
      </c>
      <c r="T16" s="12">
        <v>45746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189</v>
      </c>
      <c r="AA16" s="8">
        <v>9359.9000000000015</v>
      </c>
      <c r="AB16" s="8">
        <v>0</v>
      </c>
      <c r="AC16" s="8">
        <v>9359.9000000000015</v>
      </c>
      <c r="AD16" s="8">
        <v>0</v>
      </c>
      <c r="AE16" s="8">
        <v>0</v>
      </c>
      <c r="AF16" s="8">
        <v>0</v>
      </c>
      <c r="AG16" s="1" t="s">
        <v>61</v>
      </c>
      <c r="AH16" s="1" t="s">
        <v>72</v>
      </c>
      <c r="AI16" s="1">
        <v>3</v>
      </c>
      <c r="AJ16" s="3">
        <v>45746</v>
      </c>
      <c r="AK16" s="3">
        <v>0</v>
      </c>
      <c r="AL16" s="3">
        <v>45736</v>
      </c>
      <c r="AM16" s="3">
        <v>45743</v>
      </c>
      <c r="AN16" s="3">
        <v>45744</v>
      </c>
      <c r="AO16" s="3">
        <v>45744</v>
      </c>
      <c r="AP16" s="3">
        <v>45741</v>
      </c>
      <c r="AQ16" s="3">
        <v>45745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679.73673777777788</v>
      </c>
    </row>
    <row r="17" spans="1:56" ht="28.5" customHeight="1" x14ac:dyDescent="0.45">
      <c r="A17" s="3" t="s">
        <v>146</v>
      </c>
      <c r="B17" s="14" t="s">
        <v>146</v>
      </c>
      <c r="C17" s="9" t="s">
        <v>443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133</v>
      </c>
      <c r="T17" s="12">
        <v>45777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189</v>
      </c>
      <c r="AA17" s="8">
        <v>24726.9</v>
      </c>
      <c r="AB17" s="8">
        <v>0</v>
      </c>
      <c r="AC17" s="8">
        <v>24726.9</v>
      </c>
      <c r="AD17" s="8">
        <v>0</v>
      </c>
      <c r="AE17" s="8">
        <v>0</v>
      </c>
      <c r="AF17" s="8">
        <v>0</v>
      </c>
      <c r="AG17" s="1" t="s">
        <v>122</v>
      </c>
      <c r="AH17" s="1" t="s">
        <v>72</v>
      </c>
      <c r="AI17" s="1">
        <v>3</v>
      </c>
      <c r="AJ17" s="3">
        <v>45777</v>
      </c>
      <c r="AK17" s="3">
        <v>0</v>
      </c>
      <c r="AL17" s="3">
        <v>45767</v>
      </c>
      <c r="AM17" s="3">
        <v>45774</v>
      </c>
      <c r="AN17" s="3">
        <v>45775</v>
      </c>
      <c r="AO17" s="3">
        <v>45775</v>
      </c>
      <c r="AP17" s="3">
        <v>45772</v>
      </c>
      <c r="AQ17" s="3">
        <v>45776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1795.7224266666669</v>
      </c>
    </row>
    <row r="18" spans="1:56" ht="28.5" customHeight="1" x14ac:dyDescent="0.45">
      <c r="A18" s="3" t="s">
        <v>146</v>
      </c>
      <c r="B18" s="14" t="s">
        <v>146</v>
      </c>
      <c r="C18" s="9" t="s">
        <v>466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45746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189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45746</v>
      </c>
      <c r="AK18" s="3">
        <v>0</v>
      </c>
      <c r="AL18" s="3">
        <v>45737</v>
      </c>
      <c r="AM18" s="3">
        <v>45744</v>
      </c>
      <c r="AN18" s="3">
        <v>45745</v>
      </c>
      <c r="AO18" s="3">
        <v>45745</v>
      </c>
      <c r="AP18" s="3">
        <v>45741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2556.6217600000009</v>
      </c>
    </row>
    <row r="19" spans="1:56" ht="28.5" customHeight="1" x14ac:dyDescent="0.45">
      <c r="A19" s="3" t="s">
        <v>146</v>
      </c>
      <c r="B19" s="14" t="s">
        <v>146</v>
      </c>
      <c r="C19" s="9" t="s">
        <v>466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45777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189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8.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189</v>
      </c>
      <c r="AA20" s="8">
        <v>262915.39999999997</v>
      </c>
      <c r="AB20" s="8">
        <v>31143</v>
      </c>
      <c r="AC20" s="8">
        <v>231772.39999999997</v>
      </c>
      <c r="AD20" s="8">
        <v>0</v>
      </c>
      <c r="AE20" s="8">
        <v>0</v>
      </c>
      <c r="AF20" s="8" t="s">
        <v>58</v>
      </c>
      <c r="AG20" s="1" t="s">
        <v>123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8.5" customHeight="1" x14ac:dyDescent="0.45">
      <c r="A21" s="3">
        <v>45710</v>
      </c>
      <c r="B21" s="14" t="s">
        <v>440</v>
      </c>
      <c r="C21" s="9" t="s">
        <v>73</v>
      </c>
      <c r="D21" s="13" t="s">
        <v>193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156</v>
      </c>
      <c r="T21" s="12">
        <v>45731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196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 t="s">
        <v>441</v>
      </c>
      <c r="AG21" s="1" t="s">
        <v>123</v>
      </c>
      <c r="AH21" s="1" t="s">
        <v>74</v>
      </c>
      <c r="AI21" s="1">
        <v>2</v>
      </c>
      <c r="AJ21" s="3">
        <v>45731</v>
      </c>
      <c r="AK21" s="3">
        <v>0</v>
      </c>
      <c r="AL21" s="3">
        <v>45722</v>
      </c>
      <c r="AM21" s="3">
        <v>45729</v>
      </c>
      <c r="AN21" s="3">
        <v>45730</v>
      </c>
      <c r="AO21" s="3">
        <v>45730</v>
      </c>
      <c r="AP21" s="3">
        <v>45726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145</v>
      </c>
      <c r="AY21" s="2">
        <v>0</v>
      </c>
      <c r="AZ21" s="2">
        <v>0</v>
      </c>
      <c r="BA21" s="2">
        <v>0</v>
      </c>
      <c r="BB21" s="2">
        <v>0</v>
      </c>
      <c r="BC21" s="1" t="s">
        <v>197</v>
      </c>
      <c r="BD21" s="56">
        <v>662.93796800000007</v>
      </c>
    </row>
    <row r="22" spans="1:56" ht="28.5" customHeight="1" x14ac:dyDescent="0.45">
      <c r="A22" s="3">
        <v>45710</v>
      </c>
      <c r="B22" s="14" t="s">
        <v>440</v>
      </c>
      <c r="C22" s="9" t="s">
        <v>73</v>
      </c>
      <c r="D22" s="13" t="s">
        <v>225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156</v>
      </c>
      <c r="T22" s="12">
        <v>45731</v>
      </c>
      <c r="U22" s="11">
        <v>5000</v>
      </c>
      <c r="V22" s="10">
        <v>0</v>
      </c>
      <c r="W22" s="10">
        <v>5000</v>
      </c>
      <c r="X22" s="10">
        <v>5280</v>
      </c>
      <c r="Y22" s="10">
        <v>0</v>
      </c>
      <c r="Z22" s="9" t="s">
        <v>196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441</v>
      </c>
      <c r="AG22" s="1" t="s">
        <v>126</v>
      </c>
      <c r="AH22" s="1" t="s">
        <v>74</v>
      </c>
      <c r="AI22" s="1">
        <v>2</v>
      </c>
      <c r="AJ22" s="3">
        <v>45731</v>
      </c>
      <c r="AK22" s="3">
        <v>0</v>
      </c>
      <c r="AL22" s="3">
        <v>45722</v>
      </c>
      <c r="AM22" s="3">
        <v>45729</v>
      </c>
      <c r="AN22" s="3">
        <v>45730</v>
      </c>
      <c r="AO22" s="3">
        <v>45730</v>
      </c>
      <c r="AP22" s="3">
        <v>45726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145</v>
      </c>
      <c r="AY22" s="2">
        <v>0</v>
      </c>
      <c r="AZ22" s="2">
        <v>0</v>
      </c>
      <c r="BA22" s="2">
        <v>0</v>
      </c>
      <c r="BB22" s="2">
        <v>0</v>
      </c>
      <c r="BC22" s="1" t="s">
        <v>197</v>
      </c>
      <c r="BD22" s="56">
        <v>0</v>
      </c>
    </row>
    <row r="23" spans="1:56" ht="28.5" customHeight="1" x14ac:dyDescent="0.45">
      <c r="A23" s="3">
        <v>45710</v>
      </c>
      <c r="B23" s="14" t="s">
        <v>440</v>
      </c>
      <c r="C23" s="9" t="s">
        <v>73</v>
      </c>
      <c r="D23" s="13" t="s">
        <v>237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45731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196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 t="s">
        <v>441</v>
      </c>
      <c r="AG23" s="1" t="s">
        <v>123</v>
      </c>
      <c r="AH23" s="1" t="s">
        <v>74</v>
      </c>
      <c r="AI23" s="1">
        <v>2</v>
      </c>
      <c r="AJ23" s="3">
        <v>45731</v>
      </c>
      <c r="AK23" s="3">
        <v>0</v>
      </c>
      <c r="AL23" s="3">
        <v>45722</v>
      </c>
      <c r="AM23" s="3">
        <v>45729</v>
      </c>
      <c r="AN23" s="3">
        <v>45730</v>
      </c>
      <c r="AO23" s="3">
        <v>45730</v>
      </c>
      <c r="AP23" s="3">
        <v>45726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331.46898400000003</v>
      </c>
    </row>
    <row r="24" spans="1:56" ht="28.5" customHeight="1" x14ac:dyDescent="0.45">
      <c r="A24" s="3">
        <v>45710</v>
      </c>
      <c r="B24" s="14" t="s">
        <v>440</v>
      </c>
      <c r="C24" s="9" t="s">
        <v>73</v>
      </c>
      <c r="D24" s="13" t="s">
        <v>291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45731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196</v>
      </c>
      <c r="AA24" s="8">
        <v>4400.55</v>
      </c>
      <c r="AB24" s="8">
        <v>0</v>
      </c>
      <c r="AC24" s="8">
        <v>4400.55</v>
      </c>
      <c r="AD24" s="8">
        <v>0</v>
      </c>
      <c r="AE24" s="8">
        <v>0</v>
      </c>
      <c r="AF24" s="8" t="s">
        <v>441</v>
      </c>
      <c r="AG24" s="1" t="s">
        <v>125</v>
      </c>
      <c r="AH24" s="1" t="s">
        <v>74</v>
      </c>
      <c r="AI24" s="1">
        <v>2</v>
      </c>
      <c r="AJ24" s="3">
        <v>45731</v>
      </c>
      <c r="AK24" s="3">
        <v>0</v>
      </c>
      <c r="AL24" s="3">
        <v>45722</v>
      </c>
      <c r="AM24" s="3">
        <v>45729</v>
      </c>
      <c r="AN24" s="3">
        <v>45730</v>
      </c>
      <c r="AO24" s="3">
        <v>45730</v>
      </c>
      <c r="AP24" s="3">
        <v>45726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331.46898400000003</v>
      </c>
    </row>
    <row r="25" spans="1:56" ht="28.5" customHeight="1" x14ac:dyDescent="0.45">
      <c r="A25" s="3">
        <v>45716</v>
      </c>
      <c r="B25" s="14" t="s">
        <v>467</v>
      </c>
      <c r="C25" s="9" t="s">
        <v>73</v>
      </c>
      <c r="D25" s="13" t="s">
        <v>407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45731</v>
      </c>
      <c r="U25" s="11">
        <v>5000</v>
      </c>
      <c r="V25" s="10">
        <v>0</v>
      </c>
      <c r="W25" s="10">
        <v>5000</v>
      </c>
      <c r="X25" s="10">
        <v>895</v>
      </c>
      <c r="Y25" s="10">
        <v>4310.25</v>
      </c>
      <c r="Z25" s="9" t="s">
        <v>196</v>
      </c>
      <c r="AA25" s="8">
        <v>3793.4941275000001</v>
      </c>
      <c r="AB25" s="8">
        <v>0</v>
      </c>
      <c r="AC25" s="8">
        <v>3793.4941275000001</v>
      </c>
      <c r="AD25" s="8">
        <v>0</v>
      </c>
      <c r="AE25" s="8">
        <v>0</v>
      </c>
      <c r="AF25" s="8" t="s">
        <v>456</v>
      </c>
      <c r="AG25" s="1" t="s">
        <v>122</v>
      </c>
      <c r="AH25" s="1" t="s">
        <v>74</v>
      </c>
      <c r="AI25" s="1">
        <v>2</v>
      </c>
      <c r="AJ25" s="3">
        <v>45731</v>
      </c>
      <c r="AK25" s="3">
        <v>0</v>
      </c>
      <c r="AL25" s="3">
        <v>45722</v>
      </c>
      <c r="AM25" s="3">
        <v>45729</v>
      </c>
      <c r="AN25" s="3">
        <v>45730</v>
      </c>
      <c r="AO25" s="3">
        <v>45730</v>
      </c>
      <c r="AP25" s="3">
        <v>45726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285.74283765720008</v>
      </c>
    </row>
    <row r="26" spans="1:56" ht="28.5" customHeight="1" x14ac:dyDescent="0.45">
      <c r="A26" s="3">
        <v>45716</v>
      </c>
      <c r="B26" s="14" t="s">
        <v>467</v>
      </c>
      <c r="C26" s="9" t="s">
        <v>73</v>
      </c>
      <c r="D26" s="13" t="s">
        <v>228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45731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196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 t="s">
        <v>456</v>
      </c>
      <c r="AG26" s="1" t="s">
        <v>123</v>
      </c>
      <c r="AH26" s="1" t="s">
        <v>74</v>
      </c>
      <c r="AI26" s="1">
        <v>2</v>
      </c>
      <c r="AJ26" s="3">
        <v>45731</v>
      </c>
      <c r="AK26" s="3">
        <v>0</v>
      </c>
      <c r="AL26" s="3">
        <v>45722</v>
      </c>
      <c r="AM26" s="3">
        <v>45729</v>
      </c>
      <c r="AN26" s="3">
        <v>45730</v>
      </c>
      <c r="AO26" s="3">
        <v>45730</v>
      </c>
      <c r="AP26" s="3">
        <v>45726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662.93796800000007</v>
      </c>
    </row>
    <row r="27" spans="1:56" ht="28.5" customHeight="1" x14ac:dyDescent="0.45">
      <c r="A27" s="3">
        <v>45715</v>
      </c>
      <c r="B27" s="14" t="s">
        <v>469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45731</v>
      </c>
      <c r="U27" s="11">
        <v>5000</v>
      </c>
      <c r="V27" s="10">
        <v>1800</v>
      </c>
      <c r="W27" s="10">
        <v>3200</v>
      </c>
      <c r="X27" s="10">
        <v>0</v>
      </c>
      <c r="Y27" s="10">
        <v>0</v>
      </c>
      <c r="Z27" s="9" t="s">
        <v>196</v>
      </c>
      <c r="AA27" s="8">
        <v>3352.8</v>
      </c>
      <c r="AB27" s="8">
        <v>3352.8</v>
      </c>
      <c r="AC27" s="8">
        <v>0</v>
      </c>
      <c r="AD27" s="8">
        <v>0</v>
      </c>
      <c r="AE27" s="8">
        <v>0</v>
      </c>
      <c r="AF27" s="8" t="s">
        <v>456</v>
      </c>
      <c r="AG27" s="1" t="s">
        <v>123</v>
      </c>
      <c r="AH27" s="1" t="s">
        <v>77</v>
      </c>
      <c r="AI27" s="1">
        <v>1</v>
      </c>
      <c r="AJ27" s="3">
        <v>45731</v>
      </c>
      <c r="AK27" s="3">
        <v>0</v>
      </c>
      <c r="AL27" s="3">
        <v>0</v>
      </c>
      <c r="AM27" s="3">
        <v>0</v>
      </c>
      <c r="AN27" s="3">
        <v>0</v>
      </c>
      <c r="AO27" s="3">
        <v>45730</v>
      </c>
      <c r="AP27" s="3">
        <v>45726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45715</v>
      </c>
      <c r="B28" s="14" t="s">
        <v>472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45731</v>
      </c>
      <c r="U28" s="11">
        <v>5000</v>
      </c>
      <c r="V28" s="10">
        <v>5130</v>
      </c>
      <c r="W28" s="10">
        <v>0</v>
      </c>
      <c r="X28" s="10">
        <v>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457</v>
      </c>
      <c r="AG28" s="1" t="s">
        <v>123</v>
      </c>
      <c r="AH28" s="1" t="s">
        <v>74</v>
      </c>
      <c r="AI28" s="1">
        <v>2</v>
      </c>
      <c r="AJ28" s="3">
        <v>45703</v>
      </c>
      <c r="AK28" s="3">
        <v>0</v>
      </c>
      <c r="AL28" s="3">
        <v>45694</v>
      </c>
      <c r="AM28" s="3">
        <v>45701</v>
      </c>
      <c r="AN28" s="3">
        <v>45702</v>
      </c>
      <c r="AO28" s="3">
        <v>45702</v>
      </c>
      <c r="AP28" s="3">
        <v>45698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45716</v>
      </c>
      <c r="B29" s="14" t="s">
        <v>470</v>
      </c>
      <c r="C29" s="9" t="s">
        <v>73</v>
      </c>
      <c r="D29" s="13" t="s">
        <v>229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471</v>
      </c>
      <c r="AG29" s="1" t="s">
        <v>123</v>
      </c>
      <c r="AH29" s="1" t="s">
        <v>74</v>
      </c>
      <c r="AI29" s="1">
        <v>2</v>
      </c>
      <c r="AJ29" s="3">
        <v>45734</v>
      </c>
      <c r="AK29" s="3">
        <v>0</v>
      </c>
      <c r="AL29" s="3">
        <v>45725</v>
      </c>
      <c r="AM29" s="3">
        <v>45732</v>
      </c>
      <c r="AN29" s="3">
        <v>45733</v>
      </c>
      <c r="AO29" s="3">
        <v>45733</v>
      </c>
      <c r="AP29" s="3">
        <v>45729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331.46898400000003</v>
      </c>
    </row>
    <row r="30" spans="1:56" ht="28.5" customHeight="1" x14ac:dyDescent="0.45">
      <c r="A30" s="3">
        <v>45716</v>
      </c>
      <c r="B30" s="14" t="s">
        <v>470</v>
      </c>
      <c r="C30" s="9" t="s">
        <v>73</v>
      </c>
      <c r="D30" s="13" t="s">
        <v>267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471</v>
      </c>
      <c r="AG30" s="1" t="s">
        <v>123</v>
      </c>
      <c r="AH30" s="1" t="s">
        <v>74</v>
      </c>
      <c r="AI30" s="1">
        <v>2</v>
      </c>
      <c r="AJ30" s="3">
        <v>45734</v>
      </c>
      <c r="AK30" s="3">
        <v>0</v>
      </c>
      <c r="AL30" s="3">
        <v>45725</v>
      </c>
      <c r="AM30" s="3">
        <v>45732</v>
      </c>
      <c r="AN30" s="3">
        <v>45733</v>
      </c>
      <c r="AO30" s="3">
        <v>45733</v>
      </c>
      <c r="AP30" s="3">
        <v>45729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331.46898400000003</v>
      </c>
    </row>
    <row r="31" spans="1:56" ht="28.5" customHeight="1" x14ac:dyDescent="0.45">
      <c r="A31" s="3">
        <v>45716</v>
      </c>
      <c r="B31" s="14" t="s">
        <v>470</v>
      </c>
      <c r="C31" s="9" t="s">
        <v>73</v>
      </c>
      <c r="D31" s="13" t="s">
        <v>291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471</v>
      </c>
      <c r="AG31" s="1" t="s">
        <v>122</v>
      </c>
      <c r="AH31" s="1" t="s">
        <v>74</v>
      </c>
      <c r="AI31" s="1">
        <v>2</v>
      </c>
      <c r="AJ31" s="3">
        <v>45734</v>
      </c>
      <c r="AK31" s="3">
        <v>0</v>
      </c>
      <c r="AL31" s="3">
        <v>45725</v>
      </c>
      <c r="AM31" s="3">
        <v>45732</v>
      </c>
      <c r="AN31" s="3">
        <v>45733</v>
      </c>
      <c r="AO31" s="3">
        <v>45733</v>
      </c>
      <c r="AP31" s="3">
        <v>45729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331.46898400000003</v>
      </c>
    </row>
    <row r="32" spans="1:56" ht="28.5" customHeight="1" x14ac:dyDescent="0.45">
      <c r="A32" s="3">
        <v>45716</v>
      </c>
      <c r="B32" s="14" t="s">
        <v>470</v>
      </c>
      <c r="C32" s="9" t="s">
        <v>73</v>
      </c>
      <c r="D32" s="13" t="s">
        <v>230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196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471</v>
      </c>
      <c r="AG32" s="1" t="s">
        <v>123</v>
      </c>
      <c r="AH32" s="1" t="s">
        <v>74</v>
      </c>
      <c r="AI32" s="1">
        <v>2</v>
      </c>
      <c r="AJ32" s="3">
        <v>45734</v>
      </c>
      <c r="AK32" s="3">
        <v>0</v>
      </c>
      <c r="AL32" s="3">
        <v>45725</v>
      </c>
      <c r="AM32" s="3">
        <v>45732</v>
      </c>
      <c r="AN32" s="3">
        <v>45733</v>
      </c>
      <c r="AO32" s="3">
        <v>45733</v>
      </c>
      <c r="AP32" s="3">
        <v>45729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662.93796800000007</v>
      </c>
    </row>
    <row r="33" spans="1:56" ht="28.5" customHeight="1" x14ac:dyDescent="0.45">
      <c r="A33" s="3">
        <v>45715</v>
      </c>
      <c r="B33" s="14" t="s">
        <v>469</v>
      </c>
      <c r="C33" s="9" t="s">
        <v>73</v>
      </c>
      <c r="D33" s="13" t="s">
        <v>290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456</v>
      </c>
      <c r="AG33" s="1" t="s">
        <v>123</v>
      </c>
      <c r="AH33" s="1" t="s">
        <v>74</v>
      </c>
      <c r="AI33" s="1">
        <v>2</v>
      </c>
      <c r="AJ33" s="3">
        <v>45735</v>
      </c>
      <c r="AK33" s="3">
        <v>0</v>
      </c>
      <c r="AL33" s="3">
        <v>45726</v>
      </c>
      <c r="AM33" s="3">
        <v>45733</v>
      </c>
      <c r="AN33" s="3">
        <v>45734</v>
      </c>
      <c r="AO33" s="3">
        <v>45734</v>
      </c>
      <c r="AP33" s="3">
        <v>45730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352.51463377777782</v>
      </c>
    </row>
    <row r="34" spans="1:56" ht="28.5" customHeight="1" x14ac:dyDescent="0.45">
      <c r="A34" s="3">
        <v>45716</v>
      </c>
      <c r="B34" s="14" t="s">
        <v>470</v>
      </c>
      <c r="C34" s="9" t="s">
        <v>73</v>
      </c>
      <c r="D34" s="13" t="s">
        <v>236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457</v>
      </c>
      <c r="AG34" s="1" t="s">
        <v>123</v>
      </c>
      <c r="AH34" s="1" t="s">
        <v>74</v>
      </c>
      <c r="AI34" s="1">
        <v>2</v>
      </c>
      <c r="AJ34" s="3">
        <v>45735</v>
      </c>
      <c r="AK34" s="3">
        <v>0</v>
      </c>
      <c r="AL34" s="3">
        <v>45726</v>
      </c>
      <c r="AM34" s="3">
        <v>45733</v>
      </c>
      <c r="AN34" s="3">
        <v>45734</v>
      </c>
      <c r="AO34" s="3">
        <v>45734</v>
      </c>
      <c r="AP34" s="3">
        <v>45730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 t="s">
        <v>509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45716</v>
      </c>
      <c r="B35" s="14" t="s">
        <v>470</v>
      </c>
      <c r="C35" s="9" t="s">
        <v>73</v>
      </c>
      <c r="D35" s="13" t="s">
        <v>253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457</v>
      </c>
      <c r="AG35" s="1" t="s">
        <v>123</v>
      </c>
      <c r="AH35" s="1" t="s">
        <v>74</v>
      </c>
      <c r="AI35" s="1">
        <v>2</v>
      </c>
      <c r="AJ35" s="3">
        <v>45735</v>
      </c>
      <c r="AK35" s="3">
        <v>0</v>
      </c>
      <c r="AL35" s="3">
        <v>45726</v>
      </c>
      <c r="AM35" s="3">
        <v>45733</v>
      </c>
      <c r="AN35" s="3">
        <v>45734</v>
      </c>
      <c r="AO35" s="3">
        <v>45734</v>
      </c>
      <c r="AP35" s="3">
        <v>45730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331.46898400000003</v>
      </c>
    </row>
    <row r="36" spans="1:56" ht="28.5" customHeight="1" x14ac:dyDescent="0.45">
      <c r="A36" s="3">
        <v>45715</v>
      </c>
      <c r="B36" s="14" t="s">
        <v>472</v>
      </c>
      <c r="C36" s="9" t="s">
        <v>73</v>
      </c>
      <c r="D36" s="13" t="s">
        <v>230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45735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196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457</v>
      </c>
      <c r="AG36" s="1" t="s">
        <v>123</v>
      </c>
      <c r="AH36" s="1" t="s">
        <v>74</v>
      </c>
      <c r="AI36" s="1">
        <v>2</v>
      </c>
      <c r="AJ36" s="3">
        <v>45735</v>
      </c>
      <c r="AK36" s="3">
        <v>0</v>
      </c>
      <c r="AL36" s="3">
        <v>45726</v>
      </c>
      <c r="AM36" s="3">
        <v>45733</v>
      </c>
      <c r="AN36" s="3">
        <v>45734</v>
      </c>
      <c r="AO36" s="3">
        <v>45734</v>
      </c>
      <c r="AP36" s="3">
        <v>45730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705.02926755555563</v>
      </c>
    </row>
    <row r="37" spans="1:56" ht="28.5" customHeight="1" x14ac:dyDescent="0.45">
      <c r="A37" s="3">
        <v>45716</v>
      </c>
      <c r="B37" s="14" t="s">
        <v>470</v>
      </c>
      <c r="C37" s="9" t="s">
        <v>73</v>
      </c>
      <c r="D37" s="13" t="s">
        <v>337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458</v>
      </c>
      <c r="AG37" s="1" t="s">
        <v>123</v>
      </c>
      <c r="AH37" s="1" t="s">
        <v>74</v>
      </c>
      <c r="AI37" s="1">
        <v>2</v>
      </c>
      <c r="AJ37" s="3">
        <v>45736</v>
      </c>
      <c r="AK37" s="3">
        <v>0</v>
      </c>
      <c r="AL37" s="3">
        <v>45727</v>
      </c>
      <c r="AM37" s="3">
        <v>45734</v>
      </c>
      <c r="AN37" s="3">
        <v>45735</v>
      </c>
      <c r="AO37" s="3">
        <v>45735</v>
      </c>
      <c r="AP37" s="3">
        <v>45731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45716</v>
      </c>
      <c r="B38" s="14" t="s">
        <v>470</v>
      </c>
      <c r="C38" s="9" t="s">
        <v>73</v>
      </c>
      <c r="D38" s="13" t="s">
        <v>237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458</v>
      </c>
      <c r="AG38" s="1" t="s">
        <v>125</v>
      </c>
      <c r="AH38" s="1" t="s">
        <v>74</v>
      </c>
      <c r="AI38" s="1">
        <v>2</v>
      </c>
      <c r="AJ38" s="3">
        <v>45736</v>
      </c>
      <c r="AK38" s="3">
        <v>0</v>
      </c>
      <c r="AL38" s="3">
        <v>45727</v>
      </c>
      <c r="AM38" s="3">
        <v>45734</v>
      </c>
      <c r="AN38" s="3">
        <v>45735</v>
      </c>
      <c r="AO38" s="3">
        <v>45735</v>
      </c>
      <c r="AP38" s="3">
        <v>45731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145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45716</v>
      </c>
      <c r="B39" s="14" t="s">
        <v>470</v>
      </c>
      <c r="C39" s="9" t="s">
        <v>73</v>
      </c>
      <c r="D39" s="13" t="s">
        <v>377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45736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458</v>
      </c>
      <c r="AG39" s="1" t="s">
        <v>123</v>
      </c>
      <c r="AH39" s="1" t="s">
        <v>74</v>
      </c>
      <c r="AI39" s="1">
        <v>2</v>
      </c>
      <c r="AJ39" s="3">
        <v>45736</v>
      </c>
      <c r="AK39" s="3">
        <v>0</v>
      </c>
      <c r="AL39" s="3">
        <v>45727</v>
      </c>
      <c r="AM39" s="3">
        <v>45734</v>
      </c>
      <c r="AN39" s="3">
        <v>45735</v>
      </c>
      <c r="AO39" s="3">
        <v>45735</v>
      </c>
      <c r="AP39" s="3">
        <v>45731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45716</v>
      </c>
      <c r="B40" s="14" t="s">
        <v>470</v>
      </c>
      <c r="C40" s="9" t="s">
        <v>73</v>
      </c>
      <c r="D40" s="13" t="s">
        <v>291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458</v>
      </c>
      <c r="AG40" s="1" t="s">
        <v>123</v>
      </c>
      <c r="AH40" s="1" t="s">
        <v>74</v>
      </c>
      <c r="AI40" s="1">
        <v>2</v>
      </c>
      <c r="AJ40" s="3">
        <v>45736</v>
      </c>
      <c r="AK40" s="3">
        <v>0</v>
      </c>
      <c r="AL40" s="3">
        <v>45727</v>
      </c>
      <c r="AM40" s="3">
        <v>45734</v>
      </c>
      <c r="AN40" s="3">
        <v>45735</v>
      </c>
      <c r="AO40" s="3">
        <v>45735</v>
      </c>
      <c r="AP40" s="3">
        <v>45731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45715</v>
      </c>
      <c r="B41" s="14" t="s">
        <v>473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45736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196</v>
      </c>
      <c r="AA41" s="8">
        <v>5238.75</v>
      </c>
      <c r="AB41" s="8">
        <v>0</v>
      </c>
      <c r="AC41" s="8">
        <v>5238.75</v>
      </c>
      <c r="AD41" s="8">
        <v>0</v>
      </c>
      <c r="AE41" s="8">
        <v>0</v>
      </c>
      <c r="AF41" s="8" t="s">
        <v>458</v>
      </c>
      <c r="AG41" s="1" t="s">
        <v>123</v>
      </c>
      <c r="AH41" s="1" t="s">
        <v>77</v>
      </c>
      <c r="AI41" s="1">
        <v>1</v>
      </c>
      <c r="AJ41" s="3">
        <v>45736</v>
      </c>
      <c r="AK41" s="3">
        <v>0</v>
      </c>
      <c r="AL41" s="3">
        <v>0</v>
      </c>
      <c r="AM41" s="3">
        <v>0</v>
      </c>
      <c r="AN41" s="3">
        <v>0</v>
      </c>
      <c r="AO41" s="3">
        <v>45735</v>
      </c>
      <c r="AP41" s="3">
        <v>45731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394.60593333333333</v>
      </c>
    </row>
    <row r="42" spans="1:56" ht="28.5" customHeight="1" x14ac:dyDescent="0.45">
      <c r="A42" s="3">
        <v>45722</v>
      </c>
      <c r="B42" s="14" t="s">
        <v>497</v>
      </c>
      <c r="C42" s="9" t="s">
        <v>73</v>
      </c>
      <c r="D42" s="13" t="s">
        <v>193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45738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196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498</v>
      </c>
      <c r="AG42" s="1" t="s">
        <v>123</v>
      </c>
      <c r="AH42" s="1" t="s">
        <v>74</v>
      </c>
      <c r="AI42" s="1">
        <v>2</v>
      </c>
      <c r="AJ42" s="3">
        <v>45738</v>
      </c>
      <c r="AK42" s="3">
        <v>0</v>
      </c>
      <c r="AL42" s="3">
        <v>45729</v>
      </c>
      <c r="AM42" s="3">
        <v>45736</v>
      </c>
      <c r="AN42" s="3">
        <v>45737</v>
      </c>
      <c r="AO42" s="3">
        <v>45737</v>
      </c>
      <c r="AP42" s="3">
        <v>45733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662.93796800000007</v>
      </c>
    </row>
    <row r="43" spans="1:56" ht="28.5" customHeight="1" x14ac:dyDescent="0.45">
      <c r="A43" s="3">
        <v>45722</v>
      </c>
      <c r="B43" s="14" t="s">
        <v>497</v>
      </c>
      <c r="C43" s="9" t="s">
        <v>73</v>
      </c>
      <c r="D43" s="13" t="s">
        <v>267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498</v>
      </c>
      <c r="AG43" s="1" t="s">
        <v>123</v>
      </c>
      <c r="AH43" s="1" t="s">
        <v>74</v>
      </c>
      <c r="AI43" s="1">
        <v>2</v>
      </c>
      <c r="AJ43" s="3">
        <v>45738</v>
      </c>
      <c r="AK43" s="3">
        <v>0</v>
      </c>
      <c r="AL43" s="3">
        <v>45729</v>
      </c>
      <c r="AM43" s="3">
        <v>45736</v>
      </c>
      <c r="AN43" s="3">
        <v>45737</v>
      </c>
      <c r="AO43" s="3">
        <v>45737</v>
      </c>
      <c r="AP43" s="3">
        <v>45733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145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45722</v>
      </c>
      <c r="B44" s="14" t="s">
        <v>497</v>
      </c>
      <c r="C44" s="9" t="s">
        <v>73</v>
      </c>
      <c r="D44" s="13">
        <v>997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45738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498</v>
      </c>
      <c r="AG44" s="1" t="s">
        <v>123</v>
      </c>
      <c r="AH44" s="1" t="s">
        <v>74</v>
      </c>
      <c r="AI44" s="1">
        <v>2</v>
      </c>
      <c r="AJ44" s="3">
        <v>45738</v>
      </c>
      <c r="AK44" s="3">
        <v>0</v>
      </c>
      <c r="AL44" s="3">
        <v>45729</v>
      </c>
      <c r="AM44" s="3">
        <v>45736</v>
      </c>
      <c r="AN44" s="3">
        <v>45737</v>
      </c>
      <c r="AO44" s="3">
        <v>45737</v>
      </c>
      <c r="AP44" s="3">
        <v>45733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145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45722</v>
      </c>
      <c r="B45" s="14" t="s">
        <v>497</v>
      </c>
      <c r="C45" s="9" t="s">
        <v>73</v>
      </c>
      <c r="D45" s="13">
        <v>913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498</v>
      </c>
      <c r="AG45" s="1" t="s">
        <v>123</v>
      </c>
      <c r="AH45" s="1" t="s">
        <v>74</v>
      </c>
      <c r="AI45" s="1">
        <v>2</v>
      </c>
      <c r="AJ45" s="3">
        <v>45738</v>
      </c>
      <c r="AK45" s="3">
        <v>0</v>
      </c>
      <c r="AL45" s="3">
        <v>45729</v>
      </c>
      <c r="AM45" s="3">
        <v>45736</v>
      </c>
      <c r="AN45" s="3">
        <v>45737</v>
      </c>
      <c r="AO45" s="3">
        <v>45737</v>
      </c>
      <c r="AP45" s="3">
        <v>45733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145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45728</v>
      </c>
      <c r="B46" s="14" t="s">
        <v>562</v>
      </c>
      <c r="C46" s="9" t="s">
        <v>73</v>
      </c>
      <c r="D46" s="13" t="s">
        <v>229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563</v>
      </c>
      <c r="AG46" s="1" t="s">
        <v>123</v>
      </c>
      <c r="AH46" s="1" t="s">
        <v>74</v>
      </c>
      <c r="AI46" s="1">
        <v>2</v>
      </c>
      <c r="AJ46" s="3">
        <v>45738</v>
      </c>
      <c r="AK46" s="3">
        <v>0</v>
      </c>
      <c r="AL46" s="3">
        <v>45729</v>
      </c>
      <c r="AM46" s="3">
        <v>45736</v>
      </c>
      <c r="AN46" s="3">
        <v>45737</v>
      </c>
      <c r="AO46" s="3">
        <v>45737</v>
      </c>
      <c r="AP46" s="3">
        <v>45733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45728</v>
      </c>
      <c r="B47" s="14" t="s">
        <v>564</v>
      </c>
      <c r="C47" s="9" t="s">
        <v>73</v>
      </c>
      <c r="D47" s="13" t="s">
        <v>224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563</v>
      </c>
      <c r="AG47" s="1" t="s">
        <v>123</v>
      </c>
      <c r="AH47" s="1" t="s">
        <v>74</v>
      </c>
      <c r="AI47" s="1">
        <v>2</v>
      </c>
      <c r="AJ47" s="3">
        <v>45738</v>
      </c>
      <c r="AK47" s="3">
        <v>0</v>
      </c>
      <c r="AL47" s="3">
        <v>45729</v>
      </c>
      <c r="AM47" s="3">
        <v>45736</v>
      </c>
      <c r="AN47" s="3">
        <v>45737</v>
      </c>
      <c r="AO47" s="3">
        <v>45737</v>
      </c>
      <c r="AP47" s="3">
        <v>45733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352.51463377777782</v>
      </c>
    </row>
    <row r="48" spans="1:56" ht="28.5" customHeight="1" x14ac:dyDescent="0.45">
      <c r="A48" s="3">
        <v>45728</v>
      </c>
      <c r="B48" s="14" t="s">
        <v>564</v>
      </c>
      <c r="C48" s="9" t="s">
        <v>73</v>
      </c>
      <c r="D48" s="13" t="s">
        <v>378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563</v>
      </c>
      <c r="AG48" s="1" t="s">
        <v>123</v>
      </c>
      <c r="AH48" s="1" t="s">
        <v>74</v>
      </c>
      <c r="AI48" s="1">
        <v>2</v>
      </c>
      <c r="AJ48" s="3">
        <v>45738</v>
      </c>
      <c r="AK48" s="3">
        <v>0</v>
      </c>
      <c r="AL48" s="3">
        <v>45729</v>
      </c>
      <c r="AM48" s="3">
        <v>45736</v>
      </c>
      <c r="AN48" s="3">
        <v>45737</v>
      </c>
      <c r="AO48" s="3">
        <v>45737</v>
      </c>
      <c r="AP48" s="3">
        <v>45733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352.51463377777782</v>
      </c>
    </row>
    <row r="49" spans="1:56" ht="28.5" customHeight="1" x14ac:dyDescent="0.45">
      <c r="A49" s="3">
        <v>45728</v>
      </c>
      <c r="B49" s="14" t="s">
        <v>564</v>
      </c>
      <c r="C49" s="9" t="s">
        <v>73</v>
      </c>
      <c r="D49" s="13" t="s">
        <v>258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45738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196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563</v>
      </c>
      <c r="AG49" s="1" t="s">
        <v>123</v>
      </c>
      <c r="AH49" s="1" t="s">
        <v>74</v>
      </c>
      <c r="AI49" s="1">
        <v>2</v>
      </c>
      <c r="AJ49" s="3">
        <v>45738</v>
      </c>
      <c r="AK49" s="3">
        <v>0</v>
      </c>
      <c r="AL49" s="3">
        <v>45729</v>
      </c>
      <c r="AM49" s="3">
        <v>45736</v>
      </c>
      <c r="AN49" s="3">
        <v>45737</v>
      </c>
      <c r="AO49" s="3">
        <v>45737</v>
      </c>
      <c r="AP49" s="3">
        <v>45733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705.02926755555563</v>
      </c>
    </row>
    <row r="50" spans="1:56" ht="28.5" customHeight="1" x14ac:dyDescent="0.45">
      <c r="A50" s="3">
        <v>45722</v>
      </c>
      <c r="B50" s="14" t="s">
        <v>497</v>
      </c>
      <c r="C50" s="9" t="s">
        <v>73</v>
      </c>
      <c r="D50" s="13" t="s">
        <v>230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45741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196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499</v>
      </c>
      <c r="AG50" s="1" t="s">
        <v>123</v>
      </c>
      <c r="AH50" s="1" t="s">
        <v>74</v>
      </c>
      <c r="AI50" s="1">
        <v>2</v>
      </c>
      <c r="AJ50" s="3">
        <v>45741</v>
      </c>
      <c r="AK50" s="3">
        <v>0</v>
      </c>
      <c r="AL50" s="3">
        <v>45732</v>
      </c>
      <c r="AM50" s="3">
        <v>45739</v>
      </c>
      <c r="AN50" s="3">
        <v>45740</v>
      </c>
      <c r="AO50" s="3">
        <v>45740</v>
      </c>
      <c r="AP50" s="3">
        <v>45736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145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662.93796800000007</v>
      </c>
    </row>
    <row r="51" spans="1:56" ht="28.5" customHeight="1" x14ac:dyDescent="0.45">
      <c r="A51" s="3">
        <v>45722</v>
      </c>
      <c r="B51" s="14" t="s">
        <v>497</v>
      </c>
      <c r="C51" s="9" t="s">
        <v>73</v>
      </c>
      <c r="D51" s="13" t="s">
        <v>254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45741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196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499</v>
      </c>
      <c r="AG51" s="1" t="s">
        <v>123</v>
      </c>
      <c r="AH51" s="1" t="s">
        <v>74</v>
      </c>
      <c r="AI51" s="1">
        <v>2</v>
      </c>
      <c r="AJ51" s="3">
        <v>45741</v>
      </c>
      <c r="AK51" s="3">
        <v>0</v>
      </c>
      <c r="AL51" s="3">
        <v>45732</v>
      </c>
      <c r="AM51" s="3">
        <v>45739</v>
      </c>
      <c r="AN51" s="3">
        <v>45740</v>
      </c>
      <c r="AO51" s="3">
        <v>45740</v>
      </c>
      <c r="AP51" s="3">
        <v>45736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145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662.93796800000007</v>
      </c>
    </row>
    <row r="52" spans="1:56" ht="28.5" customHeight="1" x14ac:dyDescent="0.45">
      <c r="A52" s="3">
        <v>45722</v>
      </c>
      <c r="B52" s="14" t="s">
        <v>497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45741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499</v>
      </c>
      <c r="AG52" s="1" t="s">
        <v>123</v>
      </c>
      <c r="AH52" s="1" t="s">
        <v>74</v>
      </c>
      <c r="AI52" s="1">
        <v>2</v>
      </c>
      <c r="AJ52" s="3">
        <v>45741</v>
      </c>
      <c r="AK52" s="3">
        <v>0</v>
      </c>
      <c r="AL52" s="3">
        <v>45732</v>
      </c>
      <c r="AM52" s="3">
        <v>45739</v>
      </c>
      <c r="AN52" s="3">
        <v>45740</v>
      </c>
      <c r="AO52" s="3">
        <v>45740</v>
      </c>
      <c r="AP52" s="3">
        <v>45736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145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45728</v>
      </c>
      <c r="B53" s="14" t="s">
        <v>562</v>
      </c>
      <c r="C53" s="9" t="s">
        <v>73</v>
      </c>
      <c r="D53" s="13" t="s">
        <v>352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196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565</v>
      </c>
      <c r="AG53" s="1" t="s">
        <v>123</v>
      </c>
      <c r="AH53" s="1" t="s">
        <v>74</v>
      </c>
      <c r="AI53" s="1">
        <v>2</v>
      </c>
      <c r="AJ53" s="3">
        <v>45742</v>
      </c>
      <c r="AK53" s="3">
        <v>0</v>
      </c>
      <c r="AL53" s="3">
        <v>45733</v>
      </c>
      <c r="AM53" s="3">
        <v>45740</v>
      </c>
      <c r="AN53" s="3">
        <v>45741</v>
      </c>
      <c r="AO53" s="3">
        <v>45741</v>
      </c>
      <c r="AP53" s="3">
        <v>45737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331.46898400000003</v>
      </c>
    </row>
    <row r="54" spans="1:56" ht="28.5" customHeight="1" x14ac:dyDescent="0.45">
      <c r="A54" s="3">
        <v>45728</v>
      </c>
      <c r="B54" s="14" t="s">
        <v>562</v>
      </c>
      <c r="C54" s="9" t="s">
        <v>73</v>
      </c>
      <c r="D54" s="13" t="s">
        <v>353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565</v>
      </c>
      <c r="AG54" s="1" t="s">
        <v>123</v>
      </c>
      <c r="AH54" s="1" t="s">
        <v>74</v>
      </c>
      <c r="AI54" s="1">
        <v>2</v>
      </c>
      <c r="AJ54" s="3">
        <v>45742</v>
      </c>
      <c r="AK54" s="3">
        <v>0</v>
      </c>
      <c r="AL54" s="3">
        <v>45733</v>
      </c>
      <c r="AM54" s="3">
        <v>45740</v>
      </c>
      <c r="AN54" s="3">
        <v>45741</v>
      </c>
      <c r="AO54" s="3">
        <v>45741</v>
      </c>
      <c r="AP54" s="3">
        <v>45737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331.46898400000003</v>
      </c>
    </row>
    <row r="55" spans="1:56" ht="28.5" customHeight="1" x14ac:dyDescent="0.45">
      <c r="A55" s="3">
        <v>45728</v>
      </c>
      <c r="B55" s="14" t="s">
        <v>562</v>
      </c>
      <c r="C55" s="9" t="s">
        <v>73</v>
      </c>
      <c r="D55" s="13" t="s">
        <v>407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45742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565</v>
      </c>
      <c r="AG55" s="1" t="s">
        <v>123</v>
      </c>
      <c r="AH55" s="1" t="s">
        <v>74</v>
      </c>
      <c r="AI55" s="1">
        <v>2</v>
      </c>
      <c r="AJ55" s="3">
        <v>45742</v>
      </c>
      <c r="AK55" s="3">
        <v>0</v>
      </c>
      <c r="AL55" s="3">
        <v>45733</v>
      </c>
      <c r="AM55" s="3">
        <v>45740</v>
      </c>
      <c r="AN55" s="3">
        <v>45741</v>
      </c>
      <c r="AO55" s="3">
        <v>45741</v>
      </c>
      <c r="AP55" s="3">
        <v>45737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45728</v>
      </c>
      <c r="B56" s="14" t="s">
        <v>564</v>
      </c>
      <c r="C56" s="9" t="s">
        <v>73</v>
      </c>
      <c r="D56" s="13" t="s">
        <v>230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45742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196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565</v>
      </c>
      <c r="AG56" s="1" t="s">
        <v>125</v>
      </c>
      <c r="AH56" s="1" t="s">
        <v>74</v>
      </c>
      <c r="AI56" s="1">
        <v>2</v>
      </c>
      <c r="AJ56" s="3">
        <v>45742</v>
      </c>
      <c r="AK56" s="3">
        <v>0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705.02926755555563</v>
      </c>
    </row>
    <row r="57" spans="1:56" ht="28.5" customHeight="1" x14ac:dyDescent="0.45">
      <c r="A57" s="3">
        <v>45722</v>
      </c>
      <c r="B57" s="14" t="s">
        <v>497</v>
      </c>
      <c r="C57" s="9" t="s">
        <v>73</v>
      </c>
      <c r="D57" s="13" t="s">
        <v>500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45743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501</v>
      </c>
      <c r="AG57" s="1" t="s">
        <v>123</v>
      </c>
      <c r="AH57" s="1" t="s">
        <v>74</v>
      </c>
      <c r="AI57" s="1">
        <v>2</v>
      </c>
      <c r="AJ57" s="3">
        <v>45743</v>
      </c>
      <c r="AK57" s="3">
        <v>0</v>
      </c>
      <c r="AL57" s="3">
        <v>45734</v>
      </c>
      <c r="AM57" s="3">
        <v>45741</v>
      </c>
      <c r="AN57" s="3">
        <v>45742</v>
      </c>
      <c r="AO57" s="3">
        <v>45742</v>
      </c>
      <c r="AP57" s="3">
        <v>45738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145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331.46898400000003</v>
      </c>
    </row>
    <row r="58" spans="1:56" ht="28.5" customHeight="1" x14ac:dyDescent="0.45">
      <c r="A58" s="3">
        <v>45722</v>
      </c>
      <c r="B58" s="14" t="s">
        <v>497</v>
      </c>
      <c r="C58" s="9" t="s">
        <v>73</v>
      </c>
      <c r="D58" s="13" t="s">
        <v>253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45743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196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501</v>
      </c>
      <c r="AG58" s="1" t="s">
        <v>123</v>
      </c>
      <c r="AH58" s="1" t="s">
        <v>74</v>
      </c>
      <c r="AI58" s="1">
        <v>2</v>
      </c>
      <c r="AJ58" s="3">
        <v>45743</v>
      </c>
      <c r="AK58" s="3">
        <v>0</v>
      </c>
      <c r="AL58" s="3">
        <v>45734</v>
      </c>
      <c r="AM58" s="3">
        <v>45741</v>
      </c>
      <c r="AN58" s="3">
        <v>45742</v>
      </c>
      <c r="AO58" s="3">
        <v>45742</v>
      </c>
      <c r="AP58" s="3">
        <v>45738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145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331.46898400000003</v>
      </c>
    </row>
    <row r="59" spans="1:56" ht="28.5" customHeight="1" x14ac:dyDescent="0.45">
      <c r="A59" s="3">
        <v>45721</v>
      </c>
      <c r="B59" s="14" t="s">
        <v>511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45743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196</v>
      </c>
      <c r="AA59" s="8">
        <v>5238.75</v>
      </c>
      <c r="AB59" s="8">
        <v>0</v>
      </c>
      <c r="AC59" s="8">
        <v>5238.75</v>
      </c>
      <c r="AD59" s="8">
        <v>0</v>
      </c>
      <c r="AE59" s="8">
        <v>0</v>
      </c>
      <c r="AF59" s="8">
        <v>0</v>
      </c>
      <c r="AG59" s="1" t="s">
        <v>123</v>
      </c>
      <c r="AH59" s="1" t="s">
        <v>77</v>
      </c>
      <c r="AI59" s="1">
        <v>1</v>
      </c>
      <c r="AJ59" s="3">
        <v>45743</v>
      </c>
      <c r="AK59" s="3">
        <v>0</v>
      </c>
      <c r="AL59" s="3">
        <v>0</v>
      </c>
      <c r="AM59" s="3">
        <v>0</v>
      </c>
      <c r="AN59" s="3">
        <v>0</v>
      </c>
      <c r="AO59" s="3">
        <v>45742</v>
      </c>
      <c r="AP59" s="3">
        <v>45738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394.60593333333333</v>
      </c>
    </row>
    <row r="60" spans="1:56" ht="28.5" customHeight="1" x14ac:dyDescent="0.45">
      <c r="A60" s="3">
        <v>45728</v>
      </c>
      <c r="B60" s="14" t="s">
        <v>562</v>
      </c>
      <c r="C60" s="9" t="s">
        <v>73</v>
      </c>
      <c r="D60" s="13" t="s">
        <v>193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45744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196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566</v>
      </c>
      <c r="AG60" s="1" t="s">
        <v>123</v>
      </c>
      <c r="AH60" s="1" t="s">
        <v>74</v>
      </c>
      <c r="AI60" s="1">
        <v>2</v>
      </c>
      <c r="AJ60" s="3">
        <v>45744</v>
      </c>
      <c r="AK60" s="3">
        <v>0</v>
      </c>
      <c r="AL60" s="3">
        <v>45735</v>
      </c>
      <c r="AM60" s="3">
        <v>45742</v>
      </c>
      <c r="AN60" s="3">
        <v>45743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662.93796800000007</v>
      </c>
    </row>
    <row r="61" spans="1:56" ht="28.5" customHeight="1" x14ac:dyDescent="0.45">
      <c r="A61" s="3">
        <v>45728</v>
      </c>
      <c r="B61" s="14" t="s">
        <v>562</v>
      </c>
      <c r="C61" s="9" t="s">
        <v>73</v>
      </c>
      <c r="D61" s="13" t="s">
        <v>237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156</v>
      </c>
      <c r="T61" s="12">
        <v>45744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196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566</v>
      </c>
      <c r="AG61" s="1" t="s">
        <v>125</v>
      </c>
      <c r="AH61" s="1" t="s">
        <v>74</v>
      </c>
      <c r="AI61" s="1">
        <v>2</v>
      </c>
      <c r="AJ61" s="3">
        <v>45744</v>
      </c>
      <c r="AK61" s="3">
        <v>0</v>
      </c>
      <c r="AL61" s="3">
        <v>45735</v>
      </c>
      <c r="AM61" s="3">
        <v>45742</v>
      </c>
      <c r="AN61" s="3">
        <v>45743</v>
      </c>
      <c r="AO61" s="3">
        <v>45743</v>
      </c>
      <c r="AP61" s="3">
        <v>45739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197</v>
      </c>
      <c r="BD61" s="56">
        <v>331.46898400000003</v>
      </c>
    </row>
    <row r="62" spans="1:56" ht="28.5" customHeight="1" x14ac:dyDescent="0.45">
      <c r="A62" s="3">
        <v>45728</v>
      </c>
      <c r="B62" s="14" t="s">
        <v>562</v>
      </c>
      <c r="C62" s="9" t="s">
        <v>73</v>
      </c>
      <c r="D62" s="13" t="s">
        <v>236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156</v>
      </c>
      <c r="T62" s="12">
        <v>45744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196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566</v>
      </c>
      <c r="AG62" s="1" t="s">
        <v>125</v>
      </c>
      <c r="AH62" s="1" t="s">
        <v>74</v>
      </c>
      <c r="AI62" s="1">
        <v>2</v>
      </c>
      <c r="AJ62" s="3">
        <v>45744</v>
      </c>
      <c r="AK62" s="3">
        <v>0</v>
      </c>
      <c r="AL62" s="3">
        <v>45735</v>
      </c>
      <c r="AM62" s="3">
        <v>45742</v>
      </c>
      <c r="AN62" s="3">
        <v>45743</v>
      </c>
      <c r="AO62" s="3">
        <v>45743</v>
      </c>
      <c r="AP62" s="3">
        <v>45739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197</v>
      </c>
      <c r="BD62" s="56">
        <v>331.46898400000003</v>
      </c>
    </row>
    <row r="63" spans="1:56" ht="28.5" customHeight="1" x14ac:dyDescent="0.45">
      <c r="A63" s="3">
        <v>45728</v>
      </c>
      <c r="B63" s="14" t="s">
        <v>564</v>
      </c>
      <c r="C63" s="9" t="s">
        <v>73</v>
      </c>
      <c r="D63" s="13" t="s">
        <v>290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156</v>
      </c>
      <c r="T63" s="12">
        <v>45744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196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566</v>
      </c>
      <c r="AG63" s="1" t="s">
        <v>61</v>
      </c>
      <c r="AH63" s="1" t="s">
        <v>74</v>
      </c>
      <c r="AI63" s="1">
        <v>2</v>
      </c>
      <c r="AJ63" s="3">
        <v>45744</v>
      </c>
      <c r="AK63" s="3">
        <v>0</v>
      </c>
      <c r="AL63" s="3">
        <v>45735</v>
      </c>
      <c r="AM63" s="3">
        <v>45742</v>
      </c>
      <c r="AN63" s="3">
        <v>45743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197</v>
      </c>
      <c r="BD63" s="56">
        <v>352.51463377777782</v>
      </c>
    </row>
    <row r="64" spans="1:56" ht="28.5" customHeight="1" x14ac:dyDescent="0.45">
      <c r="A64" s="3">
        <v>45728</v>
      </c>
      <c r="B64" s="14" t="s">
        <v>567</v>
      </c>
      <c r="C64" s="9" t="s">
        <v>73</v>
      </c>
      <c r="D64" s="13" t="s">
        <v>59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156</v>
      </c>
      <c r="T64" s="12">
        <v>45745</v>
      </c>
      <c r="U64" s="11">
        <v>20000</v>
      </c>
      <c r="V64" s="10">
        <v>0</v>
      </c>
      <c r="W64" s="10">
        <v>20000</v>
      </c>
      <c r="X64" s="10">
        <v>0</v>
      </c>
      <c r="Y64" s="10">
        <v>0</v>
      </c>
      <c r="Z64" s="9" t="s">
        <v>196</v>
      </c>
      <c r="AA64" s="8">
        <v>17602.2</v>
      </c>
      <c r="AB64" s="8">
        <v>0</v>
      </c>
      <c r="AC64" s="8">
        <v>17602.2</v>
      </c>
      <c r="AD64" s="8">
        <v>0</v>
      </c>
      <c r="AE64" s="8">
        <v>0</v>
      </c>
      <c r="AF64" s="8" t="s">
        <v>568</v>
      </c>
      <c r="AG64" s="1" t="s">
        <v>122</v>
      </c>
      <c r="AH64" s="1" t="s">
        <v>77</v>
      </c>
      <c r="AI64" s="1">
        <v>1</v>
      </c>
      <c r="AJ64" s="3">
        <v>45745</v>
      </c>
      <c r="AK64" s="3">
        <v>0</v>
      </c>
      <c r="AL64" s="3">
        <v>0</v>
      </c>
      <c r="AM64" s="3">
        <v>0</v>
      </c>
      <c r="AN64" s="3">
        <v>0</v>
      </c>
      <c r="AO64" s="3">
        <v>45744</v>
      </c>
      <c r="AP64" s="3">
        <v>45740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197</v>
      </c>
      <c r="BD64" s="56">
        <v>1325.8759360000001</v>
      </c>
    </row>
    <row r="65" spans="1:56" ht="28.5" customHeight="1" x14ac:dyDescent="0.45">
      <c r="A65" s="3">
        <v>45728</v>
      </c>
      <c r="B65" s="14" t="s">
        <v>569</v>
      </c>
      <c r="C65" s="9" t="s">
        <v>73</v>
      </c>
      <c r="D65" s="13" t="s">
        <v>59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156</v>
      </c>
      <c r="T65" s="12">
        <v>45745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196</v>
      </c>
      <c r="AA65" s="8">
        <v>17602.2</v>
      </c>
      <c r="AB65" s="8">
        <v>0</v>
      </c>
      <c r="AC65" s="8">
        <v>17602.2</v>
      </c>
      <c r="AD65" s="8">
        <v>0</v>
      </c>
      <c r="AE65" s="8">
        <v>0</v>
      </c>
      <c r="AF65" s="8" t="s">
        <v>570</v>
      </c>
      <c r="AG65" s="1" t="s">
        <v>124</v>
      </c>
      <c r="AH65" s="1" t="s">
        <v>77</v>
      </c>
      <c r="AI65" s="1">
        <v>1</v>
      </c>
      <c r="AJ65" s="3">
        <v>45745</v>
      </c>
      <c r="AK65" s="3">
        <v>0</v>
      </c>
      <c r="AL65" s="3">
        <v>0</v>
      </c>
      <c r="AM65" s="3">
        <v>0</v>
      </c>
      <c r="AN65" s="3">
        <v>0</v>
      </c>
      <c r="AO65" s="3">
        <v>45744</v>
      </c>
      <c r="AP65" s="3">
        <v>45740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197</v>
      </c>
      <c r="BD65" s="56">
        <v>1325.8759360000001</v>
      </c>
    </row>
    <row r="66" spans="1:56" ht="28.5" customHeight="1" x14ac:dyDescent="0.45">
      <c r="A66" s="3" t="s">
        <v>146</v>
      </c>
      <c r="B66" s="14" t="s">
        <v>146</v>
      </c>
      <c r="C66" s="9" t="s">
        <v>73</v>
      </c>
      <c r="D66" s="13" t="s">
        <v>61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156</v>
      </c>
      <c r="T66" s="12">
        <v>45777</v>
      </c>
      <c r="U66" s="11">
        <v>600000</v>
      </c>
      <c r="V66" s="10">
        <v>0</v>
      </c>
      <c r="W66" s="10">
        <v>600000</v>
      </c>
      <c r="X66" s="10">
        <v>0</v>
      </c>
      <c r="Y66" s="10">
        <v>630000</v>
      </c>
      <c r="Z66" s="9" t="s">
        <v>196</v>
      </c>
      <c r="AA66" s="8">
        <v>528066</v>
      </c>
      <c r="AB66" s="8">
        <v>0</v>
      </c>
      <c r="AC66" s="8">
        <v>528066</v>
      </c>
      <c r="AD66" s="8">
        <v>0</v>
      </c>
      <c r="AE66" s="8">
        <v>0</v>
      </c>
      <c r="AF66" s="8">
        <v>0</v>
      </c>
      <c r="AG66" s="1" t="s">
        <v>123</v>
      </c>
      <c r="AH66" s="1" t="s">
        <v>74</v>
      </c>
      <c r="AI66" s="1">
        <v>2</v>
      </c>
      <c r="AJ66" s="3">
        <v>45777</v>
      </c>
      <c r="AK66" s="3">
        <v>0</v>
      </c>
      <c r="AL66" s="3">
        <v>45768</v>
      </c>
      <c r="AM66" s="3">
        <v>45775</v>
      </c>
      <c r="AN66" s="3">
        <v>45776</v>
      </c>
      <c r="AO66" s="3">
        <v>45776</v>
      </c>
      <c r="AP66" s="3">
        <v>45772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197</v>
      </c>
      <c r="BD66" s="56">
        <v>39776.278080000004</v>
      </c>
    </row>
    <row r="67" spans="1:56" ht="28.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196</v>
      </c>
      <c r="AA67" s="8">
        <v>786113.49412749999</v>
      </c>
      <c r="AB67" s="8">
        <v>3352.8</v>
      </c>
      <c r="AC67" s="8">
        <v>782760.69412749994</v>
      </c>
      <c r="AD67" s="8">
        <v>0</v>
      </c>
      <c r="AE67" s="8">
        <v>0</v>
      </c>
      <c r="AF67" s="8" t="s">
        <v>58</v>
      </c>
      <c r="AG67" s="1" t="s">
        <v>122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198</v>
      </c>
      <c r="BD67" s="56">
        <v>0</v>
      </c>
    </row>
    <row r="68" spans="1:56" ht="28.5" customHeight="1" x14ac:dyDescent="0.45">
      <c r="A68" s="3">
        <v>45717</v>
      </c>
      <c r="B68" s="14" t="s">
        <v>476</v>
      </c>
      <c r="C68" s="9" t="s">
        <v>316</v>
      </c>
      <c r="D68" s="13" t="s">
        <v>477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93</v>
      </c>
      <c r="M68" s="10">
        <v>20</v>
      </c>
      <c r="N68" s="9">
        <v>28</v>
      </c>
      <c r="O68" s="9">
        <v>50</v>
      </c>
      <c r="P68" s="10">
        <v>255.31440033791995</v>
      </c>
      <c r="Q68" s="10">
        <v>0</v>
      </c>
      <c r="R68" s="10">
        <v>255.31440033791995</v>
      </c>
      <c r="S68" s="9" t="s">
        <v>133</v>
      </c>
      <c r="T68" s="12">
        <v>45733</v>
      </c>
      <c r="U68" s="11">
        <v>15000</v>
      </c>
      <c r="V68" s="10">
        <v>216</v>
      </c>
      <c r="W68" s="10">
        <v>14784</v>
      </c>
      <c r="X68" s="10">
        <v>15800</v>
      </c>
      <c r="Y68" s="10">
        <v>0</v>
      </c>
      <c r="Z68" s="9" t="s">
        <v>318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68</v>
      </c>
      <c r="AI68" s="1">
        <v>4</v>
      </c>
      <c r="AJ68" s="3">
        <v>45733</v>
      </c>
      <c r="AK68" s="3">
        <v>45729</v>
      </c>
      <c r="AL68" s="3">
        <v>45723</v>
      </c>
      <c r="AM68" s="3">
        <v>45730</v>
      </c>
      <c r="AN68" s="3">
        <v>45731</v>
      </c>
      <c r="AO68" s="3">
        <v>45731</v>
      </c>
      <c r="AP68" s="3">
        <v>45728</v>
      </c>
      <c r="AQ68" s="3">
        <v>45732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8.5" customHeight="1" x14ac:dyDescent="0.45">
      <c r="A69" s="3" t="s">
        <v>146</v>
      </c>
      <c r="B69" s="14" t="s">
        <v>146</v>
      </c>
      <c r="C69" s="9" t="s">
        <v>316</v>
      </c>
      <c r="D69" s="13" t="s">
        <v>317</v>
      </c>
      <c r="E69" s="9">
        <v>19</v>
      </c>
      <c r="F69" s="9">
        <v>26</v>
      </c>
      <c r="G69" s="9" t="s">
        <v>60</v>
      </c>
      <c r="H69" s="9" t="s">
        <v>76</v>
      </c>
      <c r="I69" s="9">
        <v>70</v>
      </c>
      <c r="J69" s="9" t="s">
        <v>57</v>
      </c>
      <c r="K69" s="9">
        <v>5</v>
      </c>
      <c r="L69" s="9" t="s">
        <v>93</v>
      </c>
      <c r="M69" s="10">
        <v>20</v>
      </c>
      <c r="N69" s="9">
        <v>28</v>
      </c>
      <c r="O69" s="9">
        <v>50</v>
      </c>
      <c r="P69" s="10">
        <v>259.04464319999994</v>
      </c>
      <c r="Q69" s="10">
        <v>0</v>
      </c>
      <c r="R69" s="10">
        <v>259.04464319999994</v>
      </c>
      <c r="S69" s="9" t="s">
        <v>133</v>
      </c>
      <c r="T69" s="12">
        <v>45777</v>
      </c>
      <c r="U69" s="11">
        <v>15000</v>
      </c>
      <c r="V69" s="10">
        <v>0</v>
      </c>
      <c r="W69" s="10">
        <v>15000</v>
      </c>
      <c r="X69" s="10">
        <v>0</v>
      </c>
      <c r="Y69" s="10">
        <v>15750</v>
      </c>
      <c r="Z69" s="9" t="s">
        <v>318</v>
      </c>
      <c r="AA69" s="8">
        <v>11525.250000000002</v>
      </c>
      <c r="AB69" s="8">
        <v>1520</v>
      </c>
      <c r="AC69" s="8">
        <v>10005.250000000002</v>
      </c>
      <c r="AD69" s="8">
        <v>0</v>
      </c>
      <c r="AE69" s="8">
        <v>11525.250000000002</v>
      </c>
      <c r="AF69" s="8">
        <v>0</v>
      </c>
      <c r="AG69" s="1" t="s">
        <v>122</v>
      </c>
      <c r="AH69" s="1" t="s">
        <v>68</v>
      </c>
      <c r="AI69" s="1">
        <v>4</v>
      </c>
      <c r="AJ69" s="3">
        <v>45777</v>
      </c>
      <c r="AK69" s="3">
        <v>45773</v>
      </c>
      <c r="AL69" s="3">
        <v>45767</v>
      </c>
      <c r="AM69" s="3">
        <v>45774</v>
      </c>
      <c r="AN69" s="3">
        <v>45775</v>
      </c>
      <c r="AO69" s="3">
        <v>45775</v>
      </c>
      <c r="AP69" s="3">
        <v>45772</v>
      </c>
      <c r="AQ69" s="3">
        <v>45776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675.91022222222273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56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 t="s">
        <v>96</v>
      </c>
      <c r="W70" s="10">
        <v>0</v>
      </c>
      <c r="X70" s="10">
        <v>0</v>
      </c>
      <c r="Y70" s="10">
        <v>0</v>
      </c>
      <c r="Z70" s="9" t="s">
        <v>318</v>
      </c>
      <c r="AA70" s="8">
        <v>11525.250000000002</v>
      </c>
      <c r="AB70" s="8">
        <v>1520</v>
      </c>
      <c r="AC70" s="8">
        <v>10005.250000000002</v>
      </c>
      <c r="AD70" s="8">
        <v>0</v>
      </c>
      <c r="AE70" s="8">
        <v>11525.250000000002</v>
      </c>
      <c r="AF70" s="8" t="s">
        <v>58</v>
      </c>
      <c r="AG70" s="1" t="s">
        <v>125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319</v>
      </c>
      <c r="BD70" s="56">
        <v>0</v>
      </c>
    </row>
    <row r="71" spans="1:56" ht="28.5" customHeight="1" x14ac:dyDescent="0.45">
      <c r="A71" s="3">
        <v>45721</v>
      </c>
      <c r="B71" s="14" t="s">
        <v>513</v>
      </c>
      <c r="C71" s="9" t="s">
        <v>152</v>
      </c>
      <c r="D71" s="13" t="s">
        <v>484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45744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116</v>
      </c>
      <c r="AA71" s="8">
        <v>4999.0247999999992</v>
      </c>
      <c r="AB71" s="8">
        <v>4999.0247999999992</v>
      </c>
      <c r="AC71" s="8">
        <v>0</v>
      </c>
      <c r="AD71" s="8">
        <v>0</v>
      </c>
      <c r="AE71" s="8">
        <v>4999.0247999999992</v>
      </c>
      <c r="AF71" s="8">
        <v>0</v>
      </c>
      <c r="AG71" s="1" t="s">
        <v>125</v>
      </c>
      <c r="AH71" s="1" t="s">
        <v>75</v>
      </c>
      <c r="AI71" s="1">
        <v>4</v>
      </c>
      <c r="AJ71" s="3">
        <v>45744</v>
      </c>
      <c r="AK71" s="3">
        <v>45740</v>
      </c>
      <c r="AL71" s="3">
        <v>45733</v>
      </c>
      <c r="AM71" s="3">
        <v>45741</v>
      </c>
      <c r="AN71" s="3">
        <v>45742</v>
      </c>
      <c r="AO71" s="3">
        <v>45743</v>
      </c>
      <c r="AP71" s="3">
        <v>45739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238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116</v>
      </c>
      <c r="AA72" s="8">
        <v>4999.0247999999992</v>
      </c>
      <c r="AB72" s="8">
        <v>4999.0247999999992</v>
      </c>
      <c r="AC72" s="8">
        <v>0</v>
      </c>
      <c r="AD72" s="8">
        <v>0</v>
      </c>
      <c r="AE72" s="8">
        <v>4999.0247999999992</v>
      </c>
      <c r="AF72" s="8" t="s">
        <v>58</v>
      </c>
      <c r="AG72" s="1" t="s">
        <v>122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239</v>
      </c>
      <c r="BD72" s="56">
        <v>0</v>
      </c>
    </row>
    <row r="73" spans="1:56" ht="28.5" customHeight="1" x14ac:dyDescent="0.45">
      <c r="A73" s="3" t="s">
        <v>146</v>
      </c>
      <c r="B73" s="14" t="s">
        <v>146</v>
      </c>
      <c r="C73" s="9" t="s">
        <v>195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45746</v>
      </c>
      <c r="U73" s="11">
        <v>10000</v>
      </c>
      <c r="V73" s="10">
        <v>0</v>
      </c>
      <c r="W73" s="10">
        <v>10000</v>
      </c>
      <c r="X73" s="10">
        <v>0</v>
      </c>
      <c r="Y73" s="10">
        <v>0</v>
      </c>
      <c r="Z73" s="9" t="s">
        <v>151</v>
      </c>
      <c r="AA73" s="8">
        <v>8801.1</v>
      </c>
      <c r="AB73" s="8">
        <v>8801.1</v>
      </c>
      <c r="AC73" s="8">
        <v>0</v>
      </c>
      <c r="AD73" s="8">
        <v>0</v>
      </c>
      <c r="AE73" s="8">
        <v>0</v>
      </c>
      <c r="AF73" s="8">
        <v>0</v>
      </c>
      <c r="AG73" s="1" t="s">
        <v>125</v>
      </c>
      <c r="AH73" s="1" t="s">
        <v>77</v>
      </c>
      <c r="AI73" s="1">
        <v>1</v>
      </c>
      <c r="AJ73" s="3">
        <v>45746</v>
      </c>
      <c r="AK73" s="3">
        <v>0</v>
      </c>
      <c r="AL73" s="3">
        <v>0</v>
      </c>
      <c r="AM73" s="3">
        <v>0</v>
      </c>
      <c r="AN73" s="3">
        <v>0</v>
      </c>
      <c r="AO73" s="3">
        <v>45745</v>
      </c>
      <c r="AP73" s="3">
        <v>45741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8.5" customHeight="1" x14ac:dyDescent="0.45">
      <c r="A74" s="3" t="s">
        <v>146</v>
      </c>
      <c r="B74" s="14" t="s">
        <v>146</v>
      </c>
      <c r="C74" s="9" t="s">
        <v>195</v>
      </c>
      <c r="D74" s="13" t="s">
        <v>59</v>
      </c>
      <c r="E74" s="9">
        <v>20</v>
      </c>
      <c r="F74" s="9">
        <v>30</v>
      </c>
      <c r="G74" s="9" t="s">
        <v>60</v>
      </c>
      <c r="H74" s="9">
        <v>0</v>
      </c>
      <c r="I74" s="9">
        <v>53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45777</v>
      </c>
      <c r="U74" s="11">
        <v>10000</v>
      </c>
      <c r="V74" s="10">
        <v>0</v>
      </c>
      <c r="W74" s="10">
        <v>10000</v>
      </c>
      <c r="X74" s="10">
        <v>0</v>
      </c>
      <c r="Y74" s="10">
        <v>0</v>
      </c>
      <c r="Z74" s="9" t="s">
        <v>151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>
        <v>0</v>
      </c>
      <c r="AG74" s="1" t="s">
        <v>122</v>
      </c>
      <c r="AH74" s="1" t="s">
        <v>77</v>
      </c>
      <c r="AI74" s="1">
        <v>1</v>
      </c>
      <c r="AJ74" s="3">
        <v>45777</v>
      </c>
      <c r="AK74" s="3">
        <v>0</v>
      </c>
      <c r="AL74" s="3">
        <v>0</v>
      </c>
      <c r="AM74" s="3">
        <v>0</v>
      </c>
      <c r="AN74" s="3">
        <v>0</v>
      </c>
      <c r="AO74" s="3">
        <v>45776</v>
      </c>
      <c r="AP74" s="3">
        <v>45772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540.28975000000003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151</v>
      </c>
      <c r="AA75" s="8">
        <v>17602.2</v>
      </c>
      <c r="AB75" s="8">
        <v>8801.1</v>
      </c>
      <c r="AC75" s="8">
        <v>8801.1</v>
      </c>
      <c r="AD75" s="8">
        <v>0</v>
      </c>
      <c r="AE75" s="8">
        <v>0</v>
      </c>
      <c r="AF75" s="8" t="s">
        <v>58</v>
      </c>
      <c r="AG75" s="1" t="s">
        <v>124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8.5" customHeight="1" x14ac:dyDescent="0.45">
      <c r="A76" s="3" t="s">
        <v>146</v>
      </c>
      <c r="B76" s="14" t="s">
        <v>146</v>
      </c>
      <c r="C76" s="9" t="s">
        <v>86</v>
      </c>
      <c r="D76" s="13" t="s">
        <v>59</v>
      </c>
      <c r="E76" s="9">
        <v>20</v>
      </c>
      <c r="F76" s="9">
        <v>38</v>
      </c>
      <c r="G76" s="9" t="s">
        <v>60</v>
      </c>
      <c r="H76" s="9">
        <v>0</v>
      </c>
      <c r="I76" s="9">
        <v>72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 t="s">
        <v>63</v>
      </c>
      <c r="U76" s="11">
        <v>50000</v>
      </c>
      <c r="V76" s="10">
        <v>0</v>
      </c>
      <c r="W76" s="10">
        <v>50000</v>
      </c>
      <c r="X76" s="10">
        <v>0</v>
      </c>
      <c r="Y76" s="10">
        <v>0</v>
      </c>
      <c r="Z76" s="9" t="s">
        <v>79</v>
      </c>
      <c r="AA76" s="8">
        <v>55181.5</v>
      </c>
      <c r="AB76" s="8">
        <v>14387</v>
      </c>
      <c r="AC76" s="8">
        <v>40794.5</v>
      </c>
      <c r="AD76" s="8">
        <v>0</v>
      </c>
      <c r="AE76" s="8">
        <v>0</v>
      </c>
      <c r="AF76" s="8">
        <v>0</v>
      </c>
      <c r="AG76" s="1" t="s">
        <v>124</v>
      </c>
      <c r="AH76" s="1" t="s">
        <v>77</v>
      </c>
      <c r="AI76" s="1">
        <v>1</v>
      </c>
      <c r="AJ76" s="3" t="s">
        <v>63</v>
      </c>
      <c r="AK76" s="3">
        <v>0</v>
      </c>
      <c r="AL76" s="3">
        <v>0</v>
      </c>
      <c r="AM76" s="3">
        <v>0</v>
      </c>
      <c r="AN76" s="3">
        <v>0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2937.2039999999997</v>
      </c>
    </row>
    <row r="77" spans="1:56" ht="28.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20</v>
      </c>
      <c r="F77" s="9">
        <v>37</v>
      </c>
      <c r="G77" s="9" t="s">
        <v>60</v>
      </c>
      <c r="H77" s="9">
        <v>0</v>
      </c>
      <c r="I77" s="9">
        <v>70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79</v>
      </c>
      <c r="AA77" s="8">
        <v>55181.5</v>
      </c>
      <c r="AB77" s="8">
        <v>14387</v>
      </c>
      <c r="AC77" s="8">
        <v>40794.5</v>
      </c>
      <c r="AD77" s="8">
        <v>0</v>
      </c>
      <c r="AE77" s="8">
        <v>0</v>
      </c>
      <c r="AF77" s="8" t="s">
        <v>58</v>
      </c>
      <c r="AG77" s="1" t="s">
        <v>124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45">
      <c r="A78" s="3">
        <v>45712</v>
      </c>
      <c r="B78" s="14" t="s">
        <v>446</v>
      </c>
      <c r="C78" s="9" t="s">
        <v>111</v>
      </c>
      <c r="D78" s="13" t="s">
        <v>447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45733</v>
      </c>
      <c r="U78" s="11">
        <v>3000</v>
      </c>
      <c r="V78" s="10">
        <v>0</v>
      </c>
      <c r="W78" s="10">
        <v>3000</v>
      </c>
      <c r="X78" s="10">
        <v>3200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124</v>
      </c>
      <c r="AH78" s="1" t="s">
        <v>75</v>
      </c>
      <c r="AI78" s="1">
        <v>4</v>
      </c>
      <c r="AJ78" s="3">
        <v>45733</v>
      </c>
      <c r="AK78" s="3">
        <v>45729</v>
      </c>
      <c r="AL78" s="3">
        <v>45722</v>
      </c>
      <c r="AM78" s="3">
        <v>45730</v>
      </c>
      <c r="AN78" s="3">
        <v>45731</v>
      </c>
      <c r="AO78" s="3">
        <v>45732</v>
      </c>
      <c r="AP78" s="3">
        <v>45728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45674</v>
      </c>
      <c r="B79" s="14" t="s">
        <v>326</v>
      </c>
      <c r="C79" s="9" t="s">
        <v>132</v>
      </c>
      <c r="D79" s="13" t="s">
        <v>302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114</v>
      </c>
      <c r="T79" s="12">
        <v>45734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45734</v>
      </c>
      <c r="AK79" s="3">
        <v>45730</v>
      </c>
      <c r="AL79" s="3">
        <v>45723</v>
      </c>
      <c r="AM79" s="3">
        <v>45731</v>
      </c>
      <c r="AN79" s="3">
        <v>45732</v>
      </c>
      <c r="AO79" s="3">
        <v>45733</v>
      </c>
      <c r="AP79" s="3">
        <v>45729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45674</v>
      </c>
      <c r="B80" s="14" t="s">
        <v>326</v>
      </c>
      <c r="C80" s="9" t="s">
        <v>132</v>
      </c>
      <c r="D80" s="13" t="s">
        <v>359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114</v>
      </c>
      <c r="T80" s="12">
        <v>45735</v>
      </c>
      <c r="U80" s="11">
        <v>2500</v>
      </c>
      <c r="V80" s="10">
        <v>0</v>
      </c>
      <c r="W80" s="10">
        <v>2500</v>
      </c>
      <c r="X80" s="10">
        <v>2700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45735</v>
      </c>
      <c r="AK80" s="3">
        <v>45731</v>
      </c>
      <c r="AL80" s="3">
        <v>45724</v>
      </c>
      <c r="AM80" s="3">
        <v>45732</v>
      </c>
      <c r="AN80" s="3">
        <v>45733</v>
      </c>
      <c r="AO80" s="3">
        <v>45734</v>
      </c>
      <c r="AP80" s="3">
        <v>45730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45674</v>
      </c>
      <c r="B81" s="14" t="s">
        <v>326</v>
      </c>
      <c r="C81" s="9" t="s">
        <v>132</v>
      </c>
      <c r="D81" s="13">
        <v>915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114</v>
      </c>
      <c r="T81" s="12">
        <v>45735</v>
      </c>
      <c r="U81" s="11">
        <v>2500</v>
      </c>
      <c r="V81" s="10">
        <v>0</v>
      </c>
      <c r="W81" s="10">
        <v>2500</v>
      </c>
      <c r="X81" s="10">
        <v>2772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45735</v>
      </c>
      <c r="AK81" s="3">
        <v>45731</v>
      </c>
      <c r="AL81" s="3">
        <v>45724</v>
      </c>
      <c r="AM81" s="3">
        <v>45732</v>
      </c>
      <c r="AN81" s="3">
        <v>45733</v>
      </c>
      <c r="AO81" s="3">
        <v>45734</v>
      </c>
      <c r="AP81" s="3">
        <v>45730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45674</v>
      </c>
      <c r="B82" s="14" t="s">
        <v>326</v>
      </c>
      <c r="C82" s="9" t="s">
        <v>132</v>
      </c>
      <c r="D82" s="13">
        <v>551</v>
      </c>
      <c r="E82" s="9">
        <v>20</v>
      </c>
      <c r="F82" s="9">
        <v>39</v>
      </c>
      <c r="G82" s="9" t="s">
        <v>60</v>
      </c>
      <c r="H82" s="9" t="s">
        <v>76</v>
      </c>
      <c r="I82" s="9">
        <v>102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114</v>
      </c>
      <c r="T82" s="12">
        <v>45736</v>
      </c>
      <c r="U82" s="11">
        <v>2300</v>
      </c>
      <c r="V82" s="10">
        <v>2300</v>
      </c>
      <c r="W82" s="10">
        <v>0</v>
      </c>
      <c r="X82" s="10">
        <v>5835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45736</v>
      </c>
      <c r="AK82" s="3">
        <v>45732</v>
      </c>
      <c r="AL82" s="3">
        <v>45725</v>
      </c>
      <c r="AM82" s="3">
        <v>45733</v>
      </c>
      <c r="AN82" s="3">
        <v>45734</v>
      </c>
      <c r="AO82" s="3">
        <v>45735</v>
      </c>
      <c r="AP82" s="3">
        <v>45731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45674</v>
      </c>
      <c r="B83" s="14" t="s">
        <v>326</v>
      </c>
      <c r="C83" s="9" t="s">
        <v>132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>
        <v>45736</v>
      </c>
      <c r="U83" s="11">
        <v>2500</v>
      </c>
      <c r="V83" s="10">
        <v>2500</v>
      </c>
      <c r="W83" s="10">
        <v>0</v>
      </c>
      <c r="X83" s="10">
        <v>2750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45736</v>
      </c>
      <c r="AK83" s="3">
        <v>45732</v>
      </c>
      <c r="AL83" s="3">
        <v>45725</v>
      </c>
      <c r="AM83" s="3">
        <v>45733</v>
      </c>
      <c r="AN83" s="3">
        <v>45734</v>
      </c>
      <c r="AO83" s="3">
        <v>45735</v>
      </c>
      <c r="AP83" s="3">
        <v>45731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368</v>
      </c>
      <c r="C84" s="9" t="s">
        <v>152</v>
      </c>
      <c r="D84" s="13" t="s">
        <v>161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252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45736</v>
      </c>
      <c r="U84" s="11">
        <v>811</v>
      </c>
      <c r="V84" s="10">
        <v>0</v>
      </c>
      <c r="W84" s="10">
        <v>811</v>
      </c>
      <c r="X84" s="10">
        <v>0</v>
      </c>
      <c r="Y84" s="10">
        <v>851.55000000000007</v>
      </c>
      <c r="Z84" s="9" t="s">
        <v>81</v>
      </c>
      <c r="AA84" s="8">
        <v>849.72525000000007</v>
      </c>
      <c r="AB84" s="8">
        <v>849.72525000000007</v>
      </c>
      <c r="AC84" s="8">
        <v>0</v>
      </c>
      <c r="AD84" s="8">
        <v>849.72525000000007</v>
      </c>
      <c r="AE84" s="8">
        <v>0</v>
      </c>
      <c r="AF84" s="8" t="s">
        <v>299</v>
      </c>
      <c r="AG84" s="1" t="s">
        <v>122</v>
      </c>
      <c r="AH84" s="1" t="s">
        <v>75</v>
      </c>
      <c r="AI84" s="1">
        <v>4</v>
      </c>
      <c r="AJ84" s="3">
        <v>45736</v>
      </c>
      <c r="AK84" s="3">
        <v>45732</v>
      </c>
      <c r="AL84" s="3">
        <v>45725</v>
      </c>
      <c r="AM84" s="3">
        <v>45733</v>
      </c>
      <c r="AN84" s="3">
        <v>45734</v>
      </c>
      <c r="AO84" s="3">
        <v>45735</v>
      </c>
      <c r="AP84" s="3">
        <v>45731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45724</v>
      </c>
      <c r="B85" s="14" t="s">
        <v>582</v>
      </c>
      <c r="C85" s="9" t="s">
        <v>546</v>
      </c>
      <c r="D85" s="13" t="s">
        <v>547</v>
      </c>
      <c r="E85" s="9">
        <v>20</v>
      </c>
      <c r="F85" s="9">
        <v>30</v>
      </c>
      <c r="G85" s="9" t="s">
        <v>60</v>
      </c>
      <c r="H85" s="9" t="s">
        <v>66</v>
      </c>
      <c r="I85" s="9">
        <v>80</v>
      </c>
      <c r="J85" s="9" t="s">
        <v>57</v>
      </c>
      <c r="K85" s="9">
        <v>5</v>
      </c>
      <c r="L85" s="9" t="s">
        <v>252</v>
      </c>
      <c r="M85" s="10">
        <v>21</v>
      </c>
      <c r="N85" s="9">
        <v>33</v>
      </c>
      <c r="O85" s="9">
        <v>40</v>
      </c>
      <c r="P85" s="10">
        <v>85.484732256000001</v>
      </c>
      <c r="Q85" s="10">
        <v>0</v>
      </c>
      <c r="R85" s="10">
        <v>85.484732256000001</v>
      </c>
      <c r="S85" s="9" t="s">
        <v>71</v>
      </c>
      <c r="T85" s="12">
        <v>45736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4400.55</v>
      </c>
      <c r="AB85" s="8">
        <v>4400.55</v>
      </c>
      <c r="AC85" s="8">
        <v>0</v>
      </c>
      <c r="AD85" s="8">
        <v>4400.55</v>
      </c>
      <c r="AE85" s="8">
        <v>0</v>
      </c>
      <c r="AF85" s="8">
        <v>0</v>
      </c>
      <c r="AG85" s="1" t="s">
        <v>123</v>
      </c>
      <c r="AH85" s="1" t="s">
        <v>68</v>
      </c>
      <c r="AI85" s="1">
        <v>4</v>
      </c>
      <c r="AJ85" s="3">
        <v>45736</v>
      </c>
      <c r="AK85" s="3">
        <v>45732</v>
      </c>
      <c r="AL85" s="3">
        <v>45726</v>
      </c>
      <c r="AM85" s="3">
        <v>45733</v>
      </c>
      <c r="AN85" s="3">
        <v>45734</v>
      </c>
      <c r="AO85" s="3">
        <v>45734</v>
      </c>
      <c r="AP85" s="3">
        <v>45731</v>
      </c>
      <c r="AQ85" s="3">
        <v>45735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45729</v>
      </c>
      <c r="B86" s="14" t="s">
        <v>138</v>
      </c>
      <c r="C86" s="9" t="s">
        <v>111</v>
      </c>
      <c r="D86" s="13" t="s">
        <v>583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45737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45737</v>
      </c>
      <c r="AK86" s="3">
        <v>45733</v>
      </c>
      <c r="AL86" s="3">
        <v>45726</v>
      </c>
      <c r="AM86" s="3">
        <v>45734</v>
      </c>
      <c r="AN86" s="3">
        <v>45735</v>
      </c>
      <c r="AO86" s="3">
        <v>45736</v>
      </c>
      <c r="AP86" s="3">
        <v>45732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250.15613333333337</v>
      </c>
    </row>
    <row r="87" spans="1:56" ht="28.5" customHeight="1" x14ac:dyDescent="0.45">
      <c r="A87" s="3">
        <v>45674</v>
      </c>
      <c r="B87" s="14" t="s">
        <v>326</v>
      </c>
      <c r="C87" s="9" t="s">
        <v>132</v>
      </c>
      <c r="D87" s="13">
        <v>918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114</v>
      </c>
      <c r="T87" s="12">
        <v>45737</v>
      </c>
      <c r="U87" s="11">
        <v>2300</v>
      </c>
      <c r="V87" s="10">
        <v>2084</v>
      </c>
      <c r="W87" s="10">
        <v>216</v>
      </c>
      <c r="X87" s="10">
        <v>5403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45737</v>
      </c>
      <c r="AK87" s="3">
        <v>45733</v>
      </c>
      <c r="AL87" s="3">
        <v>45726</v>
      </c>
      <c r="AM87" s="3">
        <v>45734</v>
      </c>
      <c r="AN87" s="3">
        <v>45735</v>
      </c>
      <c r="AO87" s="3">
        <v>45736</v>
      </c>
      <c r="AP87" s="3">
        <v>45732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45729</v>
      </c>
      <c r="B88" s="14" t="s">
        <v>138</v>
      </c>
      <c r="C88" s="9" t="s">
        <v>297</v>
      </c>
      <c r="D88" s="13" t="s">
        <v>584</v>
      </c>
      <c r="E88" s="9">
        <v>20</v>
      </c>
      <c r="F88" s="9">
        <v>30</v>
      </c>
      <c r="G88" s="9" t="s">
        <v>60</v>
      </c>
      <c r="H88" s="9" t="s">
        <v>66</v>
      </c>
      <c r="I88" s="9">
        <v>80</v>
      </c>
      <c r="J88" s="9" t="s">
        <v>57</v>
      </c>
      <c r="K88" s="9">
        <v>5</v>
      </c>
      <c r="L88" s="9" t="s">
        <v>251</v>
      </c>
      <c r="M88" s="10">
        <v>21</v>
      </c>
      <c r="N88" s="9">
        <v>33</v>
      </c>
      <c r="O88" s="9">
        <v>40</v>
      </c>
      <c r="P88" s="10">
        <v>170.969464512</v>
      </c>
      <c r="Q88" s="10">
        <v>0</v>
      </c>
      <c r="R88" s="10">
        <v>170.969464512</v>
      </c>
      <c r="S88" s="9" t="s">
        <v>71</v>
      </c>
      <c r="T88" s="12">
        <v>45737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8801.1</v>
      </c>
      <c r="AB88" s="8">
        <v>8801.1</v>
      </c>
      <c r="AC88" s="8">
        <v>0</v>
      </c>
      <c r="AD88" s="8">
        <v>0</v>
      </c>
      <c r="AE88" s="8">
        <v>8801.1</v>
      </c>
      <c r="AF88" s="8">
        <v>0</v>
      </c>
      <c r="AG88" s="1" t="s">
        <v>122</v>
      </c>
      <c r="AH88" s="1" t="s">
        <v>68</v>
      </c>
      <c r="AI88" s="1">
        <v>4</v>
      </c>
      <c r="AJ88" s="3">
        <v>45737</v>
      </c>
      <c r="AK88" s="3">
        <v>45733</v>
      </c>
      <c r="AL88" s="3">
        <v>45727</v>
      </c>
      <c r="AM88" s="3">
        <v>45734</v>
      </c>
      <c r="AN88" s="3">
        <v>45735</v>
      </c>
      <c r="AO88" s="3">
        <v>45735</v>
      </c>
      <c r="AP88" s="3">
        <v>45732</v>
      </c>
      <c r="AQ88" s="3">
        <v>45736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45674</v>
      </c>
      <c r="B89" s="14" t="s">
        <v>326</v>
      </c>
      <c r="C89" s="9" t="s">
        <v>132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114</v>
      </c>
      <c r="T89" s="12">
        <v>45737</v>
      </c>
      <c r="U89" s="11">
        <v>2500</v>
      </c>
      <c r="V89" s="10">
        <v>2500</v>
      </c>
      <c r="W89" s="10">
        <v>0</v>
      </c>
      <c r="X89" s="10">
        <v>2650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>
        <v>45737</v>
      </c>
      <c r="AK89" s="3">
        <v>45733</v>
      </c>
      <c r="AL89" s="3">
        <v>45726</v>
      </c>
      <c r="AM89" s="3">
        <v>45734</v>
      </c>
      <c r="AN89" s="3">
        <v>45735</v>
      </c>
      <c r="AO89" s="3">
        <v>45736</v>
      </c>
      <c r="AP89" s="3">
        <v>45732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45674</v>
      </c>
      <c r="B90" s="14" t="s">
        <v>326</v>
      </c>
      <c r="C90" s="9" t="s">
        <v>132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45737</v>
      </c>
      <c r="U90" s="11">
        <v>2500</v>
      </c>
      <c r="V90" s="10">
        <v>2225</v>
      </c>
      <c r="W90" s="10">
        <v>275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45737</v>
      </c>
      <c r="AK90" s="3">
        <v>45733</v>
      </c>
      <c r="AL90" s="3">
        <v>45726</v>
      </c>
      <c r="AM90" s="3">
        <v>45734</v>
      </c>
      <c r="AN90" s="3">
        <v>45735</v>
      </c>
      <c r="AO90" s="3">
        <v>45736</v>
      </c>
      <c r="AP90" s="3">
        <v>45732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45674</v>
      </c>
      <c r="B91" s="14" t="s">
        <v>326</v>
      </c>
      <c r="C91" s="9" t="s">
        <v>132</v>
      </c>
      <c r="D91" s="13" t="s">
        <v>361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114</v>
      </c>
      <c r="T91" s="12">
        <v>45737</v>
      </c>
      <c r="U91" s="11">
        <v>2500</v>
      </c>
      <c r="V91" s="10">
        <v>2500</v>
      </c>
      <c r="W91" s="10">
        <v>0</v>
      </c>
      <c r="X91" s="10">
        <v>2700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380</v>
      </c>
      <c r="AG91" s="1" t="s">
        <v>124</v>
      </c>
      <c r="AH91" s="1" t="s">
        <v>75</v>
      </c>
      <c r="AI91" s="1">
        <v>4</v>
      </c>
      <c r="AJ91" s="3">
        <v>45737</v>
      </c>
      <c r="AK91" s="3">
        <v>45733</v>
      </c>
      <c r="AL91" s="3">
        <v>45726</v>
      </c>
      <c r="AM91" s="3">
        <v>45734</v>
      </c>
      <c r="AN91" s="3">
        <v>45735</v>
      </c>
      <c r="AO91" s="3">
        <v>45736</v>
      </c>
      <c r="AP91" s="3">
        <v>45732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45674</v>
      </c>
      <c r="B92" s="14" t="s">
        <v>326</v>
      </c>
      <c r="C92" s="9" t="s">
        <v>132</v>
      </c>
      <c r="D92" s="13">
        <v>966</v>
      </c>
      <c r="E92" s="9">
        <v>20</v>
      </c>
      <c r="F92" s="9">
        <v>39</v>
      </c>
      <c r="G92" s="9" t="s">
        <v>60</v>
      </c>
      <c r="H92" s="9" t="s">
        <v>76</v>
      </c>
      <c r="I92" s="9">
        <v>102</v>
      </c>
      <c r="J92" s="9" t="s">
        <v>78</v>
      </c>
      <c r="K92" s="9">
        <v>0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114</v>
      </c>
      <c r="T92" s="12">
        <v>45737</v>
      </c>
      <c r="U92" s="11">
        <v>2500</v>
      </c>
      <c r="V92" s="10">
        <v>2500</v>
      </c>
      <c r="W92" s="10">
        <v>0</v>
      </c>
      <c r="X92" s="10">
        <v>5400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45737</v>
      </c>
      <c r="AK92" s="3">
        <v>45733</v>
      </c>
      <c r="AL92" s="3">
        <v>45726</v>
      </c>
      <c r="AM92" s="3">
        <v>45734</v>
      </c>
      <c r="AN92" s="3">
        <v>45735</v>
      </c>
      <c r="AO92" s="3">
        <v>45736</v>
      </c>
      <c r="AP92" s="3">
        <v>45732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391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45727</v>
      </c>
      <c r="B93" s="14" t="s">
        <v>585</v>
      </c>
      <c r="C93" s="9" t="s">
        <v>548</v>
      </c>
      <c r="D93" s="13" t="s">
        <v>549</v>
      </c>
      <c r="E93" s="9">
        <v>20</v>
      </c>
      <c r="F93" s="9">
        <v>34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5</v>
      </c>
      <c r="L93" s="9" t="s">
        <v>252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45738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4959.3500000000004</v>
      </c>
      <c r="AB93" s="8">
        <v>0</v>
      </c>
      <c r="AC93" s="8">
        <v>4959.3500000000004</v>
      </c>
      <c r="AD93" s="8">
        <v>0</v>
      </c>
      <c r="AE93" s="8">
        <v>4959.3500000000004</v>
      </c>
      <c r="AF93" s="8" t="s">
        <v>351</v>
      </c>
      <c r="AG93" s="1" t="s">
        <v>123</v>
      </c>
      <c r="AH93" s="1" t="s">
        <v>75</v>
      </c>
      <c r="AI93" s="1">
        <v>4</v>
      </c>
      <c r="AJ93" s="3">
        <v>45738</v>
      </c>
      <c r="AK93" s="3">
        <v>45734</v>
      </c>
      <c r="AL93" s="3">
        <v>45727</v>
      </c>
      <c r="AM93" s="3">
        <v>45735</v>
      </c>
      <c r="AN93" s="3">
        <v>45736</v>
      </c>
      <c r="AO93" s="3">
        <v>45737</v>
      </c>
      <c r="AP93" s="3">
        <v>45733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374.70644444444451</v>
      </c>
    </row>
    <row r="94" spans="1:56" ht="28.5" customHeight="1" x14ac:dyDescent="0.45">
      <c r="A94" s="3">
        <v>45674</v>
      </c>
      <c r="B94" s="14" t="s">
        <v>326</v>
      </c>
      <c r="C94" s="9" t="s">
        <v>132</v>
      </c>
      <c r="D94" s="13" t="s">
        <v>359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114</v>
      </c>
      <c r="T94" s="12">
        <v>45740</v>
      </c>
      <c r="U94" s="11">
        <v>2500</v>
      </c>
      <c r="V94" s="10">
        <v>0</v>
      </c>
      <c r="W94" s="10">
        <v>2500</v>
      </c>
      <c r="X94" s="10">
        <v>2700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45740</v>
      </c>
      <c r="AK94" s="3">
        <v>45736</v>
      </c>
      <c r="AL94" s="3">
        <v>45729</v>
      </c>
      <c r="AM94" s="3">
        <v>45737</v>
      </c>
      <c r="AN94" s="3">
        <v>45738</v>
      </c>
      <c r="AO94" s="3">
        <v>45739</v>
      </c>
      <c r="AP94" s="3">
        <v>45735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45727</v>
      </c>
      <c r="B95" s="14" t="s">
        <v>586</v>
      </c>
      <c r="C95" s="9" t="s">
        <v>155</v>
      </c>
      <c r="D95" s="13" t="s">
        <v>550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45740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5378.4500000000007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45740</v>
      </c>
      <c r="AK95" s="3">
        <v>45736</v>
      </c>
      <c r="AL95" s="3">
        <v>45729</v>
      </c>
      <c r="AM95" s="3">
        <v>45737</v>
      </c>
      <c r="AN95" s="3">
        <v>45738</v>
      </c>
      <c r="AO95" s="3">
        <v>45739</v>
      </c>
      <c r="AP95" s="3">
        <v>45735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406.37177777777782</v>
      </c>
    </row>
    <row r="96" spans="1:56" ht="28.5" customHeight="1" x14ac:dyDescent="0.45">
      <c r="A96" s="3">
        <v>45726</v>
      </c>
      <c r="B96" s="14" t="s">
        <v>587</v>
      </c>
      <c r="C96" s="9" t="s">
        <v>155</v>
      </c>
      <c r="D96" s="13" t="s">
        <v>543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45740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10756.900000000001</v>
      </c>
      <c r="AB96" s="8">
        <v>0</v>
      </c>
      <c r="AC96" s="8">
        <v>10756.900000000001</v>
      </c>
      <c r="AD96" s="8">
        <v>0</v>
      </c>
      <c r="AE96" s="8">
        <v>10756.900000000001</v>
      </c>
      <c r="AF96" s="8">
        <v>0</v>
      </c>
      <c r="AG96" s="1" t="s">
        <v>123</v>
      </c>
      <c r="AH96" s="1" t="s">
        <v>75</v>
      </c>
      <c r="AI96" s="1">
        <v>4</v>
      </c>
      <c r="AJ96" s="3">
        <v>45740</v>
      </c>
      <c r="AK96" s="3">
        <v>45736</v>
      </c>
      <c r="AL96" s="3">
        <v>45729</v>
      </c>
      <c r="AM96" s="3">
        <v>45737</v>
      </c>
      <c r="AN96" s="3">
        <v>45738</v>
      </c>
      <c r="AO96" s="3">
        <v>45739</v>
      </c>
      <c r="AP96" s="3">
        <v>45735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812.74355555555564</v>
      </c>
    </row>
    <row r="97" spans="1:56" ht="28.5" customHeight="1" x14ac:dyDescent="0.45">
      <c r="A97" s="3">
        <v>45726</v>
      </c>
      <c r="B97" s="14" t="s">
        <v>587</v>
      </c>
      <c r="C97" s="9" t="s">
        <v>155</v>
      </c>
      <c r="D97" s="13" t="s">
        <v>544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45740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10756.900000000001</v>
      </c>
      <c r="AB97" s="8">
        <v>0</v>
      </c>
      <c r="AC97" s="8">
        <v>10756.900000000001</v>
      </c>
      <c r="AD97" s="8">
        <v>0</v>
      </c>
      <c r="AE97" s="8">
        <v>10756.900000000001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45740</v>
      </c>
      <c r="AK97" s="3">
        <v>45736</v>
      </c>
      <c r="AL97" s="3">
        <v>45729</v>
      </c>
      <c r="AM97" s="3">
        <v>45737</v>
      </c>
      <c r="AN97" s="3">
        <v>45738</v>
      </c>
      <c r="AO97" s="3">
        <v>45739</v>
      </c>
      <c r="AP97" s="3">
        <v>45735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812.74355555555564</v>
      </c>
    </row>
    <row r="98" spans="1:56" ht="28.5" customHeight="1" x14ac:dyDescent="0.45">
      <c r="A98" s="3">
        <v>45726</v>
      </c>
      <c r="B98" s="14" t="s">
        <v>587</v>
      </c>
      <c r="C98" s="9" t="s">
        <v>155</v>
      </c>
      <c r="D98" s="13" t="s">
        <v>545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45740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10756.900000000001</v>
      </c>
      <c r="AB98" s="8">
        <v>0</v>
      </c>
      <c r="AC98" s="8">
        <v>10756.900000000001</v>
      </c>
      <c r="AD98" s="8">
        <v>0</v>
      </c>
      <c r="AE98" s="8">
        <v>10756.900000000001</v>
      </c>
      <c r="AF98" s="8">
        <v>0</v>
      </c>
      <c r="AG98" s="1" t="s">
        <v>122</v>
      </c>
      <c r="AH98" s="1" t="s">
        <v>75</v>
      </c>
      <c r="AI98" s="1">
        <v>4</v>
      </c>
      <c r="AJ98" s="3">
        <v>45740</v>
      </c>
      <c r="AK98" s="3">
        <v>45736</v>
      </c>
      <c r="AL98" s="3">
        <v>45729</v>
      </c>
      <c r="AM98" s="3">
        <v>45737</v>
      </c>
      <c r="AN98" s="3">
        <v>45738</v>
      </c>
      <c r="AO98" s="3">
        <v>45739</v>
      </c>
      <c r="AP98" s="3">
        <v>45735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812.74355555555564</v>
      </c>
    </row>
    <row r="99" spans="1:56" ht="28.5" customHeight="1" x14ac:dyDescent="0.45">
      <c r="A99" s="3">
        <v>45721</v>
      </c>
      <c r="B99" s="14" t="s">
        <v>514</v>
      </c>
      <c r="C99" s="9" t="s">
        <v>152</v>
      </c>
      <c r="D99" s="13" t="s">
        <v>488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45741</v>
      </c>
      <c r="U99" s="11">
        <v>10000</v>
      </c>
      <c r="V99" s="10">
        <v>340</v>
      </c>
      <c r="W99" s="10">
        <v>9660</v>
      </c>
      <c r="X99" s="10">
        <v>0</v>
      </c>
      <c r="Y99" s="10">
        <v>10143</v>
      </c>
      <c r="Z99" s="9" t="s">
        <v>81</v>
      </c>
      <c r="AA99" s="8">
        <v>10121.265000000001</v>
      </c>
      <c r="AB99" s="8">
        <v>10121.265000000001</v>
      </c>
      <c r="AC99" s="8">
        <v>0</v>
      </c>
      <c r="AD99" s="8">
        <v>0</v>
      </c>
      <c r="AE99" s="8">
        <v>10121.265000000001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45741</v>
      </c>
      <c r="AK99" s="3">
        <v>45737</v>
      </c>
      <c r="AL99" s="3">
        <v>45730</v>
      </c>
      <c r="AM99" s="3">
        <v>45738</v>
      </c>
      <c r="AN99" s="3">
        <v>45739</v>
      </c>
      <c r="AO99" s="3">
        <v>45740</v>
      </c>
      <c r="AP99" s="3">
        <v>45736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45721</v>
      </c>
      <c r="B100" s="14" t="s">
        <v>514</v>
      </c>
      <c r="C100" s="9" t="s">
        <v>152</v>
      </c>
      <c r="D100" s="13" t="s">
        <v>357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45741</v>
      </c>
      <c r="U100" s="11">
        <v>5040</v>
      </c>
      <c r="V100" s="10">
        <v>342</v>
      </c>
      <c r="W100" s="10">
        <v>4698</v>
      </c>
      <c r="X100" s="10">
        <v>0</v>
      </c>
      <c r="Y100" s="10">
        <v>4932.9000000000005</v>
      </c>
      <c r="Z100" s="9" t="s">
        <v>81</v>
      </c>
      <c r="AA100" s="8">
        <v>4922.3295000000007</v>
      </c>
      <c r="AB100" s="8">
        <v>4922.3295000000007</v>
      </c>
      <c r="AC100" s="8">
        <v>0</v>
      </c>
      <c r="AD100" s="8">
        <v>0</v>
      </c>
      <c r="AE100" s="8">
        <v>4922.3295000000007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45741</v>
      </c>
      <c r="AK100" s="3">
        <v>45737</v>
      </c>
      <c r="AL100" s="3">
        <v>45730</v>
      </c>
      <c r="AM100" s="3">
        <v>45738</v>
      </c>
      <c r="AN100" s="3">
        <v>45739</v>
      </c>
      <c r="AO100" s="3">
        <v>45740</v>
      </c>
      <c r="AP100" s="3">
        <v>45736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45674</v>
      </c>
      <c r="B101" s="14" t="s">
        <v>326</v>
      </c>
      <c r="C101" s="9" t="s">
        <v>132</v>
      </c>
      <c r="D101" s="13">
        <v>937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78</v>
      </c>
      <c r="K101" s="9">
        <v>0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114</v>
      </c>
      <c r="T101" s="12">
        <v>45742</v>
      </c>
      <c r="U101" s="11">
        <v>2500</v>
      </c>
      <c r="V101" s="10">
        <v>2404</v>
      </c>
      <c r="W101" s="10">
        <v>96</v>
      </c>
      <c r="X101" s="10">
        <v>2700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45742</v>
      </c>
      <c r="AK101" s="3">
        <v>45738</v>
      </c>
      <c r="AL101" s="3">
        <v>45731</v>
      </c>
      <c r="AM101" s="3">
        <v>45739</v>
      </c>
      <c r="AN101" s="3">
        <v>45740</v>
      </c>
      <c r="AO101" s="3">
        <v>45741</v>
      </c>
      <c r="AP101" s="3">
        <v>45737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45674</v>
      </c>
      <c r="B102" s="14" t="s">
        <v>326</v>
      </c>
      <c r="C102" s="9" t="s">
        <v>132</v>
      </c>
      <c r="D102" s="13" t="s">
        <v>362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114</v>
      </c>
      <c r="T102" s="12">
        <v>45742</v>
      </c>
      <c r="U102" s="11">
        <v>2500</v>
      </c>
      <c r="V102" s="10">
        <v>2235</v>
      </c>
      <c r="W102" s="10">
        <v>265</v>
      </c>
      <c r="X102" s="10">
        <v>2700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45742</v>
      </c>
      <c r="AK102" s="3">
        <v>45738</v>
      </c>
      <c r="AL102" s="3">
        <v>45731</v>
      </c>
      <c r="AM102" s="3">
        <v>45739</v>
      </c>
      <c r="AN102" s="3">
        <v>45740</v>
      </c>
      <c r="AO102" s="3">
        <v>45741</v>
      </c>
      <c r="AP102" s="3">
        <v>45737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45721</v>
      </c>
      <c r="B103" s="14" t="s">
        <v>515</v>
      </c>
      <c r="C103" s="9" t="s">
        <v>152</v>
      </c>
      <c r="D103" s="13" t="s">
        <v>161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>
        <v>45742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20955</v>
      </c>
      <c r="AB103" s="8">
        <v>20955</v>
      </c>
      <c r="AC103" s="8">
        <v>0</v>
      </c>
      <c r="AD103" s="8">
        <v>0</v>
      </c>
      <c r="AE103" s="8">
        <v>20955</v>
      </c>
      <c r="AF103" s="8">
        <v>0</v>
      </c>
      <c r="AG103" s="1" t="s">
        <v>122</v>
      </c>
      <c r="AH103" s="1" t="s">
        <v>75</v>
      </c>
      <c r="AI103" s="1">
        <v>4</v>
      </c>
      <c r="AJ103" s="3">
        <v>45742</v>
      </c>
      <c r="AK103" s="3">
        <v>45738</v>
      </c>
      <c r="AL103" s="3">
        <v>45731</v>
      </c>
      <c r="AM103" s="3">
        <v>45739</v>
      </c>
      <c r="AN103" s="3">
        <v>45740</v>
      </c>
      <c r="AO103" s="3">
        <v>45741</v>
      </c>
      <c r="AP103" s="3">
        <v>45737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45721</v>
      </c>
      <c r="B104" s="14" t="s">
        <v>516</v>
      </c>
      <c r="C104" s="9" t="s">
        <v>152</v>
      </c>
      <c r="D104" s="13" t="s">
        <v>356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45743</v>
      </c>
      <c r="U104" s="11">
        <v>10000</v>
      </c>
      <c r="V104" s="10">
        <v>554</v>
      </c>
      <c r="W104" s="10">
        <v>9446</v>
      </c>
      <c r="X104" s="10">
        <v>0</v>
      </c>
      <c r="Y104" s="10">
        <v>9918.3000000000011</v>
      </c>
      <c r="Z104" s="9" t="s">
        <v>81</v>
      </c>
      <c r="AA104" s="8">
        <v>9897.0465000000022</v>
      </c>
      <c r="AB104" s="8">
        <v>9897.0465000000022</v>
      </c>
      <c r="AC104" s="8">
        <v>0</v>
      </c>
      <c r="AD104" s="8">
        <v>0</v>
      </c>
      <c r="AE104" s="8">
        <v>9897.0465000000022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45743</v>
      </c>
      <c r="AK104" s="3">
        <v>45739</v>
      </c>
      <c r="AL104" s="3">
        <v>45732</v>
      </c>
      <c r="AM104" s="3">
        <v>45740</v>
      </c>
      <c r="AN104" s="3">
        <v>45741</v>
      </c>
      <c r="AO104" s="3">
        <v>45742</v>
      </c>
      <c r="AP104" s="3">
        <v>45738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45721</v>
      </c>
      <c r="B105" s="14" t="s">
        <v>516</v>
      </c>
      <c r="C105" s="9" t="s">
        <v>152</v>
      </c>
      <c r="D105" s="13" t="s">
        <v>131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>
        <v>45743</v>
      </c>
      <c r="U105" s="11">
        <v>5040</v>
      </c>
      <c r="V105" s="10">
        <v>0</v>
      </c>
      <c r="W105" s="10">
        <v>5040</v>
      </c>
      <c r="X105" s="10">
        <v>0</v>
      </c>
      <c r="Y105" s="10">
        <v>5292</v>
      </c>
      <c r="Z105" s="9" t="s">
        <v>81</v>
      </c>
      <c r="AA105" s="8">
        <v>5280.6600000000008</v>
      </c>
      <c r="AB105" s="8">
        <v>0</v>
      </c>
      <c r="AC105" s="8">
        <v>5280.6600000000008</v>
      </c>
      <c r="AD105" s="8">
        <v>0</v>
      </c>
      <c r="AE105" s="8">
        <v>5280.6600000000008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45743</v>
      </c>
      <c r="AK105" s="3">
        <v>45739</v>
      </c>
      <c r="AL105" s="3">
        <v>45732</v>
      </c>
      <c r="AM105" s="3">
        <v>45740</v>
      </c>
      <c r="AN105" s="3">
        <v>45741</v>
      </c>
      <c r="AO105" s="3">
        <v>45742</v>
      </c>
      <c r="AP105" s="3">
        <v>45738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398.98320000000001</v>
      </c>
    </row>
    <row r="106" spans="1:56" ht="28.5" customHeight="1" x14ac:dyDescent="0.45">
      <c r="A106" s="3">
        <v>45611</v>
      </c>
      <c r="B106" s="14" t="s">
        <v>249</v>
      </c>
      <c r="C106" s="9" t="s">
        <v>152</v>
      </c>
      <c r="D106" s="13" t="s">
        <v>131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45743</v>
      </c>
      <c r="U106" s="11">
        <v>67</v>
      </c>
      <c r="V106" s="10">
        <v>0</v>
      </c>
      <c r="W106" s="10">
        <v>67</v>
      </c>
      <c r="X106" s="10">
        <v>0</v>
      </c>
      <c r="Y106" s="10">
        <v>70.350000000000009</v>
      </c>
      <c r="Z106" s="9" t="s">
        <v>81</v>
      </c>
      <c r="AA106" s="8">
        <v>70.199250000000006</v>
      </c>
      <c r="AB106" s="8">
        <v>70.199250000000006</v>
      </c>
      <c r="AC106" s="8">
        <v>0</v>
      </c>
      <c r="AD106" s="8">
        <v>0</v>
      </c>
      <c r="AE106" s="8">
        <v>70.199250000000006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45743</v>
      </c>
      <c r="AK106" s="3">
        <v>45739</v>
      </c>
      <c r="AL106" s="3">
        <v>45732</v>
      </c>
      <c r="AM106" s="3">
        <v>45740</v>
      </c>
      <c r="AN106" s="3">
        <v>45741</v>
      </c>
      <c r="AO106" s="3">
        <v>45742</v>
      </c>
      <c r="AP106" s="3">
        <v>45738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45721</v>
      </c>
      <c r="B107" s="14" t="s">
        <v>517</v>
      </c>
      <c r="C107" s="9" t="s">
        <v>152</v>
      </c>
      <c r="D107" s="13" t="s">
        <v>141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45744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81</v>
      </c>
      <c r="AA107" s="8">
        <v>20955</v>
      </c>
      <c r="AB107" s="8">
        <v>20955</v>
      </c>
      <c r="AC107" s="8">
        <v>0</v>
      </c>
      <c r="AD107" s="8">
        <v>0</v>
      </c>
      <c r="AE107" s="8">
        <v>20955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45744</v>
      </c>
      <c r="AK107" s="3">
        <v>45740</v>
      </c>
      <c r="AL107" s="3">
        <v>45733</v>
      </c>
      <c r="AM107" s="3">
        <v>45741</v>
      </c>
      <c r="AN107" s="3">
        <v>45742</v>
      </c>
      <c r="AO107" s="3">
        <v>45743</v>
      </c>
      <c r="AP107" s="3">
        <v>45739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45611</v>
      </c>
      <c r="B108" s="14" t="s">
        <v>244</v>
      </c>
      <c r="C108" s="9" t="s">
        <v>152</v>
      </c>
      <c r="D108" s="13" t="s">
        <v>141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45744</v>
      </c>
      <c r="U108" s="11">
        <v>1945</v>
      </c>
      <c r="V108" s="10">
        <v>0</v>
      </c>
      <c r="W108" s="10">
        <v>1945</v>
      </c>
      <c r="X108" s="10">
        <v>0</v>
      </c>
      <c r="Y108" s="10">
        <v>2042.25</v>
      </c>
      <c r="Z108" s="9" t="s">
        <v>81</v>
      </c>
      <c r="AA108" s="8">
        <v>2037.8737500000002</v>
      </c>
      <c r="AB108" s="8">
        <v>0</v>
      </c>
      <c r="AC108" s="8">
        <v>2037.8737500000002</v>
      </c>
      <c r="AD108" s="8">
        <v>0</v>
      </c>
      <c r="AE108" s="8">
        <v>2037.8737500000002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45744</v>
      </c>
      <c r="AK108" s="3">
        <v>45740</v>
      </c>
      <c r="AL108" s="3">
        <v>45733</v>
      </c>
      <c r="AM108" s="3">
        <v>45741</v>
      </c>
      <c r="AN108" s="3">
        <v>45742</v>
      </c>
      <c r="AO108" s="3">
        <v>45743</v>
      </c>
      <c r="AP108" s="3">
        <v>45739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153.97268333333332</v>
      </c>
    </row>
    <row r="109" spans="1:56" ht="28.5" customHeight="1" x14ac:dyDescent="0.45">
      <c r="A109" s="3">
        <v>45721</v>
      </c>
      <c r="B109" s="14" t="s">
        <v>513</v>
      </c>
      <c r="C109" s="9" t="s">
        <v>152</v>
      </c>
      <c r="D109" s="13" t="s">
        <v>358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45744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10477.5</v>
      </c>
      <c r="AB109" s="8">
        <v>0</v>
      </c>
      <c r="AC109" s="8">
        <v>10477.5</v>
      </c>
      <c r="AD109" s="8">
        <v>0</v>
      </c>
      <c r="AE109" s="8">
        <v>10477.5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45744</v>
      </c>
      <c r="AK109" s="3">
        <v>45740</v>
      </c>
      <c r="AL109" s="3">
        <v>45733</v>
      </c>
      <c r="AM109" s="3">
        <v>45741</v>
      </c>
      <c r="AN109" s="3">
        <v>45742</v>
      </c>
      <c r="AO109" s="3">
        <v>45743</v>
      </c>
      <c r="AP109" s="3">
        <v>45739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791.63333333333321</v>
      </c>
    </row>
    <row r="110" spans="1:56" ht="28.5" customHeight="1" x14ac:dyDescent="0.45">
      <c r="A110" s="3">
        <v>45674</v>
      </c>
      <c r="B110" s="14" t="s">
        <v>369</v>
      </c>
      <c r="C110" s="9" t="s">
        <v>152</v>
      </c>
      <c r="D110" s="13" t="s">
        <v>358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252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45744</v>
      </c>
      <c r="U110" s="11">
        <v>940</v>
      </c>
      <c r="V110" s="10">
        <v>0</v>
      </c>
      <c r="W110" s="10">
        <v>940</v>
      </c>
      <c r="X110" s="10">
        <v>0</v>
      </c>
      <c r="Y110" s="10">
        <v>987</v>
      </c>
      <c r="Z110" s="9" t="s">
        <v>81</v>
      </c>
      <c r="AA110" s="8">
        <v>984.8850000000001</v>
      </c>
      <c r="AB110" s="8">
        <v>0</v>
      </c>
      <c r="AC110" s="8">
        <v>984.8850000000001</v>
      </c>
      <c r="AD110" s="8">
        <v>0</v>
      </c>
      <c r="AE110" s="8">
        <v>984.8850000000001</v>
      </c>
      <c r="AF110" s="8" t="s">
        <v>299</v>
      </c>
      <c r="AG110" s="1" t="s">
        <v>123</v>
      </c>
      <c r="AH110" s="1" t="s">
        <v>75</v>
      </c>
      <c r="AI110" s="1">
        <v>4</v>
      </c>
      <c r="AJ110" s="3">
        <v>45744</v>
      </c>
      <c r="AK110" s="3">
        <v>45740</v>
      </c>
      <c r="AL110" s="3">
        <v>45733</v>
      </c>
      <c r="AM110" s="3">
        <v>45741</v>
      </c>
      <c r="AN110" s="3">
        <v>45742</v>
      </c>
      <c r="AO110" s="3">
        <v>45743</v>
      </c>
      <c r="AP110" s="3">
        <v>45739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74.413533333333319</v>
      </c>
    </row>
    <row r="111" spans="1:56" ht="28.5" customHeight="1" x14ac:dyDescent="0.45">
      <c r="A111" s="3">
        <v>45721</v>
      </c>
      <c r="B111" s="14" t="s">
        <v>518</v>
      </c>
      <c r="C111" s="9" t="s">
        <v>152</v>
      </c>
      <c r="D111" s="13" t="s">
        <v>162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45744</v>
      </c>
      <c r="U111" s="11">
        <v>5040</v>
      </c>
      <c r="V111" s="10">
        <v>418</v>
      </c>
      <c r="W111" s="10">
        <v>4622</v>
      </c>
      <c r="X111" s="10">
        <v>0</v>
      </c>
      <c r="Y111" s="10">
        <v>4853.1000000000004</v>
      </c>
      <c r="Z111" s="9" t="s">
        <v>81</v>
      </c>
      <c r="AA111" s="8">
        <v>4842.7004999999999</v>
      </c>
      <c r="AB111" s="8">
        <v>0</v>
      </c>
      <c r="AC111" s="8">
        <v>4842.7004999999999</v>
      </c>
      <c r="AD111" s="8">
        <v>0</v>
      </c>
      <c r="AE111" s="8">
        <v>4842.7004999999999</v>
      </c>
      <c r="AF111" s="8">
        <v>0</v>
      </c>
      <c r="AG111" s="1" t="s">
        <v>122</v>
      </c>
      <c r="AH111" s="1" t="s">
        <v>75</v>
      </c>
      <c r="AI111" s="1">
        <v>4</v>
      </c>
      <c r="AJ111" s="3">
        <v>45744</v>
      </c>
      <c r="AK111" s="3">
        <v>45740</v>
      </c>
      <c r="AL111" s="3">
        <v>45733</v>
      </c>
      <c r="AM111" s="3">
        <v>45741</v>
      </c>
      <c r="AN111" s="3">
        <v>45742</v>
      </c>
      <c r="AO111" s="3">
        <v>45743</v>
      </c>
      <c r="AP111" s="3">
        <v>45739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365.8929266666666</v>
      </c>
    </row>
    <row r="112" spans="1:56" ht="28.5" customHeight="1" x14ac:dyDescent="0.45">
      <c r="A112" s="3">
        <v>45720</v>
      </c>
      <c r="B112" s="14" t="s">
        <v>502</v>
      </c>
      <c r="C112" s="9" t="s">
        <v>111</v>
      </c>
      <c r="D112" s="13" t="s">
        <v>487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45747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123</v>
      </c>
      <c r="AH112" s="1" t="s">
        <v>75</v>
      </c>
      <c r="AI112" s="1">
        <v>4</v>
      </c>
      <c r="AJ112" s="3">
        <v>45747</v>
      </c>
      <c r="AK112" s="3">
        <v>45743</v>
      </c>
      <c r="AL112" s="3">
        <v>45736</v>
      </c>
      <c r="AM112" s="3">
        <v>45744</v>
      </c>
      <c r="AN112" s="3">
        <v>45745</v>
      </c>
      <c r="AO112" s="3">
        <v>45746</v>
      </c>
      <c r="AP112" s="3">
        <v>45742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45706</v>
      </c>
      <c r="B113" s="14" t="s">
        <v>424</v>
      </c>
      <c r="C113" s="9" t="s">
        <v>111</v>
      </c>
      <c r="D113" s="13" t="s">
        <v>425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45747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45747</v>
      </c>
      <c r="AK113" s="3">
        <v>45743</v>
      </c>
      <c r="AL113" s="3">
        <v>45736</v>
      </c>
      <c r="AM113" s="3">
        <v>45744</v>
      </c>
      <c r="AN113" s="3">
        <v>45745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250.15613333333337</v>
      </c>
    </row>
    <row r="114" spans="1:56" ht="28.5" customHeight="1" x14ac:dyDescent="0.45">
      <c r="A114" s="3">
        <v>45667</v>
      </c>
      <c r="B114" s="14" t="s">
        <v>339</v>
      </c>
      <c r="C114" s="9" t="s">
        <v>111</v>
      </c>
      <c r="D114" s="13" t="s">
        <v>333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45747</v>
      </c>
      <c r="U114" s="11">
        <v>2500</v>
      </c>
      <c r="V114" s="10">
        <v>2432</v>
      </c>
      <c r="W114" s="10">
        <v>68</v>
      </c>
      <c r="X114" s="10">
        <v>0</v>
      </c>
      <c r="Y114" s="10">
        <v>71.400000000000006</v>
      </c>
      <c r="Z114" s="9" t="s">
        <v>81</v>
      </c>
      <c r="AA114" s="8">
        <v>75.046839999999989</v>
      </c>
      <c r="AB114" s="8">
        <v>75.046839999999989</v>
      </c>
      <c r="AC114" s="8">
        <v>0</v>
      </c>
      <c r="AD114" s="8">
        <v>0</v>
      </c>
      <c r="AE114" s="8">
        <v>75.046839999999989</v>
      </c>
      <c r="AF114" s="8">
        <v>0</v>
      </c>
      <c r="AG114" s="1" t="s">
        <v>123</v>
      </c>
      <c r="AH114" s="1" t="s">
        <v>75</v>
      </c>
      <c r="AI114" s="1">
        <v>4</v>
      </c>
      <c r="AJ114" s="3">
        <v>45747</v>
      </c>
      <c r="AK114" s="3">
        <v>45743</v>
      </c>
      <c r="AL114" s="3">
        <v>45736</v>
      </c>
      <c r="AM114" s="3">
        <v>45744</v>
      </c>
      <c r="AN114" s="3">
        <v>45745</v>
      </c>
      <c r="AO114" s="3">
        <v>45746</v>
      </c>
      <c r="AP114" s="3">
        <v>45742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45667</v>
      </c>
      <c r="B115" s="14" t="s">
        <v>341</v>
      </c>
      <c r="C115" s="9" t="s">
        <v>111</v>
      </c>
      <c r="D115" s="13" t="s">
        <v>335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45747</v>
      </c>
      <c r="U115" s="11">
        <v>12000</v>
      </c>
      <c r="V115" s="10">
        <v>0</v>
      </c>
      <c r="W115" s="10">
        <v>12000</v>
      </c>
      <c r="X115" s="10">
        <v>0</v>
      </c>
      <c r="Y115" s="10">
        <v>12600</v>
      </c>
      <c r="Z115" s="9" t="s">
        <v>81</v>
      </c>
      <c r="AA115" s="8">
        <v>13243.56</v>
      </c>
      <c r="AB115" s="8">
        <v>0</v>
      </c>
      <c r="AC115" s="8">
        <v>13243.56</v>
      </c>
      <c r="AD115" s="8">
        <v>0</v>
      </c>
      <c r="AE115" s="8">
        <v>13243.56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45747</v>
      </c>
      <c r="AK115" s="3">
        <v>45743</v>
      </c>
      <c r="AL115" s="3">
        <v>45736</v>
      </c>
      <c r="AM115" s="3">
        <v>45744</v>
      </c>
      <c r="AN115" s="3">
        <v>45745</v>
      </c>
      <c r="AO115" s="3">
        <v>45746</v>
      </c>
      <c r="AP115" s="3">
        <v>45742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1000.6245333333335</v>
      </c>
    </row>
    <row r="116" spans="1:56" ht="28.5" customHeight="1" x14ac:dyDescent="0.45">
      <c r="A116" s="3">
        <v>45721</v>
      </c>
      <c r="B116" s="14" t="s">
        <v>517</v>
      </c>
      <c r="C116" s="9" t="s">
        <v>152</v>
      </c>
      <c r="D116" s="13" t="s">
        <v>141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>
        <v>45748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81</v>
      </c>
      <c r="AA116" s="8">
        <v>20955</v>
      </c>
      <c r="AB116" s="8">
        <v>0</v>
      </c>
      <c r="AC116" s="8">
        <v>20955</v>
      </c>
      <c r="AD116" s="8">
        <v>0</v>
      </c>
      <c r="AE116" s="8">
        <v>20955</v>
      </c>
      <c r="AF116" s="8">
        <v>0</v>
      </c>
      <c r="AG116" s="1" t="s">
        <v>122</v>
      </c>
      <c r="AH116" s="1" t="s">
        <v>75</v>
      </c>
      <c r="AI116" s="1">
        <v>4</v>
      </c>
      <c r="AJ116" s="3">
        <v>45748</v>
      </c>
      <c r="AK116" s="3">
        <v>45744</v>
      </c>
      <c r="AL116" s="3">
        <v>45737</v>
      </c>
      <c r="AM116" s="3">
        <v>45745</v>
      </c>
      <c r="AN116" s="3">
        <v>45746</v>
      </c>
      <c r="AO116" s="3">
        <v>45747</v>
      </c>
      <c r="AP116" s="3">
        <v>45743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145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1583.2666666666664</v>
      </c>
    </row>
    <row r="117" spans="1:56" ht="28.5" customHeight="1" x14ac:dyDescent="0.45">
      <c r="A117" s="3">
        <v>45721</v>
      </c>
      <c r="B117" s="14" t="s">
        <v>515</v>
      </c>
      <c r="C117" s="9" t="s">
        <v>152</v>
      </c>
      <c r="D117" s="13" t="s">
        <v>161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45748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81</v>
      </c>
      <c r="AA117" s="8">
        <v>10477.5</v>
      </c>
      <c r="AB117" s="8">
        <v>0</v>
      </c>
      <c r="AC117" s="8">
        <v>10477.5</v>
      </c>
      <c r="AD117" s="8">
        <v>0</v>
      </c>
      <c r="AE117" s="8">
        <v>10477.5</v>
      </c>
      <c r="AF117" s="8">
        <v>0</v>
      </c>
      <c r="AG117" s="1" t="s">
        <v>123</v>
      </c>
      <c r="AH117" s="1" t="s">
        <v>75</v>
      </c>
      <c r="AI117" s="1">
        <v>4</v>
      </c>
      <c r="AJ117" s="3">
        <v>45748</v>
      </c>
      <c r="AK117" s="3">
        <v>45744</v>
      </c>
      <c r="AL117" s="3">
        <v>45737</v>
      </c>
      <c r="AM117" s="3">
        <v>45745</v>
      </c>
      <c r="AN117" s="3">
        <v>45746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791.63333333333321</v>
      </c>
    </row>
    <row r="118" spans="1:56" ht="28.5" customHeight="1" x14ac:dyDescent="0.45">
      <c r="A118" s="3">
        <v>45721</v>
      </c>
      <c r="B118" s="14" t="s">
        <v>518</v>
      </c>
      <c r="C118" s="9" t="s">
        <v>152</v>
      </c>
      <c r="D118" s="13" t="s">
        <v>489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45748</v>
      </c>
      <c r="U118" s="11">
        <v>5040</v>
      </c>
      <c r="V118" s="10">
        <v>0</v>
      </c>
      <c r="W118" s="10">
        <v>5040</v>
      </c>
      <c r="X118" s="10">
        <v>0</v>
      </c>
      <c r="Y118" s="10">
        <v>5292</v>
      </c>
      <c r="Z118" s="9" t="s">
        <v>81</v>
      </c>
      <c r="AA118" s="8">
        <v>5280.6600000000008</v>
      </c>
      <c r="AB118" s="8">
        <v>0</v>
      </c>
      <c r="AC118" s="8">
        <v>5280.6600000000008</v>
      </c>
      <c r="AD118" s="8">
        <v>0</v>
      </c>
      <c r="AE118" s="8">
        <v>5280.6600000000008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45748</v>
      </c>
      <c r="AK118" s="3">
        <v>45744</v>
      </c>
      <c r="AL118" s="3">
        <v>45737</v>
      </c>
      <c r="AM118" s="3">
        <v>45745</v>
      </c>
      <c r="AN118" s="3">
        <v>45746</v>
      </c>
      <c r="AO118" s="3">
        <v>45747</v>
      </c>
      <c r="AP118" s="3">
        <v>45743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145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398.98320000000001</v>
      </c>
    </row>
    <row r="119" spans="1:56" ht="28.5" customHeight="1" x14ac:dyDescent="0.45">
      <c r="A119" s="3">
        <v>45611</v>
      </c>
      <c r="B119" s="14" t="s">
        <v>246</v>
      </c>
      <c r="C119" s="9" t="s">
        <v>152</v>
      </c>
      <c r="D119" s="13" t="s">
        <v>489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>
        <v>45748</v>
      </c>
      <c r="U119" s="11">
        <v>640</v>
      </c>
      <c r="V119" s="10">
        <v>225</v>
      </c>
      <c r="W119" s="10">
        <v>415</v>
      </c>
      <c r="X119" s="10">
        <v>0</v>
      </c>
      <c r="Y119" s="10">
        <v>435.75</v>
      </c>
      <c r="Z119" s="9" t="s">
        <v>81</v>
      </c>
      <c r="AA119" s="8">
        <v>434.81625000000008</v>
      </c>
      <c r="AB119" s="8">
        <v>0</v>
      </c>
      <c r="AC119" s="8">
        <v>434.81625000000008</v>
      </c>
      <c r="AD119" s="8">
        <v>0</v>
      </c>
      <c r="AE119" s="8">
        <v>434.81625000000008</v>
      </c>
      <c r="AF119" s="8">
        <v>0</v>
      </c>
      <c r="AG119" s="1" t="s">
        <v>61</v>
      </c>
      <c r="AH119" s="1" t="s">
        <v>75</v>
      </c>
      <c r="AI119" s="1">
        <v>4</v>
      </c>
      <c r="AJ119" s="3">
        <v>45748</v>
      </c>
      <c r="AK119" s="3">
        <v>45744</v>
      </c>
      <c r="AL119" s="3">
        <v>45737</v>
      </c>
      <c r="AM119" s="3">
        <v>45745</v>
      </c>
      <c r="AN119" s="3">
        <v>45746</v>
      </c>
      <c r="AO119" s="3">
        <v>45747</v>
      </c>
      <c r="AP119" s="3">
        <v>45743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145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32.852783333333335</v>
      </c>
    </row>
    <row r="120" spans="1:56" ht="28.5" customHeight="1" x14ac:dyDescent="0.45">
      <c r="A120" s="3">
        <v>45721</v>
      </c>
      <c r="B120" s="14" t="s">
        <v>519</v>
      </c>
      <c r="C120" s="9" t="s">
        <v>152</v>
      </c>
      <c r="D120" s="13" t="s">
        <v>415</v>
      </c>
      <c r="E120" s="9">
        <v>20</v>
      </c>
      <c r="F120" s="9">
        <v>35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45748</v>
      </c>
      <c r="U120" s="11">
        <v>10080</v>
      </c>
      <c r="V120" s="10">
        <v>0</v>
      </c>
      <c r="W120" s="10">
        <v>10080</v>
      </c>
      <c r="X120" s="10">
        <v>0</v>
      </c>
      <c r="Y120" s="10">
        <v>10584</v>
      </c>
      <c r="Z120" s="9" t="s">
        <v>81</v>
      </c>
      <c r="AA120" s="8">
        <v>10279.684800000001</v>
      </c>
      <c r="AB120" s="8">
        <v>0</v>
      </c>
      <c r="AC120" s="8">
        <v>10279.684800000001</v>
      </c>
      <c r="AD120" s="8">
        <v>0</v>
      </c>
      <c r="AE120" s="8">
        <v>10279.684800000001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45748</v>
      </c>
      <c r="AK120" s="3">
        <v>45744</v>
      </c>
      <c r="AL120" s="3">
        <v>45737</v>
      </c>
      <c r="AM120" s="3">
        <v>45745</v>
      </c>
      <c r="AN120" s="3">
        <v>45746</v>
      </c>
      <c r="AO120" s="3">
        <v>45747</v>
      </c>
      <c r="AP120" s="3">
        <v>45743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145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776.68729599999983</v>
      </c>
    </row>
    <row r="121" spans="1:56" ht="28.5" customHeight="1" x14ac:dyDescent="0.45">
      <c r="A121" s="3" t="s">
        <v>146</v>
      </c>
      <c r="B121" s="14" t="s">
        <v>146</v>
      </c>
      <c r="C121" s="9" t="s">
        <v>155</v>
      </c>
      <c r="D121" s="13" t="s">
        <v>61</v>
      </c>
      <c r="E121" s="9">
        <v>20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45777</v>
      </c>
      <c r="U121" s="11">
        <v>70000</v>
      </c>
      <c r="V121" s="10">
        <v>0</v>
      </c>
      <c r="W121" s="10">
        <v>70000</v>
      </c>
      <c r="X121" s="10">
        <v>0</v>
      </c>
      <c r="Y121" s="10">
        <v>73500</v>
      </c>
      <c r="Z121" s="9" t="s">
        <v>81</v>
      </c>
      <c r="AA121" s="8">
        <v>75298.3</v>
      </c>
      <c r="AB121" s="8">
        <v>0</v>
      </c>
      <c r="AC121" s="8">
        <v>75298.3</v>
      </c>
      <c r="AD121" s="8">
        <v>0</v>
      </c>
      <c r="AE121" s="8">
        <v>75298.3</v>
      </c>
      <c r="AF121" s="8">
        <v>0</v>
      </c>
      <c r="AG121" s="1" t="s">
        <v>124</v>
      </c>
      <c r="AH121" s="1" t="s">
        <v>75</v>
      </c>
      <c r="AI121" s="1">
        <v>4</v>
      </c>
      <c r="AJ121" s="3">
        <v>45777</v>
      </c>
      <c r="AK121" s="3">
        <v>45773</v>
      </c>
      <c r="AL121" s="3">
        <v>45766</v>
      </c>
      <c r="AM121" s="3">
        <v>45774</v>
      </c>
      <c r="AN121" s="3">
        <v>45775</v>
      </c>
      <c r="AO121" s="3">
        <v>45776</v>
      </c>
      <c r="AP121" s="3">
        <v>45772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5689.2048888888894</v>
      </c>
    </row>
    <row r="122" spans="1:56" ht="28.5" customHeight="1" x14ac:dyDescent="0.45">
      <c r="A122" s="3" t="s">
        <v>146</v>
      </c>
      <c r="B122" s="14" t="s">
        <v>146</v>
      </c>
      <c r="C122" s="9" t="s">
        <v>152</v>
      </c>
      <c r="D122" s="13" t="s">
        <v>61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>
        <v>45777</v>
      </c>
      <c r="U122" s="11">
        <v>140000</v>
      </c>
      <c r="V122" s="10">
        <v>0</v>
      </c>
      <c r="W122" s="10">
        <v>140000</v>
      </c>
      <c r="X122" s="10">
        <v>0</v>
      </c>
      <c r="Y122" s="10">
        <v>147000</v>
      </c>
      <c r="Z122" s="9" t="s">
        <v>81</v>
      </c>
      <c r="AA122" s="8">
        <v>146685</v>
      </c>
      <c r="AB122" s="8">
        <v>0</v>
      </c>
      <c r="AC122" s="8">
        <v>146685</v>
      </c>
      <c r="AD122" s="8">
        <v>0</v>
      </c>
      <c r="AE122" s="8">
        <v>146685</v>
      </c>
      <c r="AF122" s="8">
        <v>0</v>
      </c>
      <c r="AG122" s="1" t="s">
        <v>123</v>
      </c>
      <c r="AH122" s="1" t="s">
        <v>75</v>
      </c>
      <c r="AI122" s="1">
        <v>4</v>
      </c>
      <c r="AJ122" s="3">
        <v>45777</v>
      </c>
      <c r="AK122" s="3">
        <v>45773</v>
      </c>
      <c r="AL122" s="3">
        <v>45766</v>
      </c>
      <c r="AM122" s="3">
        <v>45774</v>
      </c>
      <c r="AN122" s="3">
        <v>45775</v>
      </c>
      <c r="AO122" s="3">
        <v>45776</v>
      </c>
      <c r="AP122" s="3">
        <v>45772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11082.866666666665</v>
      </c>
    </row>
    <row r="123" spans="1:56" ht="28.5" customHeight="1" x14ac:dyDescent="0.45">
      <c r="A123" s="3" t="s">
        <v>146</v>
      </c>
      <c r="B123" s="14" t="s">
        <v>146</v>
      </c>
      <c r="C123" s="9" t="s">
        <v>80</v>
      </c>
      <c r="D123" s="13" t="s">
        <v>61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45777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81</v>
      </c>
      <c r="AA123" s="8">
        <v>22072.6</v>
      </c>
      <c r="AB123" s="8">
        <v>0</v>
      </c>
      <c r="AC123" s="8">
        <v>22072.6</v>
      </c>
      <c r="AD123" s="8">
        <v>0</v>
      </c>
      <c r="AE123" s="8">
        <v>22072.6</v>
      </c>
      <c r="AF123" s="8">
        <v>0</v>
      </c>
      <c r="AG123" s="1" t="s">
        <v>123</v>
      </c>
      <c r="AH123" s="1" t="s">
        <v>75</v>
      </c>
      <c r="AI123" s="1">
        <v>4</v>
      </c>
      <c r="AJ123" s="3">
        <v>45777</v>
      </c>
      <c r="AK123" s="3">
        <v>45773</v>
      </c>
      <c r="AL123" s="3">
        <v>45766</v>
      </c>
      <c r="AM123" s="3">
        <v>45774</v>
      </c>
      <c r="AN123" s="3">
        <v>45775</v>
      </c>
      <c r="AO123" s="3">
        <v>45776</v>
      </c>
      <c r="AP123" s="3">
        <v>45772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1667.7075555555555</v>
      </c>
    </row>
    <row r="124" spans="1:56" ht="28.5" customHeight="1" x14ac:dyDescent="0.45">
      <c r="A124" s="3">
        <v>45705</v>
      </c>
      <c r="B124" s="14" t="s">
        <v>423</v>
      </c>
      <c r="C124" s="9" t="s">
        <v>152</v>
      </c>
      <c r="D124" s="13" t="s">
        <v>242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252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2640</v>
      </c>
      <c r="V124" s="10">
        <v>0</v>
      </c>
      <c r="W124" s="10">
        <v>2640</v>
      </c>
      <c r="X124" s="10">
        <v>11870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510</v>
      </c>
      <c r="AG124" s="1" t="s">
        <v>123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45674</v>
      </c>
      <c r="B125" s="14" t="s">
        <v>326</v>
      </c>
      <c r="C125" s="9" t="s">
        <v>132</v>
      </c>
      <c r="D125" s="13">
        <v>918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5518.15</v>
      </c>
      <c r="AB125" s="8">
        <v>5518.15</v>
      </c>
      <c r="AC125" s="8">
        <v>0</v>
      </c>
      <c r="AD125" s="8">
        <v>5518.15</v>
      </c>
      <c r="AE125" s="8">
        <v>0</v>
      </c>
      <c r="AF125" s="8">
        <v>0</v>
      </c>
      <c r="AG125" s="1" t="s">
        <v>123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45674</v>
      </c>
      <c r="B126" s="14" t="s">
        <v>326</v>
      </c>
      <c r="C126" s="9" t="s">
        <v>132</v>
      </c>
      <c r="D126" s="13">
        <v>918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 t="s">
        <v>63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81</v>
      </c>
      <c r="AA126" s="8">
        <v>2759.0749999999998</v>
      </c>
      <c r="AB126" s="8">
        <v>2759.0749999999998</v>
      </c>
      <c r="AC126" s="8">
        <v>0</v>
      </c>
      <c r="AD126" s="8">
        <v>2759.0749999999998</v>
      </c>
      <c r="AE126" s="8">
        <v>0</v>
      </c>
      <c r="AF126" s="8">
        <v>0</v>
      </c>
      <c r="AG126" s="1" t="s">
        <v>123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45674</v>
      </c>
      <c r="B127" s="14" t="s">
        <v>326</v>
      </c>
      <c r="C127" s="9" t="s">
        <v>132</v>
      </c>
      <c r="D127" s="13" t="s">
        <v>302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5518.15</v>
      </c>
      <c r="AC127" s="8">
        <v>0</v>
      </c>
      <c r="AD127" s="8">
        <v>5518.15</v>
      </c>
      <c r="AE127" s="8">
        <v>0</v>
      </c>
      <c r="AF127" s="8">
        <v>0</v>
      </c>
      <c r="AG127" s="1" t="s">
        <v>123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45674</v>
      </c>
      <c r="B128" s="14" t="s">
        <v>326</v>
      </c>
      <c r="C128" s="9" t="s">
        <v>132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123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416.92688888888887</v>
      </c>
    </row>
    <row r="129" spans="1:56" ht="28.5" customHeight="1" x14ac:dyDescent="0.45">
      <c r="A129" s="3">
        <v>45674</v>
      </c>
      <c r="B129" s="14" t="s">
        <v>326</v>
      </c>
      <c r="C129" s="9" t="s">
        <v>132</v>
      </c>
      <c r="D129" s="13">
        <v>952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5518.15</v>
      </c>
      <c r="AB129" s="8">
        <v>0</v>
      </c>
      <c r="AC129" s="8">
        <v>5518.15</v>
      </c>
      <c r="AD129" s="8">
        <v>0</v>
      </c>
      <c r="AE129" s="8">
        <v>5518.15</v>
      </c>
      <c r="AF129" s="8">
        <v>0</v>
      </c>
      <c r="AG129" s="1" t="s">
        <v>61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416.92688888888887</v>
      </c>
    </row>
    <row r="130" spans="1:56" ht="28.5" customHeight="1" x14ac:dyDescent="0.45">
      <c r="A130" s="3">
        <v>45674</v>
      </c>
      <c r="B130" s="14" t="s">
        <v>326</v>
      </c>
      <c r="C130" s="9" t="s">
        <v>132</v>
      </c>
      <c r="D130" s="13" t="s">
        <v>359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123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416.92688888888887</v>
      </c>
    </row>
    <row r="131" spans="1:56" ht="28.5" customHeight="1" x14ac:dyDescent="0.45">
      <c r="A131" s="3">
        <v>45660</v>
      </c>
      <c r="B131" s="14" t="s">
        <v>326</v>
      </c>
      <c r="C131" s="9" t="s">
        <v>132</v>
      </c>
      <c r="D131" s="13">
        <v>917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78</v>
      </c>
      <c r="K131" s="9">
        <v>0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5378.4500000000007</v>
      </c>
      <c r="AF131" s="8">
        <v>0</v>
      </c>
      <c r="AG131" s="1" t="s">
        <v>123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406.37177777777782</v>
      </c>
    </row>
    <row r="132" spans="1:56" ht="28.5" customHeight="1" x14ac:dyDescent="0.45">
      <c r="A132" s="3" t="s">
        <v>146</v>
      </c>
      <c r="B132" s="14" t="s">
        <v>146</v>
      </c>
      <c r="C132" s="9" t="s">
        <v>98</v>
      </c>
      <c r="D132" s="13" t="s">
        <v>61</v>
      </c>
      <c r="E132" s="9">
        <v>20</v>
      </c>
      <c r="F132" s="9">
        <v>37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63</v>
      </c>
      <c r="U132" s="11">
        <v>40000</v>
      </c>
      <c r="V132" s="10">
        <v>0</v>
      </c>
      <c r="W132" s="10">
        <v>40000</v>
      </c>
      <c r="X132" s="10">
        <v>0</v>
      </c>
      <c r="Y132" s="10">
        <v>42000</v>
      </c>
      <c r="Z132" s="9" t="s">
        <v>81</v>
      </c>
      <c r="AA132" s="8">
        <v>43027.600000000006</v>
      </c>
      <c r="AB132" s="8">
        <v>0</v>
      </c>
      <c r="AC132" s="8">
        <v>43027.600000000006</v>
      </c>
      <c r="AD132" s="8">
        <v>0</v>
      </c>
      <c r="AE132" s="8">
        <v>43027.600000000006</v>
      </c>
      <c r="AF132" s="8">
        <v>0</v>
      </c>
      <c r="AG132" s="1" t="s">
        <v>123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3250.9742222222226</v>
      </c>
    </row>
    <row r="133" spans="1:56" ht="28.5" customHeight="1" x14ac:dyDescent="0.45">
      <c r="A133" s="3">
        <v>45720</v>
      </c>
      <c r="B133" s="14" t="s">
        <v>503</v>
      </c>
      <c r="C133" s="9" t="s">
        <v>111</v>
      </c>
      <c r="D133" s="13" t="s">
        <v>485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81</v>
      </c>
      <c r="AA133" s="8">
        <v>3310.89</v>
      </c>
      <c r="AB133" s="8">
        <v>0</v>
      </c>
      <c r="AC133" s="8">
        <v>3310.89</v>
      </c>
      <c r="AD133" s="8">
        <v>0</v>
      </c>
      <c r="AE133" s="8">
        <v>3310.89</v>
      </c>
      <c r="AF133" s="8">
        <v>0</v>
      </c>
      <c r="AG133" s="1" t="s">
        <v>123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250.15613333333337</v>
      </c>
    </row>
    <row r="134" spans="1:56" ht="28.5" customHeight="1" x14ac:dyDescent="0.45">
      <c r="A134" s="3">
        <v>45720</v>
      </c>
      <c r="B134" s="14" t="s">
        <v>504</v>
      </c>
      <c r="C134" s="9" t="s">
        <v>111</v>
      </c>
      <c r="D134" s="13" t="s">
        <v>486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81</v>
      </c>
      <c r="AA134" s="8">
        <v>3310.89</v>
      </c>
      <c r="AB134" s="8">
        <v>0</v>
      </c>
      <c r="AC134" s="8">
        <v>3310.89</v>
      </c>
      <c r="AD134" s="8">
        <v>0</v>
      </c>
      <c r="AE134" s="8">
        <v>3310.89</v>
      </c>
      <c r="AF134" s="8">
        <v>0</v>
      </c>
      <c r="AG134" s="1" t="s">
        <v>123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250.15613333333337</v>
      </c>
    </row>
    <row r="135" spans="1:56" ht="28.5" customHeight="1" x14ac:dyDescent="0.45">
      <c r="A135" s="3">
        <v>45720</v>
      </c>
      <c r="B135" s="14" t="s">
        <v>502</v>
      </c>
      <c r="C135" s="9" t="s">
        <v>111</v>
      </c>
      <c r="D135" s="13" t="s">
        <v>487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5518.15</v>
      </c>
      <c r="AB135" s="8">
        <v>0</v>
      </c>
      <c r="AC135" s="8">
        <v>5518.15</v>
      </c>
      <c r="AD135" s="8">
        <v>0</v>
      </c>
      <c r="AE135" s="8">
        <v>5518.15</v>
      </c>
      <c r="AF135" s="8">
        <v>0</v>
      </c>
      <c r="AG135" s="1" t="s">
        <v>123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416.92688888888887</v>
      </c>
    </row>
    <row r="136" spans="1:56" ht="28.5" customHeight="1" x14ac:dyDescent="0.45">
      <c r="A136" s="3">
        <v>45720</v>
      </c>
      <c r="B136" s="14" t="s">
        <v>505</v>
      </c>
      <c r="C136" s="9" t="s">
        <v>111</v>
      </c>
      <c r="D136" s="13" t="s">
        <v>490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5518.15</v>
      </c>
      <c r="AB136" s="8">
        <v>0</v>
      </c>
      <c r="AC136" s="8">
        <v>5518.15</v>
      </c>
      <c r="AD136" s="8">
        <v>0</v>
      </c>
      <c r="AE136" s="8">
        <v>5518.15</v>
      </c>
      <c r="AF136" s="8">
        <v>0</v>
      </c>
      <c r="AG136" s="1" t="s">
        <v>123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416.92688888888887</v>
      </c>
    </row>
    <row r="137" spans="1:56" ht="28.5" customHeight="1" x14ac:dyDescent="0.45">
      <c r="A137" s="3">
        <v>45712</v>
      </c>
      <c r="B137" s="14" t="s">
        <v>448</v>
      </c>
      <c r="C137" s="9" t="s">
        <v>111</v>
      </c>
      <c r="D137" s="13" t="s">
        <v>127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0</v>
      </c>
      <c r="AC137" s="8">
        <v>5518.15</v>
      </c>
      <c r="AD137" s="8">
        <v>0</v>
      </c>
      <c r="AE137" s="8">
        <v>5518.15</v>
      </c>
      <c r="AF137" s="8">
        <v>0</v>
      </c>
      <c r="AG137" s="1" t="s">
        <v>123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416.92688888888887</v>
      </c>
    </row>
    <row r="138" spans="1:56" ht="28.5" customHeight="1" x14ac:dyDescent="0.45">
      <c r="A138" s="3">
        <v>45701</v>
      </c>
      <c r="B138" s="14" t="s">
        <v>408</v>
      </c>
      <c r="C138" s="9" t="s">
        <v>80</v>
      </c>
      <c r="D138" s="13" t="s">
        <v>409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81</v>
      </c>
      <c r="AA138" s="8">
        <v>4414.5199999999995</v>
      </c>
      <c r="AB138" s="8">
        <v>0</v>
      </c>
      <c r="AC138" s="8">
        <v>4414.5199999999995</v>
      </c>
      <c r="AD138" s="8">
        <v>0</v>
      </c>
      <c r="AE138" s="8">
        <v>4414.5199999999995</v>
      </c>
      <c r="AF138" s="8">
        <v>0</v>
      </c>
      <c r="AG138" s="1" t="s">
        <v>123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333.54151111111111</v>
      </c>
    </row>
    <row r="139" spans="1:56" ht="28.5" customHeight="1" x14ac:dyDescent="0.45">
      <c r="A139" s="3">
        <v>45701</v>
      </c>
      <c r="B139" s="14" t="s">
        <v>410</v>
      </c>
      <c r="C139" s="9" t="s">
        <v>80</v>
      </c>
      <c r="D139" s="13" t="s">
        <v>411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81</v>
      </c>
      <c r="AA139" s="8">
        <v>3310.89</v>
      </c>
      <c r="AB139" s="8">
        <v>0</v>
      </c>
      <c r="AC139" s="8">
        <v>3310.89</v>
      </c>
      <c r="AD139" s="8">
        <v>0</v>
      </c>
      <c r="AE139" s="8">
        <v>3310.89</v>
      </c>
      <c r="AF139" s="8">
        <v>0</v>
      </c>
      <c r="AG139" s="1" t="s">
        <v>124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107</v>
      </c>
      <c r="BD139" s="56">
        <v>250.15613333333337</v>
      </c>
    </row>
    <row r="140" spans="1:56" ht="28.5" customHeight="1" x14ac:dyDescent="0.45">
      <c r="A140" s="3">
        <v>45701</v>
      </c>
      <c r="B140" s="14" t="s">
        <v>412</v>
      </c>
      <c r="C140" s="9" t="s">
        <v>80</v>
      </c>
      <c r="D140" s="13" t="s">
        <v>373</v>
      </c>
      <c r="E140" s="9">
        <v>20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81</v>
      </c>
      <c r="AA140" s="8">
        <v>3478.5300000000007</v>
      </c>
      <c r="AB140" s="8">
        <v>0</v>
      </c>
      <c r="AC140" s="8">
        <v>3478.5300000000007</v>
      </c>
      <c r="AD140" s="8">
        <v>0</v>
      </c>
      <c r="AE140" s="8">
        <v>3478.5300000000007</v>
      </c>
      <c r="AF140" s="8">
        <v>0</v>
      </c>
      <c r="AG140" s="1" t="s">
        <v>122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262.82226666666674</v>
      </c>
    </row>
    <row r="141" spans="1:56" ht="28.5" customHeight="1" x14ac:dyDescent="0.45">
      <c r="A141" s="3">
        <v>45681</v>
      </c>
      <c r="B141" s="14" t="s">
        <v>376</v>
      </c>
      <c r="C141" s="9" t="s">
        <v>80</v>
      </c>
      <c r="D141" s="13" t="s">
        <v>373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81</v>
      </c>
      <c r="AA141" s="8">
        <v>3478.5300000000007</v>
      </c>
      <c r="AB141" s="8">
        <v>0</v>
      </c>
      <c r="AC141" s="8">
        <v>3478.5300000000007</v>
      </c>
      <c r="AD141" s="8">
        <v>0</v>
      </c>
      <c r="AE141" s="8">
        <v>3478.5300000000007</v>
      </c>
      <c r="AF141" s="8">
        <v>0</v>
      </c>
      <c r="AG141" s="1" t="s">
        <v>124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262.82226666666674</v>
      </c>
    </row>
    <row r="142" spans="1:56" ht="28.5" customHeight="1" x14ac:dyDescent="0.45">
      <c r="A142" s="3">
        <v>45705</v>
      </c>
      <c r="B142" s="14" t="s">
        <v>422</v>
      </c>
      <c r="C142" s="9" t="s">
        <v>152</v>
      </c>
      <c r="D142" s="13" t="s">
        <v>209</v>
      </c>
      <c r="E142" s="9">
        <v>20</v>
      </c>
      <c r="F142" s="9">
        <v>35</v>
      </c>
      <c r="G142" s="9" t="s">
        <v>60</v>
      </c>
      <c r="H142" s="9" t="s">
        <v>76</v>
      </c>
      <c r="I142" s="9">
        <v>97</v>
      </c>
      <c r="J142" s="9" t="s">
        <v>57</v>
      </c>
      <c r="K142" s="9">
        <v>5</v>
      </c>
      <c r="L142" s="9" t="s">
        <v>252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 t="s">
        <v>63</v>
      </c>
      <c r="U142" s="11">
        <v>855</v>
      </c>
      <c r="V142" s="10">
        <v>0</v>
      </c>
      <c r="W142" s="10">
        <v>855</v>
      </c>
      <c r="X142" s="10">
        <v>16440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445</v>
      </c>
      <c r="AZ142" s="2">
        <v>0</v>
      </c>
      <c r="BA142" s="2">
        <v>0</v>
      </c>
      <c r="BB142" s="2">
        <v>0</v>
      </c>
      <c r="BC142" s="1" t="s">
        <v>107</v>
      </c>
      <c r="BD142" s="56">
        <v>0</v>
      </c>
    </row>
    <row r="143" spans="1:56" ht="28.5" customHeight="1" x14ac:dyDescent="0.45">
      <c r="A143" s="3">
        <v>45674</v>
      </c>
      <c r="B143" s="14" t="s">
        <v>370</v>
      </c>
      <c r="C143" s="9" t="s">
        <v>152</v>
      </c>
      <c r="D143" s="13" t="s">
        <v>360</v>
      </c>
      <c r="E143" s="9">
        <v>20</v>
      </c>
      <c r="F143" s="9">
        <v>35</v>
      </c>
      <c r="G143" s="9" t="s">
        <v>60</v>
      </c>
      <c r="H143" s="9" t="s">
        <v>76</v>
      </c>
      <c r="I143" s="9">
        <v>97</v>
      </c>
      <c r="J143" s="9" t="s">
        <v>57</v>
      </c>
      <c r="K143" s="9">
        <v>5</v>
      </c>
      <c r="L143" s="9" t="s">
        <v>252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112</v>
      </c>
      <c r="T143" s="12" t="s">
        <v>63</v>
      </c>
      <c r="U143" s="11">
        <v>152</v>
      </c>
      <c r="V143" s="10">
        <v>0</v>
      </c>
      <c r="W143" s="10">
        <v>152</v>
      </c>
      <c r="X143" s="10">
        <v>6000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5987</v>
      </c>
      <c r="AG143" s="1" t="s">
        <v>124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444</v>
      </c>
      <c r="AZ143" s="2">
        <v>0</v>
      </c>
      <c r="BA143" s="2">
        <v>0</v>
      </c>
      <c r="BB143" s="2">
        <v>0</v>
      </c>
      <c r="BC143" s="1" t="s">
        <v>107</v>
      </c>
      <c r="BD143" s="56">
        <v>0</v>
      </c>
    </row>
    <row r="144" spans="1:56" ht="28.5" customHeight="1" x14ac:dyDescent="0.45">
      <c r="A144" s="3">
        <v>45611</v>
      </c>
      <c r="B144" s="14" t="s">
        <v>245</v>
      </c>
      <c r="C144" s="9" t="s">
        <v>152</v>
      </c>
      <c r="D144" s="13" t="s">
        <v>160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 t="s">
        <v>63</v>
      </c>
      <c r="U144" s="11">
        <v>2320</v>
      </c>
      <c r="V144" s="10">
        <v>0</v>
      </c>
      <c r="W144" s="10">
        <v>2320</v>
      </c>
      <c r="X144" s="10">
        <v>20900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124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107</v>
      </c>
      <c r="BD144" s="56">
        <v>0</v>
      </c>
    </row>
    <row r="145" spans="1:56" ht="28.5" customHeight="1" x14ac:dyDescent="0.45">
      <c r="A145" s="3">
        <v>45611</v>
      </c>
      <c r="B145" s="14" t="s">
        <v>248</v>
      </c>
      <c r="C145" s="9" t="s">
        <v>152</v>
      </c>
      <c r="D145" s="13" t="s">
        <v>241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 t="s">
        <v>63</v>
      </c>
      <c r="U145" s="11">
        <v>117</v>
      </c>
      <c r="V145" s="10">
        <v>0</v>
      </c>
      <c r="W145" s="10">
        <v>117</v>
      </c>
      <c r="X145" s="10">
        <v>10065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107</v>
      </c>
      <c r="BD145" s="56">
        <v>0</v>
      </c>
    </row>
    <row r="146" spans="1:56" ht="28.5" customHeight="1" x14ac:dyDescent="0.45">
      <c r="A146" s="3">
        <v>45611</v>
      </c>
      <c r="B146" s="14" t="s">
        <v>247</v>
      </c>
      <c r="C146" s="9" t="s">
        <v>152</v>
      </c>
      <c r="D146" s="13" t="s">
        <v>226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 t="s">
        <v>63</v>
      </c>
      <c r="U146" s="11">
        <v>1434</v>
      </c>
      <c r="V146" s="10">
        <v>0</v>
      </c>
      <c r="W146" s="10">
        <v>1434</v>
      </c>
      <c r="X146" s="10">
        <v>11200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145</v>
      </c>
      <c r="AY146" s="2">
        <v>29.3</v>
      </c>
      <c r="AZ146" s="2">
        <v>0</v>
      </c>
      <c r="BA146" s="2">
        <v>0</v>
      </c>
      <c r="BB146" s="2">
        <v>0</v>
      </c>
      <c r="BC146" s="1" t="s">
        <v>107</v>
      </c>
      <c r="BD146" s="56">
        <v>0</v>
      </c>
    </row>
    <row r="147" spans="1:56" ht="28.5" customHeight="1" x14ac:dyDescent="0.45">
      <c r="A147" s="3">
        <v>45523</v>
      </c>
      <c r="B147" s="14" t="s">
        <v>205</v>
      </c>
      <c r="C147" s="9" t="s">
        <v>152</v>
      </c>
      <c r="D147" s="13" t="s">
        <v>203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 t="s">
        <v>63</v>
      </c>
      <c r="U147" s="11">
        <v>1260</v>
      </c>
      <c r="V147" s="10">
        <v>0</v>
      </c>
      <c r="W147" s="10">
        <v>1260</v>
      </c>
      <c r="X147" s="10">
        <v>11095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107</v>
      </c>
      <c r="BD147" s="56">
        <v>0</v>
      </c>
    </row>
    <row r="148" spans="1:56" ht="28.5" customHeight="1" x14ac:dyDescent="0.45">
      <c r="A148" s="3">
        <v>45523</v>
      </c>
      <c r="B148" s="14" t="s">
        <v>205</v>
      </c>
      <c r="C148" s="9" t="s">
        <v>152</v>
      </c>
      <c r="D148" s="13" t="s">
        <v>204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 t="s">
        <v>63</v>
      </c>
      <c r="U148" s="11">
        <v>89</v>
      </c>
      <c r="V148" s="10">
        <v>0</v>
      </c>
      <c r="W148" s="10">
        <v>89</v>
      </c>
      <c r="X148" s="10">
        <v>11180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107</v>
      </c>
      <c r="BD148" s="56">
        <v>0</v>
      </c>
    </row>
    <row r="149" spans="1:56" ht="28.5" customHeight="1" x14ac:dyDescent="0.45">
      <c r="A149" s="3">
        <v>45660</v>
      </c>
      <c r="B149" s="14" t="s">
        <v>326</v>
      </c>
      <c r="C149" s="9" t="s">
        <v>132</v>
      </c>
      <c r="D149" s="13">
        <v>575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 t="s">
        <v>142</v>
      </c>
      <c r="U149" s="11">
        <v>2500</v>
      </c>
      <c r="V149" s="10">
        <v>2313</v>
      </c>
      <c r="W149" s="10">
        <v>187</v>
      </c>
      <c r="X149" s="10">
        <v>2700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75</v>
      </c>
      <c r="AI149" s="1">
        <v>4</v>
      </c>
      <c r="AJ149" s="3" t="s">
        <v>142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107</v>
      </c>
      <c r="BD149" s="56">
        <v>0</v>
      </c>
    </row>
    <row r="150" spans="1:56" ht="28.5" customHeight="1" x14ac:dyDescent="0.45">
      <c r="A150" s="3">
        <v>45643</v>
      </c>
      <c r="B150" s="14" t="s">
        <v>285</v>
      </c>
      <c r="C150" s="9" t="s">
        <v>111</v>
      </c>
      <c r="D150" s="13" t="s">
        <v>286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142</v>
      </c>
      <c r="U150" s="11">
        <v>4000</v>
      </c>
      <c r="V150" s="10">
        <v>3712</v>
      </c>
      <c r="W150" s="10">
        <v>288</v>
      </c>
      <c r="X150" s="10">
        <v>4300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75</v>
      </c>
      <c r="AI150" s="1">
        <v>4</v>
      </c>
      <c r="AJ150" s="3" t="s">
        <v>142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142</v>
      </c>
      <c r="AZ150" s="2">
        <v>0</v>
      </c>
      <c r="BA150" s="2">
        <v>0</v>
      </c>
      <c r="BB150" s="2">
        <v>0</v>
      </c>
      <c r="BC150" s="1" t="s">
        <v>107</v>
      </c>
      <c r="BD150" s="56">
        <v>0</v>
      </c>
    </row>
    <row r="151" spans="1:56" ht="28.5" customHeight="1" x14ac:dyDescent="0.45">
      <c r="A151" s="3">
        <v>45720</v>
      </c>
      <c r="B151" s="14" t="s">
        <v>138</v>
      </c>
      <c r="C151" s="9" t="s">
        <v>111</v>
      </c>
      <c r="D151" s="13" t="s">
        <v>288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142</v>
      </c>
      <c r="U151" s="11">
        <v>4000</v>
      </c>
      <c r="V151" s="10">
        <v>4010</v>
      </c>
      <c r="W151" s="10">
        <v>0</v>
      </c>
      <c r="X151" s="10">
        <v>4470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75</v>
      </c>
      <c r="AI151" s="1">
        <v>4</v>
      </c>
      <c r="AJ151" s="3" t="s">
        <v>142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107</v>
      </c>
      <c r="BD151" s="56">
        <v>0</v>
      </c>
    </row>
    <row r="152" spans="1:56" ht="28.5" customHeight="1" x14ac:dyDescent="0.45">
      <c r="A152" s="3">
        <v>45720</v>
      </c>
      <c r="B152" s="14" t="s">
        <v>138</v>
      </c>
      <c r="C152" s="9" t="s">
        <v>111</v>
      </c>
      <c r="D152" s="13" t="s">
        <v>334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142</v>
      </c>
      <c r="U152" s="11">
        <v>3000</v>
      </c>
      <c r="V152" s="10">
        <v>3065</v>
      </c>
      <c r="W152" s="10">
        <v>0</v>
      </c>
      <c r="X152" s="10">
        <v>3300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75</v>
      </c>
      <c r="AI152" s="1">
        <v>4</v>
      </c>
      <c r="AJ152" s="3" t="s">
        <v>142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107</v>
      </c>
      <c r="BD152" s="56">
        <v>0</v>
      </c>
    </row>
    <row r="153" spans="1:56" ht="28.5" customHeight="1" x14ac:dyDescent="0.45">
      <c r="A153" s="3">
        <v>45628</v>
      </c>
      <c r="B153" s="14" t="s">
        <v>259</v>
      </c>
      <c r="C153" s="9" t="s">
        <v>111</v>
      </c>
      <c r="D153" s="13" t="s">
        <v>260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142</v>
      </c>
      <c r="U153" s="11">
        <v>2500</v>
      </c>
      <c r="V153" s="10">
        <v>2600</v>
      </c>
      <c r="W153" s="10">
        <v>0</v>
      </c>
      <c r="X153" s="10">
        <v>2800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75</v>
      </c>
      <c r="AI153" s="1">
        <v>4</v>
      </c>
      <c r="AJ153" s="3" t="s">
        <v>142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107</v>
      </c>
      <c r="BD153" s="56">
        <v>0</v>
      </c>
    </row>
    <row r="154" spans="1:56" ht="28.5" customHeight="1" x14ac:dyDescent="0.45">
      <c r="A154" s="3">
        <v>45541</v>
      </c>
      <c r="B154" s="14" t="s">
        <v>211</v>
      </c>
      <c r="C154" s="9" t="s">
        <v>111</v>
      </c>
      <c r="D154" s="13" t="s">
        <v>212</v>
      </c>
      <c r="E154" s="9">
        <v>20</v>
      </c>
      <c r="F154" s="9">
        <v>40</v>
      </c>
      <c r="G154" s="9" t="s">
        <v>60</v>
      </c>
      <c r="H154" s="9" t="s">
        <v>76</v>
      </c>
      <c r="I154" s="9">
        <v>108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142</v>
      </c>
      <c r="U154" s="11">
        <v>3000</v>
      </c>
      <c r="V154" s="10">
        <v>3318</v>
      </c>
      <c r="W154" s="10">
        <v>0</v>
      </c>
      <c r="X154" s="10">
        <v>0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217</v>
      </c>
      <c r="AG154" s="1" t="s">
        <v>122</v>
      </c>
      <c r="AH154" s="1" t="s">
        <v>75</v>
      </c>
      <c r="AI154" s="1">
        <v>4</v>
      </c>
      <c r="AJ154" s="3" t="s">
        <v>142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 t="s">
        <v>348</v>
      </c>
      <c r="AZ154" s="2">
        <v>0</v>
      </c>
      <c r="BA154" s="2">
        <v>0</v>
      </c>
      <c r="BB154" s="2">
        <v>0</v>
      </c>
      <c r="BC154" s="1" t="s">
        <v>107</v>
      </c>
      <c r="BD154" s="56">
        <v>0</v>
      </c>
    </row>
    <row r="155" spans="1:56" ht="28.5" customHeight="1" x14ac:dyDescent="0.45">
      <c r="A155" s="3">
        <v>45673</v>
      </c>
      <c r="B155" s="14" t="s">
        <v>326</v>
      </c>
      <c r="C155" s="9" t="s">
        <v>132</v>
      </c>
      <c r="D155" s="13" t="s">
        <v>354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 t="s">
        <v>142</v>
      </c>
      <c r="U155" s="11">
        <v>2500</v>
      </c>
      <c r="V155" s="10">
        <v>2400</v>
      </c>
      <c r="W155" s="10">
        <v>100</v>
      </c>
      <c r="X155" s="10">
        <v>2820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75</v>
      </c>
      <c r="AI155" s="1">
        <v>4</v>
      </c>
      <c r="AJ155" s="3" t="s">
        <v>142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107</v>
      </c>
      <c r="BD155" s="56">
        <v>0</v>
      </c>
    </row>
    <row r="156" spans="1:56" ht="28.5" customHeight="1" x14ac:dyDescent="0.45">
      <c r="A156" s="3">
        <v>45548</v>
      </c>
      <c r="B156" s="14" t="s">
        <v>215</v>
      </c>
      <c r="C156" s="9" t="s">
        <v>111</v>
      </c>
      <c r="D156" s="13" t="s">
        <v>214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142</v>
      </c>
      <c r="U156" s="11">
        <v>2500</v>
      </c>
      <c r="V156" s="10">
        <v>2364</v>
      </c>
      <c r="W156" s="10">
        <v>136</v>
      </c>
      <c r="X156" s="10">
        <v>5500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124</v>
      </c>
      <c r="AH156" s="1" t="s">
        <v>75</v>
      </c>
      <c r="AI156" s="1">
        <v>4</v>
      </c>
      <c r="AJ156" s="3" t="s">
        <v>142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145</v>
      </c>
      <c r="AY156" s="2">
        <v>0</v>
      </c>
      <c r="AZ156" s="2">
        <v>0</v>
      </c>
      <c r="BA156" s="2">
        <v>0</v>
      </c>
      <c r="BB156" s="2">
        <v>0</v>
      </c>
      <c r="BC156" s="1" t="s">
        <v>107</v>
      </c>
      <c r="BD156" s="56">
        <v>0</v>
      </c>
    </row>
    <row r="157" spans="1:56" ht="28.5" customHeight="1" x14ac:dyDescent="0.45">
      <c r="A157" s="3">
        <v>45581</v>
      </c>
      <c r="B157" s="14" t="s">
        <v>221</v>
      </c>
      <c r="C157" s="9" t="s">
        <v>111</v>
      </c>
      <c r="D157" s="13" t="s">
        <v>222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142</v>
      </c>
      <c r="U157" s="11">
        <v>3000</v>
      </c>
      <c r="V157" s="10">
        <v>3194</v>
      </c>
      <c r="W157" s="10">
        <v>0</v>
      </c>
      <c r="X157" s="10">
        <v>5632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75</v>
      </c>
      <c r="AI157" s="1">
        <v>4</v>
      </c>
      <c r="AJ157" s="3" t="s">
        <v>142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107</v>
      </c>
      <c r="BD157" s="56">
        <v>0</v>
      </c>
    </row>
    <row r="158" spans="1:56" ht="28.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20</v>
      </c>
      <c r="F158" s="9">
        <v>38</v>
      </c>
      <c r="G158" s="9">
        <v>0</v>
      </c>
      <c r="H158" s="9">
        <v>0</v>
      </c>
      <c r="I158" s="9">
        <v>84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81</v>
      </c>
      <c r="AA158" s="8">
        <v>580761.00764000032</v>
      </c>
      <c r="AB158" s="8">
        <v>100360.78733999998</v>
      </c>
      <c r="AC158" s="8">
        <v>480400.22030000028</v>
      </c>
      <c r="AD158" s="8">
        <v>24563.80025</v>
      </c>
      <c r="AE158" s="8">
        <v>556197.20739000023</v>
      </c>
      <c r="AF158" s="8" t="s">
        <v>58</v>
      </c>
      <c r="AG158" s="1" t="s">
        <v>122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107</v>
      </c>
      <c r="BD158" s="56">
        <v>0</v>
      </c>
    </row>
    <row r="159" spans="1:56" ht="28.5" customHeight="1" x14ac:dyDescent="0.45">
      <c r="A159" s="3">
        <v>45694</v>
      </c>
      <c r="B159" s="14" t="s">
        <v>395</v>
      </c>
      <c r="C159" s="9" t="s">
        <v>132</v>
      </c>
      <c r="D159" s="13" t="s">
        <v>392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45737</v>
      </c>
      <c r="U159" s="11">
        <v>6000</v>
      </c>
      <c r="V159" s="10">
        <v>0</v>
      </c>
      <c r="W159" s="10">
        <v>6000</v>
      </c>
      <c r="X159" s="10">
        <v>8000</v>
      </c>
      <c r="Y159" s="10">
        <v>0</v>
      </c>
      <c r="Z159" s="9" t="s">
        <v>117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74</v>
      </c>
      <c r="AI159" s="1">
        <v>2</v>
      </c>
      <c r="AJ159" s="3">
        <v>45737</v>
      </c>
      <c r="AK159" s="3">
        <v>0</v>
      </c>
      <c r="AL159" s="3">
        <v>45728</v>
      </c>
      <c r="AM159" s="3">
        <v>45735</v>
      </c>
      <c r="AN159" s="3">
        <v>45736</v>
      </c>
      <c r="AO159" s="3">
        <v>45736</v>
      </c>
      <c r="AP159" s="3">
        <v>45732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118</v>
      </c>
      <c r="BD159" s="56">
        <v>0</v>
      </c>
    </row>
    <row r="160" spans="1:56" ht="28.5" customHeight="1" x14ac:dyDescent="0.45">
      <c r="A160" s="3">
        <v>45694</v>
      </c>
      <c r="B160" s="14" t="s">
        <v>395</v>
      </c>
      <c r="C160" s="9" t="s">
        <v>132</v>
      </c>
      <c r="D160" s="13" t="s">
        <v>393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45733</v>
      </c>
      <c r="U160" s="11">
        <v>5000</v>
      </c>
      <c r="V160" s="10">
        <v>5000</v>
      </c>
      <c r="W160" s="10">
        <v>0</v>
      </c>
      <c r="X160" s="10">
        <v>5200</v>
      </c>
      <c r="Y160" s="10">
        <v>0</v>
      </c>
      <c r="Z160" s="9" t="s">
        <v>117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124</v>
      </c>
      <c r="AH160" s="1" t="s">
        <v>74</v>
      </c>
      <c r="AI160" s="1">
        <v>2</v>
      </c>
      <c r="AJ160" s="3">
        <v>45733</v>
      </c>
      <c r="AK160" s="3">
        <v>0</v>
      </c>
      <c r="AL160" s="3">
        <v>45724</v>
      </c>
      <c r="AM160" s="3">
        <v>45731</v>
      </c>
      <c r="AN160" s="3">
        <v>45732</v>
      </c>
      <c r="AO160" s="3">
        <v>45732</v>
      </c>
      <c r="AP160" s="3">
        <v>45728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118</v>
      </c>
      <c r="BD160" s="56">
        <v>0</v>
      </c>
    </row>
    <row r="161" spans="1:56" ht="28.5" customHeight="1" x14ac:dyDescent="0.45">
      <c r="A161" s="3">
        <v>45674</v>
      </c>
      <c r="B161" s="14" t="s">
        <v>327</v>
      </c>
      <c r="C161" s="9" t="s">
        <v>132</v>
      </c>
      <c r="D161" s="13" t="s">
        <v>367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45743</v>
      </c>
      <c r="U161" s="11">
        <v>5000</v>
      </c>
      <c r="V161" s="10">
        <v>4914</v>
      </c>
      <c r="W161" s="10">
        <v>86</v>
      </c>
      <c r="X161" s="10">
        <v>5400</v>
      </c>
      <c r="Y161" s="10">
        <v>0</v>
      </c>
      <c r="Z161" s="9" t="s">
        <v>117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124</v>
      </c>
      <c r="AH161" s="1" t="s">
        <v>74</v>
      </c>
      <c r="AI161" s="1">
        <v>2</v>
      </c>
      <c r="AJ161" s="3">
        <v>45743</v>
      </c>
      <c r="AK161" s="3">
        <v>0</v>
      </c>
      <c r="AL161" s="3">
        <v>45734</v>
      </c>
      <c r="AM161" s="3">
        <v>45741</v>
      </c>
      <c r="AN161" s="3">
        <v>45742</v>
      </c>
      <c r="AO161" s="3">
        <v>45742</v>
      </c>
      <c r="AP161" s="3">
        <v>45738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118</v>
      </c>
      <c r="BD161" s="56">
        <v>0</v>
      </c>
    </row>
    <row r="162" spans="1:56" ht="28.5" customHeight="1" x14ac:dyDescent="0.45">
      <c r="A162" s="3">
        <v>45674</v>
      </c>
      <c r="B162" s="14" t="s">
        <v>327</v>
      </c>
      <c r="C162" s="9" t="s">
        <v>132</v>
      </c>
      <c r="D162" s="13" t="s">
        <v>306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45734</v>
      </c>
      <c r="U162" s="11">
        <v>2500</v>
      </c>
      <c r="V162" s="10">
        <v>2500</v>
      </c>
      <c r="W162" s="10">
        <v>0</v>
      </c>
      <c r="X162" s="10">
        <v>2723</v>
      </c>
      <c r="Y162" s="10">
        <v>0</v>
      </c>
      <c r="Z162" s="9" t="s">
        <v>117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123</v>
      </c>
      <c r="AH162" s="1" t="s">
        <v>74</v>
      </c>
      <c r="AI162" s="1">
        <v>2</v>
      </c>
      <c r="AJ162" s="3">
        <v>45734</v>
      </c>
      <c r="AK162" s="3">
        <v>0</v>
      </c>
      <c r="AL162" s="3">
        <v>45725</v>
      </c>
      <c r="AM162" s="3">
        <v>45732</v>
      </c>
      <c r="AN162" s="3">
        <v>45733</v>
      </c>
      <c r="AO162" s="3">
        <v>45733</v>
      </c>
      <c r="AP162" s="3">
        <v>45729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0</v>
      </c>
    </row>
    <row r="163" spans="1:56" ht="28.5" customHeight="1" x14ac:dyDescent="0.45">
      <c r="A163" s="3">
        <v>45674</v>
      </c>
      <c r="B163" s="14" t="s">
        <v>327</v>
      </c>
      <c r="C163" s="9" t="s">
        <v>132</v>
      </c>
      <c r="D163" s="13" t="s">
        <v>307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 t="s">
        <v>63</v>
      </c>
      <c r="U163" s="11">
        <v>6000</v>
      </c>
      <c r="V163" s="10">
        <v>0</v>
      </c>
      <c r="W163" s="10">
        <v>6000</v>
      </c>
      <c r="X163" s="10">
        <v>6300</v>
      </c>
      <c r="Y163" s="10">
        <v>0</v>
      </c>
      <c r="Z163" s="9" t="s">
        <v>117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126</v>
      </c>
      <c r="AH163" s="1" t="s">
        <v>74</v>
      </c>
      <c r="AI163" s="1">
        <v>2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0</v>
      </c>
    </row>
    <row r="164" spans="1:56" ht="28.5" customHeight="1" x14ac:dyDescent="0.45">
      <c r="A164" s="3">
        <v>45674</v>
      </c>
      <c r="B164" s="14" t="s">
        <v>327</v>
      </c>
      <c r="C164" s="9" t="s">
        <v>132</v>
      </c>
      <c r="D164" s="13" t="s">
        <v>307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 t="s">
        <v>63</v>
      </c>
      <c r="U164" s="11">
        <v>7000</v>
      </c>
      <c r="V164" s="10">
        <v>0</v>
      </c>
      <c r="W164" s="10">
        <v>7000</v>
      </c>
      <c r="X164" s="10">
        <v>8763</v>
      </c>
      <c r="Y164" s="10">
        <v>0</v>
      </c>
      <c r="Z164" s="9" t="s">
        <v>117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0</v>
      </c>
    </row>
    <row r="165" spans="1:56" ht="28.5" customHeight="1" x14ac:dyDescent="0.45">
      <c r="A165" s="3">
        <v>45674</v>
      </c>
      <c r="B165" s="14" t="s">
        <v>327</v>
      </c>
      <c r="C165" s="9" t="s">
        <v>132</v>
      </c>
      <c r="D165" s="13" t="s">
        <v>307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 t="s">
        <v>63</v>
      </c>
      <c r="U165" s="11">
        <v>7000</v>
      </c>
      <c r="V165" s="10">
        <v>0</v>
      </c>
      <c r="W165" s="10">
        <v>7000</v>
      </c>
      <c r="X165" s="10">
        <v>0</v>
      </c>
      <c r="Y165" s="10">
        <v>7350</v>
      </c>
      <c r="Z165" s="9" t="s">
        <v>117</v>
      </c>
      <c r="AA165" s="8">
        <v>7920.9900000000007</v>
      </c>
      <c r="AB165" s="8">
        <v>0</v>
      </c>
      <c r="AC165" s="8">
        <v>7920.9900000000007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623.99799000000007</v>
      </c>
    </row>
    <row r="166" spans="1:56" ht="28.5" customHeight="1" x14ac:dyDescent="0.45">
      <c r="A166" s="3">
        <v>45674</v>
      </c>
      <c r="B166" s="14" t="s">
        <v>327</v>
      </c>
      <c r="C166" s="9" t="s">
        <v>132</v>
      </c>
      <c r="D166" s="13" t="s">
        <v>305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45734</v>
      </c>
      <c r="U166" s="11">
        <v>6000</v>
      </c>
      <c r="V166" s="10">
        <v>0</v>
      </c>
      <c r="W166" s="10">
        <v>6000</v>
      </c>
      <c r="X166" s="10">
        <v>5400</v>
      </c>
      <c r="Y166" s="10">
        <v>630</v>
      </c>
      <c r="Z166" s="9" t="s">
        <v>117</v>
      </c>
      <c r="AA166" s="8">
        <v>712.8891000000001</v>
      </c>
      <c r="AB166" s="8">
        <v>0</v>
      </c>
      <c r="AC166" s="8">
        <v>712.8891000000001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>
        <v>45734</v>
      </c>
      <c r="AK166" s="3">
        <v>0</v>
      </c>
      <c r="AL166" s="3">
        <v>45725</v>
      </c>
      <c r="AM166" s="3">
        <v>45732</v>
      </c>
      <c r="AN166" s="3">
        <v>45733</v>
      </c>
      <c r="AO166" s="3">
        <v>45733</v>
      </c>
      <c r="AP166" s="3">
        <v>45729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118</v>
      </c>
      <c r="BD166" s="56">
        <v>56.159819100000014</v>
      </c>
    </row>
    <row r="167" spans="1:56" ht="28.5" customHeight="1" x14ac:dyDescent="0.45">
      <c r="A167" s="3">
        <v>45674</v>
      </c>
      <c r="B167" s="14" t="s">
        <v>327</v>
      </c>
      <c r="C167" s="9" t="s">
        <v>132</v>
      </c>
      <c r="D167" s="13" t="s">
        <v>305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6000</v>
      </c>
      <c r="V167" s="10">
        <v>0</v>
      </c>
      <c r="W167" s="10">
        <v>6000</v>
      </c>
      <c r="X167" s="10">
        <v>0</v>
      </c>
      <c r="Y167" s="10">
        <v>6300</v>
      </c>
      <c r="Z167" s="9" t="s">
        <v>117</v>
      </c>
      <c r="AA167" s="8">
        <v>6789.42</v>
      </c>
      <c r="AB167" s="8">
        <v>0</v>
      </c>
      <c r="AC167" s="8">
        <v>6789.42</v>
      </c>
      <c r="AD167" s="8">
        <v>0</v>
      </c>
      <c r="AE167" s="8">
        <v>0</v>
      </c>
      <c r="AF167" s="8">
        <v>0</v>
      </c>
      <c r="AG167" s="1" t="s">
        <v>123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534.85542000000009</v>
      </c>
    </row>
    <row r="168" spans="1:56" ht="28.5" customHeight="1" x14ac:dyDescent="0.45">
      <c r="A168" s="3">
        <v>45674</v>
      </c>
      <c r="B168" s="14" t="s">
        <v>327</v>
      </c>
      <c r="C168" s="9" t="s">
        <v>132</v>
      </c>
      <c r="D168" s="13" t="s">
        <v>364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>
        <v>45734</v>
      </c>
      <c r="U168" s="11">
        <v>2500</v>
      </c>
      <c r="V168" s="10">
        <v>2500</v>
      </c>
      <c r="W168" s="10">
        <v>0</v>
      </c>
      <c r="X168" s="10">
        <v>2700</v>
      </c>
      <c r="Y168" s="10">
        <v>0</v>
      </c>
      <c r="Z168" s="9" t="s">
        <v>117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>
        <v>45734</v>
      </c>
      <c r="AK168" s="3">
        <v>0</v>
      </c>
      <c r="AL168" s="3">
        <v>45725</v>
      </c>
      <c r="AM168" s="3">
        <v>45732</v>
      </c>
      <c r="AN168" s="3">
        <v>45733</v>
      </c>
      <c r="AO168" s="3">
        <v>45733</v>
      </c>
      <c r="AP168" s="3">
        <v>45729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0</v>
      </c>
    </row>
    <row r="169" spans="1:56" ht="28.5" customHeight="1" x14ac:dyDescent="0.45">
      <c r="A169" s="3">
        <v>45674</v>
      </c>
      <c r="B169" s="14" t="s">
        <v>327</v>
      </c>
      <c r="C169" s="9" t="s">
        <v>132</v>
      </c>
      <c r="D169" s="13" t="s">
        <v>366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45734</v>
      </c>
      <c r="U169" s="11">
        <v>2500</v>
      </c>
      <c r="V169" s="10">
        <v>2500</v>
      </c>
      <c r="W169" s="10">
        <v>0</v>
      </c>
      <c r="X169" s="10">
        <v>2700</v>
      </c>
      <c r="Y169" s="10">
        <v>0</v>
      </c>
      <c r="Z169" s="9" t="s">
        <v>117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74</v>
      </c>
      <c r="AI169" s="1">
        <v>2</v>
      </c>
      <c r="AJ169" s="3">
        <v>45734</v>
      </c>
      <c r="AK169" s="3">
        <v>0</v>
      </c>
      <c r="AL169" s="3">
        <v>45725</v>
      </c>
      <c r="AM169" s="3">
        <v>45732</v>
      </c>
      <c r="AN169" s="3">
        <v>45733</v>
      </c>
      <c r="AO169" s="3">
        <v>45733</v>
      </c>
      <c r="AP169" s="3">
        <v>45729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118</v>
      </c>
      <c r="BD169" s="56">
        <v>0</v>
      </c>
    </row>
    <row r="170" spans="1:56" ht="28.5" customHeight="1" x14ac:dyDescent="0.45">
      <c r="A170" s="3">
        <v>45674</v>
      </c>
      <c r="B170" s="14" t="s">
        <v>327</v>
      </c>
      <c r="C170" s="9" t="s">
        <v>132</v>
      </c>
      <c r="D170" s="13">
        <v>931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 t="s">
        <v>63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117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124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118</v>
      </c>
      <c r="BD170" s="56">
        <v>222.85642500000006</v>
      </c>
    </row>
    <row r="171" spans="1:56" ht="28.5" customHeight="1" x14ac:dyDescent="0.45">
      <c r="A171" s="3">
        <v>45674</v>
      </c>
      <c r="B171" s="14" t="s">
        <v>327</v>
      </c>
      <c r="C171" s="9" t="s">
        <v>132</v>
      </c>
      <c r="D171" s="13">
        <v>931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45742</v>
      </c>
      <c r="U171" s="11">
        <v>5000</v>
      </c>
      <c r="V171" s="10">
        <v>5000</v>
      </c>
      <c r="W171" s="10">
        <v>0</v>
      </c>
      <c r="X171" s="10">
        <v>5200</v>
      </c>
      <c r="Y171" s="10">
        <v>0</v>
      </c>
      <c r="Z171" s="9" t="s">
        <v>117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124</v>
      </c>
      <c r="AH171" s="1" t="s">
        <v>74</v>
      </c>
      <c r="AI171" s="1">
        <v>2</v>
      </c>
      <c r="AJ171" s="3">
        <v>45742</v>
      </c>
      <c r="AK171" s="3">
        <v>0</v>
      </c>
      <c r="AL171" s="3">
        <v>45733</v>
      </c>
      <c r="AM171" s="3">
        <v>45740</v>
      </c>
      <c r="AN171" s="3">
        <v>45741</v>
      </c>
      <c r="AO171" s="3">
        <v>45741</v>
      </c>
      <c r="AP171" s="3">
        <v>45737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118</v>
      </c>
      <c r="BD171" s="56">
        <v>0</v>
      </c>
    </row>
    <row r="172" spans="1:56" ht="28.5" customHeight="1" x14ac:dyDescent="0.45">
      <c r="A172" s="3">
        <v>45674</v>
      </c>
      <c r="B172" s="14" t="s">
        <v>327</v>
      </c>
      <c r="C172" s="9" t="s">
        <v>132</v>
      </c>
      <c r="D172" s="13">
        <v>331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 t="s">
        <v>63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117</v>
      </c>
      <c r="AA172" s="8">
        <v>2828.9250000000002</v>
      </c>
      <c r="AB172" s="8">
        <v>0</v>
      </c>
      <c r="AC172" s="8">
        <v>2828.9250000000002</v>
      </c>
      <c r="AD172" s="8">
        <v>0</v>
      </c>
      <c r="AE172" s="8">
        <v>0</v>
      </c>
      <c r="AF172" s="8">
        <v>0</v>
      </c>
      <c r="AG172" s="1" t="s">
        <v>124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222.85642500000006</v>
      </c>
    </row>
    <row r="173" spans="1:56" ht="28.5" customHeight="1" x14ac:dyDescent="0.45">
      <c r="A173" s="3">
        <v>45694</v>
      </c>
      <c r="B173" s="14" t="s">
        <v>395</v>
      </c>
      <c r="C173" s="9" t="s">
        <v>132</v>
      </c>
      <c r="D173" s="13">
        <v>935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114</v>
      </c>
      <c r="T173" s="12">
        <v>45734</v>
      </c>
      <c r="U173" s="11">
        <v>6000</v>
      </c>
      <c r="V173" s="10">
        <v>1800</v>
      </c>
      <c r="W173" s="10">
        <v>4200</v>
      </c>
      <c r="X173" s="10">
        <v>6000</v>
      </c>
      <c r="Y173" s="10">
        <v>0</v>
      </c>
      <c r="Z173" s="9" t="s">
        <v>117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123</v>
      </c>
      <c r="AH173" s="1" t="s">
        <v>74</v>
      </c>
      <c r="AI173" s="1">
        <v>2</v>
      </c>
      <c r="AJ173" s="3">
        <v>45734</v>
      </c>
      <c r="AK173" s="3">
        <v>0</v>
      </c>
      <c r="AL173" s="3">
        <v>45725</v>
      </c>
      <c r="AM173" s="3">
        <v>45732</v>
      </c>
      <c r="AN173" s="3">
        <v>45733</v>
      </c>
      <c r="AO173" s="3">
        <v>45733</v>
      </c>
      <c r="AP173" s="3">
        <v>45729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0</v>
      </c>
    </row>
    <row r="174" spans="1:56" ht="28.5" customHeight="1" x14ac:dyDescent="0.45">
      <c r="A174" s="3">
        <v>45694</v>
      </c>
      <c r="B174" s="14" t="s">
        <v>395</v>
      </c>
      <c r="C174" s="9" t="s">
        <v>132</v>
      </c>
      <c r="D174" s="13" t="s">
        <v>393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45734</v>
      </c>
      <c r="U174" s="11">
        <v>15000</v>
      </c>
      <c r="V174" s="10">
        <v>0</v>
      </c>
      <c r="W174" s="10">
        <v>15000</v>
      </c>
      <c r="X174" s="10">
        <v>17840</v>
      </c>
      <c r="Y174" s="10">
        <v>0</v>
      </c>
      <c r="Z174" s="9" t="s">
        <v>117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74</v>
      </c>
      <c r="AI174" s="1">
        <v>2</v>
      </c>
      <c r="AJ174" s="3">
        <v>45734</v>
      </c>
      <c r="AK174" s="3">
        <v>0</v>
      </c>
      <c r="AL174" s="3">
        <v>45725</v>
      </c>
      <c r="AM174" s="3">
        <v>45732</v>
      </c>
      <c r="AN174" s="3">
        <v>45733</v>
      </c>
      <c r="AO174" s="3">
        <v>45733</v>
      </c>
      <c r="AP174" s="3">
        <v>45729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0</v>
      </c>
    </row>
    <row r="175" spans="1:56" ht="28.5" customHeight="1" x14ac:dyDescent="0.45">
      <c r="A175" s="3">
        <v>45674</v>
      </c>
      <c r="B175" s="14" t="s">
        <v>327</v>
      </c>
      <c r="C175" s="9" t="s">
        <v>132</v>
      </c>
      <c r="D175" s="13" t="s">
        <v>363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45735</v>
      </c>
      <c r="U175" s="11">
        <v>5000</v>
      </c>
      <c r="V175" s="10">
        <v>0</v>
      </c>
      <c r="W175" s="10">
        <v>5000</v>
      </c>
      <c r="X175" s="10">
        <v>5300</v>
      </c>
      <c r="Y175" s="10">
        <v>0</v>
      </c>
      <c r="Z175" s="9" t="s">
        <v>117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124</v>
      </c>
      <c r="AH175" s="1" t="s">
        <v>74</v>
      </c>
      <c r="AI175" s="1">
        <v>2</v>
      </c>
      <c r="AJ175" s="3">
        <v>45735</v>
      </c>
      <c r="AK175" s="3">
        <v>0</v>
      </c>
      <c r="AL175" s="3">
        <v>45726</v>
      </c>
      <c r="AM175" s="3">
        <v>45733</v>
      </c>
      <c r="AN175" s="3">
        <v>45734</v>
      </c>
      <c r="AO175" s="3">
        <v>45734</v>
      </c>
      <c r="AP175" s="3">
        <v>45730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0</v>
      </c>
    </row>
    <row r="176" spans="1:56" ht="28.5" customHeight="1" x14ac:dyDescent="0.45">
      <c r="A176" s="3">
        <v>45674</v>
      </c>
      <c r="B176" s="14" t="s">
        <v>327</v>
      </c>
      <c r="C176" s="9" t="s">
        <v>132</v>
      </c>
      <c r="D176" s="13" t="s">
        <v>306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 t="s">
        <v>63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117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74</v>
      </c>
      <c r="AI176" s="1">
        <v>2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118</v>
      </c>
      <c r="BD176" s="56">
        <v>445.71285000000012</v>
      </c>
    </row>
    <row r="177" spans="1:56" ht="28.5" customHeight="1" x14ac:dyDescent="0.45">
      <c r="A177" s="3">
        <v>45674</v>
      </c>
      <c r="B177" s="14" t="s">
        <v>327</v>
      </c>
      <c r="C177" s="9" t="s">
        <v>132</v>
      </c>
      <c r="D177" s="13" t="s">
        <v>428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 t="s">
        <v>63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117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123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222.85642500000006</v>
      </c>
    </row>
    <row r="178" spans="1:56" ht="28.5" customHeight="1" x14ac:dyDescent="0.45">
      <c r="A178" s="3">
        <v>45694</v>
      </c>
      <c r="B178" s="14" t="s">
        <v>395</v>
      </c>
      <c r="C178" s="9" t="s">
        <v>132</v>
      </c>
      <c r="D178" s="13">
        <v>935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>
        <v>45737</v>
      </c>
      <c r="U178" s="11">
        <v>6000</v>
      </c>
      <c r="V178" s="10">
        <v>0</v>
      </c>
      <c r="W178" s="10">
        <v>6000</v>
      </c>
      <c r="X178" s="10">
        <v>6000</v>
      </c>
      <c r="Y178" s="10">
        <v>0</v>
      </c>
      <c r="Z178" s="9" t="s">
        <v>117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74</v>
      </c>
      <c r="AI178" s="1">
        <v>2</v>
      </c>
      <c r="AJ178" s="3">
        <v>45737</v>
      </c>
      <c r="AK178" s="3">
        <v>0</v>
      </c>
      <c r="AL178" s="3">
        <v>45728</v>
      </c>
      <c r="AM178" s="3">
        <v>45735</v>
      </c>
      <c r="AN178" s="3">
        <v>45736</v>
      </c>
      <c r="AO178" s="3">
        <v>45736</v>
      </c>
      <c r="AP178" s="3">
        <v>45732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118</v>
      </c>
      <c r="BD178" s="56">
        <v>0</v>
      </c>
    </row>
    <row r="179" spans="1:56" ht="28.5" customHeight="1" x14ac:dyDescent="0.45">
      <c r="A179" s="3">
        <v>45694</v>
      </c>
      <c r="B179" s="14" t="s">
        <v>395</v>
      </c>
      <c r="C179" s="9" t="s">
        <v>132</v>
      </c>
      <c r="D179" s="13" t="s">
        <v>393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117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847.40467777777781</v>
      </c>
    </row>
    <row r="180" spans="1:56" ht="28.5" customHeight="1" x14ac:dyDescent="0.45">
      <c r="A180" s="3">
        <v>45674</v>
      </c>
      <c r="B180" s="14" t="s">
        <v>327</v>
      </c>
      <c r="C180" s="9" t="s">
        <v>132</v>
      </c>
      <c r="D180" s="13" t="s">
        <v>303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117</v>
      </c>
      <c r="AA180" s="8">
        <v>5518.15</v>
      </c>
      <c r="AB180" s="8">
        <v>0</v>
      </c>
      <c r="AC180" s="8">
        <v>5518.15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118</v>
      </c>
      <c r="BD180" s="56">
        <v>434.7075944444444</v>
      </c>
    </row>
    <row r="181" spans="1:56" ht="28.5" customHeight="1" x14ac:dyDescent="0.45">
      <c r="A181" s="3">
        <v>45674</v>
      </c>
      <c r="B181" s="14" t="s">
        <v>327</v>
      </c>
      <c r="C181" s="9" t="s">
        <v>132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45736</v>
      </c>
      <c r="U181" s="11">
        <v>2500</v>
      </c>
      <c r="V181" s="10">
        <v>2280</v>
      </c>
      <c r="W181" s="10">
        <v>220</v>
      </c>
      <c r="X181" s="10">
        <v>3606</v>
      </c>
      <c r="Y181" s="10">
        <v>0</v>
      </c>
      <c r="Z181" s="9" t="s">
        <v>117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74</v>
      </c>
      <c r="AI181" s="1">
        <v>2</v>
      </c>
      <c r="AJ181" s="3">
        <v>45736</v>
      </c>
      <c r="AK181" s="3">
        <v>0</v>
      </c>
      <c r="AL181" s="3">
        <v>45727</v>
      </c>
      <c r="AM181" s="3">
        <v>45734</v>
      </c>
      <c r="AN181" s="3">
        <v>45735</v>
      </c>
      <c r="AO181" s="3">
        <v>45735</v>
      </c>
      <c r="AP181" s="3">
        <v>45731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118</v>
      </c>
      <c r="BD181" s="56">
        <v>0</v>
      </c>
    </row>
    <row r="182" spans="1:56" ht="28.5" customHeight="1" x14ac:dyDescent="0.45">
      <c r="A182" s="3">
        <v>45674</v>
      </c>
      <c r="B182" s="14" t="s">
        <v>327</v>
      </c>
      <c r="C182" s="9" t="s">
        <v>132</v>
      </c>
      <c r="D182" s="13" t="s">
        <v>304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 t="s">
        <v>63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117</v>
      </c>
      <c r="AA182" s="8">
        <v>5518.15</v>
      </c>
      <c r="AB182" s="8">
        <v>0</v>
      </c>
      <c r="AC182" s="8">
        <v>5518.15</v>
      </c>
      <c r="AD182" s="8">
        <v>0</v>
      </c>
      <c r="AE182" s="8">
        <v>0</v>
      </c>
      <c r="AF182" s="8">
        <v>0</v>
      </c>
      <c r="AG182" s="1" t="s">
        <v>124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118</v>
      </c>
      <c r="BD182" s="56">
        <v>434.7075944444444</v>
      </c>
    </row>
    <row r="183" spans="1:56" ht="28.5" customHeight="1" x14ac:dyDescent="0.45">
      <c r="A183" s="3">
        <v>45694</v>
      </c>
      <c r="B183" s="14" t="s">
        <v>395</v>
      </c>
      <c r="C183" s="9" t="s">
        <v>132</v>
      </c>
      <c r="D183" s="13" t="s">
        <v>393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117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118</v>
      </c>
      <c r="BD183" s="56">
        <v>423.7023388888889</v>
      </c>
    </row>
    <row r="184" spans="1:56" ht="28.5" customHeight="1" x14ac:dyDescent="0.45">
      <c r="A184" s="3">
        <v>45674</v>
      </c>
      <c r="B184" s="14" t="s">
        <v>327</v>
      </c>
      <c r="C184" s="9" t="s">
        <v>132</v>
      </c>
      <c r="D184" s="13" t="s">
        <v>365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45737</v>
      </c>
      <c r="U184" s="11">
        <v>2500</v>
      </c>
      <c r="V184" s="10">
        <v>2525</v>
      </c>
      <c r="W184" s="10">
        <v>0</v>
      </c>
      <c r="X184" s="10">
        <v>2750</v>
      </c>
      <c r="Y184" s="10">
        <v>0</v>
      </c>
      <c r="Z184" s="9" t="s">
        <v>117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122</v>
      </c>
      <c r="AH184" s="1" t="s">
        <v>74</v>
      </c>
      <c r="AI184" s="1">
        <v>2</v>
      </c>
      <c r="AJ184" s="3">
        <v>45737</v>
      </c>
      <c r="AK184" s="3">
        <v>0</v>
      </c>
      <c r="AL184" s="3">
        <v>45728</v>
      </c>
      <c r="AM184" s="3">
        <v>45735</v>
      </c>
      <c r="AN184" s="3">
        <v>45736</v>
      </c>
      <c r="AO184" s="3">
        <v>45736</v>
      </c>
      <c r="AP184" s="3">
        <v>45732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118</v>
      </c>
      <c r="BD184" s="56">
        <v>0</v>
      </c>
    </row>
    <row r="185" spans="1:56" ht="28.5" customHeight="1" x14ac:dyDescent="0.45">
      <c r="A185" s="3">
        <v>45694</v>
      </c>
      <c r="B185" s="14" t="s">
        <v>395</v>
      </c>
      <c r="C185" s="9" t="s">
        <v>132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45740</v>
      </c>
      <c r="U185" s="11">
        <v>8000</v>
      </c>
      <c r="V185" s="10">
        <v>0</v>
      </c>
      <c r="W185" s="10">
        <v>8000</v>
      </c>
      <c r="X185" s="10">
        <v>8000</v>
      </c>
      <c r="Y185" s="10">
        <v>0</v>
      </c>
      <c r="Z185" s="9" t="s">
        <v>117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74</v>
      </c>
      <c r="AI185" s="1">
        <v>2</v>
      </c>
      <c r="AJ185" s="3">
        <v>45740</v>
      </c>
      <c r="AK185" s="3">
        <v>0</v>
      </c>
      <c r="AL185" s="3">
        <v>45731</v>
      </c>
      <c r="AM185" s="3">
        <v>45738</v>
      </c>
      <c r="AN185" s="3">
        <v>45739</v>
      </c>
      <c r="AO185" s="3">
        <v>45739</v>
      </c>
      <c r="AP185" s="3">
        <v>45735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118</v>
      </c>
      <c r="BD185" s="56">
        <v>0</v>
      </c>
    </row>
    <row r="186" spans="1:56" ht="28.5" customHeight="1" x14ac:dyDescent="0.45">
      <c r="A186" s="3">
        <v>45674</v>
      </c>
      <c r="B186" s="14" t="s">
        <v>327</v>
      </c>
      <c r="C186" s="9" t="s">
        <v>132</v>
      </c>
      <c r="D186" s="13">
        <v>21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45737</v>
      </c>
      <c r="U186" s="11">
        <v>2500</v>
      </c>
      <c r="V186" s="10">
        <v>2455</v>
      </c>
      <c r="W186" s="10">
        <v>45</v>
      </c>
      <c r="X186" s="10">
        <v>2697</v>
      </c>
      <c r="Y186" s="10">
        <v>0</v>
      </c>
      <c r="Z186" s="9" t="s">
        <v>117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126</v>
      </c>
      <c r="AH186" s="1" t="s">
        <v>74</v>
      </c>
      <c r="AI186" s="1">
        <v>2</v>
      </c>
      <c r="AJ186" s="3">
        <v>45737</v>
      </c>
      <c r="AK186" s="3">
        <v>0</v>
      </c>
      <c r="AL186" s="3">
        <v>45728</v>
      </c>
      <c r="AM186" s="3">
        <v>45735</v>
      </c>
      <c r="AN186" s="3">
        <v>45736</v>
      </c>
      <c r="AO186" s="3">
        <v>45736</v>
      </c>
      <c r="AP186" s="3">
        <v>45732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118</v>
      </c>
      <c r="BD186" s="56">
        <v>0</v>
      </c>
    </row>
    <row r="187" spans="1:56" ht="28.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20</v>
      </c>
      <c r="F187" s="9">
        <v>38</v>
      </c>
      <c r="G187" s="9">
        <v>0</v>
      </c>
      <c r="H187" s="9">
        <v>0</v>
      </c>
      <c r="I187" s="9">
        <v>82</v>
      </c>
      <c r="J187" s="9" t="s">
        <v>78</v>
      </c>
      <c r="K187" s="9">
        <v>2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117</v>
      </c>
      <c r="AA187" s="8">
        <v>56739.574099999998</v>
      </c>
      <c r="AB187" s="8">
        <v>0</v>
      </c>
      <c r="AC187" s="8">
        <v>56739.574099999998</v>
      </c>
      <c r="AD187" s="8">
        <v>0</v>
      </c>
      <c r="AE187" s="8">
        <v>0</v>
      </c>
      <c r="AF187" s="8" t="s">
        <v>58</v>
      </c>
      <c r="AG187" s="1" t="s">
        <v>123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45705</v>
      </c>
      <c r="B188" s="14" t="s">
        <v>429</v>
      </c>
      <c r="C188" s="9" t="s">
        <v>152</v>
      </c>
      <c r="D188" s="13" t="s">
        <v>491</v>
      </c>
      <c r="E188" s="9">
        <v>20</v>
      </c>
      <c r="F188" s="9">
        <v>36</v>
      </c>
      <c r="G188" s="9" t="s">
        <v>60</v>
      </c>
      <c r="H188" s="9">
        <v>0</v>
      </c>
      <c r="I188" s="9">
        <v>78</v>
      </c>
      <c r="J188" s="9" t="s">
        <v>57</v>
      </c>
      <c r="K188" s="9">
        <v>5</v>
      </c>
      <c r="L188" s="9" t="s">
        <v>399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112</v>
      </c>
      <c r="T188" s="12">
        <v>45731</v>
      </c>
      <c r="U188" s="11">
        <v>23040</v>
      </c>
      <c r="V188" s="10">
        <v>0</v>
      </c>
      <c r="W188" s="10">
        <v>23040</v>
      </c>
      <c r="X188" s="10">
        <v>11594</v>
      </c>
      <c r="Y188" s="10">
        <v>12018.300000000001</v>
      </c>
      <c r="Z188" s="9" t="s">
        <v>82</v>
      </c>
      <c r="AA188" s="8">
        <v>12592.173825000002</v>
      </c>
      <c r="AB188" s="8">
        <v>12592.173825000002</v>
      </c>
      <c r="AC188" s="8">
        <v>0</v>
      </c>
      <c r="AD188" s="8">
        <v>0</v>
      </c>
      <c r="AE188" s="8">
        <v>0</v>
      </c>
      <c r="AF188" s="8">
        <v>0</v>
      </c>
      <c r="AG188" s="1" t="s">
        <v>123</v>
      </c>
      <c r="AH188" s="1" t="s">
        <v>74</v>
      </c>
      <c r="AI188" s="1">
        <v>2</v>
      </c>
      <c r="AJ188" s="3">
        <v>45731</v>
      </c>
      <c r="AK188" s="3">
        <v>0</v>
      </c>
      <c r="AL188" s="3">
        <v>45722</v>
      </c>
      <c r="AM188" s="3">
        <v>45729</v>
      </c>
      <c r="AN188" s="3">
        <v>45730</v>
      </c>
      <c r="AO188" s="3">
        <v>45730</v>
      </c>
      <c r="AP188" s="3">
        <v>45726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8.5" customHeight="1" x14ac:dyDescent="0.45">
      <c r="A189" s="3">
        <v>45705</v>
      </c>
      <c r="B189" s="14" t="s">
        <v>430</v>
      </c>
      <c r="C189" s="9" t="s">
        <v>152</v>
      </c>
      <c r="D189" s="13" t="s">
        <v>289</v>
      </c>
      <c r="E189" s="9">
        <v>20</v>
      </c>
      <c r="F189" s="9">
        <v>36</v>
      </c>
      <c r="G189" s="9" t="s">
        <v>60</v>
      </c>
      <c r="H189" s="9">
        <v>0</v>
      </c>
      <c r="I189" s="9">
        <v>78</v>
      </c>
      <c r="J189" s="9" t="s">
        <v>57</v>
      </c>
      <c r="K189" s="9">
        <v>5</v>
      </c>
      <c r="L189" s="9" t="s">
        <v>399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112</v>
      </c>
      <c r="T189" s="12">
        <v>45733</v>
      </c>
      <c r="U189" s="11">
        <v>31675</v>
      </c>
      <c r="V189" s="10">
        <v>0</v>
      </c>
      <c r="W189" s="10">
        <v>31675</v>
      </c>
      <c r="X189" s="10">
        <v>0</v>
      </c>
      <c r="Y189" s="10">
        <v>33258.75</v>
      </c>
      <c r="Z189" s="9" t="s">
        <v>82</v>
      </c>
      <c r="AA189" s="8">
        <v>33187.481250000004</v>
      </c>
      <c r="AB189" s="8">
        <v>0</v>
      </c>
      <c r="AC189" s="8">
        <v>33187.481250000004</v>
      </c>
      <c r="AD189" s="8">
        <v>0</v>
      </c>
      <c r="AE189" s="8">
        <v>0</v>
      </c>
      <c r="AF189" s="8">
        <v>0</v>
      </c>
      <c r="AG189" s="1" t="s">
        <v>123</v>
      </c>
      <c r="AH189" s="1" t="s">
        <v>74</v>
      </c>
      <c r="AI189" s="1">
        <v>2</v>
      </c>
      <c r="AJ189" s="3">
        <v>45733</v>
      </c>
      <c r="AK189" s="3">
        <v>0</v>
      </c>
      <c r="AL189" s="3">
        <v>45724</v>
      </c>
      <c r="AM189" s="3">
        <v>45731</v>
      </c>
      <c r="AN189" s="3">
        <v>45732</v>
      </c>
      <c r="AO189" s="3">
        <v>45732</v>
      </c>
      <c r="AP189" s="3">
        <v>45728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2536.9985666666676</v>
      </c>
    </row>
    <row r="190" spans="1:56" ht="28.5" customHeight="1" x14ac:dyDescent="0.45">
      <c r="A190" s="3">
        <v>45692</v>
      </c>
      <c r="B190" s="14" t="s">
        <v>396</v>
      </c>
      <c r="C190" s="9" t="s">
        <v>86</v>
      </c>
      <c r="D190" s="13" t="s">
        <v>313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45734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82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 t="s">
        <v>312</v>
      </c>
      <c r="AG190" s="1" t="s">
        <v>123</v>
      </c>
      <c r="AH190" s="1" t="s">
        <v>74</v>
      </c>
      <c r="AI190" s="1">
        <v>2</v>
      </c>
      <c r="AJ190" s="3">
        <v>45734</v>
      </c>
      <c r="AK190" s="3">
        <v>0</v>
      </c>
      <c r="AL190" s="3">
        <v>45725</v>
      </c>
      <c r="AM190" s="3">
        <v>45732</v>
      </c>
      <c r="AN190" s="3">
        <v>45733</v>
      </c>
      <c r="AO190" s="3">
        <v>45733</v>
      </c>
      <c r="AP190" s="3">
        <v>45729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411.15262222222225</v>
      </c>
    </row>
    <row r="191" spans="1:56" ht="28.5" customHeight="1" x14ac:dyDescent="0.45">
      <c r="A191" s="3">
        <v>45727</v>
      </c>
      <c r="B191" s="14" t="s">
        <v>588</v>
      </c>
      <c r="C191" s="9" t="s">
        <v>86</v>
      </c>
      <c r="D191" s="13" t="s">
        <v>313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45734</v>
      </c>
      <c r="U191" s="11">
        <v>7000</v>
      </c>
      <c r="V191" s="10">
        <v>0</v>
      </c>
      <c r="W191" s="10">
        <v>7000</v>
      </c>
      <c r="X191" s="10">
        <v>0</v>
      </c>
      <c r="Y191" s="10">
        <v>7350</v>
      </c>
      <c r="Z191" s="9" t="s">
        <v>82</v>
      </c>
      <c r="AA191" s="8">
        <v>7529.8300000000008</v>
      </c>
      <c r="AB191" s="8">
        <v>0</v>
      </c>
      <c r="AC191" s="8">
        <v>7529.8300000000008</v>
      </c>
      <c r="AD191" s="8">
        <v>0</v>
      </c>
      <c r="AE191" s="8">
        <v>0</v>
      </c>
      <c r="AF191" s="8" t="s">
        <v>312</v>
      </c>
      <c r="AG191" s="1" t="s">
        <v>123</v>
      </c>
      <c r="AH191" s="1" t="s">
        <v>74</v>
      </c>
      <c r="AI191" s="1">
        <v>2</v>
      </c>
      <c r="AJ191" s="3">
        <v>45734</v>
      </c>
      <c r="AK191" s="3">
        <v>0</v>
      </c>
      <c r="AL191" s="3">
        <v>45725</v>
      </c>
      <c r="AM191" s="3">
        <v>45732</v>
      </c>
      <c r="AN191" s="3">
        <v>45733</v>
      </c>
      <c r="AO191" s="3">
        <v>45733</v>
      </c>
      <c r="AP191" s="3">
        <v>45729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575.61367111111122</v>
      </c>
    </row>
    <row r="192" spans="1:56" ht="28.5" customHeight="1" x14ac:dyDescent="0.45">
      <c r="A192" s="3">
        <v>45714</v>
      </c>
      <c r="B192" s="14" t="s">
        <v>460</v>
      </c>
      <c r="C192" s="9" t="s">
        <v>86</v>
      </c>
      <c r="D192" s="13" t="s">
        <v>405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45740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432</v>
      </c>
      <c r="AG192" s="1" t="s">
        <v>123</v>
      </c>
      <c r="AH192" s="1" t="s">
        <v>74</v>
      </c>
      <c r="AI192" s="1">
        <v>2</v>
      </c>
      <c r="AJ192" s="3">
        <v>45740</v>
      </c>
      <c r="AK192" s="3">
        <v>0</v>
      </c>
      <c r="AL192" s="3">
        <v>45731</v>
      </c>
      <c r="AM192" s="3">
        <v>45738</v>
      </c>
      <c r="AN192" s="3">
        <v>45739</v>
      </c>
      <c r="AO192" s="3">
        <v>45739</v>
      </c>
      <c r="AP192" s="3">
        <v>45735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>
        <v>45714</v>
      </c>
      <c r="B193" s="14" t="s">
        <v>460</v>
      </c>
      <c r="C193" s="9" t="s">
        <v>86</v>
      </c>
      <c r="D193" s="13" t="s">
        <v>406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45740</v>
      </c>
      <c r="U193" s="11">
        <v>30000</v>
      </c>
      <c r="V193" s="10">
        <v>0</v>
      </c>
      <c r="W193" s="10">
        <v>30000</v>
      </c>
      <c r="X193" s="10">
        <v>0</v>
      </c>
      <c r="Y193" s="10">
        <v>31500</v>
      </c>
      <c r="Z193" s="9" t="s">
        <v>82</v>
      </c>
      <c r="AA193" s="8">
        <v>32270.700000000004</v>
      </c>
      <c r="AB193" s="8">
        <v>0</v>
      </c>
      <c r="AC193" s="8">
        <v>32270.700000000004</v>
      </c>
      <c r="AD193" s="8">
        <v>0</v>
      </c>
      <c r="AE193" s="8">
        <v>0</v>
      </c>
      <c r="AF193" s="8" t="s">
        <v>432</v>
      </c>
      <c r="AG193" s="1" t="s">
        <v>123</v>
      </c>
      <c r="AH193" s="1" t="s">
        <v>74</v>
      </c>
      <c r="AI193" s="1">
        <v>2</v>
      </c>
      <c r="AJ193" s="3">
        <v>45740</v>
      </c>
      <c r="AK193" s="3">
        <v>0</v>
      </c>
      <c r="AL193" s="3">
        <v>45731</v>
      </c>
      <c r="AM193" s="3">
        <v>45738</v>
      </c>
      <c r="AN193" s="3">
        <v>45739</v>
      </c>
      <c r="AO193" s="3">
        <v>45739</v>
      </c>
      <c r="AP193" s="3">
        <v>45735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2466.9157333333337</v>
      </c>
    </row>
    <row r="194" spans="1:56" ht="28.5" customHeight="1" x14ac:dyDescent="0.45">
      <c r="A194" s="3">
        <v>45714</v>
      </c>
      <c r="B194" s="14" t="s">
        <v>461</v>
      </c>
      <c r="C194" s="9" t="s">
        <v>86</v>
      </c>
      <c r="D194" s="13" t="s">
        <v>349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45740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432</v>
      </c>
      <c r="AG194" s="1" t="s">
        <v>123</v>
      </c>
      <c r="AH194" s="1" t="s">
        <v>74</v>
      </c>
      <c r="AI194" s="1">
        <v>2</v>
      </c>
      <c r="AJ194" s="3">
        <v>45740</v>
      </c>
      <c r="AK194" s="3">
        <v>0</v>
      </c>
      <c r="AL194" s="3">
        <v>45731</v>
      </c>
      <c r="AM194" s="3">
        <v>45738</v>
      </c>
      <c r="AN194" s="3">
        <v>45739</v>
      </c>
      <c r="AO194" s="3">
        <v>45739</v>
      </c>
      <c r="AP194" s="3">
        <v>45735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411.15262222222225</v>
      </c>
    </row>
    <row r="195" spans="1:56" ht="28.5" customHeight="1" x14ac:dyDescent="0.45">
      <c r="A195" s="3">
        <v>45714</v>
      </c>
      <c r="B195" s="14" t="s">
        <v>462</v>
      </c>
      <c r="C195" s="9" t="s">
        <v>86</v>
      </c>
      <c r="D195" s="13" t="s">
        <v>463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45740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82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 t="s">
        <v>432</v>
      </c>
      <c r="AG195" s="1" t="s">
        <v>123</v>
      </c>
      <c r="AH195" s="1" t="s">
        <v>74</v>
      </c>
      <c r="AI195" s="1">
        <v>2</v>
      </c>
      <c r="AJ195" s="3">
        <v>45740</v>
      </c>
      <c r="AK195" s="3">
        <v>0</v>
      </c>
      <c r="AL195" s="3">
        <v>45731</v>
      </c>
      <c r="AM195" s="3">
        <v>45738</v>
      </c>
      <c r="AN195" s="3">
        <v>45739</v>
      </c>
      <c r="AO195" s="3">
        <v>45739</v>
      </c>
      <c r="AP195" s="3">
        <v>45735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411.15262222222225</v>
      </c>
    </row>
    <row r="196" spans="1:56" ht="28.5" customHeight="1" x14ac:dyDescent="0.45">
      <c r="A196" s="3">
        <v>45724</v>
      </c>
      <c r="B196" s="14" t="s">
        <v>589</v>
      </c>
      <c r="C196" s="9" t="s">
        <v>86</v>
      </c>
      <c r="D196" s="13" t="s">
        <v>322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45740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82</v>
      </c>
      <c r="AA196" s="8">
        <v>21513.800000000003</v>
      </c>
      <c r="AB196" s="8">
        <v>0</v>
      </c>
      <c r="AC196" s="8">
        <v>21513.800000000003</v>
      </c>
      <c r="AD196" s="8">
        <v>0</v>
      </c>
      <c r="AE196" s="8">
        <v>0</v>
      </c>
      <c r="AF196" s="8" t="s">
        <v>436</v>
      </c>
      <c r="AG196" s="1" t="s">
        <v>123</v>
      </c>
      <c r="AH196" s="1" t="s">
        <v>74</v>
      </c>
      <c r="AI196" s="1">
        <v>2</v>
      </c>
      <c r="AJ196" s="3">
        <v>45740</v>
      </c>
      <c r="AK196" s="3">
        <v>0</v>
      </c>
      <c r="AL196" s="3">
        <v>45731</v>
      </c>
      <c r="AM196" s="3">
        <v>45738</v>
      </c>
      <c r="AN196" s="3">
        <v>45739</v>
      </c>
      <c r="AO196" s="3">
        <v>45739</v>
      </c>
      <c r="AP196" s="3">
        <v>45735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1644.610488888889</v>
      </c>
    </row>
    <row r="197" spans="1:56" ht="28.5" customHeight="1" x14ac:dyDescent="0.45">
      <c r="A197" s="3">
        <v>45707</v>
      </c>
      <c r="B197" s="14" t="s">
        <v>442</v>
      </c>
      <c r="C197" s="9" t="s">
        <v>86</v>
      </c>
      <c r="D197" s="13" t="s">
        <v>433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329</v>
      </c>
      <c r="T197" s="12">
        <v>45741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298</v>
      </c>
      <c r="AG197" s="1" t="s">
        <v>124</v>
      </c>
      <c r="AH197" s="1" t="s">
        <v>74</v>
      </c>
      <c r="AI197" s="1">
        <v>2</v>
      </c>
      <c r="AJ197" s="3">
        <v>45741</v>
      </c>
      <c r="AK197" s="3">
        <v>0</v>
      </c>
      <c r="AL197" s="3">
        <v>45732</v>
      </c>
      <c r="AM197" s="3">
        <v>45739</v>
      </c>
      <c r="AN197" s="3">
        <v>45740</v>
      </c>
      <c r="AO197" s="3">
        <v>45740</v>
      </c>
      <c r="AP197" s="3">
        <v>45736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411.15262222222225</v>
      </c>
    </row>
    <row r="198" spans="1:56" ht="28.5" customHeight="1" x14ac:dyDescent="0.45">
      <c r="A198" s="3">
        <v>45707</v>
      </c>
      <c r="B198" s="14" t="s">
        <v>442</v>
      </c>
      <c r="C198" s="9" t="s">
        <v>86</v>
      </c>
      <c r="D198" s="13" t="s">
        <v>434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329</v>
      </c>
      <c r="T198" s="12">
        <v>45741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298</v>
      </c>
      <c r="AG198" s="1" t="s">
        <v>123</v>
      </c>
      <c r="AH198" s="1" t="s">
        <v>74</v>
      </c>
      <c r="AI198" s="1">
        <v>2</v>
      </c>
      <c r="AJ198" s="3">
        <v>45741</v>
      </c>
      <c r="AK198" s="3">
        <v>0</v>
      </c>
      <c r="AL198" s="3">
        <v>45732</v>
      </c>
      <c r="AM198" s="3">
        <v>45739</v>
      </c>
      <c r="AN198" s="3">
        <v>45740</v>
      </c>
      <c r="AO198" s="3">
        <v>45740</v>
      </c>
      <c r="AP198" s="3">
        <v>45736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411.15262222222225</v>
      </c>
    </row>
    <row r="199" spans="1:56" ht="28.5" customHeight="1" x14ac:dyDescent="0.45">
      <c r="A199" s="3">
        <v>45707</v>
      </c>
      <c r="B199" s="14" t="s">
        <v>442</v>
      </c>
      <c r="C199" s="9" t="s">
        <v>86</v>
      </c>
      <c r="D199" s="13" t="s">
        <v>379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329</v>
      </c>
      <c r="T199" s="12">
        <v>45741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82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 t="s">
        <v>298</v>
      </c>
      <c r="AG199" s="1" t="s">
        <v>123</v>
      </c>
      <c r="AH199" s="1" t="s">
        <v>74</v>
      </c>
      <c r="AI199" s="1">
        <v>2</v>
      </c>
      <c r="AJ199" s="3">
        <v>45741</v>
      </c>
      <c r="AK199" s="3">
        <v>0</v>
      </c>
      <c r="AL199" s="3">
        <v>45732</v>
      </c>
      <c r="AM199" s="3">
        <v>45739</v>
      </c>
      <c r="AN199" s="3">
        <v>45740</v>
      </c>
      <c r="AO199" s="3">
        <v>45740</v>
      </c>
      <c r="AP199" s="3">
        <v>45736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822.3052444444445</v>
      </c>
    </row>
    <row r="200" spans="1:56" ht="28.5" customHeight="1" x14ac:dyDescent="0.45">
      <c r="A200" s="3">
        <v>45721</v>
      </c>
      <c r="B200" s="14" t="s">
        <v>511</v>
      </c>
      <c r="C200" s="9" t="s">
        <v>73</v>
      </c>
      <c r="D200" s="13" t="s">
        <v>231</v>
      </c>
      <c r="E200" s="9">
        <v>20</v>
      </c>
      <c r="F200" s="9">
        <v>32</v>
      </c>
      <c r="G200" s="9" t="s">
        <v>60</v>
      </c>
      <c r="H200" s="9">
        <v>0</v>
      </c>
      <c r="I200" s="9">
        <v>72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156</v>
      </c>
      <c r="T200" s="12">
        <v>45743</v>
      </c>
      <c r="U200" s="11">
        <v>10000</v>
      </c>
      <c r="V200" s="10">
        <v>0</v>
      </c>
      <c r="W200" s="10">
        <v>10000</v>
      </c>
      <c r="X200" s="10">
        <v>10509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123</v>
      </c>
      <c r="AH200" s="1" t="s">
        <v>74</v>
      </c>
      <c r="AI200" s="1">
        <v>2</v>
      </c>
      <c r="AJ200" s="3">
        <v>45743</v>
      </c>
      <c r="AK200" s="3">
        <v>0</v>
      </c>
      <c r="AL200" s="3">
        <v>45734</v>
      </c>
      <c r="AM200" s="3">
        <v>45741</v>
      </c>
      <c r="AN200" s="3">
        <v>45742</v>
      </c>
      <c r="AO200" s="3">
        <v>45742</v>
      </c>
      <c r="AP200" s="3">
        <v>45738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0</v>
      </c>
    </row>
    <row r="201" spans="1:56" ht="28.5" customHeight="1" x14ac:dyDescent="0.45">
      <c r="A201" s="3">
        <v>45714</v>
      </c>
      <c r="B201" s="14" t="s">
        <v>459</v>
      </c>
      <c r="C201" s="9" t="s">
        <v>86</v>
      </c>
      <c r="D201" s="13" t="s">
        <v>381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329</v>
      </c>
      <c r="T201" s="12">
        <v>45743</v>
      </c>
      <c r="U201" s="11">
        <v>50000</v>
      </c>
      <c r="V201" s="10">
        <v>0</v>
      </c>
      <c r="W201" s="10">
        <v>50000</v>
      </c>
      <c r="X201" s="10">
        <v>0</v>
      </c>
      <c r="Y201" s="10">
        <v>52500</v>
      </c>
      <c r="Z201" s="9" t="s">
        <v>82</v>
      </c>
      <c r="AA201" s="8">
        <v>53784.500000000007</v>
      </c>
      <c r="AB201" s="8">
        <v>0</v>
      </c>
      <c r="AC201" s="8">
        <v>53784.500000000007</v>
      </c>
      <c r="AD201" s="8">
        <v>0</v>
      </c>
      <c r="AE201" s="8">
        <v>0</v>
      </c>
      <c r="AF201" s="8" t="s">
        <v>432</v>
      </c>
      <c r="AG201" s="1" t="s">
        <v>123</v>
      </c>
      <c r="AH201" s="1" t="s">
        <v>74</v>
      </c>
      <c r="AI201" s="1">
        <v>2</v>
      </c>
      <c r="AJ201" s="3">
        <v>45743</v>
      </c>
      <c r="AK201" s="3">
        <v>0</v>
      </c>
      <c r="AL201" s="3">
        <v>45734</v>
      </c>
      <c r="AM201" s="3">
        <v>45741</v>
      </c>
      <c r="AN201" s="3">
        <v>45742</v>
      </c>
      <c r="AO201" s="3">
        <v>45742</v>
      </c>
      <c r="AP201" s="3">
        <v>45738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4111.5262222222227</v>
      </c>
    </row>
    <row r="202" spans="1:56" ht="28.5" customHeight="1" x14ac:dyDescent="0.45">
      <c r="A202" s="3">
        <v>45721</v>
      </c>
      <c r="B202" s="14" t="s">
        <v>520</v>
      </c>
      <c r="C202" s="9" t="s">
        <v>152</v>
      </c>
      <c r="D202" s="13" t="s">
        <v>293</v>
      </c>
      <c r="E202" s="9">
        <v>20</v>
      </c>
      <c r="F202" s="9">
        <v>36</v>
      </c>
      <c r="G202" s="9" t="s">
        <v>60</v>
      </c>
      <c r="H202" s="9">
        <v>0</v>
      </c>
      <c r="I202" s="9">
        <v>78</v>
      </c>
      <c r="J202" s="9" t="s">
        <v>57</v>
      </c>
      <c r="K202" s="9">
        <v>5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112</v>
      </c>
      <c r="T202" s="12">
        <v>45743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82</v>
      </c>
      <c r="AA202" s="8">
        <v>10477.5</v>
      </c>
      <c r="AB202" s="8">
        <v>0</v>
      </c>
      <c r="AC202" s="8">
        <v>10477.5</v>
      </c>
      <c r="AD202" s="8">
        <v>0</v>
      </c>
      <c r="AE202" s="8">
        <v>0</v>
      </c>
      <c r="AF202" s="8">
        <v>0</v>
      </c>
      <c r="AG202" s="1" t="s">
        <v>123</v>
      </c>
      <c r="AH202" s="1" t="s">
        <v>74</v>
      </c>
      <c r="AI202" s="1">
        <v>2</v>
      </c>
      <c r="AJ202" s="3">
        <v>45743</v>
      </c>
      <c r="AK202" s="3">
        <v>0</v>
      </c>
      <c r="AL202" s="3">
        <v>45734</v>
      </c>
      <c r="AM202" s="3">
        <v>45741</v>
      </c>
      <c r="AN202" s="3">
        <v>45742</v>
      </c>
      <c r="AO202" s="3">
        <v>45742</v>
      </c>
      <c r="AP202" s="3">
        <v>45738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800.9466666666666</v>
      </c>
    </row>
    <row r="203" spans="1:56" ht="28.5" customHeight="1" x14ac:dyDescent="0.45">
      <c r="A203" s="3">
        <v>45720</v>
      </c>
      <c r="B203" s="14" t="s">
        <v>506</v>
      </c>
      <c r="C203" s="9" t="s">
        <v>86</v>
      </c>
      <c r="D203" s="13" t="s">
        <v>405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45744</v>
      </c>
      <c r="U203" s="11">
        <v>25000</v>
      </c>
      <c r="V203" s="10">
        <v>0</v>
      </c>
      <c r="W203" s="10">
        <v>25000</v>
      </c>
      <c r="X203" s="10">
        <v>0</v>
      </c>
      <c r="Y203" s="10">
        <v>26250</v>
      </c>
      <c r="Z203" s="9" t="s">
        <v>82</v>
      </c>
      <c r="AA203" s="8">
        <v>26892.250000000004</v>
      </c>
      <c r="AB203" s="8">
        <v>0</v>
      </c>
      <c r="AC203" s="8">
        <v>26892.250000000004</v>
      </c>
      <c r="AD203" s="8">
        <v>0</v>
      </c>
      <c r="AE203" s="8">
        <v>0</v>
      </c>
      <c r="AF203" s="8" t="s">
        <v>432</v>
      </c>
      <c r="AG203" s="1" t="s">
        <v>123</v>
      </c>
      <c r="AH203" s="1" t="s">
        <v>74</v>
      </c>
      <c r="AI203" s="1">
        <v>2</v>
      </c>
      <c r="AJ203" s="3">
        <v>45744</v>
      </c>
      <c r="AK203" s="3">
        <v>0</v>
      </c>
      <c r="AL203" s="3">
        <v>45735</v>
      </c>
      <c r="AM203" s="3">
        <v>45742</v>
      </c>
      <c r="AN203" s="3">
        <v>45743</v>
      </c>
      <c r="AO203" s="3">
        <v>45743</v>
      </c>
      <c r="AP203" s="3">
        <v>45739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2055.7631111111114</v>
      </c>
    </row>
    <row r="204" spans="1:56" ht="28.5" customHeight="1" x14ac:dyDescent="0.45">
      <c r="A204" s="3">
        <v>45721</v>
      </c>
      <c r="B204" s="14" t="s">
        <v>521</v>
      </c>
      <c r="C204" s="9" t="s">
        <v>152</v>
      </c>
      <c r="D204" s="13" t="s">
        <v>289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112</v>
      </c>
      <c r="T204" s="12">
        <v>45744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82</v>
      </c>
      <c r="AA204" s="8">
        <v>20955</v>
      </c>
      <c r="AB204" s="8">
        <v>0</v>
      </c>
      <c r="AC204" s="8">
        <v>20955</v>
      </c>
      <c r="AD204" s="8">
        <v>0</v>
      </c>
      <c r="AE204" s="8">
        <v>0</v>
      </c>
      <c r="AF204" s="8">
        <v>0</v>
      </c>
      <c r="AG204" s="1" t="s">
        <v>123</v>
      </c>
      <c r="AH204" s="1" t="s">
        <v>74</v>
      </c>
      <c r="AI204" s="1">
        <v>2</v>
      </c>
      <c r="AJ204" s="3">
        <v>45744</v>
      </c>
      <c r="AK204" s="3">
        <v>0</v>
      </c>
      <c r="AL204" s="3">
        <v>45735</v>
      </c>
      <c r="AM204" s="3">
        <v>45742</v>
      </c>
      <c r="AN204" s="3">
        <v>45743</v>
      </c>
      <c r="AO204" s="3">
        <v>45743</v>
      </c>
      <c r="AP204" s="3">
        <v>45739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1601.8933333333332</v>
      </c>
    </row>
    <row r="205" spans="1:56" ht="28.5" customHeight="1" x14ac:dyDescent="0.45">
      <c r="A205" s="3">
        <v>45721</v>
      </c>
      <c r="B205" s="14" t="s">
        <v>522</v>
      </c>
      <c r="C205" s="9" t="s">
        <v>152</v>
      </c>
      <c r="D205" s="13" t="s">
        <v>491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112</v>
      </c>
      <c r="T205" s="12">
        <v>45744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82</v>
      </c>
      <c r="AA205" s="8">
        <v>20955</v>
      </c>
      <c r="AB205" s="8">
        <v>0</v>
      </c>
      <c r="AC205" s="8">
        <v>20955</v>
      </c>
      <c r="AD205" s="8">
        <v>0</v>
      </c>
      <c r="AE205" s="8">
        <v>0</v>
      </c>
      <c r="AF205" s="8">
        <v>0</v>
      </c>
      <c r="AG205" s="1" t="s">
        <v>123</v>
      </c>
      <c r="AH205" s="1" t="s">
        <v>74</v>
      </c>
      <c r="AI205" s="1">
        <v>2</v>
      </c>
      <c r="AJ205" s="3">
        <v>45744</v>
      </c>
      <c r="AK205" s="3">
        <v>0</v>
      </c>
      <c r="AL205" s="3">
        <v>45735</v>
      </c>
      <c r="AM205" s="3">
        <v>45742</v>
      </c>
      <c r="AN205" s="3">
        <v>45743</v>
      </c>
      <c r="AO205" s="3">
        <v>45743</v>
      </c>
      <c r="AP205" s="3">
        <v>45739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1601.8933333333332</v>
      </c>
    </row>
    <row r="206" spans="1:56" ht="28.5" customHeight="1" x14ac:dyDescent="0.45">
      <c r="A206" s="3">
        <v>45724</v>
      </c>
      <c r="B206" s="14" t="s">
        <v>590</v>
      </c>
      <c r="C206" s="9" t="s">
        <v>86</v>
      </c>
      <c r="D206" s="13" t="s">
        <v>526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232</v>
      </c>
      <c r="T206" s="12">
        <v>45744</v>
      </c>
      <c r="U206" s="11">
        <v>7000</v>
      </c>
      <c r="V206" s="10">
        <v>0</v>
      </c>
      <c r="W206" s="10">
        <v>7000</v>
      </c>
      <c r="X206" s="10">
        <v>0</v>
      </c>
      <c r="Y206" s="10">
        <v>7350</v>
      </c>
      <c r="Z206" s="9" t="s">
        <v>82</v>
      </c>
      <c r="AA206" s="8">
        <v>7529.8300000000008</v>
      </c>
      <c r="AB206" s="8">
        <v>0</v>
      </c>
      <c r="AC206" s="8">
        <v>7529.8300000000008</v>
      </c>
      <c r="AD206" s="8">
        <v>0</v>
      </c>
      <c r="AE206" s="8">
        <v>0</v>
      </c>
      <c r="AF206" s="8" t="s">
        <v>436</v>
      </c>
      <c r="AG206" s="1" t="s">
        <v>123</v>
      </c>
      <c r="AH206" s="1" t="s">
        <v>74</v>
      </c>
      <c r="AI206" s="1">
        <v>2</v>
      </c>
      <c r="AJ206" s="3">
        <v>45744</v>
      </c>
      <c r="AK206" s="3">
        <v>0</v>
      </c>
      <c r="AL206" s="3">
        <v>45735</v>
      </c>
      <c r="AM206" s="3">
        <v>45742</v>
      </c>
      <c r="AN206" s="3">
        <v>45743</v>
      </c>
      <c r="AO206" s="3">
        <v>45743</v>
      </c>
      <c r="AP206" s="3">
        <v>45739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575.61367111111122</v>
      </c>
    </row>
    <row r="207" spans="1:56" ht="28.5" customHeight="1" x14ac:dyDescent="0.45">
      <c r="A207" s="3">
        <v>45724</v>
      </c>
      <c r="B207" s="14" t="s">
        <v>590</v>
      </c>
      <c r="C207" s="9" t="s">
        <v>86</v>
      </c>
      <c r="D207" s="13" t="s">
        <v>527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232</v>
      </c>
      <c r="T207" s="12">
        <v>45744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32270.700000000004</v>
      </c>
      <c r="AB207" s="8">
        <v>0</v>
      </c>
      <c r="AC207" s="8">
        <v>32270.700000000004</v>
      </c>
      <c r="AD207" s="8">
        <v>0</v>
      </c>
      <c r="AE207" s="8">
        <v>0</v>
      </c>
      <c r="AF207" s="8" t="s">
        <v>436</v>
      </c>
      <c r="AG207" s="1" t="s">
        <v>123</v>
      </c>
      <c r="AH207" s="1" t="s">
        <v>74</v>
      </c>
      <c r="AI207" s="1">
        <v>2</v>
      </c>
      <c r="AJ207" s="3">
        <v>45744</v>
      </c>
      <c r="AK207" s="3">
        <v>0</v>
      </c>
      <c r="AL207" s="3">
        <v>45735</v>
      </c>
      <c r="AM207" s="3">
        <v>45742</v>
      </c>
      <c r="AN207" s="3">
        <v>45743</v>
      </c>
      <c r="AO207" s="3">
        <v>45743</v>
      </c>
      <c r="AP207" s="3">
        <v>45739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2466.9157333333337</v>
      </c>
    </row>
    <row r="208" spans="1:56" ht="28.5" customHeight="1" x14ac:dyDescent="0.45">
      <c r="A208" s="3">
        <v>45723</v>
      </c>
      <c r="B208" s="14" t="s">
        <v>551</v>
      </c>
      <c r="C208" s="9" t="s">
        <v>86</v>
      </c>
      <c r="D208" s="13" t="s">
        <v>435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232</v>
      </c>
      <c r="T208" s="12">
        <v>45744</v>
      </c>
      <c r="U208" s="11">
        <v>30000</v>
      </c>
      <c r="V208" s="10">
        <v>0</v>
      </c>
      <c r="W208" s="10">
        <v>30000</v>
      </c>
      <c r="X208" s="10">
        <v>0</v>
      </c>
      <c r="Y208" s="10">
        <v>31500</v>
      </c>
      <c r="Z208" s="9" t="s">
        <v>82</v>
      </c>
      <c r="AA208" s="8">
        <v>32270.700000000004</v>
      </c>
      <c r="AB208" s="8">
        <v>0</v>
      </c>
      <c r="AC208" s="8">
        <v>32270.700000000004</v>
      </c>
      <c r="AD208" s="8">
        <v>0</v>
      </c>
      <c r="AE208" s="8">
        <v>0</v>
      </c>
      <c r="AF208" s="8" t="s">
        <v>436</v>
      </c>
      <c r="AG208" s="1" t="s">
        <v>123</v>
      </c>
      <c r="AH208" s="1" t="s">
        <v>74</v>
      </c>
      <c r="AI208" s="1">
        <v>2</v>
      </c>
      <c r="AJ208" s="3">
        <v>45744</v>
      </c>
      <c r="AK208" s="3">
        <v>0</v>
      </c>
      <c r="AL208" s="3">
        <v>45735</v>
      </c>
      <c r="AM208" s="3">
        <v>45742</v>
      </c>
      <c r="AN208" s="3">
        <v>45743</v>
      </c>
      <c r="AO208" s="3">
        <v>45743</v>
      </c>
      <c r="AP208" s="3">
        <v>45739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2466.9157333333337</v>
      </c>
    </row>
    <row r="209" spans="1:56" ht="28.5" customHeight="1" x14ac:dyDescent="0.45">
      <c r="A209" s="3">
        <v>45724</v>
      </c>
      <c r="B209" s="14" t="s">
        <v>591</v>
      </c>
      <c r="C209" s="9" t="s">
        <v>86</v>
      </c>
      <c r="D209" s="13" t="s">
        <v>528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45747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82</v>
      </c>
      <c r="AA209" s="8">
        <v>21513.800000000003</v>
      </c>
      <c r="AB209" s="8">
        <v>0</v>
      </c>
      <c r="AC209" s="8">
        <v>21513.800000000003</v>
      </c>
      <c r="AD209" s="8">
        <v>0</v>
      </c>
      <c r="AE209" s="8">
        <v>0</v>
      </c>
      <c r="AF209" s="8" t="s">
        <v>436</v>
      </c>
      <c r="AG209" s="1" t="s">
        <v>123</v>
      </c>
      <c r="AH209" s="1" t="s">
        <v>74</v>
      </c>
      <c r="AI209" s="1">
        <v>2</v>
      </c>
      <c r="AJ209" s="3">
        <v>45747</v>
      </c>
      <c r="AK209" s="3">
        <v>0</v>
      </c>
      <c r="AL209" s="3">
        <v>45738</v>
      </c>
      <c r="AM209" s="3">
        <v>45745</v>
      </c>
      <c r="AN209" s="3">
        <v>45746</v>
      </c>
      <c r="AO209" s="3">
        <v>45746</v>
      </c>
      <c r="AP209" s="3">
        <v>45742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1644.610488888889</v>
      </c>
    </row>
    <row r="210" spans="1:56" ht="28.5" customHeight="1" x14ac:dyDescent="0.45">
      <c r="A210" s="3">
        <v>45724</v>
      </c>
      <c r="B210" s="14" t="s">
        <v>591</v>
      </c>
      <c r="C210" s="9" t="s">
        <v>86</v>
      </c>
      <c r="D210" s="13" t="s">
        <v>269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45747</v>
      </c>
      <c r="U210" s="11">
        <v>15000</v>
      </c>
      <c r="V210" s="10">
        <v>0</v>
      </c>
      <c r="W210" s="10">
        <v>15000</v>
      </c>
      <c r="X210" s="10">
        <v>0</v>
      </c>
      <c r="Y210" s="10">
        <v>15750</v>
      </c>
      <c r="Z210" s="9" t="s">
        <v>82</v>
      </c>
      <c r="AA210" s="8">
        <v>16135.350000000002</v>
      </c>
      <c r="AB210" s="8">
        <v>0</v>
      </c>
      <c r="AC210" s="8">
        <v>16135.350000000002</v>
      </c>
      <c r="AD210" s="8">
        <v>0</v>
      </c>
      <c r="AE210" s="8">
        <v>0</v>
      </c>
      <c r="AF210" s="8" t="s">
        <v>436</v>
      </c>
      <c r="AG210" s="1" t="s">
        <v>123</v>
      </c>
      <c r="AH210" s="1" t="s">
        <v>74</v>
      </c>
      <c r="AI210" s="1">
        <v>2</v>
      </c>
      <c r="AJ210" s="3">
        <v>45747</v>
      </c>
      <c r="AK210" s="3">
        <v>0</v>
      </c>
      <c r="AL210" s="3">
        <v>45738</v>
      </c>
      <c r="AM210" s="3">
        <v>45745</v>
      </c>
      <c r="AN210" s="3">
        <v>45746</v>
      </c>
      <c r="AO210" s="3">
        <v>45746</v>
      </c>
      <c r="AP210" s="3">
        <v>45742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1233.4578666666669</v>
      </c>
    </row>
    <row r="211" spans="1:56" ht="28.5" customHeight="1" x14ac:dyDescent="0.45">
      <c r="A211" s="3">
        <v>45724</v>
      </c>
      <c r="B211" s="14" t="s">
        <v>591</v>
      </c>
      <c r="C211" s="9" t="s">
        <v>86</v>
      </c>
      <c r="D211" s="13" t="s">
        <v>529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45747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10756.900000000001</v>
      </c>
      <c r="AB211" s="8">
        <v>0</v>
      </c>
      <c r="AC211" s="8">
        <v>10756.900000000001</v>
      </c>
      <c r="AD211" s="8">
        <v>0</v>
      </c>
      <c r="AE211" s="8">
        <v>0</v>
      </c>
      <c r="AF211" s="8" t="s">
        <v>436</v>
      </c>
      <c r="AG211" s="1" t="s">
        <v>123</v>
      </c>
      <c r="AH211" s="1" t="s">
        <v>74</v>
      </c>
      <c r="AI211" s="1">
        <v>2</v>
      </c>
      <c r="AJ211" s="3">
        <v>45747</v>
      </c>
      <c r="AK211" s="3">
        <v>0</v>
      </c>
      <c r="AL211" s="3">
        <v>45738</v>
      </c>
      <c r="AM211" s="3">
        <v>45745</v>
      </c>
      <c r="AN211" s="3">
        <v>45746</v>
      </c>
      <c r="AO211" s="3">
        <v>45746</v>
      </c>
      <c r="AP211" s="3">
        <v>45742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822.3052444444445</v>
      </c>
    </row>
    <row r="212" spans="1:56" ht="28.5" customHeight="1" x14ac:dyDescent="0.45">
      <c r="A212" s="3">
        <v>45724</v>
      </c>
      <c r="B212" s="14" t="s">
        <v>592</v>
      </c>
      <c r="C212" s="9" t="s">
        <v>86</v>
      </c>
      <c r="D212" s="13" t="s">
        <v>268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45747</v>
      </c>
      <c r="U212" s="11">
        <v>20000</v>
      </c>
      <c r="V212" s="10">
        <v>0</v>
      </c>
      <c r="W212" s="10">
        <v>20000</v>
      </c>
      <c r="X212" s="10">
        <v>0</v>
      </c>
      <c r="Y212" s="10">
        <v>21000</v>
      </c>
      <c r="Z212" s="9" t="s">
        <v>82</v>
      </c>
      <c r="AA212" s="8">
        <v>21513.800000000003</v>
      </c>
      <c r="AB212" s="8">
        <v>0</v>
      </c>
      <c r="AC212" s="8">
        <v>21513.800000000003</v>
      </c>
      <c r="AD212" s="8">
        <v>0</v>
      </c>
      <c r="AE212" s="8">
        <v>0</v>
      </c>
      <c r="AF212" s="8" t="s">
        <v>436</v>
      </c>
      <c r="AG212" s="1" t="s">
        <v>123</v>
      </c>
      <c r="AH212" s="1" t="s">
        <v>74</v>
      </c>
      <c r="AI212" s="1">
        <v>2</v>
      </c>
      <c r="AJ212" s="3">
        <v>45747</v>
      </c>
      <c r="AK212" s="3">
        <v>0</v>
      </c>
      <c r="AL212" s="3">
        <v>45738</v>
      </c>
      <c r="AM212" s="3">
        <v>45745</v>
      </c>
      <c r="AN212" s="3">
        <v>45746</v>
      </c>
      <c r="AO212" s="3">
        <v>45746</v>
      </c>
      <c r="AP212" s="3">
        <v>45742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1644.610488888889</v>
      </c>
    </row>
    <row r="213" spans="1:56" ht="28.5" customHeight="1" x14ac:dyDescent="0.45">
      <c r="A213" s="3">
        <v>45722</v>
      </c>
      <c r="B213" s="14" t="s">
        <v>530</v>
      </c>
      <c r="C213" s="9" t="s">
        <v>86</v>
      </c>
      <c r="D213" s="13" t="s">
        <v>321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232</v>
      </c>
      <c r="T213" s="12">
        <v>45747</v>
      </c>
      <c r="U213" s="11">
        <v>30000</v>
      </c>
      <c r="V213" s="10">
        <v>0</v>
      </c>
      <c r="W213" s="10">
        <v>30000</v>
      </c>
      <c r="X213" s="10">
        <v>0</v>
      </c>
      <c r="Y213" s="10">
        <v>31500</v>
      </c>
      <c r="Z213" s="9" t="s">
        <v>82</v>
      </c>
      <c r="AA213" s="8">
        <v>32270.700000000004</v>
      </c>
      <c r="AB213" s="8">
        <v>0</v>
      </c>
      <c r="AC213" s="8">
        <v>32270.700000000004</v>
      </c>
      <c r="AD213" s="8">
        <v>0</v>
      </c>
      <c r="AE213" s="8">
        <v>0</v>
      </c>
      <c r="AF213" s="8" t="s">
        <v>436</v>
      </c>
      <c r="AG213" s="1" t="s">
        <v>123</v>
      </c>
      <c r="AH213" s="1" t="s">
        <v>74</v>
      </c>
      <c r="AI213" s="1">
        <v>2</v>
      </c>
      <c r="AJ213" s="3">
        <v>45747</v>
      </c>
      <c r="AK213" s="3">
        <v>0</v>
      </c>
      <c r="AL213" s="3">
        <v>45738</v>
      </c>
      <c r="AM213" s="3">
        <v>45745</v>
      </c>
      <c r="AN213" s="3">
        <v>45746</v>
      </c>
      <c r="AO213" s="3">
        <v>45746</v>
      </c>
      <c r="AP213" s="3">
        <v>45742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2466.9157333333337</v>
      </c>
    </row>
    <row r="214" spans="1:56" ht="28.5" customHeight="1" x14ac:dyDescent="0.45">
      <c r="A214" s="3">
        <v>45724</v>
      </c>
      <c r="B214" s="14" t="s">
        <v>593</v>
      </c>
      <c r="C214" s="9" t="s">
        <v>86</v>
      </c>
      <c r="D214" s="13" t="s">
        <v>328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329</v>
      </c>
      <c r="T214" s="12">
        <v>45748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0</v>
      </c>
      <c r="AF214" s="8" t="s">
        <v>298</v>
      </c>
      <c r="AG214" s="1" t="s">
        <v>123</v>
      </c>
      <c r="AH214" s="1" t="s">
        <v>74</v>
      </c>
      <c r="AI214" s="1">
        <v>2</v>
      </c>
      <c r="AJ214" s="3">
        <v>45748</v>
      </c>
      <c r="AK214" s="3">
        <v>0</v>
      </c>
      <c r="AL214" s="3">
        <v>45739</v>
      </c>
      <c r="AM214" s="3">
        <v>45746</v>
      </c>
      <c r="AN214" s="3">
        <v>45747</v>
      </c>
      <c r="AO214" s="3">
        <v>45747</v>
      </c>
      <c r="AP214" s="3">
        <v>45743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1644.610488888889</v>
      </c>
    </row>
    <row r="215" spans="1:56" ht="28.5" customHeight="1" x14ac:dyDescent="0.45">
      <c r="A215" s="3">
        <v>45721</v>
      </c>
      <c r="B215" s="14" t="s">
        <v>520</v>
      </c>
      <c r="C215" s="9" t="s">
        <v>152</v>
      </c>
      <c r="D215" s="13" t="s">
        <v>293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112</v>
      </c>
      <c r="T215" s="12">
        <v>45748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10477.5</v>
      </c>
      <c r="AB215" s="8">
        <v>0</v>
      </c>
      <c r="AC215" s="8">
        <v>10477.5</v>
      </c>
      <c r="AD215" s="8">
        <v>0</v>
      </c>
      <c r="AE215" s="8">
        <v>0</v>
      </c>
      <c r="AF215" s="8">
        <v>0</v>
      </c>
      <c r="AG215" s="1" t="s">
        <v>123</v>
      </c>
      <c r="AH215" s="1" t="s">
        <v>74</v>
      </c>
      <c r="AI215" s="1">
        <v>2</v>
      </c>
      <c r="AJ215" s="3">
        <v>45748</v>
      </c>
      <c r="AK215" s="3">
        <v>0</v>
      </c>
      <c r="AL215" s="3">
        <v>45739</v>
      </c>
      <c r="AM215" s="3">
        <v>45746</v>
      </c>
      <c r="AN215" s="3">
        <v>45747</v>
      </c>
      <c r="AO215" s="3">
        <v>45747</v>
      </c>
      <c r="AP215" s="3">
        <v>45743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800.9466666666666</v>
      </c>
    </row>
    <row r="216" spans="1:56" ht="28.5" customHeight="1" x14ac:dyDescent="0.45">
      <c r="A216" s="3">
        <v>45721</v>
      </c>
      <c r="B216" s="14" t="s">
        <v>521</v>
      </c>
      <c r="C216" s="9" t="s">
        <v>152</v>
      </c>
      <c r="D216" s="13" t="s">
        <v>289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112</v>
      </c>
      <c r="T216" s="12">
        <v>45748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20955</v>
      </c>
      <c r="AB216" s="8">
        <v>0</v>
      </c>
      <c r="AC216" s="8">
        <v>20955</v>
      </c>
      <c r="AD216" s="8">
        <v>0</v>
      </c>
      <c r="AE216" s="8">
        <v>0</v>
      </c>
      <c r="AF216" s="8">
        <v>0</v>
      </c>
      <c r="AG216" s="1" t="s">
        <v>123</v>
      </c>
      <c r="AH216" s="1" t="s">
        <v>74</v>
      </c>
      <c r="AI216" s="1">
        <v>2</v>
      </c>
      <c r="AJ216" s="3">
        <v>45748</v>
      </c>
      <c r="AK216" s="3">
        <v>0</v>
      </c>
      <c r="AL216" s="3">
        <v>45739</v>
      </c>
      <c r="AM216" s="3">
        <v>45746</v>
      </c>
      <c r="AN216" s="3">
        <v>45747</v>
      </c>
      <c r="AO216" s="3">
        <v>45747</v>
      </c>
      <c r="AP216" s="3">
        <v>45743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1601.8933333333332</v>
      </c>
    </row>
    <row r="217" spans="1:56" ht="28.5" customHeight="1" x14ac:dyDescent="0.45">
      <c r="A217" s="3">
        <v>45721</v>
      </c>
      <c r="B217" s="14" t="s">
        <v>522</v>
      </c>
      <c r="C217" s="9" t="s">
        <v>152</v>
      </c>
      <c r="D217" s="13" t="s">
        <v>491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112</v>
      </c>
      <c r="T217" s="12">
        <v>45748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82</v>
      </c>
      <c r="AA217" s="8">
        <v>20955</v>
      </c>
      <c r="AB217" s="8">
        <v>0</v>
      </c>
      <c r="AC217" s="8">
        <v>20955</v>
      </c>
      <c r="AD217" s="8">
        <v>0</v>
      </c>
      <c r="AE217" s="8">
        <v>0</v>
      </c>
      <c r="AF217" s="8">
        <v>0</v>
      </c>
      <c r="AG217" s="1" t="s">
        <v>123</v>
      </c>
      <c r="AH217" s="1" t="s">
        <v>74</v>
      </c>
      <c r="AI217" s="1">
        <v>2</v>
      </c>
      <c r="AJ217" s="3">
        <v>45748</v>
      </c>
      <c r="AK217" s="3">
        <v>0</v>
      </c>
      <c r="AL217" s="3">
        <v>45739</v>
      </c>
      <c r="AM217" s="3">
        <v>45746</v>
      </c>
      <c r="AN217" s="3">
        <v>45747</v>
      </c>
      <c r="AO217" s="3">
        <v>45747</v>
      </c>
      <c r="AP217" s="3">
        <v>45743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1601.8933333333332</v>
      </c>
    </row>
    <row r="218" spans="1:56" ht="28.5" customHeight="1" x14ac:dyDescent="0.45">
      <c r="A218" s="3">
        <v>45724</v>
      </c>
      <c r="B218" s="14" t="s">
        <v>593</v>
      </c>
      <c r="C218" s="9" t="s">
        <v>86</v>
      </c>
      <c r="D218" s="13" t="s">
        <v>527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329</v>
      </c>
      <c r="T218" s="12">
        <v>45750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82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 t="s">
        <v>298</v>
      </c>
      <c r="AG218" s="1" t="s">
        <v>123</v>
      </c>
      <c r="AH218" s="1" t="s">
        <v>74</v>
      </c>
      <c r="AI218" s="1">
        <v>2</v>
      </c>
      <c r="AJ218" s="3">
        <v>45750</v>
      </c>
      <c r="AK218" s="3">
        <v>0</v>
      </c>
      <c r="AL218" s="3">
        <v>45741</v>
      </c>
      <c r="AM218" s="3">
        <v>45748</v>
      </c>
      <c r="AN218" s="3">
        <v>45749</v>
      </c>
      <c r="AO218" s="3">
        <v>45749</v>
      </c>
      <c r="AP218" s="3">
        <v>45745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822.3052444444445</v>
      </c>
    </row>
    <row r="219" spans="1:56" ht="28.5" customHeight="1" x14ac:dyDescent="0.45">
      <c r="A219" s="3">
        <v>45722</v>
      </c>
      <c r="B219" s="14" t="s">
        <v>531</v>
      </c>
      <c r="C219" s="9" t="s">
        <v>86</v>
      </c>
      <c r="D219" s="13" t="s">
        <v>321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232</v>
      </c>
      <c r="T219" s="12">
        <v>45750</v>
      </c>
      <c r="U219" s="11">
        <v>40000</v>
      </c>
      <c r="V219" s="10">
        <v>0</v>
      </c>
      <c r="W219" s="10">
        <v>40000</v>
      </c>
      <c r="X219" s="10">
        <v>0</v>
      </c>
      <c r="Y219" s="10">
        <v>42000</v>
      </c>
      <c r="Z219" s="9" t="s">
        <v>82</v>
      </c>
      <c r="AA219" s="8">
        <v>43027.600000000006</v>
      </c>
      <c r="AB219" s="8">
        <v>0</v>
      </c>
      <c r="AC219" s="8">
        <v>43027.600000000006</v>
      </c>
      <c r="AD219" s="8">
        <v>0</v>
      </c>
      <c r="AE219" s="8">
        <v>0</v>
      </c>
      <c r="AF219" s="8" t="s">
        <v>436</v>
      </c>
      <c r="AG219" s="1" t="s">
        <v>123</v>
      </c>
      <c r="AH219" s="1" t="s">
        <v>74</v>
      </c>
      <c r="AI219" s="1">
        <v>2</v>
      </c>
      <c r="AJ219" s="3">
        <v>45750</v>
      </c>
      <c r="AK219" s="3">
        <v>0</v>
      </c>
      <c r="AL219" s="3">
        <v>45741</v>
      </c>
      <c r="AM219" s="3">
        <v>45748</v>
      </c>
      <c r="AN219" s="3">
        <v>45749</v>
      </c>
      <c r="AO219" s="3">
        <v>45749</v>
      </c>
      <c r="AP219" s="3">
        <v>45745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3289.220977777778</v>
      </c>
    </row>
    <row r="220" spans="1:56" ht="28.5" customHeight="1" x14ac:dyDescent="0.45">
      <c r="A220" s="3">
        <v>45723</v>
      </c>
      <c r="B220" s="14" t="s">
        <v>552</v>
      </c>
      <c r="C220" s="9" t="s">
        <v>86</v>
      </c>
      <c r="D220" s="13" t="s">
        <v>435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232</v>
      </c>
      <c r="T220" s="12">
        <v>45750</v>
      </c>
      <c r="U220" s="11">
        <v>40000</v>
      </c>
      <c r="V220" s="10">
        <v>0</v>
      </c>
      <c r="W220" s="10">
        <v>40000</v>
      </c>
      <c r="X220" s="10">
        <v>0</v>
      </c>
      <c r="Y220" s="10">
        <v>42000</v>
      </c>
      <c r="Z220" s="9" t="s">
        <v>82</v>
      </c>
      <c r="AA220" s="8">
        <v>43027.600000000006</v>
      </c>
      <c r="AB220" s="8">
        <v>0</v>
      </c>
      <c r="AC220" s="8">
        <v>43027.600000000006</v>
      </c>
      <c r="AD220" s="8">
        <v>0</v>
      </c>
      <c r="AE220" s="8">
        <v>0</v>
      </c>
      <c r="AF220" s="8" t="s">
        <v>436</v>
      </c>
      <c r="AG220" s="1" t="s">
        <v>123</v>
      </c>
      <c r="AH220" s="1" t="s">
        <v>74</v>
      </c>
      <c r="AI220" s="1">
        <v>2</v>
      </c>
      <c r="AJ220" s="3">
        <v>45750</v>
      </c>
      <c r="AK220" s="3">
        <v>0</v>
      </c>
      <c r="AL220" s="3">
        <v>45741</v>
      </c>
      <c r="AM220" s="3">
        <v>45748</v>
      </c>
      <c r="AN220" s="3">
        <v>45749</v>
      </c>
      <c r="AO220" s="3">
        <v>45749</v>
      </c>
      <c r="AP220" s="3">
        <v>45745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3289.220977777778</v>
      </c>
    </row>
    <row r="221" spans="1:56" ht="28.5" customHeight="1" x14ac:dyDescent="0.45">
      <c r="A221" s="3">
        <v>45724</v>
      </c>
      <c r="B221" s="14" t="s">
        <v>594</v>
      </c>
      <c r="C221" s="9" t="s">
        <v>86</v>
      </c>
      <c r="D221" s="13" t="s">
        <v>463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232</v>
      </c>
      <c r="T221" s="12">
        <v>45751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82</v>
      </c>
      <c r="AA221" s="8">
        <v>10756.900000000001</v>
      </c>
      <c r="AB221" s="8">
        <v>0</v>
      </c>
      <c r="AC221" s="8">
        <v>10756.900000000001</v>
      </c>
      <c r="AD221" s="8">
        <v>0</v>
      </c>
      <c r="AE221" s="8">
        <v>0</v>
      </c>
      <c r="AF221" s="8" t="s">
        <v>436</v>
      </c>
      <c r="AG221" s="1" t="s">
        <v>123</v>
      </c>
      <c r="AH221" s="1" t="s">
        <v>74</v>
      </c>
      <c r="AI221" s="1">
        <v>2</v>
      </c>
      <c r="AJ221" s="3">
        <v>45751</v>
      </c>
      <c r="AK221" s="3">
        <v>0</v>
      </c>
      <c r="AL221" s="3">
        <v>45742</v>
      </c>
      <c r="AM221" s="3">
        <v>45749</v>
      </c>
      <c r="AN221" s="3">
        <v>45750</v>
      </c>
      <c r="AO221" s="3">
        <v>45750</v>
      </c>
      <c r="AP221" s="3">
        <v>45746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822.3052444444445</v>
      </c>
    </row>
    <row r="222" spans="1:56" ht="28.5" customHeight="1" x14ac:dyDescent="0.45">
      <c r="A222" s="3">
        <v>45724</v>
      </c>
      <c r="B222" s="14" t="s">
        <v>594</v>
      </c>
      <c r="C222" s="9" t="s">
        <v>86</v>
      </c>
      <c r="D222" s="13" t="s">
        <v>532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232</v>
      </c>
      <c r="T222" s="12">
        <v>45751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436</v>
      </c>
      <c r="AG222" s="1" t="s">
        <v>123</v>
      </c>
      <c r="AH222" s="1" t="s">
        <v>74</v>
      </c>
      <c r="AI222" s="1">
        <v>2</v>
      </c>
      <c r="AJ222" s="3">
        <v>45751</v>
      </c>
      <c r="AK222" s="3">
        <v>0</v>
      </c>
      <c r="AL222" s="3">
        <v>45742</v>
      </c>
      <c r="AM222" s="3">
        <v>45749</v>
      </c>
      <c r="AN222" s="3">
        <v>45750</v>
      </c>
      <c r="AO222" s="3">
        <v>45750</v>
      </c>
      <c r="AP222" s="3">
        <v>45746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411.15262222222225</v>
      </c>
    </row>
    <row r="223" spans="1:56" ht="28.5" customHeight="1" x14ac:dyDescent="0.45">
      <c r="A223" s="3">
        <v>45721</v>
      </c>
      <c r="B223" s="14" t="s">
        <v>520</v>
      </c>
      <c r="C223" s="9" t="s">
        <v>152</v>
      </c>
      <c r="D223" s="13" t="s">
        <v>293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112</v>
      </c>
      <c r="T223" s="12">
        <v>45752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82</v>
      </c>
      <c r="AA223" s="8">
        <v>10477.5</v>
      </c>
      <c r="AB223" s="8">
        <v>0</v>
      </c>
      <c r="AC223" s="8">
        <v>10477.5</v>
      </c>
      <c r="AD223" s="8">
        <v>0</v>
      </c>
      <c r="AE223" s="8">
        <v>0</v>
      </c>
      <c r="AF223" s="8">
        <v>0</v>
      </c>
      <c r="AG223" s="1" t="s">
        <v>123</v>
      </c>
      <c r="AH223" s="1" t="s">
        <v>74</v>
      </c>
      <c r="AI223" s="1">
        <v>2</v>
      </c>
      <c r="AJ223" s="3">
        <v>45752</v>
      </c>
      <c r="AK223" s="3">
        <v>0</v>
      </c>
      <c r="AL223" s="3">
        <v>45743</v>
      </c>
      <c r="AM223" s="3">
        <v>45750</v>
      </c>
      <c r="AN223" s="3">
        <v>45751</v>
      </c>
      <c r="AO223" s="3">
        <v>45751</v>
      </c>
      <c r="AP223" s="3">
        <v>45747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800.9466666666666</v>
      </c>
    </row>
    <row r="224" spans="1:56" ht="28.5" customHeight="1" x14ac:dyDescent="0.45">
      <c r="A224" s="3">
        <v>45721</v>
      </c>
      <c r="B224" s="14" t="s">
        <v>521</v>
      </c>
      <c r="C224" s="9" t="s">
        <v>152</v>
      </c>
      <c r="D224" s="13" t="s">
        <v>289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112</v>
      </c>
      <c r="T224" s="12">
        <v>45752</v>
      </c>
      <c r="U224" s="11">
        <v>20000</v>
      </c>
      <c r="V224" s="10">
        <v>0</v>
      </c>
      <c r="W224" s="10">
        <v>20000</v>
      </c>
      <c r="X224" s="10">
        <v>0</v>
      </c>
      <c r="Y224" s="10">
        <v>21000</v>
      </c>
      <c r="Z224" s="9" t="s">
        <v>82</v>
      </c>
      <c r="AA224" s="8">
        <v>20955</v>
      </c>
      <c r="AB224" s="8">
        <v>0</v>
      </c>
      <c r="AC224" s="8">
        <v>20955</v>
      </c>
      <c r="AD224" s="8">
        <v>0</v>
      </c>
      <c r="AE224" s="8">
        <v>0</v>
      </c>
      <c r="AF224" s="8">
        <v>0</v>
      </c>
      <c r="AG224" s="1" t="s">
        <v>123</v>
      </c>
      <c r="AH224" s="1" t="s">
        <v>74</v>
      </c>
      <c r="AI224" s="1">
        <v>2</v>
      </c>
      <c r="AJ224" s="3">
        <v>45752</v>
      </c>
      <c r="AK224" s="3">
        <v>0</v>
      </c>
      <c r="AL224" s="3">
        <v>45743</v>
      </c>
      <c r="AM224" s="3">
        <v>45750</v>
      </c>
      <c r="AN224" s="3">
        <v>45751</v>
      </c>
      <c r="AO224" s="3">
        <v>45751</v>
      </c>
      <c r="AP224" s="3">
        <v>45747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1601.8933333333332</v>
      </c>
    </row>
    <row r="225" spans="1:56" ht="28.5" customHeight="1" x14ac:dyDescent="0.45">
      <c r="A225" s="3">
        <v>45722</v>
      </c>
      <c r="B225" s="14" t="s">
        <v>533</v>
      </c>
      <c r="C225" s="9" t="s">
        <v>86</v>
      </c>
      <c r="D225" s="13" t="s">
        <v>512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232</v>
      </c>
      <c r="T225" s="12">
        <v>45754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82</v>
      </c>
      <c r="AA225" s="8">
        <v>21513.800000000003</v>
      </c>
      <c r="AB225" s="8">
        <v>0</v>
      </c>
      <c r="AC225" s="8">
        <v>21513.800000000003</v>
      </c>
      <c r="AD225" s="8">
        <v>0</v>
      </c>
      <c r="AE225" s="8">
        <v>0</v>
      </c>
      <c r="AF225" s="8" t="s">
        <v>436</v>
      </c>
      <c r="AG225" s="1" t="s">
        <v>123</v>
      </c>
      <c r="AH225" s="1" t="s">
        <v>74</v>
      </c>
      <c r="AI225" s="1">
        <v>2</v>
      </c>
      <c r="AJ225" s="3">
        <v>45754</v>
      </c>
      <c r="AK225" s="3">
        <v>0</v>
      </c>
      <c r="AL225" s="3">
        <v>45745</v>
      </c>
      <c r="AM225" s="3">
        <v>45752</v>
      </c>
      <c r="AN225" s="3">
        <v>45753</v>
      </c>
      <c r="AO225" s="3">
        <v>45753</v>
      </c>
      <c r="AP225" s="3">
        <v>45749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1644.610488888889</v>
      </c>
    </row>
    <row r="226" spans="1:56" ht="28.5" customHeight="1" x14ac:dyDescent="0.45">
      <c r="A226" s="3">
        <v>45724</v>
      </c>
      <c r="B226" s="14" t="s">
        <v>595</v>
      </c>
      <c r="C226" s="9" t="s">
        <v>86</v>
      </c>
      <c r="D226" s="13" t="s">
        <v>328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329</v>
      </c>
      <c r="T226" s="12">
        <v>45755</v>
      </c>
      <c r="U226" s="11">
        <v>20000</v>
      </c>
      <c r="V226" s="10">
        <v>0</v>
      </c>
      <c r="W226" s="10">
        <v>20000</v>
      </c>
      <c r="X226" s="10">
        <v>0</v>
      </c>
      <c r="Y226" s="10">
        <v>21000</v>
      </c>
      <c r="Z226" s="9" t="s">
        <v>82</v>
      </c>
      <c r="AA226" s="8">
        <v>21513.800000000003</v>
      </c>
      <c r="AB226" s="8">
        <v>0</v>
      </c>
      <c r="AC226" s="8">
        <v>21513.800000000003</v>
      </c>
      <c r="AD226" s="8">
        <v>0</v>
      </c>
      <c r="AE226" s="8">
        <v>0</v>
      </c>
      <c r="AF226" s="8" t="s">
        <v>298</v>
      </c>
      <c r="AG226" s="1" t="s">
        <v>123</v>
      </c>
      <c r="AH226" s="1" t="s">
        <v>74</v>
      </c>
      <c r="AI226" s="1">
        <v>2</v>
      </c>
      <c r="AJ226" s="3">
        <v>45755</v>
      </c>
      <c r="AK226" s="3">
        <v>0</v>
      </c>
      <c r="AL226" s="3">
        <v>45746</v>
      </c>
      <c r="AM226" s="3">
        <v>45753</v>
      </c>
      <c r="AN226" s="3">
        <v>45754</v>
      </c>
      <c r="AO226" s="3">
        <v>45754</v>
      </c>
      <c r="AP226" s="3">
        <v>45750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1644.610488888889</v>
      </c>
    </row>
    <row r="227" spans="1:56" ht="28.5" customHeight="1" x14ac:dyDescent="0.45">
      <c r="A227" s="3">
        <v>45724</v>
      </c>
      <c r="B227" s="14" t="s">
        <v>595</v>
      </c>
      <c r="C227" s="9" t="s">
        <v>86</v>
      </c>
      <c r="D227" s="13" t="s">
        <v>406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329</v>
      </c>
      <c r="T227" s="12">
        <v>45756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10756.900000000001</v>
      </c>
      <c r="AB227" s="8">
        <v>0</v>
      </c>
      <c r="AC227" s="8">
        <v>10756.900000000001</v>
      </c>
      <c r="AD227" s="8">
        <v>0</v>
      </c>
      <c r="AE227" s="8">
        <v>0</v>
      </c>
      <c r="AF227" s="8" t="s">
        <v>298</v>
      </c>
      <c r="AG227" s="1" t="s">
        <v>123</v>
      </c>
      <c r="AH227" s="1" t="s">
        <v>74</v>
      </c>
      <c r="AI227" s="1">
        <v>2</v>
      </c>
      <c r="AJ227" s="3">
        <v>45756</v>
      </c>
      <c r="AK227" s="3">
        <v>0</v>
      </c>
      <c r="AL227" s="3">
        <v>45747</v>
      </c>
      <c r="AM227" s="3">
        <v>45754</v>
      </c>
      <c r="AN227" s="3">
        <v>45755</v>
      </c>
      <c r="AO227" s="3">
        <v>45755</v>
      </c>
      <c r="AP227" s="3">
        <v>45751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822.3052444444445</v>
      </c>
    </row>
    <row r="228" spans="1:56" ht="28.5" customHeight="1" x14ac:dyDescent="0.45">
      <c r="A228" s="3">
        <v>45724</v>
      </c>
      <c r="B228" s="14" t="s">
        <v>596</v>
      </c>
      <c r="C228" s="9" t="s">
        <v>86</v>
      </c>
      <c r="D228" s="13" t="s">
        <v>527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232</v>
      </c>
      <c r="T228" s="12">
        <v>45757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82</v>
      </c>
      <c r="AA228" s="8">
        <v>32270.700000000004</v>
      </c>
      <c r="AB228" s="8">
        <v>0</v>
      </c>
      <c r="AC228" s="8">
        <v>32270.700000000004</v>
      </c>
      <c r="AD228" s="8">
        <v>0</v>
      </c>
      <c r="AE228" s="8">
        <v>0</v>
      </c>
      <c r="AF228" s="8" t="s">
        <v>436</v>
      </c>
      <c r="AG228" s="1" t="s">
        <v>123</v>
      </c>
      <c r="AH228" s="1" t="s">
        <v>74</v>
      </c>
      <c r="AI228" s="1">
        <v>2</v>
      </c>
      <c r="AJ228" s="3">
        <v>45757</v>
      </c>
      <c r="AK228" s="3">
        <v>0</v>
      </c>
      <c r="AL228" s="3">
        <v>45748</v>
      </c>
      <c r="AM228" s="3">
        <v>45755</v>
      </c>
      <c r="AN228" s="3">
        <v>45756</v>
      </c>
      <c r="AO228" s="3">
        <v>45756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2466.9157333333337</v>
      </c>
    </row>
    <row r="229" spans="1:56" ht="28.5" customHeight="1" x14ac:dyDescent="0.45">
      <c r="A229" s="3">
        <v>45722</v>
      </c>
      <c r="B229" s="14" t="s">
        <v>534</v>
      </c>
      <c r="C229" s="9" t="s">
        <v>86</v>
      </c>
      <c r="D229" s="13" t="s">
        <v>321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232</v>
      </c>
      <c r="T229" s="12">
        <v>45757</v>
      </c>
      <c r="U229" s="11">
        <v>30000</v>
      </c>
      <c r="V229" s="10">
        <v>0</v>
      </c>
      <c r="W229" s="10">
        <v>30000</v>
      </c>
      <c r="X229" s="10">
        <v>0</v>
      </c>
      <c r="Y229" s="10">
        <v>31500</v>
      </c>
      <c r="Z229" s="9" t="s">
        <v>82</v>
      </c>
      <c r="AA229" s="8">
        <v>32270.700000000004</v>
      </c>
      <c r="AB229" s="8">
        <v>0</v>
      </c>
      <c r="AC229" s="8">
        <v>32270.700000000004</v>
      </c>
      <c r="AD229" s="8">
        <v>0</v>
      </c>
      <c r="AE229" s="8">
        <v>0</v>
      </c>
      <c r="AF229" s="8" t="s">
        <v>436</v>
      </c>
      <c r="AG229" s="1" t="s">
        <v>123</v>
      </c>
      <c r="AH229" s="1" t="s">
        <v>74</v>
      </c>
      <c r="AI229" s="1">
        <v>2</v>
      </c>
      <c r="AJ229" s="3">
        <v>45757</v>
      </c>
      <c r="AK229" s="3">
        <v>0</v>
      </c>
      <c r="AL229" s="3">
        <v>45748</v>
      </c>
      <c r="AM229" s="3">
        <v>45755</v>
      </c>
      <c r="AN229" s="3">
        <v>45756</v>
      </c>
      <c r="AO229" s="3">
        <v>45756</v>
      </c>
      <c r="AP229" s="3">
        <v>45752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2466.9157333333337</v>
      </c>
    </row>
    <row r="230" spans="1:56" ht="28.5" customHeight="1" x14ac:dyDescent="0.45">
      <c r="A230" s="3">
        <v>45723</v>
      </c>
      <c r="B230" s="14" t="s">
        <v>553</v>
      </c>
      <c r="C230" s="9" t="s">
        <v>86</v>
      </c>
      <c r="D230" s="13" t="s">
        <v>435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232</v>
      </c>
      <c r="T230" s="12">
        <v>45757</v>
      </c>
      <c r="U230" s="11">
        <v>40000</v>
      </c>
      <c r="V230" s="10">
        <v>0</v>
      </c>
      <c r="W230" s="10">
        <v>40000</v>
      </c>
      <c r="X230" s="10">
        <v>0</v>
      </c>
      <c r="Y230" s="10">
        <v>42000</v>
      </c>
      <c r="Z230" s="9" t="s">
        <v>82</v>
      </c>
      <c r="AA230" s="8">
        <v>43027.600000000006</v>
      </c>
      <c r="AB230" s="8">
        <v>0</v>
      </c>
      <c r="AC230" s="8">
        <v>43027.600000000006</v>
      </c>
      <c r="AD230" s="8">
        <v>0</v>
      </c>
      <c r="AE230" s="8">
        <v>0</v>
      </c>
      <c r="AF230" s="8" t="s">
        <v>436</v>
      </c>
      <c r="AG230" s="1" t="s">
        <v>123</v>
      </c>
      <c r="AH230" s="1" t="s">
        <v>74</v>
      </c>
      <c r="AI230" s="1">
        <v>2</v>
      </c>
      <c r="AJ230" s="3">
        <v>45757</v>
      </c>
      <c r="AK230" s="3">
        <v>0</v>
      </c>
      <c r="AL230" s="3">
        <v>45748</v>
      </c>
      <c r="AM230" s="3">
        <v>45755</v>
      </c>
      <c r="AN230" s="3">
        <v>45756</v>
      </c>
      <c r="AO230" s="3">
        <v>45756</v>
      </c>
      <c r="AP230" s="3">
        <v>45752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3289.220977777778</v>
      </c>
    </row>
    <row r="231" spans="1:56" ht="28.5" customHeight="1" x14ac:dyDescent="0.45">
      <c r="A231" s="3">
        <v>45724</v>
      </c>
      <c r="B231" s="14" t="s">
        <v>597</v>
      </c>
      <c r="C231" s="9" t="s">
        <v>86</v>
      </c>
      <c r="D231" s="13" t="s">
        <v>328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329</v>
      </c>
      <c r="T231" s="12">
        <v>45765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82</v>
      </c>
      <c r="AA231" s="8">
        <v>21513.800000000003</v>
      </c>
      <c r="AB231" s="8">
        <v>0</v>
      </c>
      <c r="AC231" s="8">
        <v>21513.800000000003</v>
      </c>
      <c r="AD231" s="8">
        <v>0</v>
      </c>
      <c r="AE231" s="8">
        <v>0</v>
      </c>
      <c r="AF231" s="8" t="s">
        <v>298</v>
      </c>
      <c r="AG231" s="1" t="s">
        <v>123</v>
      </c>
      <c r="AH231" s="1" t="s">
        <v>74</v>
      </c>
      <c r="AI231" s="1">
        <v>2</v>
      </c>
      <c r="AJ231" s="3">
        <v>45765</v>
      </c>
      <c r="AK231" s="3">
        <v>0</v>
      </c>
      <c r="AL231" s="3">
        <v>45756</v>
      </c>
      <c r="AM231" s="3">
        <v>45763</v>
      </c>
      <c r="AN231" s="3">
        <v>45764</v>
      </c>
      <c r="AO231" s="3">
        <v>45764</v>
      </c>
      <c r="AP231" s="3">
        <v>45760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1644.610488888889</v>
      </c>
    </row>
    <row r="232" spans="1:56" ht="28.5" customHeight="1" x14ac:dyDescent="0.45">
      <c r="A232" s="3">
        <v>45728</v>
      </c>
      <c r="B232" s="14" t="s">
        <v>598</v>
      </c>
      <c r="C232" s="9" t="s">
        <v>86</v>
      </c>
      <c r="D232" s="13" t="s">
        <v>599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232</v>
      </c>
      <c r="T232" s="12">
        <v>45770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82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 t="s">
        <v>243</v>
      </c>
      <c r="AG232" s="1" t="s">
        <v>123</v>
      </c>
      <c r="AH232" s="1" t="s">
        <v>74</v>
      </c>
      <c r="AI232" s="1">
        <v>2</v>
      </c>
      <c r="AJ232" s="3">
        <v>45770</v>
      </c>
      <c r="AK232" s="3">
        <v>0</v>
      </c>
      <c r="AL232" s="3">
        <v>45761</v>
      </c>
      <c r="AM232" s="3">
        <v>45768</v>
      </c>
      <c r="AN232" s="3">
        <v>45769</v>
      </c>
      <c r="AO232" s="3">
        <v>45769</v>
      </c>
      <c r="AP232" s="3">
        <v>45765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822.3052444444445</v>
      </c>
    </row>
    <row r="233" spans="1:56" ht="28.5" customHeight="1" x14ac:dyDescent="0.45">
      <c r="A233" s="3">
        <v>45728</v>
      </c>
      <c r="B233" s="14" t="s">
        <v>600</v>
      </c>
      <c r="C233" s="9" t="s">
        <v>86</v>
      </c>
      <c r="D233" s="13" t="s">
        <v>601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232</v>
      </c>
      <c r="T233" s="12">
        <v>45793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82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 t="s">
        <v>243</v>
      </c>
      <c r="AG233" s="1" t="s">
        <v>123</v>
      </c>
      <c r="AH233" s="1" t="s">
        <v>74</v>
      </c>
      <c r="AI233" s="1">
        <v>2</v>
      </c>
      <c r="AJ233" s="3">
        <v>45793</v>
      </c>
      <c r="AK233" s="3">
        <v>0</v>
      </c>
      <c r="AL233" s="3">
        <v>45784</v>
      </c>
      <c r="AM233" s="3">
        <v>45791</v>
      </c>
      <c r="AN233" s="3">
        <v>45792</v>
      </c>
      <c r="AO233" s="3">
        <v>45792</v>
      </c>
      <c r="AP233" s="3">
        <v>45788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411.15262222222225</v>
      </c>
    </row>
    <row r="234" spans="1:56" ht="28.5" customHeight="1" x14ac:dyDescent="0.45">
      <c r="A234" s="3">
        <v>45728</v>
      </c>
      <c r="B234" s="14" t="s">
        <v>600</v>
      </c>
      <c r="C234" s="9" t="s">
        <v>86</v>
      </c>
      <c r="D234" s="13" t="s">
        <v>250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232</v>
      </c>
      <c r="T234" s="12">
        <v>45793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82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 t="s">
        <v>243</v>
      </c>
      <c r="AG234" s="1" t="s">
        <v>61</v>
      </c>
      <c r="AH234" s="1" t="s">
        <v>74</v>
      </c>
      <c r="AI234" s="1">
        <v>2</v>
      </c>
      <c r="AJ234" s="3">
        <v>45793</v>
      </c>
      <c r="AK234" s="3">
        <v>0</v>
      </c>
      <c r="AL234" s="3">
        <v>45784</v>
      </c>
      <c r="AM234" s="3">
        <v>45791</v>
      </c>
      <c r="AN234" s="3">
        <v>45792</v>
      </c>
      <c r="AO234" s="3">
        <v>45792</v>
      </c>
      <c r="AP234" s="3">
        <v>45788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411.15262222222225</v>
      </c>
    </row>
    <row r="235" spans="1:56" ht="28.5" customHeight="1" x14ac:dyDescent="0.45">
      <c r="A235" s="3">
        <v>45724</v>
      </c>
      <c r="B235" s="14" t="s">
        <v>602</v>
      </c>
      <c r="C235" s="9" t="s">
        <v>86</v>
      </c>
      <c r="D235" s="13" t="s">
        <v>328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329</v>
      </c>
      <c r="T235" s="12">
        <v>45771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82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 t="s">
        <v>298</v>
      </c>
      <c r="AG235" s="1" t="s">
        <v>61</v>
      </c>
      <c r="AH235" s="1" t="s">
        <v>74</v>
      </c>
      <c r="AI235" s="1">
        <v>2</v>
      </c>
      <c r="AJ235" s="3">
        <v>45771</v>
      </c>
      <c r="AK235" s="3">
        <v>0</v>
      </c>
      <c r="AL235" s="3">
        <v>45762</v>
      </c>
      <c r="AM235" s="3">
        <v>45769</v>
      </c>
      <c r="AN235" s="3">
        <v>45770</v>
      </c>
      <c r="AO235" s="3">
        <v>45770</v>
      </c>
      <c r="AP235" s="3">
        <v>45766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822.3052444444445</v>
      </c>
    </row>
    <row r="236" spans="1:56" ht="28.5" customHeight="1" x14ac:dyDescent="0.45">
      <c r="A236" s="3">
        <v>45724</v>
      </c>
      <c r="B236" s="14" t="s">
        <v>602</v>
      </c>
      <c r="C236" s="9" t="s">
        <v>86</v>
      </c>
      <c r="D236" s="13" t="s">
        <v>527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329</v>
      </c>
      <c r="T236" s="12">
        <v>45771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82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0</v>
      </c>
      <c r="AF236" s="8" t="s">
        <v>298</v>
      </c>
      <c r="AG236" s="1" t="s">
        <v>122</v>
      </c>
      <c r="AH236" s="1" t="s">
        <v>74</v>
      </c>
      <c r="AI236" s="1">
        <v>2</v>
      </c>
      <c r="AJ236" s="3">
        <v>45771</v>
      </c>
      <c r="AK236" s="3">
        <v>0</v>
      </c>
      <c r="AL236" s="3">
        <v>45762</v>
      </c>
      <c r="AM236" s="3">
        <v>45769</v>
      </c>
      <c r="AN236" s="3">
        <v>45770</v>
      </c>
      <c r="AO236" s="3">
        <v>45770</v>
      </c>
      <c r="AP236" s="3">
        <v>45766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822.3052444444445</v>
      </c>
    </row>
    <row r="237" spans="1:56" ht="28.5" customHeight="1" x14ac:dyDescent="0.45">
      <c r="A237" s="3" t="s">
        <v>146</v>
      </c>
      <c r="B237" s="14" t="s">
        <v>146</v>
      </c>
      <c r="C237" s="9" t="s">
        <v>86</v>
      </c>
      <c r="D237" s="13" t="s">
        <v>61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232</v>
      </c>
      <c r="T237" s="12">
        <v>45777</v>
      </c>
      <c r="U237" s="11">
        <v>100000</v>
      </c>
      <c r="V237" s="10">
        <v>0</v>
      </c>
      <c r="W237" s="10">
        <v>100000</v>
      </c>
      <c r="X237" s="10">
        <v>0</v>
      </c>
      <c r="Y237" s="10">
        <v>105000</v>
      </c>
      <c r="Z237" s="9" t="s">
        <v>82</v>
      </c>
      <c r="AA237" s="8">
        <v>107569.00000000001</v>
      </c>
      <c r="AB237" s="8">
        <v>0</v>
      </c>
      <c r="AC237" s="8">
        <v>107569.00000000001</v>
      </c>
      <c r="AD237" s="8">
        <v>0</v>
      </c>
      <c r="AE237" s="8">
        <v>0</v>
      </c>
      <c r="AF237" s="8">
        <v>0</v>
      </c>
      <c r="AG237" s="1" t="s">
        <v>122</v>
      </c>
      <c r="AH237" s="1" t="s">
        <v>74</v>
      </c>
      <c r="AI237" s="1">
        <v>2</v>
      </c>
      <c r="AJ237" s="3">
        <v>45777</v>
      </c>
      <c r="AK237" s="3">
        <v>0</v>
      </c>
      <c r="AL237" s="3">
        <v>45768</v>
      </c>
      <c r="AM237" s="3">
        <v>45775</v>
      </c>
      <c r="AN237" s="3">
        <v>45776</v>
      </c>
      <c r="AO237" s="3">
        <v>45776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8223.0524444444454</v>
      </c>
    </row>
    <row r="238" spans="1:56" ht="28.5" customHeight="1" x14ac:dyDescent="0.45">
      <c r="A238" s="3" t="s">
        <v>146</v>
      </c>
      <c r="B238" s="14" t="s">
        <v>146</v>
      </c>
      <c r="C238" s="9" t="s">
        <v>152</v>
      </c>
      <c r="D238" s="13" t="s">
        <v>61</v>
      </c>
      <c r="E238" s="9">
        <v>20</v>
      </c>
      <c r="F238" s="9">
        <v>36</v>
      </c>
      <c r="G238" s="9" t="s">
        <v>60</v>
      </c>
      <c r="H238" s="9">
        <v>0</v>
      </c>
      <c r="I238" s="9">
        <v>78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112</v>
      </c>
      <c r="T238" s="12">
        <v>45777</v>
      </c>
      <c r="U238" s="11">
        <v>160000</v>
      </c>
      <c r="V238" s="10">
        <v>0</v>
      </c>
      <c r="W238" s="10">
        <v>160000</v>
      </c>
      <c r="X238" s="10">
        <v>0</v>
      </c>
      <c r="Y238" s="10">
        <v>168000</v>
      </c>
      <c r="Z238" s="9" t="s">
        <v>82</v>
      </c>
      <c r="AA238" s="8">
        <v>167640</v>
      </c>
      <c r="AB238" s="8">
        <v>0</v>
      </c>
      <c r="AC238" s="8">
        <v>167640</v>
      </c>
      <c r="AD238" s="8">
        <v>0</v>
      </c>
      <c r="AE238" s="8">
        <v>0</v>
      </c>
      <c r="AF238" s="8">
        <v>0</v>
      </c>
      <c r="AG238" s="1" t="s">
        <v>122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12815.146666666666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20</v>
      </c>
      <c r="F239" s="9">
        <v>37</v>
      </c>
      <c r="G239" s="9">
        <v>0</v>
      </c>
      <c r="H239" s="9">
        <v>0</v>
      </c>
      <c r="I239" s="9">
        <v>80</v>
      </c>
      <c r="J239" s="9" t="s">
        <v>57</v>
      </c>
      <c r="K239" s="9">
        <v>3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82</v>
      </c>
      <c r="AA239" s="8">
        <v>1192968.1150750001</v>
      </c>
      <c r="AB239" s="8">
        <v>12592.173825000002</v>
      </c>
      <c r="AC239" s="8">
        <v>1180375.9412500001</v>
      </c>
      <c r="AD239" s="8">
        <v>0</v>
      </c>
      <c r="AE239" s="8">
        <v>0</v>
      </c>
      <c r="AF239" s="8" t="s">
        <v>58</v>
      </c>
      <c r="AG239" s="1" t="s">
        <v>122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0</v>
      </c>
    </row>
    <row r="240" spans="1:56" ht="28.5" customHeight="1" x14ac:dyDescent="0.45">
      <c r="A240" s="3" t="s">
        <v>146</v>
      </c>
      <c r="B240" s="14" t="s">
        <v>146</v>
      </c>
      <c r="C240" s="9" t="s">
        <v>273</v>
      </c>
      <c r="D240" s="13" t="s">
        <v>275</v>
      </c>
      <c r="E240" s="9">
        <v>21</v>
      </c>
      <c r="F240" s="9">
        <v>34</v>
      </c>
      <c r="G240" s="9" t="s">
        <v>60</v>
      </c>
      <c r="H240" s="9">
        <v>0</v>
      </c>
      <c r="I240" s="9">
        <v>60</v>
      </c>
      <c r="J240" s="9" t="s">
        <v>57</v>
      </c>
      <c r="K240" s="9">
        <v>5</v>
      </c>
      <c r="L240" s="9" t="s">
        <v>93</v>
      </c>
      <c r="M240" s="10">
        <v>22</v>
      </c>
      <c r="N240" s="9">
        <v>36</v>
      </c>
      <c r="O240" s="9">
        <v>40</v>
      </c>
      <c r="P240" s="10">
        <v>195.39367372799995</v>
      </c>
      <c r="Q240" s="10">
        <v>0</v>
      </c>
      <c r="R240" s="10">
        <v>195.39367372799995</v>
      </c>
      <c r="S240" s="9" t="s">
        <v>67</v>
      </c>
      <c r="T240" s="12">
        <v>45746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140</v>
      </c>
      <c r="AA240" s="8">
        <v>9918.7000000000007</v>
      </c>
      <c r="AB240" s="8">
        <v>9918.7000000000007</v>
      </c>
      <c r="AC240" s="8">
        <v>0</v>
      </c>
      <c r="AD240" s="8">
        <v>0</v>
      </c>
      <c r="AE240" s="8">
        <v>0</v>
      </c>
      <c r="AF240" s="8">
        <v>0</v>
      </c>
      <c r="AG240" s="1" t="s">
        <v>125</v>
      </c>
      <c r="AH240" s="1" t="s">
        <v>72</v>
      </c>
      <c r="AI240" s="1">
        <v>3</v>
      </c>
      <c r="AJ240" s="3">
        <v>45746</v>
      </c>
      <c r="AK240" s="3">
        <v>0</v>
      </c>
      <c r="AL240" s="3">
        <v>45736</v>
      </c>
      <c r="AM240" s="3">
        <v>45743</v>
      </c>
      <c r="AN240" s="3">
        <v>45744</v>
      </c>
      <c r="AO240" s="3">
        <v>45744</v>
      </c>
      <c r="AP240" s="3">
        <v>45741</v>
      </c>
      <c r="AQ240" s="3">
        <v>45745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195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>
        <v>22</v>
      </c>
      <c r="N241" s="9">
        <v>41</v>
      </c>
      <c r="O241" s="9">
        <v>40</v>
      </c>
      <c r="P241" s="10">
        <v>111.26584198399999</v>
      </c>
      <c r="Q241" s="10">
        <v>0</v>
      </c>
      <c r="R241" s="10">
        <v>111.26584198399999</v>
      </c>
      <c r="S241" s="9" t="s">
        <v>71</v>
      </c>
      <c r="T241" s="12">
        <v>45746</v>
      </c>
      <c r="U241" s="11">
        <v>5000</v>
      </c>
      <c r="V241" s="10">
        <v>0</v>
      </c>
      <c r="W241" s="10">
        <v>5000</v>
      </c>
      <c r="X241" s="10">
        <v>0</v>
      </c>
      <c r="Y241" s="10">
        <v>0</v>
      </c>
      <c r="Z241" s="9" t="s">
        <v>140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0</v>
      </c>
      <c r="AF241" s="8">
        <v>0</v>
      </c>
      <c r="AG241" s="1" t="s">
        <v>125</v>
      </c>
      <c r="AH241" s="1" t="s">
        <v>77</v>
      </c>
      <c r="AI241" s="1">
        <v>3</v>
      </c>
      <c r="AJ241" s="3">
        <v>45746</v>
      </c>
      <c r="AK241" s="3">
        <v>0</v>
      </c>
      <c r="AL241" s="3">
        <v>0</v>
      </c>
      <c r="AM241" s="3">
        <v>0</v>
      </c>
      <c r="AN241" s="3">
        <v>0</v>
      </c>
      <c r="AO241" s="3">
        <v>45743</v>
      </c>
      <c r="AP241" s="3">
        <v>45741</v>
      </c>
      <c r="AQ241" s="3">
        <v>45744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195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45746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140</v>
      </c>
      <c r="AA242" s="8">
        <v>5518.15</v>
      </c>
      <c r="AB242" s="8">
        <v>5518.15</v>
      </c>
      <c r="AC242" s="8">
        <v>0</v>
      </c>
      <c r="AD242" s="8">
        <v>0</v>
      </c>
      <c r="AE242" s="8">
        <v>0</v>
      </c>
      <c r="AF242" s="8">
        <v>0</v>
      </c>
      <c r="AG242" s="1" t="s">
        <v>122</v>
      </c>
      <c r="AH242" s="1" t="s">
        <v>77</v>
      </c>
      <c r="AI242" s="1">
        <v>2</v>
      </c>
      <c r="AJ242" s="3">
        <v>45746</v>
      </c>
      <c r="AK242" s="3">
        <v>0</v>
      </c>
      <c r="AL242" s="3">
        <v>0</v>
      </c>
      <c r="AM242" s="3">
        <v>0</v>
      </c>
      <c r="AN242" s="3">
        <v>0</v>
      </c>
      <c r="AO242" s="3">
        <v>45744</v>
      </c>
      <c r="AP242" s="3">
        <v>45741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 t="s">
        <v>559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8.5" customHeight="1" x14ac:dyDescent="0.45">
      <c r="A243" s="3" t="s">
        <v>146</v>
      </c>
      <c r="B243" s="14" t="s">
        <v>146</v>
      </c>
      <c r="C243" s="9" t="s">
        <v>195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>
        <v>22</v>
      </c>
      <c r="N243" s="9">
        <v>41</v>
      </c>
      <c r="O243" s="9">
        <v>40</v>
      </c>
      <c r="P243" s="10">
        <v>445.06336793599996</v>
      </c>
      <c r="Q243" s="10">
        <v>0</v>
      </c>
      <c r="R243" s="10">
        <v>445.06336793599996</v>
      </c>
      <c r="S243" s="9" t="s">
        <v>71</v>
      </c>
      <c r="T243" s="12">
        <v>45777</v>
      </c>
      <c r="U243" s="11">
        <v>20000</v>
      </c>
      <c r="V243" s="10">
        <v>0</v>
      </c>
      <c r="W243" s="10">
        <v>20000</v>
      </c>
      <c r="X243" s="10">
        <v>0</v>
      </c>
      <c r="Y243" s="10">
        <v>0</v>
      </c>
      <c r="Z243" s="9" t="s">
        <v>140</v>
      </c>
      <c r="AA243" s="8">
        <v>22072.6</v>
      </c>
      <c r="AB243" s="8">
        <v>0</v>
      </c>
      <c r="AC243" s="8">
        <v>22072.6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77</v>
      </c>
      <c r="AI243" s="1">
        <v>3</v>
      </c>
      <c r="AJ243" s="3">
        <v>45777</v>
      </c>
      <c r="AK243" s="3">
        <v>0</v>
      </c>
      <c r="AL243" s="3">
        <v>0</v>
      </c>
      <c r="AM243" s="3">
        <v>0</v>
      </c>
      <c r="AN243" s="3">
        <v>0</v>
      </c>
      <c r="AO243" s="3">
        <v>45774</v>
      </c>
      <c r="AP243" s="3">
        <v>45772</v>
      </c>
      <c r="AQ243" s="3">
        <v>45775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105</v>
      </c>
      <c r="BD243" s="56">
        <v>1506.4549499999996</v>
      </c>
    </row>
    <row r="244" spans="1:56" ht="28.5" customHeight="1" x14ac:dyDescent="0.45">
      <c r="A244" s="3" t="s">
        <v>146</v>
      </c>
      <c r="B244" s="14" t="s">
        <v>146</v>
      </c>
      <c r="C244" s="9" t="s">
        <v>195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69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45777</v>
      </c>
      <c r="U244" s="11">
        <v>5000</v>
      </c>
      <c r="V244" s="10">
        <v>0</v>
      </c>
      <c r="W244" s="10">
        <v>5000</v>
      </c>
      <c r="X244" s="10">
        <v>0</v>
      </c>
      <c r="Y244" s="10">
        <v>0</v>
      </c>
      <c r="Z244" s="9" t="s">
        <v>140</v>
      </c>
      <c r="AA244" s="8">
        <v>5518.15</v>
      </c>
      <c r="AB244" s="8">
        <v>0</v>
      </c>
      <c r="AC244" s="8">
        <v>5518.15</v>
      </c>
      <c r="AD244" s="8">
        <v>0</v>
      </c>
      <c r="AE244" s="8">
        <v>0</v>
      </c>
      <c r="AF244" s="8">
        <v>0</v>
      </c>
      <c r="AG244" s="1" t="s">
        <v>122</v>
      </c>
      <c r="AH244" s="1" t="s">
        <v>77</v>
      </c>
      <c r="AI244" s="1">
        <v>2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45775</v>
      </c>
      <c r="AP244" s="3">
        <v>45772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105</v>
      </c>
      <c r="BD244" s="56">
        <v>376.6137374999999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21</v>
      </c>
      <c r="F245" s="9">
        <v>37</v>
      </c>
      <c r="G245" s="9" t="s">
        <v>60</v>
      </c>
      <c r="H245" s="9">
        <v>0</v>
      </c>
      <c r="I245" s="9">
        <v>67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140</v>
      </c>
      <c r="AA245" s="8">
        <v>48545.75</v>
      </c>
      <c r="AB245" s="8">
        <v>20955</v>
      </c>
      <c r="AC245" s="8">
        <v>27590.75</v>
      </c>
      <c r="AD245" s="8">
        <v>0</v>
      </c>
      <c r="AE245" s="8">
        <v>0</v>
      </c>
      <c r="AF245" s="8" t="s">
        <v>58</v>
      </c>
      <c r="AG245" s="1" t="s">
        <v>122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105</v>
      </c>
      <c r="BD245" s="56">
        <v>0</v>
      </c>
    </row>
    <row r="246" spans="1:56" ht="28.5" customHeight="1" x14ac:dyDescent="0.45">
      <c r="A246" s="3">
        <v>45719</v>
      </c>
      <c r="B246" s="14" t="s">
        <v>492</v>
      </c>
      <c r="C246" s="9" t="s">
        <v>115</v>
      </c>
      <c r="D246" s="13" t="s">
        <v>481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114</v>
      </c>
      <c r="T246" s="12">
        <v>45734</v>
      </c>
      <c r="U246" s="11">
        <v>5000</v>
      </c>
      <c r="V246" s="10">
        <v>4750</v>
      </c>
      <c r="W246" s="10">
        <v>250</v>
      </c>
      <c r="X246" s="10">
        <v>5860</v>
      </c>
      <c r="Y246" s="10">
        <v>0</v>
      </c>
      <c r="Z246" s="9" t="s">
        <v>128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>
        <v>45734</v>
      </c>
      <c r="AK246" s="3">
        <v>45730</v>
      </c>
      <c r="AL246" s="3">
        <v>45724</v>
      </c>
      <c r="AM246" s="3">
        <v>45731</v>
      </c>
      <c r="AN246" s="3">
        <v>45732</v>
      </c>
      <c r="AO246" s="3">
        <v>45732</v>
      </c>
      <c r="AP246" s="3">
        <v>45729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>
        <v>45719</v>
      </c>
      <c r="B247" s="14" t="s">
        <v>492</v>
      </c>
      <c r="C247" s="9" t="s">
        <v>115</v>
      </c>
      <c r="D247" s="13" t="s">
        <v>261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114</v>
      </c>
      <c r="T247" s="12">
        <v>45734</v>
      </c>
      <c r="U247" s="11">
        <v>5000</v>
      </c>
      <c r="V247" s="10">
        <v>0</v>
      </c>
      <c r="W247" s="10">
        <v>5000</v>
      </c>
      <c r="X247" s="10">
        <v>5500</v>
      </c>
      <c r="Y247" s="10">
        <v>0</v>
      </c>
      <c r="Z247" s="9" t="s">
        <v>128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>
        <v>45734</v>
      </c>
      <c r="AK247" s="3">
        <v>45730</v>
      </c>
      <c r="AL247" s="3">
        <v>45724</v>
      </c>
      <c r="AM247" s="3">
        <v>45731</v>
      </c>
      <c r="AN247" s="3">
        <v>45732</v>
      </c>
      <c r="AO247" s="3">
        <v>45732</v>
      </c>
      <c r="AP247" s="3">
        <v>45729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>
        <v>45631</v>
      </c>
      <c r="B248" s="14" t="s">
        <v>270</v>
      </c>
      <c r="C248" s="9" t="s">
        <v>113</v>
      </c>
      <c r="D248" s="13" t="s">
        <v>159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114</v>
      </c>
      <c r="T248" s="12">
        <v>45740</v>
      </c>
      <c r="U248" s="11">
        <v>16000</v>
      </c>
      <c r="V248" s="10">
        <v>0</v>
      </c>
      <c r="W248" s="10">
        <v>16000</v>
      </c>
      <c r="X248" s="10">
        <v>0</v>
      </c>
      <c r="Y248" s="10">
        <v>16800</v>
      </c>
      <c r="Z248" s="9" t="s">
        <v>128</v>
      </c>
      <c r="AA248" s="8">
        <v>17211.04</v>
      </c>
      <c r="AB248" s="8">
        <v>17211.04</v>
      </c>
      <c r="AC248" s="8">
        <v>0</v>
      </c>
      <c r="AD248" s="8">
        <v>17211.04</v>
      </c>
      <c r="AE248" s="8">
        <v>0</v>
      </c>
      <c r="AF248" s="8">
        <v>0</v>
      </c>
      <c r="AG248" s="1" t="s">
        <v>123</v>
      </c>
      <c r="AH248" s="1" t="s">
        <v>68</v>
      </c>
      <c r="AI248" s="1">
        <v>4</v>
      </c>
      <c r="AJ248" s="3">
        <v>45740</v>
      </c>
      <c r="AK248" s="3">
        <v>45736</v>
      </c>
      <c r="AL248" s="3">
        <v>45730</v>
      </c>
      <c r="AM248" s="3">
        <v>45737</v>
      </c>
      <c r="AN248" s="3">
        <v>45738</v>
      </c>
      <c r="AO248" s="3">
        <v>45738</v>
      </c>
      <c r="AP248" s="3">
        <v>45735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 t="s">
        <v>331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45628</v>
      </c>
      <c r="B249" s="14" t="s">
        <v>263</v>
      </c>
      <c r="C249" s="9" t="s">
        <v>113</v>
      </c>
      <c r="D249" s="13" t="s">
        <v>159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114</v>
      </c>
      <c r="T249" s="12">
        <v>45740</v>
      </c>
      <c r="U249" s="11">
        <v>16000</v>
      </c>
      <c r="V249" s="10">
        <v>1759</v>
      </c>
      <c r="W249" s="10">
        <v>14241</v>
      </c>
      <c r="X249" s="10">
        <v>0</v>
      </c>
      <c r="Y249" s="10">
        <v>14953.050000000001</v>
      </c>
      <c r="Z249" s="9" t="s">
        <v>128</v>
      </c>
      <c r="AA249" s="8">
        <v>15318.901290000002</v>
      </c>
      <c r="AB249" s="8">
        <v>15318.901290000002</v>
      </c>
      <c r="AC249" s="8">
        <v>0</v>
      </c>
      <c r="AD249" s="8">
        <v>15318.901290000002</v>
      </c>
      <c r="AE249" s="8">
        <v>0</v>
      </c>
      <c r="AF249" s="8">
        <v>0</v>
      </c>
      <c r="AG249" s="1" t="s">
        <v>123</v>
      </c>
      <c r="AH249" s="1" t="s">
        <v>68</v>
      </c>
      <c r="AI249" s="1">
        <v>4</v>
      </c>
      <c r="AJ249" s="3">
        <v>45740</v>
      </c>
      <c r="AK249" s="3">
        <v>45736</v>
      </c>
      <c r="AL249" s="3">
        <v>45730</v>
      </c>
      <c r="AM249" s="3">
        <v>45737</v>
      </c>
      <c r="AN249" s="3">
        <v>45738</v>
      </c>
      <c r="AO249" s="3">
        <v>45738</v>
      </c>
      <c r="AP249" s="3">
        <v>45735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 t="s">
        <v>330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>
        <v>45631</v>
      </c>
      <c r="B250" s="14" t="s">
        <v>271</v>
      </c>
      <c r="C250" s="9" t="s">
        <v>113</v>
      </c>
      <c r="D250" s="13" t="s">
        <v>159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>
        <v>45740</v>
      </c>
      <c r="U250" s="11">
        <v>16000</v>
      </c>
      <c r="V250" s="10">
        <v>0</v>
      </c>
      <c r="W250" s="10">
        <v>16000</v>
      </c>
      <c r="X250" s="10">
        <v>0</v>
      </c>
      <c r="Y250" s="10">
        <v>16800</v>
      </c>
      <c r="Z250" s="9" t="s">
        <v>128</v>
      </c>
      <c r="AA250" s="8">
        <v>17211.04</v>
      </c>
      <c r="AB250" s="8">
        <v>17211.04</v>
      </c>
      <c r="AC250" s="8">
        <v>0</v>
      </c>
      <c r="AD250" s="8">
        <v>17211.04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>
        <v>45740</v>
      </c>
      <c r="AK250" s="3">
        <v>45736</v>
      </c>
      <c r="AL250" s="3">
        <v>45730</v>
      </c>
      <c r="AM250" s="3">
        <v>45737</v>
      </c>
      <c r="AN250" s="3">
        <v>45738</v>
      </c>
      <c r="AO250" s="3">
        <v>45738</v>
      </c>
      <c r="AP250" s="3">
        <v>45735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 t="s">
        <v>332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>
        <v>45727</v>
      </c>
      <c r="B251" s="14" t="s">
        <v>603</v>
      </c>
      <c r="C251" s="9" t="s">
        <v>115</v>
      </c>
      <c r="D251" s="13" t="s">
        <v>555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67</v>
      </c>
      <c r="T251" s="12">
        <v>45741</v>
      </c>
      <c r="U251" s="11">
        <v>20000</v>
      </c>
      <c r="V251" s="10">
        <v>0</v>
      </c>
      <c r="W251" s="10">
        <v>20000</v>
      </c>
      <c r="X251" s="10">
        <v>0</v>
      </c>
      <c r="Y251" s="10">
        <v>21000</v>
      </c>
      <c r="Z251" s="9" t="s">
        <v>128</v>
      </c>
      <c r="AA251" s="8">
        <v>21513.800000000003</v>
      </c>
      <c r="AB251" s="8">
        <v>21513.800000000003</v>
      </c>
      <c r="AC251" s="8">
        <v>0</v>
      </c>
      <c r="AD251" s="8">
        <v>21513.800000000003</v>
      </c>
      <c r="AE251" s="8">
        <v>0</v>
      </c>
      <c r="AF251" s="8">
        <v>0</v>
      </c>
      <c r="AG251" s="1" t="s">
        <v>123</v>
      </c>
      <c r="AH251" s="1" t="s">
        <v>68</v>
      </c>
      <c r="AI251" s="1">
        <v>4</v>
      </c>
      <c r="AJ251" s="3">
        <v>45741</v>
      </c>
      <c r="AK251" s="3">
        <v>45737</v>
      </c>
      <c r="AL251" s="3">
        <v>45731</v>
      </c>
      <c r="AM251" s="3">
        <v>45738</v>
      </c>
      <c r="AN251" s="3">
        <v>45739</v>
      </c>
      <c r="AO251" s="3">
        <v>45739</v>
      </c>
      <c r="AP251" s="3">
        <v>45736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45727</v>
      </c>
      <c r="B252" s="14" t="s">
        <v>603</v>
      </c>
      <c r="C252" s="9" t="s">
        <v>115</v>
      </c>
      <c r="D252" s="13" t="s">
        <v>262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67</v>
      </c>
      <c r="T252" s="12">
        <v>45741</v>
      </c>
      <c r="U252" s="11">
        <v>30000</v>
      </c>
      <c r="V252" s="10">
        <v>0</v>
      </c>
      <c r="W252" s="10">
        <v>30000</v>
      </c>
      <c r="X252" s="10">
        <v>0</v>
      </c>
      <c r="Y252" s="10">
        <v>31500</v>
      </c>
      <c r="Z252" s="9" t="s">
        <v>128</v>
      </c>
      <c r="AA252" s="8">
        <v>32270.700000000004</v>
      </c>
      <c r="AB252" s="8">
        <v>32270.700000000004</v>
      </c>
      <c r="AC252" s="8">
        <v>0</v>
      </c>
      <c r="AD252" s="8">
        <v>32270.700000000004</v>
      </c>
      <c r="AE252" s="8">
        <v>0</v>
      </c>
      <c r="AF252" s="8">
        <v>0</v>
      </c>
      <c r="AG252" s="1" t="s">
        <v>123</v>
      </c>
      <c r="AH252" s="1" t="s">
        <v>68</v>
      </c>
      <c r="AI252" s="1">
        <v>4</v>
      </c>
      <c r="AJ252" s="3">
        <v>45741</v>
      </c>
      <c r="AK252" s="3">
        <v>45737</v>
      </c>
      <c r="AL252" s="3">
        <v>45731</v>
      </c>
      <c r="AM252" s="3">
        <v>45738</v>
      </c>
      <c r="AN252" s="3">
        <v>45739</v>
      </c>
      <c r="AO252" s="3">
        <v>45739</v>
      </c>
      <c r="AP252" s="3">
        <v>45736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>
        <v>45727</v>
      </c>
      <c r="B253" s="14" t="s">
        <v>581</v>
      </c>
      <c r="C253" s="9" t="s">
        <v>115</v>
      </c>
      <c r="D253" s="13" t="s">
        <v>296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45741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128</v>
      </c>
      <c r="AA253" s="8">
        <v>5378.4500000000007</v>
      </c>
      <c r="AB253" s="8">
        <v>5378.4500000000007</v>
      </c>
      <c r="AC253" s="8">
        <v>0</v>
      </c>
      <c r="AD253" s="8">
        <v>5378.4500000000007</v>
      </c>
      <c r="AE253" s="8">
        <v>0</v>
      </c>
      <c r="AF253" s="8">
        <v>0</v>
      </c>
      <c r="AG253" s="1" t="s">
        <v>61</v>
      </c>
      <c r="AH253" s="1" t="s">
        <v>68</v>
      </c>
      <c r="AI253" s="1">
        <v>4</v>
      </c>
      <c r="AJ253" s="3">
        <v>45741</v>
      </c>
      <c r="AK253" s="3">
        <v>45737</v>
      </c>
      <c r="AL253" s="3">
        <v>45731</v>
      </c>
      <c r="AM253" s="3">
        <v>45738</v>
      </c>
      <c r="AN253" s="3">
        <v>45739</v>
      </c>
      <c r="AO253" s="3">
        <v>45739</v>
      </c>
      <c r="AP253" s="3">
        <v>45736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>
        <v>45727</v>
      </c>
      <c r="B254" s="14" t="s">
        <v>581</v>
      </c>
      <c r="C254" s="9" t="s">
        <v>115</v>
      </c>
      <c r="D254" s="13" t="s">
        <v>556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67</v>
      </c>
      <c r="T254" s="12">
        <v>45741</v>
      </c>
      <c r="U254" s="11">
        <v>15000</v>
      </c>
      <c r="V254" s="10">
        <v>0</v>
      </c>
      <c r="W254" s="10">
        <v>15000</v>
      </c>
      <c r="X254" s="10">
        <v>0</v>
      </c>
      <c r="Y254" s="10">
        <v>15750</v>
      </c>
      <c r="Z254" s="9" t="s">
        <v>128</v>
      </c>
      <c r="AA254" s="8">
        <v>16135.350000000002</v>
      </c>
      <c r="AB254" s="8">
        <v>16135.350000000002</v>
      </c>
      <c r="AC254" s="8">
        <v>0</v>
      </c>
      <c r="AD254" s="8">
        <v>16135.350000000002</v>
      </c>
      <c r="AE254" s="8">
        <v>0</v>
      </c>
      <c r="AF254" s="8">
        <v>0</v>
      </c>
      <c r="AG254" s="1" t="s">
        <v>61</v>
      </c>
      <c r="AH254" s="1" t="s">
        <v>68</v>
      </c>
      <c r="AI254" s="1">
        <v>4</v>
      </c>
      <c r="AJ254" s="3">
        <v>45741</v>
      </c>
      <c r="AK254" s="3">
        <v>45737</v>
      </c>
      <c r="AL254" s="3">
        <v>45731</v>
      </c>
      <c r="AM254" s="3">
        <v>45738</v>
      </c>
      <c r="AN254" s="3">
        <v>45739</v>
      </c>
      <c r="AO254" s="3">
        <v>45739</v>
      </c>
      <c r="AP254" s="3">
        <v>45736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129</v>
      </c>
      <c r="BD254" s="56">
        <v>0</v>
      </c>
    </row>
    <row r="255" spans="1:56" ht="28.5" customHeight="1" x14ac:dyDescent="0.45">
      <c r="A255" s="3">
        <v>45693</v>
      </c>
      <c r="B255" s="14" t="s">
        <v>401</v>
      </c>
      <c r="C255" s="9" t="s">
        <v>111</v>
      </c>
      <c r="D255" s="13" t="s">
        <v>192</v>
      </c>
      <c r="E255" s="9">
        <v>21</v>
      </c>
      <c r="F255" s="9">
        <v>40</v>
      </c>
      <c r="G255" s="9" t="s">
        <v>60</v>
      </c>
      <c r="H255" s="9" t="s">
        <v>66</v>
      </c>
      <c r="I255" s="9">
        <v>108</v>
      </c>
      <c r="J255" s="9" t="s">
        <v>57</v>
      </c>
      <c r="K255" s="9">
        <v>5</v>
      </c>
      <c r="L255" s="9" t="s">
        <v>91</v>
      </c>
      <c r="M255" s="10">
        <v>22</v>
      </c>
      <c r="N255" s="9">
        <v>42</v>
      </c>
      <c r="O255" s="9">
        <v>40</v>
      </c>
      <c r="P255" s="10">
        <v>113.97964300799998</v>
      </c>
      <c r="Q255" s="10">
        <v>0</v>
      </c>
      <c r="R255" s="10">
        <v>113.97964300799998</v>
      </c>
      <c r="S255" s="9" t="s">
        <v>67</v>
      </c>
      <c r="T255" s="12">
        <v>45747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128</v>
      </c>
      <c r="AA255" s="8">
        <v>5797.55</v>
      </c>
      <c r="AB255" s="8">
        <v>5797.55</v>
      </c>
      <c r="AC255" s="8">
        <v>0</v>
      </c>
      <c r="AD255" s="8">
        <v>5797.55</v>
      </c>
      <c r="AE255" s="8">
        <v>0</v>
      </c>
      <c r="AF255" s="8">
        <v>0</v>
      </c>
      <c r="AG255" s="1" t="s">
        <v>61</v>
      </c>
      <c r="AH255" s="1" t="s">
        <v>68</v>
      </c>
      <c r="AI255" s="1">
        <v>4</v>
      </c>
      <c r="AJ255" s="3">
        <v>45747</v>
      </c>
      <c r="AK255" s="3">
        <v>45743</v>
      </c>
      <c r="AL255" s="3">
        <v>45737</v>
      </c>
      <c r="AM255" s="3">
        <v>45744</v>
      </c>
      <c r="AN255" s="3">
        <v>45745</v>
      </c>
      <c r="AO255" s="3">
        <v>45745</v>
      </c>
      <c r="AP255" s="3">
        <v>45742</v>
      </c>
      <c r="AQ255" s="3">
        <v>45746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129</v>
      </c>
      <c r="BD255" s="56">
        <v>0</v>
      </c>
    </row>
    <row r="256" spans="1:56" ht="28.5" customHeight="1" x14ac:dyDescent="0.45">
      <c r="A256" s="3" t="s">
        <v>146</v>
      </c>
      <c r="B256" s="14" t="s">
        <v>146</v>
      </c>
      <c r="C256" s="9" t="s">
        <v>115</v>
      </c>
      <c r="D256" s="13" t="s">
        <v>61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67</v>
      </c>
      <c r="T256" s="12">
        <v>45777</v>
      </c>
      <c r="U256" s="11">
        <v>40000</v>
      </c>
      <c r="V256" s="10">
        <v>0</v>
      </c>
      <c r="W256" s="10">
        <v>40000</v>
      </c>
      <c r="X256" s="10">
        <v>0</v>
      </c>
      <c r="Y256" s="10">
        <v>42000</v>
      </c>
      <c r="Z256" s="9" t="s">
        <v>128</v>
      </c>
      <c r="AA256" s="8">
        <v>43027.600000000006</v>
      </c>
      <c r="AB256" s="8">
        <v>43027.600000000006</v>
      </c>
      <c r="AC256" s="8">
        <v>0</v>
      </c>
      <c r="AD256" s="8">
        <v>43027.600000000006</v>
      </c>
      <c r="AE256" s="8">
        <v>0</v>
      </c>
      <c r="AF256" s="8">
        <v>0</v>
      </c>
      <c r="AG256" s="1" t="s">
        <v>61</v>
      </c>
      <c r="AH256" s="1" t="s">
        <v>68</v>
      </c>
      <c r="AI256" s="1">
        <v>4</v>
      </c>
      <c r="AJ256" s="3">
        <v>45777</v>
      </c>
      <c r="AK256" s="3">
        <v>45773</v>
      </c>
      <c r="AL256" s="3">
        <v>45767</v>
      </c>
      <c r="AM256" s="3">
        <v>45774</v>
      </c>
      <c r="AN256" s="3">
        <v>45775</v>
      </c>
      <c r="AO256" s="3">
        <v>45775</v>
      </c>
      <c r="AP256" s="3">
        <v>45772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129</v>
      </c>
      <c r="BD256" s="56">
        <v>0</v>
      </c>
    </row>
    <row r="257" spans="1:56" ht="28.5" customHeight="1" x14ac:dyDescent="0.45">
      <c r="A257" s="3" t="s">
        <v>146</v>
      </c>
      <c r="B257" s="14" t="s">
        <v>146</v>
      </c>
      <c r="C257" s="9" t="s">
        <v>207</v>
      </c>
      <c r="D257" s="13" t="s">
        <v>61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92</v>
      </c>
      <c r="M257" s="10">
        <v>22</v>
      </c>
      <c r="N257" s="9">
        <v>40</v>
      </c>
      <c r="O257" s="9">
        <v>40</v>
      </c>
      <c r="P257" s="10">
        <v>651.31224575999988</v>
      </c>
      <c r="Q257" s="10">
        <v>0</v>
      </c>
      <c r="R257" s="10">
        <v>651.31224575999988</v>
      </c>
      <c r="S257" s="9" t="s">
        <v>114</v>
      </c>
      <c r="T257" s="12">
        <v>45746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128</v>
      </c>
      <c r="AA257" s="8">
        <v>32270.700000000004</v>
      </c>
      <c r="AB257" s="8">
        <v>32270.700000000004</v>
      </c>
      <c r="AC257" s="8">
        <v>0</v>
      </c>
      <c r="AD257" s="8">
        <v>32270.700000000004</v>
      </c>
      <c r="AE257" s="8">
        <v>0</v>
      </c>
      <c r="AF257" s="8">
        <v>0</v>
      </c>
      <c r="AG257" s="1" t="s">
        <v>123</v>
      </c>
      <c r="AH257" s="1" t="s">
        <v>68</v>
      </c>
      <c r="AI257" s="1">
        <v>4</v>
      </c>
      <c r="AJ257" s="3">
        <v>45746</v>
      </c>
      <c r="AK257" s="3">
        <v>45742</v>
      </c>
      <c r="AL257" s="3">
        <v>45736</v>
      </c>
      <c r="AM257" s="3">
        <v>45743</v>
      </c>
      <c r="AN257" s="3">
        <v>45744</v>
      </c>
      <c r="AO257" s="3">
        <v>45744</v>
      </c>
      <c r="AP257" s="3">
        <v>45741</v>
      </c>
      <c r="AQ257" s="3">
        <v>45745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129</v>
      </c>
      <c r="BD257" s="56">
        <v>0</v>
      </c>
    </row>
    <row r="258" spans="1:56" ht="28.5" customHeight="1" x14ac:dyDescent="0.45">
      <c r="A258" s="3" t="s">
        <v>146</v>
      </c>
      <c r="B258" s="14" t="s">
        <v>146</v>
      </c>
      <c r="C258" s="9" t="s">
        <v>207</v>
      </c>
      <c r="D258" s="13" t="s">
        <v>61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92</v>
      </c>
      <c r="M258" s="10">
        <v>22</v>
      </c>
      <c r="N258" s="9">
        <v>40</v>
      </c>
      <c r="O258" s="9">
        <v>40</v>
      </c>
      <c r="P258" s="10">
        <v>651.31224575999988</v>
      </c>
      <c r="Q258" s="10">
        <v>0</v>
      </c>
      <c r="R258" s="10">
        <v>651.31224575999988</v>
      </c>
      <c r="S258" s="9" t="s">
        <v>114</v>
      </c>
      <c r="T258" s="12">
        <v>45777</v>
      </c>
      <c r="U258" s="11">
        <v>30000</v>
      </c>
      <c r="V258" s="10">
        <v>0</v>
      </c>
      <c r="W258" s="10">
        <v>30000</v>
      </c>
      <c r="X258" s="10">
        <v>0</v>
      </c>
      <c r="Y258" s="10">
        <v>31500</v>
      </c>
      <c r="Z258" s="9" t="s">
        <v>128</v>
      </c>
      <c r="AA258" s="8">
        <v>32270.700000000004</v>
      </c>
      <c r="AB258" s="8">
        <v>32270.700000000004</v>
      </c>
      <c r="AC258" s="8">
        <v>0</v>
      </c>
      <c r="AD258" s="8">
        <v>32270.700000000004</v>
      </c>
      <c r="AE258" s="8">
        <v>0</v>
      </c>
      <c r="AF258" s="8">
        <v>0</v>
      </c>
      <c r="AG258" s="1" t="s">
        <v>123</v>
      </c>
      <c r="AH258" s="1" t="s">
        <v>68</v>
      </c>
      <c r="AI258" s="1">
        <v>4</v>
      </c>
      <c r="AJ258" s="3">
        <v>45777</v>
      </c>
      <c r="AK258" s="3">
        <v>45773</v>
      </c>
      <c r="AL258" s="3">
        <v>45767</v>
      </c>
      <c r="AM258" s="3">
        <v>45774</v>
      </c>
      <c r="AN258" s="3">
        <v>45775</v>
      </c>
      <c r="AO258" s="3">
        <v>45775</v>
      </c>
      <c r="AP258" s="3">
        <v>45772</v>
      </c>
      <c r="AQ258" s="3">
        <v>45776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129</v>
      </c>
      <c r="BD258" s="56">
        <v>0</v>
      </c>
    </row>
    <row r="259" spans="1:56" ht="28.5" customHeight="1" x14ac:dyDescent="0.45">
      <c r="A259" s="3" t="s">
        <v>146</v>
      </c>
      <c r="B259" s="14" t="s">
        <v>146</v>
      </c>
      <c r="C259" s="9" t="s">
        <v>350</v>
      </c>
      <c r="D259" s="13" t="s">
        <v>61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>
        <v>22</v>
      </c>
      <c r="N259" s="9">
        <v>40</v>
      </c>
      <c r="O259" s="9">
        <v>40</v>
      </c>
      <c r="P259" s="10">
        <v>217.10408191999997</v>
      </c>
      <c r="Q259" s="10">
        <v>0</v>
      </c>
      <c r="R259" s="10">
        <v>217.10408191999997</v>
      </c>
      <c r="S259" s="9" t="s">
        <v>114</v>
      </c>
      <c r="T259" s="12">
        <v>45777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128</v>
      </c>
      <c r="AA259" s="8">
        <v>10756.900000000001</v>
      </c>
      <c r="AB259" s="8">
        <v>10756.900000000001</v>
      </c>
      <c r="AC259" s="8">
        <v>0</v>
      </c>
      <c r="AD259" s="8">
        <v>10756.900000000001</v>
      </c>
      <c r="AE259" s="8">
        <v>0</v>
      </c>
      <c r="AF259" s="8">
        <v>0</v>
      </c>
      <c r="AG259" s="1" t="s">
        <v>61</v>
      </c>
      <c r="AH259" s="1" t="s">
        <v>68</v>
      </c>
      <c r="AI259" s="1">
        <v>4</v>
      </c>
      <c r="AJ259" s="3">
        <v>45777</v>
      </c>
      <c r="AK259" s="3">
        <v>45773</v>
      </c>
      <c r="AL259" s="3">
        <v>45767</v>
      </c>
      <c r="AM259" s="3">
        <v>45774</v>
      </c>
      <c r="AN259" s="3">
        <v>45775</v>
      </c>
      <c r="AO259" s="3">
        <v>45775</v>
      </c>
      <c r="AP259" s="3">
        <v>45772</v>
      </c>
      <c r="AQ259" s="3">
        <v>45776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129</v>
      </c>
      <c r="BD259" s="56">
        <v>0</v>
      </c>
    </row>
    <row r="260" spans="1:56" ht="28.5" customHeight="1" x14ac:dyDescent="0.45">
      <c r="A260" s="3" t="s">
        <v>146</v>
      </c>
      <c r="B260" s="14" t="s">
        <v>146</v>
      </c>
      <c r="C260" s="9" t="s">
        <v>113</v>
      </c>
      <c r="D260" s="13" t="s">
        <v>159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114</v>
      </c>
      <c r="T260" s="12">
        <v>45777</v>
      </c>
      <c r="U260" s="11">
        <v>20000</v>
      </c>
      <c r="V260" s="10">
        <v>0</v>
      </c>
      <c r="W260" s="10">
        <v>20000</v>
      </c>
      <c r="X260" s="10">
        <v>0</v>
      </c>
      <c r="Y260" s="10">
        <v>21000</v>
      </c>
      <c r="Z260" s="9" t="s">
        <v>128</v>
      </c>
      <c r="AA260" s="8">
        <v>21513.800000000003</v>
      </c>
      <c r="AB260" s="8">
        <v>0</v>
      </c>
      <c r="AC260" s="8">
        <v>21513.800000000003</v>
      </c>
      <c r="AD260" s="8">
        <v>0</v>
      </c>
      <c r="AE260" s="8">
        <v>21513.800000000003</v>
      </c>
      <c r="AF260" s="8">
        <v>0</v>
      </c>
      <c r="AG260" s="1" t="s">
        <v>123</v>
      </c>
      <c r="AH260" s="1" t="s">
        <v>68</v>
      </c>
      <c r="AI260" s="1">
        <v>4</v>
      </c>
      <c r="AJ260" s="3">
        <v>45777</v>
      </c>
      <c r="AK260" s="3">
        <v>45773</v>
      </c>
      <c r="AL260" s="3">
        <v>45767</v>
      </c>
      <c r="AM260" s="3">
        <v>45774</v>
      </c>
      <c r="AN260" s="3">
        <v>45775</v>
      </c>
      <c r="AO260" s="3">
        <v>45775</v>
      </c>
      <c r="AP260" s="3">
        <v>45772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129</v>
      </c>
      <c r="BD260" s="56">
        <v>1547.1290706666666</v>
      </c>
    </row>
    <row r="261" spans="1:56" ht="28.5" customHeight="1" x14ac:dyDescent="0.45">
      <c r="A261" s="3">
        <v>45693</v>
      </c>
      <c r="B261" s="14" t="s">
        <v>400</v>
      </c>
      <c r="C261" s="9" t="s">
        <v>111</v>
      </c>
      <c r="D261" s="13" t="s">
        <v>397</v>
      </c>
      <c r="E261" s="9">
        <v>21</v>
      </c>
      <c r="F261" s="9">
        <v>38</v>
      </c>
      <c r="G261" s="9" t="s">
        <v>60</v>
      </c>
      <c r="H261" s="9" t="s">
        <v>66</v>
      </c>
      <c r="I261" s="9">
        <v>102</v>
      </c>
      <c r="J261" s="9" t="s">
        <v>57</v>
      </c>
      <c r="K261" s="9">
        <v>5</v>
      </c>
      <c r="L261" s="9" t="s">
        <v>91</v>
      </c>
      <c r="M261" s="10">
        <v>22</v>
      </c>
      <c r="N261" s="9">
        <v>40</v>
      </c>
      <c r="O261" s="9">
        <v>40</v>
      </c>
      <c r="P261" s="10">
        <v>65.13122457599998</v>
      </c>
      <c r="Q261" s="10">
        <v>0</v>
      </c>
      <c r="R261" s="10">
        <v>65.13122457599998</v>
      </c>
      <c r="S261" s="9" t="s">
        <v>67</v>
      </c>
      <c r="T261" s="12" t="s">
        <v>63</v>
      </c>
      <c r="U261" s="11">
        <v>3000</v>
      </c>
      <c r="V261" s="10">
        <v>0</v>
      </c>
      <c r="W261" s="10">
        <v>3000</v>
      </c>
      <c r="X261" s="10">
        <v>0</v>
      </c>
      <c r="Y261" s="10">
        <v>3150</v>
      </c>
      <c r="Z261" s="9" t="s">
        <v>128</v>
      </c>
      <c r="AA261" s="8">
        <v>3310.89</v>
      </c>
      <c r="AB261" s="8">
        <v>3310.89</v>
      </c>
      <c r="AC261" s="8">
        <v>0</v>
      </c>
      <c r="AD261" s="8">
        <v>3310.89</v>
      </c>
      <c r="AE261" s="8">
        <v>0</v>
      </c>
      <c r="AF261" s="8">
        <v>0</v>
      </c>
      <c r="AG261" s="1" t="s">
        <v>123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129</v>
      </c>
      <c r="BD261" s="56">
        <v>0</v>
      </c>
    </row>
    <row r="262" spans="1:56" ht="28.5" customHeight="1" x14ac:dyDescent="0.45">
      <c r="A262" s="3" t="s">
        <v>146</v>
      </c>
      <c r="B262" s="14" t="s">
        <v>146</v>
      </c>
      <c r="C262" s="9" t="s">
        <v>111</v>
      </c>
      <c r="D262" s="13" t="s">
        <v>61</v>
      </c>
      <c r="E262" s="9">
        <v>21</v>
      </c>
      <c r="F262" s="9">
        <v>40</v>
      </c>
      <c r="G262" s="9" t="s">
        <v>60</v>
      </c>
      <c r="H262" s="9" t="s">
        <v>66</v>
      </c>
      <c r="I262" s="9">
        <v>108</v>
      </c>
      <c r="J262" s="9" t="s">
        <v>57</v>
      </c>
      <c r="K262" s="9">
        <v>5</v>
      </c>
      <c r="L262" s="9" t="s">
        <v>91</v>
      </c>
      <c r="M262" s="10">
        <v>22</v>
      </c>
      <c r="N262" s="9">
        <v>42</v>
      </c>
      <c r="O262" s="9">
        <v>40</v>
      </c>
      <c r="P262" s="10">
        <v>227.95928601599996</v>
      </c>
      <c r="Q262" s="10">
        <v>0</v>
      </c>
      <c r="R262" s="10">
        <v>227.95928601599996</v>
      </c>
      <c r="S262" s="9" t="s">
        <v>67</v>
      </c>
      <c r="T262" s="12">
        <v>45777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128</v>
      </c>
      <c r="AA262" s="8">
        <v>11595.1</v>
      </c>
      <c r="AB262" s="8">
        <v>11595.1</v>
      </c>
      <c r="AC262" s="8">
        <v>0</v>
      </c>
      <c r="AD262" s="8">
        <v>11595.1</v>
      </c>
      <c r="AE262" s="8">
        <v>0</v>
      </c>
      <c r="AF262" s="8">
        <v>0</v>
      </c>
      <c r="AG262" s="1" t="s">
        <v>123</v>
      </c>
      <c r="AH262" s="1" t="s">
        <v>68</v>
      </c>
      <c r="AI262" s="1">
        <v>4</v>
      </c>
      <c r="AJ262" s="3">
        <v>45777</v>
      </c>
      <c r="AK262" s="3">
        <v>45773</v>
      </c>
      <c r="AL262" s="3">
        <v>45767</v>
      </c>
      <c r="AM262" s="3">
        <v>45774</v>
      </c>
      <c r="AN262" s="3">
        <v>45775</v>
      </c>
      <c r="AO262" s="3">
        <v>45775</v>
      </c>
      <c r="AP262" s="3">
        <v>45772</v>
      </c>
      <c r="AQ262" s="3">
        <v>45776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129</v>
      </c>
      <c r="BD262" s="56">
        <v>0</v>
      </c>
    </row>
    <row r="263" spans="1:56" ht="28.5" customHeight="1" x14ac:dyDescent="0.45">
      <c r="A263" s="3">
        <v>45693</v>
      </c>
      <c r="B263" s="14" t="s">
        <v>401</v>
      </c>
      <c r="C263" s="9" t="s">
        <v>111</v>
      </c>
      <c r="D263" s="13" t="s">
        <v>192</v>
      </c>
      <c r="E263" s="9">
        <v>21</v>
      </c>
      <c r="F263" s="9">
        <v>40</v>
      </c>
      <c r="G263" s="9" t="s">
        <v>60</v>
      </c>
      <c r="H263" s="9" t="s">
        <v>66</v>
      </c>
      <c r="I263" s="9">
        <v>108</v>
      </c>
      <c r="J263" s="9" t="s">
        <v>57</v>
      </c>
      <c r="K263" s="9">
        <v>5</v>
      </c>
      <c r="L263" s="9" t="s">
        <v>91</v>
      </c>
      <c r="M263" s="10">
        <v>22</v>
      </c>
      <c r="N263" s="9">
        <v>42</v>
      </c>
      <c r="O263" s="9">
        <v>40</v>
      </c>
      <c r="P263" s="10">
        <v>113.97964300799998</v>
      </c>
      <c r="Q263" s="10">
        <v>0</v>
      </c>
      <c r="R263" s="10">
        <v>113.97964300799998</v>
      </c>
      <c r="S263" s="9" t="s">
        <v>67</v>
      </c>
      <c r="T263" s="12" t="s">
        <v>63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128</v>
      </c>
      <c r="AA263" s="8">
        <v>5797.55</v>
      </c>
      <c r="AB263" s="8">
        <v>5797.55</v>
      </c>
      <c r="AC263" s="8">
        <v>0</v>
      </c>
      <c r="AD263" s="8">
        <v>5797.55</v>
      </c>
      <c r="AE263" s="8">
        <v>0</v>
      </c>
      <c r="AF263" s="8">
        <v>0</v>
      </c>
      <c r="AG263" s="1" t="s">
        <v>125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129</v>
      </c>
      <c r="BD263" s="56">
        <v>0</v>
      </c>
    </row>
    <row r="264" spans="1:56" ht="28.5" customHeight="1" x14ac:dyDescent="0.45">
      <c r="A264" s="3">
        <v>45667</v>
      </c>
      <c r="B264" s="14" t="s">
        <v>342</v>
      </c>
      <c r="C264" s="9" t="s">
        <v>111</v>
      </c>
      <c r="D264" s="13" t="s">
        <v>336</v>
      </c>
      <c r="E264" s="9">
        <v>21</v>
      </c>
      <c r="F264" s="9">
        <v>38</v>
      </c>
      <c r="G264" s="9" t="s">
        <v>60</v>
      </c>
      <c r="H264" s="9" t="s">
        <v>66</v>
      </c>
      <c r="I264" s="9">
        <v>102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40</v>
      </c>
      <c r="O264" s="9">
        <v>40</v>
      </c>
      <c r="P264" s="10">
        <v>86.841632767999982</v>
      </c>
      <c r="Q264" s="10">
        <v>0</v>
      </c>
      <c r="R264" s="10">
        <v>86.841632767999982</v>
      </c>
      <c r="S264" s="9" t="s">
        <v>67</v>
      </c>
      <c r="T264" s="12" t="s">
        <v>63</v>
      </c>
      <c r="U264" s="11">
        <v>4000</v>
      </c>
      <c r="V264" s="10">
        <v>0</v>
      </c>
      <c r="W264" s="10">
        <v>4000</v>
      </c>
      <c r="X264" s="10">
        <v>0</v>
      </c>
      <c r="Y264" s="10">
        <v>4200</v>
      </c>
      <c r="Z264" s="9" t="s">
        <v>128</v>
      </c>
      <c r="AA264" s="8">
        <v>4414.5199999999995</v>
      </c>
      <c r="AB264" s="8">
        <v>4414.5199999999995</v>
      </c>
      <c r="AC264" s="8">
        <v>0</v>
      </c>
      <c r="AD264" s="8">
        <v>4414.5199999999995</v>
      </c>
      <c r="AE264" s="8">
        <v>0</v>
      </c>
      <c r="AF264" s="8">
        <v>0</v>
      </c>
      <c r="AG264" s="1" t="s">
        <v>123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129</v>
      </c>
      <c r="BD264" s="56">
        <v>0</v>
      </c>
    </row>
    <row r="265" spans="1:56" ht="28.5" customHeight="1" x14ac:dyDescent="0.45">
      <c r="A265" s="3" t="s">
        <v>146</v>
      </c>
      <c r="B265" s="14" t="s">
        <v>146</v>
      </c>
      <c r="C265" s="9" t="s">
        <v>113</v>
      </c>
      <c r="D265" s="13" t="s">
        <v>159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114</v>
      </c>
      <c r="T265" s="12" t="s">
        <v>63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128</v>
      </c>
      <c r="AA265" s="8">
        <v>10756.900000000001</v>
      </c>
      <c r="AB265" s="8">
        <v>10756.900000000001</v>
      </c>
      <c r="AC265" s="8">
        <v>0</v>
      </c>
      <c r="AD265" s="8">
        <v>10756.900000000001</v>
      </c>
      <c r="AE265" s="8">
        <v>0</v>
      </c>
      <c r="AF265" s="8">
        <v>0</v>
      </c>
      <c r="AG265" s="1" t="s">
        <v>123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129</v>
      </c>
      <c r="BD265" s="56">
        <v>0</v>
      </c>
    </row>
    <row r="266" spans="1:56" ht="28.5" customHeight="1" x14ac:dyDescent="0.45">
      <c r="A266" s="3" t="s">
        <v>146</v>
      </c>
      <c r="B266" s="14" t="s">
        <v>146</v>
      </c>
      <c r="C266" s="9" t="s">
        <v>115</v>
      </c>
      <c r="D266" s="13" t="s">
        <v>59</v>
      </c>
      <c r="E266" s="9">
        <v>21</v>
      </c>
      <c r="F266" s="9">
        <v>37</v>
      </c>
      <c r="G266" s="9" t="s">
        <v>60</v>
      </c>
      <c r="H266" s="9" t="s">
        <v>76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67</v>
      </c>
      <c r="T266" s="12" t="s">
        <v>63</v>
      </c>
      <c r="U266" s="11">
        <v>30000</v>
      </c>
      <c r="V266" s="10">
        <v>0</v>
      </c>
      <c r="W266" s="10">
        <v>30000</v>
      </c>
      <c r="X266" s="10">
        <v>0</v>
      </c>
      <c r="Y266" s="10">
        <v>0</v>
      </c>
      <c r="Z266" s="9" t="s">
        <v>128</v>
      </c>
      <c r="AA266" s="8">
        <v>32270.700000000004</v>
      </c>
      <c r="AB266" s="8">
        <v>32270.700000000004</v>
      </c>
      <c r="AC266" s="8">
        <v>0</v>
      </c>
      <c r="AD266" s="8">
        <v>32270.700000000004</v>
      </c>
      <c r="AE266" s="8">
        <v>0</v>
      </c>
      <c r="AF266" s="8">
        <v>0</v>
      </c>
      <c r="AG266" s="1" t="s">
        <v>122</v>
      </c>
      <c r="AH266" s="1" t="s">
        <v>163</v>
      </c>
      <c r="AI266" s="1">
        <v>2</v>
      </c>
      <c r="AJ266" s="3" t="s">
        <v>63</v>
      </c>
      <c r="AK266" s="3" t="e">
        <v>#VALUE!</v>
      </c>
      <c r="AL266" s="3">
        <v>0</v>
      </c>
      <c r="AM266" s="3">
        <v>0</v>
      </c>
      <c r="AN266" s="3">
        <v>0</v>
      </c>
      <c r="AO266" s="3" t="e">
        <v>#VALUE!</v>
      </c>
      <c r="AP266" s="3" t="e">
        <v>#VALUE!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158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129</v>
      </c>
      <c r="BD266" s="56">
        <v>0</v>
      </c>
    </row>
    <row r="267" spans="1:56" ht="28.5" customHeight="1" x14ac:dyDescent="0.45">
      <c r="A267" s="3">
        <v>45548</v>
      </c>
      <c r="B267" s="14" t="s">
        <v>216</v>
      </c>
      <c r="C267" s="9" t="s">
        <v>111</v>
      </c>
      <c r="D267" s="13" t="s">
        <v>210</v>
      </c>
      <c r="E267" s="9">
        <v>21</v>
      </c>
      <c r="F267" s="9">
        <v>38</v>
      </c>
      <c r="G267" s="9" t="s">
        <v>60</v>
      </c>
      <c r="H267" s="9" t="s">
        <v>66</v>
      </c>
      <c r="I267" s="9">
        <v>102</v>
      </c>
      <c r="J267" s="9" t="s">
        <v>57</v>
      </c>
      <c r="K267" s="9">
        <v>5</v>
      </c>
      <c r="L267" s="9" t="s">
        <v>91</v>
      </c>
      <c r="M267" s="10">
        <v>22</v>
      </c>
      <c r="N267" s="9">
        <v>40</v>
      </c>
      <c r="O267" s="9">
        <v>40</v>
      </c>
      <c r="P267" s="10">
        <v>217.10408191999997</v>
      </c>
      <c r="Q267" s="10">
        <v>0</v>
      </c>
      <c r="R267" s="10">
        <v>217.10408191999997</v>
      </c>
      <c r="S267" s="9" t="s">
        <v>67</v>
      </c>
      <c r="T267" s="12" t="s">
        <v>63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128</v>
      </c>
      <c r="AA267" s="8">
        <v>11036.3</v>
      </c>
      <c r="AB267" s="8">
        <v>11036.3</v>
      </c>
      <c r="AC267" s="8">
        <v>0</v>
      </c>
      <c r="AD267" s="8">
        <v>11036.3</v>
      </c>
      <c r="AE267" s="8">
        <v>0</v>
      </c>
      <c r="AF267" s="8">
        <v>0</v>
      </c>
      <c r="AG267" s="1" t="s">
        <v>126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129</v>
      </c>
      <c r="BD267" s="56">
        <v>0</v>
      </c>
    </row>
    <row r="268" spans="1:56" ht="28.5" customHeight="1" x14ac:dyDescent="0.45">
      <c r="A268" s="3">
        <v>45066</v>
      </c>
      <c r="B268" s="14" t="s">
        <v>136</v>
      </c>
      <c r="C268" s="9" t="s">
        <v>80</v>
      </c>
      <c r="D268" s="13" t="s">
        <v>135</v>
      </c>
      <c r="E268" s="9">
        <v>21</v>
      </c>
      <c r="F268" s="9">
        <v>38</v>
      </c>
      <c r="G268" s="9" t="s">
        <v>60</v>
      </c>
      <c r="H268" s="9" t="s">
        <v>76</v>
      </c>
      <c r="I268" s="9">
        <v>102</v>
      </c>
      <c r="J268" s="9" t="s">
        <v>57</v>
      </c>
      <c r="K268" s="9">
        <v>5</v>
      </c>
      <c r="L268" s="9" t="s">
        <v>92</v>
      </c>
      <c r="M268" s="10">
        <v>22</v>
      </c>
      <c r="N268" s="9">
        <v>40</v>
      </c>
      <c r="O268" s="9">
        <v>40</v>
      </c>
      <c r="P268" s="10">
        <v>108.55204095999999</v>
      </c>
      <c r="Q268" s="10">
        <v>0</v>
      </c>
      <c r="R268" s="10">
        <v>108.55204095999999</v>
      </c>
      <c r="S268" s="9" t="s">
        <v>67</v>
      </c>
      <c r="T268" s="12" t="s">
        <v>63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128</v>
      </c>
      <c r="AA268" s="8">
        <v>5518.15</v>
      </c>
      <c r="AB268" s="8">
        <v>5518.15</v>
      </c>
      <c r="AC268" s="8">
        <v>0</v>
      </c>
      <c r="AD268" s="8">
        <v>5518.15</v>
      </c>
      <c r="AE268" s="8">
        <v>0</v>
      </c>
      <c r="AF268" s="8">
        <v>0</v>
      </c>
      <c r="AG268" s="1" t="s">
        <v>123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129</v>
      </c>
      <c r="BD268" s="56">
        <v>0</v>
      </c>
    </row>
    <row r="269" spans="1:56" ht="28.5" customHeight="1" x14ac:dyDescent="0.45">
      <c r="A269" s="3">
        <v>0</v>
      </c>
      <c r="B269" s="14">
        <v>0</v>
      </c>
      <c r="C269" s="9">
        <v>0</v>
      </c>
      <c r="D269" s="13">
        <v>0</v>
      </c>
      <c r="E269" s="9">
        <v>21</v>
      </c>
      <c r="F269" s="9">
        <v>37</v>
      </c>
      <c r="G269" s="9">
        <v>0</v>
      </c>
      <c r="H269" s="9">
        <v>0</v>
      </c>
      <c r="I269" s="9">
        <v>74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 t="s">
        <v>83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128</v>
      </c>
      <c r="AA269" s="8">
        <v>355376.64129000012</v>
      </c>
      <c r="AB269" s="8">
        <v>333862.84129000013</v>
      </c>
      <c r="AC269" s="8">
        <v>21513.800000000003</v>
      </c>
      <c r="AD269" s="8">
        <v>333862.84129000013</v>
      </c>
      <c r="AE269" s="8">
        <v>21513.800000000003</v>
      </c>
      <c r="AF269" s="8" t="s">
        <v>58</v>
      </c>
      <c r="AG269" s="1" t="s">
        <v>122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130</v>
      </c>
      <c r="BD269" s="56">
        <v>0</v>
      </c>
    </row>
    <row r="270" spans="1:56" ht="28.5" customHeight="1" x14ac:dyDescent="0.45">
      <c r="A270" s="3">
        <v>45720</v>
      </c>
      <c r="B270" s="14" t="s">
        <v>507</v>
      </c>
      <c r="C270" s="9" t="s">
        <v>493</v>
      </c>
      <c r="D270" s="13" t="s">
        <v>494</v>
      </c>
      <c r="E270" s="9">
        <v>22</v>
      </c>
      <c r="F270" s="9">
        <v>34</v>
      </c>
      <c r="G270" s="9" t="s">
        <v>60</v>
      </c>
      <c r="H270" s="9" t="s">
        <v>66</v>
      </c>
      <c r="I270" s="9">
        <v>115</v>
      </c>
      <c r="J270" s="9" t="s">
        <v>78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372</v>
      </c>
      <c r="T270" s="12">
        <v>45746</v>
      </c>
      <c r="U270" s="11">
        <v>300000</v>
      </c>
      <c r="V270" s="10">
        <v>36302</v>
      </c>
      <c r="W270" s="10">
        <v>263698</v>
      </c>
      <c r="X270" s="10">
        <v>54375</v>
      </c>
      <c r="Y270" s="10">
        <v>257906.25</v>
      </c>
      <c r="Z270" s="9" t="s">
        <v>413</v>
      </c>
      <c r="AA270" s="8">
        <v>255809.47218750001</v>
      </c>
      <c r="AB270" s="8">
        <v>78077</v>
      </c>
      <c r="AC270" s="8">
        <v>177732.47218750001</v>
      </c>
      <c r="AD270" s="8">
        <v>39404</v>
      </c>
      <c r="AE270" s="8">
        <v>216405.47218750001</v>
      </c>
      <c r="AF270" s="8">
        <v>0</v>
      </c>
      <c r="AG270" s="1" t="s">
        <v>122</v>
      </c>
      <c r="AH270" s="1" t="s">
        <v>68</v>
      </c>
      <c r="AI270" s="1">
        <v>4</v>
      </c>
      <c r="AJ270" s="3">
        <v>45746</v>
      </c>
      <c r="AK270" s="3">
        <v>45742</v>
      </c>
      <c r="AL270" s="3">
        <v>45736</v>
      </c>
      <c r="AM270" s="3">
        <v>45743</v>
      </c>
      <c r="AN270" s="3">
        <v>45744</v>
      </c>
      <c r="AO270" s="3">
        <v>45744</v>
      </c>
      <c r="AP270" s="3">
        <v>45741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416</v>
      </c>
      <c r="BD270" s="56">
        <v>18990.122211660419</v>
      </c>
    </row>
    <row r="271" spans="1:56" ht="28.5" customHeight="1" x14ac:dyDescent="0.45">
      <c r="A271" s="3">
        <v>45720</v>
      </c>
      <c r="B271" s="14" t="s">
        <v>507</v>
      </c>
      <c r="C271" s="9" t="s">
        <v>493</v>
      </c>
      <c r="D271" s="13" t="s">
        <v>494</v>
      </c>
      <c r="E271" s="9">
        <v>22</v>
      </c>
      <c r="F271" s="9">
        <v>34</v>
      </c>
      <c r="G271" s="9" t="s">
        <v>60</v>
      </c>
      <c r="H271" s="9" t="s">
        <v>66</v>
      </c>
      <c r="I271" s="9">
        <v>115</v>
      </c>
      <c r="J271" s="9" t="s">
        <v>78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372</v>
      </c>
      <c r="T271" s="12">
        <v>45800</v>
      </c>
      <c r="U271" s="11">
        <v>3700000</v>
      </c>
      <c r="V271" s="10">
        <v>0</v>
      </c>
      <c r="W271" s="10">
        <v>3700000</v>
      </c>
      <c r="X271" s="10">
        <v>0</v>
      </c>
      <c r="Y271" s="10">
        <v>3885000</v>
      </c>
      <c r="Z271" s="9" t="s">
        <v>413</v>
      </c>
      <c r="AA271" s="8">
        <v>3669919.0000000005</v>
      </c>
      <c r="AB271" s="8">
        <v>0</v>
      </c>
      <c r="AC271" s="8">
        <v>3669919.0000000005</v>
      </c>
      <c r="AD271" s="8">
        <v>0</v>
      </c>
      <c r="AE271" s="8">
        <v>3669919.0000000005</v>
      </c>
      <c r="AF271" s="8">
        <v>0</v>
      </c>
      <c r="AG271" s="1" t="s">
        <v>124</v>
      </c>
      <c r="AH271" s="1" t="s">
        <v>68</v>
      </c>
      <c r="AI271" s="1">
        <v>4</v>
      </c>
      <c r="AJ271" s="3">
        <v>45800</v>
      </c>
      <c r="AK271" s="3">
        <v>45796</v>
      </c>
      <c r="AL271" s="3">
        <v>45790</v>
      </c>
      <c r="AM271" s="3">
        <v>45797</v>
      </c>
      <c r="AN271" s="3">
        <v>45798</v>
      </c>
      <c r="AO271" s="3">
        <v>45798</v>
      </c>
      <c r="AP271" s="3">
        <v>45795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416</v>
      </c>
      <c r="BD271" s="56">
        <v>392118.61208666681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21.6</v>
      </c>
      <c r="F272" s="9">
        <v>34</v>
      </c>
      <c r="G272" s="9">
        <v>0</v>
      </c>
      <c r="H272" s="9">
        <v>0</v>
      </c>
      <c r="I272" s="9">
        <v>97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413</v>
      </c>
      <c r="AA272" s="8">
        <v>3925728.4721875004</v>
      </c>
      <c r="AB272" s="8">
        <v>78077</v>
      </c>
      <c r="AC272" s="8">
        <v>3847651.4721875004</v>
      </c>
      <c r="AD272" s="8">
        <v>39404</v>
      </c>
      <c r="AE272" s="8">
        <v>3886324.4721875004</v>
      </c>
      <c r="AF272" s="8" t="s">
        <v>58</v>
      </c>
      <c r="AG272" s="1" t="s">
        <v>124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416</v>
      </c>
      <c r="BD272" s="56">
        <v>0</v>
      </c>
    </row>
    <row r="273" spans="1:56" ht="28.5" customHeight="1" x14ac:dyDescent="0.45">
      <c r="A273" s="3">
        <v>45706</v>
      </c>
      <c r="B273" s="14" t="s">
        <v>437</v>
      </c>
      <c r="C273" s="9" t="s">
        <v>344</v>
      </c>
      <c r="D273" s="13" t="s">
        <v>345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 t="s">
        <v>93</v>
      </c>
      <c r="M273" s="10">
        <v>24</v>
      </c>
      <c r="N273" s="9">
        <v>37</v>
      </c>
      <c r="O273" s="9">
        <v>50</v>
      </c>
      <c r="P273" s="10">
        <v>0</v>
      </c>
      <c r="Q273" s="10">
        <v>0</v>
      </c>
      <c r="R273" s="10">
        <v>0</v>
      </c>
      <c r="S273" s="9" t="s">
        <v>133</v>
      </c>
      <c r="T273" s="12">
        <v>45735</v>
      </c>
      <c r="U273" s="11">
        <v>10000</v>
      </c>
      <c r="V273" s="10">
        <v>10000</v>
      </c>
      <c r="W273" s="10">
        <v>0</v>
      </c>
      <c r="X273" s="10">
        <v>10100</v>
      </c>
      <c r="Y273" s="10">
        <v>0</v>
      </c>
      <c r="Z273" s="9" t="s">
        <v>84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234</v>
      </c>
      <c r="AG273" s="1" t="s">
        <v>123</v>
      </c>
      <c r="AH273" s="1" t="s">
        <v>72</v>
      </c>
      <c r="AI273" s="1">
        <v>3</v>
      </c>
      <c r="AJ273" s="3">
        <v>45735</v>
      </c>
      <c r="AK273" s="3">
        <v>0</v>
      </c>
      <c r="AL273" s="3">
        <v>45725</v>
      </c>
      <c r="AM273" s="3">
        <v>45732</v>
      </c>
      <c r="AN273" s="3">
        <v>45733</v>
      </c>
      <c r="AO273" s="3">
        <v>45733</v>
      </c>
      <c r="AP273" s="3">
        <v>45730</v>
      </c>
      <c r="AQ273" s="3">
        <v>45734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438</v>
      </c>
      <c r="AZ273" s="2">
        <v>0</v>
      </c>
      <c r="BA273" s="2">
        <v>0</v>
      </c>
      <c r="BB273" s="2">
        <v>0</v>
      </c>
      <c r="BC273" s="1" t="s">
        <v>105</v>
      </c>
      <c r="BD273" s="56">
        <v>0</v>
      </c>
    </row>
    <row r="274" spans="1:56" ht="28.5" customHeight="1" x14ac:dyDescent="0.45">
      <c r="A274" s="3">
        <v>45706</v>
      </c>
      <c r="B274" s="14" t="s">
        <v>437</v>
      </c>
      <c r="C274" s="9" t="s">
        <v>344</v>
      </c>
      <c r="D274" s="13" t="s">
        <v>346</v>
      </c>
      <c r="E274" s="9">
        <v>23</v>
      </c>
      <c r="F274" s="9">
        <v>34</v>
      </c>
      <c r="G274" s="9" t="s">
        <v>60</v>
      </c>
      <c r="H274" s="9">
        <v>0</v>
      </c>
      <c r="I274" s="9">
        <v>68</v>
      </c>
      <c r="J274" s="9" t="s">
        <v>57</v>
      </c>
      <c r="K274" s="9">
        <v>5</v>
      </c>
      <c r="L274" s="9" t="s">
        <v>93</v>
      </c>
      <c r="M274" s="10">
        <v>24</v>
      </c>
      <c r="N274" s="9">
        <v>37</v>
      </c>
      <c r="O274" s="9">
        <v>50</v>
      </c>
      <c r="P274" s="10">
        <v>273.84719423999996</v>
      </c>
      <c r="Q274" s="10">
        <v>0</v>
      </c>
      <c r="R274" s="10">
        <v>273.84719423999996</v>
      </c>
      <c r="S274" s="9" t="s">
        <v>133</v>
      </c>
      <c r="T274" s="12">
        <v>45735</v>
      </c>
      <c r="U274" s="11">
        <v>10000</v>
      </c>
      <c r="V274" s="10">
        <v>0</v>
      </c>
      <c r="W274" s="10">
        <v>10000</v>
      </c>
      <c r="X274" s="10">
        <v>10100</v>
      </c>
      <c r="Y274" s="10">
        <v>0</v>
      </c>
      <c r="Z274" s="9" t="s">
        <v>84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234</v>
      </c>
      <c r="AG274" s="1" t="s">
        <v>123</v>
      </c>
      <c r="AH274" s="1" t="s">
        <v>72</v>
      </c>
      <c r="AI274" s="1">
        <v>3</v>
      </c>
      <c r="AJ274" s="3">
        <v>45735</v>
      </c>
      <c r="AK274" s="3">
        <v>0</v>
      </c>
      <c r="AL274" s="3">
        <v>45725</v>
      </c>
      <c r="AM274" s="3">
        <v>45732</v>
      </c>
      <c r="AN274" s="3">
        <v>45733</v>
      </c>
      <c r="AO274" s="3">
        <v>45733</v>
      </c>
      <c r="AP274" s="3">
        <v>45730</v>
      </c>
      <c r="AQ274" s="3">
        <v>45734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 t="s">
        <v>438</v>
      </c>
      <c r="AZ274" s="2">
        <v>0</v>
      </c>
      <c r="BA274" s="2">
        <v>0</v>
      </c>
      <c r="BB274" s="2">
        <v>0</v>
      </c>
      <c r="BC274" s="1" t="s">
        <v>105</v>
      </c>
      <c r="BD274" s="56">
        <v>0</v>
      </c>
    </row>
    <row r="275" spans="1:56" ht="28.5" customHeight="1" x14ac:dyDescent="0.45">
      <c r="A275" s="3">
        <v>45706</v>
      </c>
      <c r="B275" s="14" t="s">
        <v>439</v>
      </c>
      <c r="C275" s="9" t="s">
        <v>344</v>
      </c>
      <c r="D275" s="13" t="s">
        <v>343</v>
      </c>
      <c r="E275" s="9">
        <v>23</v>
      </c>
      <c r="F275" s="9">
        <v>34</v>
      </c>
      <c r="G275" s="9" t="s">
        <v>60</v>
      </c>
      <c r="H275" s="9" t="s">
        <v>66</v>
      </c>
      <c r="I275" s="9">
        <v>92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133</v>
      </c>
      <c r="T275" s="12">
        <v>45735</v>
      </c>
      <c r="U275" s="11">
        <v>5000</v>
      </c>
      <c r="V275" s="10">
        <v>2000</v>
      </c>
      <c r="W275" s="10">
        <v>3000</v>
      </c>
      <c r="X275" s="10">
        <v>5929</v>
      </c>
      <c r="Y275" s="10">
        <v>0</v>
      </c>
      <c r="Z275" s="9" t="s">
        <v>84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 t="s">
        <v>234</v>
      </c>
      <c r="AG275" s="1" t="s">
        <v>123</v>
      </c>
      <c r="AH275" s="1" t="s">
        <v>68</v>
      </c>
      <c r="AI275" s="1">
        <v>4</v>
      </c>
      <c r="AJ275" s="3">
        <v>45735</v>
      </c>
      <c r="AK275" s="3">
        <v>45731</v>
      </c>
      <c r="AL275" s="3">
        <v>45725</v>
      </c>
      <c r="AM275" s="3">
        <v>45732</v>
      </c>
      <c r="AN275" s="3">
        <v>45733</v>
      </c>
      <c r="AO275" s="3">
        <v>45733</v>
      </c>
      <c r="AP275" s="3">
        <v>45730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 t="s">
        <v>438</v>
      </c>
      <c r="AZ275" s="2">
        <v>0</v>
      </c>
      <c r="BA275" s="2">
        <v>0</v>
      </c>
      <c r="BB275" s="2">
        <v>0</v>
      </c>
      <c r="BC275" s="1" t="s">
        <v>105</v>
      </c>
      <c r="BD275" s="56">
        <v>0</v>
      </c>
    </row>
    <row r="276" spans="1:56" ht="28.5" customHeight="1" x14ac:dyDescent="0.45">
      <c r="A276" s="3">
        <v>45706</v>
      </c>
      <c r="B276" s="14" t="s">
        <v>523</v>
      </c>
      <c r="C276" s="9" t="s">
        <v>280</v>
      </c>
      <c r="D276" s="13" t="s">
        <v>281</v>
      </c>
      <c r="E276" s="9">
        <v>23</v>
      </c>
      <c r="F276" s="9">
        <v>38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45747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84</v>
      </c>
      <c r="AA276" s="8">
        <v>5518.15</v>
      </c>
      <c r="AB276" s="8">
        <v>5518.15</v>
      </c>
      <c r="AC276" s="8">
        <v>0</v>
      </c>
      <c r="AD276" s="8">
        <v>5518.15</v>
      </c>
      <c r="AE276" s="8">
        <v>0</v>
      </c>
      <c r="AF276" s="8" t="s">
        <v>234</v>
      </c>
      <c r="AG276" s="1" t="s">
        <v>123</v>
      </c>
      <c r="AH276" s="1" t="s">
        <v>68</v>
      </c>
      <c r="AI276" s="1">
        <v>4</v>
      </c>
      <c r="AJ276" s="3">
        <v>45747</v>
      </c>
      <c r="AK276" s="3">
        <v>45743</v>
      </c>
      <c r="AL276" s="3">
        <v>45737</v>
      </c>
      <c r="AM276" s="3">
        <v>45744</v>
      </c>
      <c r="AN276" s="3">
        <v>45745</v>
      </c>
      <c r="AO276" s="3">
        <v>45745</v>
      </c>
      <c r="AP276" s="3">
        <v>45742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 t="s">
        <v>438</v>
      </c>
      <c r="AZ276" s="2">
        <v>0</v>
      </c>
      <c r="BA276" s="2">
        <v>0</v>
      </c>
      <c r="BB276" s="2">
        <v>0</v>
      </c>
      <c r="BC276" s="1" t="s">
        <v>105</v>
      </c>
      <c r="BD276" s="56">
        <v>0</v>
      </c>
    </row>
    <row r="277" spans="1:56" ht="28.5" customHeight="1" x14ac:dyDescent="0.45">
      <c r="A277" s="3">
        <v>45723</v>
      </c>
      <c r="B277" s="14" t="s">
        <v>536</v>
      </c>
      <c r="C277" s="9" t="s">
        <v>280</v>
      </c>
      <c r="D277" s="13" t="s">
        <v>272</v>
      </c>
      <c r="E277" s="9">
        <v>23</v>
      </c>
      <c r="F277" s="9">
        <v>38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45747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84</v>
      </c>
      <c r="AA277" s="8">
        <v>5518.15</v>
      </c>
      <c r="AB277" s="8">
        <v>5518.15</v>
      </c>
      <c r="AC277" s="8">
        <v>0</v>
      </c>
      <c r="AD277" s="8">
        <v>0</v>
      </c>
      <c r="AE277" s="8">
        <v>5518.15</v>
      </c>
      <c r="AF277" s="8" t="s">
        <v>234</v>
      </c>
      <c r="AG277" s="1" t="s">
        <v>61</v>
      </c>
      <c r="AH277" s="1" t="s">
        <v>68</v>
      </c>
      <c r="AI277" s="1">
        <v>4</v>
      </c>
      <c r="AJ277" s="3">
        <v>45747</v>
      </c>
      <c r="AK277" s="3">
        <v>45743</v>
      </c>
      <c r="AL277" s="3">
        <v>45737</v>
      </c>
      <c r="AM277" s="3">
        <v>45744</v>
      </c>
      <c r="AN277" s="3">
        <v>45745</v>
      </c>
      <c r="AO277" s="3">
        <v>45745</v>
      </c>
      <c r="AP277" s="3">
        <v>45742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105</v>
      </c>
      <c r="BD277" s="56">
        <v>0</v>
      </c>
    </row>
    <row r="278" spans="1:56" ht="28.5" customHeight="1" x14ac:dyDescent="0.45">
      <c r="A278" s="3">
        <v>45727</v>
      </c>
      <c r="B278" s="14" t="s">
        <v>604</v>
      </c>
      <c r="C278" s="9" t="s">
        <v>557</v>
      </c>
      <c r="D278" s="13" t="s">
        <v>558</v>
      </c>
      <c r="E278" s="9">
        <v>23</v>
      </c>
      <c r="F278" s="9">
        <v>34</v>
      </c>
      <c r="G278" s="9" t="s">
        <v>60</v>
      </c>
      <c r="H278" s="9" t="s">
        <v>60</v>
      </c>
      <c r="I278" s="9">
        <v>68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45735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84</v>
      </c>
      <c r="AA278" s="8">
        <v>9918.7000000000007</v>
      </c>
      <c r="AB278" s="8">
        <v>7121</v>
      </c>
      <c r="AC278" s="8">
        <v>2797.7000000000007</v>
      </c>
      <c r="AD278" s="8">
        <v>0</v>
      </c>
      <c r="AE278" s="8">
        <v>0</v>
      </c>
      <c r="AF278" s="8">
        <v>0</v>
      </c>
      <c r="AG278" s="1" t="s">
        <v>61</v>
      </c>
      <c r="AH278" s="1" t="s">
        <v>74</v>
      </c>
      <c r="AI278" s="1">
        <v>2</v>
      </c>
      <c r="AJ278" s="3">
        <v>45735</v>
      </c>
      <c r="AK278" s="3">
        <v>0</v>
      </c>
      <c r="AL278" s="3">
        <v>45726</v>
      </c>
      <c r="AM278" s="3">
        <v>45733</v>
      </c>
      <c r="AN278" s="3">
        <v>45734</v>
      </c>
      <c r="AO278" s="3">
        <v>45734</v>
      </c>
      <c r="AP278" s="3">
        <v>45730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105</v>
      </c>
      <c r="BD278" s="56">
        <v>209.12807500000002</v>
      </c>
    </row>
    <row r="279" spans="1:56" ht="28.5" customHeight="1" x14ac:dyDescent="0.45">
      <c r="A279" s="3">
        <v>45729</v>
      </c>
      <c r="B279" s="14" t="s">
        <v>138</v>
      </c>
      <c r="C279" s="9" t="s">
        <v>264</v>
      </c>
      <c r="D279" s="13" t="s">
        <v>572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45736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84</v>
      </c>
      <c r="AA279" s="8">
        <v>4959.3500000000004</v>
      </c>
      <c r="AB279" s="8">
        <v>0</v>
      </c>
      <c r="AC279" s="8">
        <v>4959.3500000000004</v>
      </c>
      <c r="AD279" s="8">
        <v>0</v>
      </c>
      <c r="AE279" s="8">
        <v>0</v>
      </c>
      <c r="AF279" s="8">
        <v>0</v>
      </c>
      <c r="AG279" s="1" t="s">
        <v>61</v>
      </c>
      <c r="AH279" s="1" t="s">
        <v>74</v>
      </c>
      <c r="AI279" s="1">
        <v>2</v>
      </c>
      <c r="AJ279" s="3">
        <v>45736</v>
      </c>
      <c r="AK279" s="3">
        <v>0</v>
      </c>
      <c r="AL279" s="3">
        <v>45727</v>
      </c>
      <c r="AM279" s="3">
        <v>45734</v>
      </c>
      <c r="AN279" s="3">
        <v>45735</v>
      </c>
      <c r="AO279" s="3">
        <v>45735</v>
      </c>
      <c r="AP279" s="3">
        <v>45731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105</v>
      </c>
      <c r="BD279" s="56">
        <v>370.71141249999999</v>
      </c>
    </row>
    <row r="280" spans="1:56" ht="28.5" customHeight="1" x14ac:dyDescent="0.45">
      <c r="A280" s="3" t="s">
        <v>146</v>
      </c>
      <c r="B280" s="14" t="s">
        <v>146</v>
      </c>
      <c r="C280" s="9" t="s">
        <v>320</v>
      </c>
      <c r="D280" s="13" t="s">
        <v>61</v>
      </c>
      <c r="E280" s="9">
        <v>23</v>
      </c>
      <c r="F280" s="9">
        <v>34</v>
      </c>
      <c r="G280" s="9" t="s">
        <v>60</v>
      </c>
      <c r="H280" s="9">
        <v>0</v>
      </c>
      <c r="I280" s="9">
        <v>68</v>
      </c>
      <c r="J280" s="9" t="s">
        <v>57</v>
      </c>
      <c r="K280" s="9">
        <v>5</v>
      </c>
      <c r="L280" s="9" t="s">
        <v>92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45777</v>
      </c>
      <c r="U280" s="11">
        <v>70000</v>
      </c>
      <c r="V280" s="10">
        <v>0</v>
      </c>
      <c r="W280" s="10">
        <v>70000</v>
      </c>
      <c r="X280" s="10">
        <v>0</v>
      </c>
      <c r="Y280" s="10">
        <v>73500</v>
      </c>
      <c r="Z280" s="9" t="s">
        <v>84</v>
      </c>
      <c r="AA280" s="8">
        <v>69430.899999999994</v>
      </c>
      <c r="AB280" s="8">
        <v>0</v>
      </c>
      <c r="AC280" s="8">
        <v>69430.899999999994</v>
      </c>
      <c r="AD280" s="8">
        <v>0</v>
      </c>
      <c r="AE280" s="8">
        <v>0</v>
      </c>
      <c r="AF280" s="8">
        <v>0</v>
      </c>
      <c r="AG280" s="1" t="s">
        <v>61</v>
      </c>
      <c r="AH280" s="1" t="s">
        <v>74</v>
      </c>
      <c r="AI280" s="1">
        <v>2</v>
      </c>
      <c r="AJ280" s="3">
        <v>45777</v>
      </c>
      <c r="AK280" s="3">
        <v>0</v>
      </c>
      <c r="AL280" s="3">
        <v>45768</v>
      </c>
      <c r="AM280" s="3">
        <v>45775</v>
      </c>
      <c r="AN280" s="3">
        <v>45776</v>
      </c>
      <c r="AO280" s="3">
        <v>45776</v>
      </c>
      <c r="AP280" s="3">
        <v>45772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105</v>
      </c>
      <c r="BD280" s="56">
        <v>5189.9597749999984</v>
      </c>
    </row>
    <row r="281" spans="1:56" ht="28.5" customHeight="1" x14ac:dyDescent="0.45">
      <c r="A281" s="3" t="s">
        <v>146</v>
      </c>
      <c r="B281" s="14" t="s">
        <v>146</v>
      </c>
      <c r="C281" s="9" t="s">
        <v>344</v>
      </c>
      <c r="D281" s="13" t="s">
        <v>61</v>
      </c>
      <c r="E281" s="9">
        <v>23</v>
      </c>
      <c r="F281" s="9">
        <v>34</v>
      </c>
      <c r="G281" s="9" t="s">
        <v>60</v>
      </c>
      <c r="H281" s="9" t="s">
        <v>66</v>
      </c>
      <c r="I281" s="9">
        <v>92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133</v>
      </c>
      <c r="T281" s="12">
        <v>45777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84</v>
      </c>
      <c r="AA281" s="8">
        <v>9918.7000000000007</v>
      </c>
      <c r="AB281" s="8">
        <v>0</v>
      </c>
      <c r="AC281" s="8">
        <v>9918.7000000000007</v>
      </c>
      <c r="AD281" s="8">
        <v>0</v>
      </c>
      <c r="AE281" s="8">
        <v>9918.7000000000007</v>
      </c>
      <c r="AF281" s="8">
        <v>0</v>
      </c>
      <c r="AG281" s="1" t="s">
        <v>122</v>
      </c>
      <c r="AH281" s="1" t="s">
        <v>68</v>
      </c>
      <c r="AI281" s="1">
        <v>4</v>
      </c>
      <c r="AJ281" s="3">
        <v>45777</v>
      </c>
      <c r="AK281" s="3">
        <v>45773</v>
      </c>
      <c r="AL281" s="3">
        <v>45767</v>
      </c>
      <c r="AM281" s="3">
        <v>45774</v>
      </c>
      <c r="AN281" s="3">
        <v>45775</v>
      </c>
      <c r="AO281" s="3">
        <v>45775</v>
      </c>
      <c r="AP281" s="3">
        <v>45772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105</v>
      </c>
      <c r="BD281" s="56">
        <v>741.42282499999999</v>
      </c>
    </row>
    <row r="282" spans="1:56" ht="28.5" customHeight="1" x14ac:dyDescent="0.45">
      <c r="A282" s="3" t="s">
        <v>146</v>
      </c>
      <c r="B282" s="14" t="s">
        <v>146</v>
      </c>
      <c r="C282" s="9" t="s">
        <v>194</v>
      </c>
      <c r="D282" s="13" t="s">
        <v>61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93</v>
      </c>
      <c r="M282" s="10">
        <v>24</v>
      </c>
      <c r="N282" s="9">
        <v>37</v>
      </c>
      <c r="O282" s="9">
        <v>50</v>
      </c>
      <c r="P282" s="10">
        <v>273.84719423999996</v>
      </c>
      <c r="Q282" s="10">
        <v>0</v>
      </c>
      <c r="R282" s="10">
        <v>273.84719423999996</v>
      </c>
      <c r="S282" s="9" t="s">
        <v>133</v>
      </c>
      <c r="T282" s="12">
        <v>45777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84</v>
      </c>
      <c r="AA282" s="8">
        <v>9918.7000000000007</v>
      </c>
      <c r="AB282" s="8">
        <v>0</v>
      </c>
      <c r="AC282" s="8">
        <v>9918.7000000000007</v>
      </c>
      <c r="AD282" s="8">
        <v>0</v>
      </c>
      <c r="AE282" s="8">
        <v>0</v>
      </c>
      <c r="AF282" s="8">
        <v>0</v>
      </c>
      <c r="AG282" s="1" t="s">
        <v>123</v>
      </c>
      <c r="AH282" s="1" t="s">
        <v>72</v>
      </c>
      <c r="AI282" s="1">
        <v>3</v>
      </c>
      <c r="AJ282" s="3">
        <v>45777</v>
      </c>
      <c r="AK282" s="3">
        <v>0</v>
      </c>
      <c r="AL282" s="3">
        <v>45767</v>
      </c>
      <c r="AM282" s="3">
        <v>45774</v>
      </c>
      <c r="AN282" s="3">
        <v>45775</v>
      </c>
      <c r="AO282" s="3">
        <v>45775</v>
      </c>
      <c r="AP282" s="3">
        <v>45772</v>
      </c>
      <c r="AQ282" s="3">
        <v>45776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105</v>
      </c>
      <c r="BD282" s="56">
        <v>741.42282499999999</v>
      </c>
    </row>
    <row r="283" spans="1:56" ht="28.5" customHeight="1" x14ac:dyDescent="0.45">
      <c r="A283" s="3" t="s">
        <v>146</v>
      </c>
      <c r="B283" s="14" t="s">
        <v>146</v>
      </c>
      <c r="C283" s="9" t="s">
        <v>280</v>
      </c>
      <c r="D283" s="13" t="s">
        <v>61</v>
      </c>
      <c r="E283" s="9">
        <v>23</v>
      </c>
      <c r="F283" s="9">
        <v>34</v>
      </c>
      <c r="G283" s="9" t="s">
        <v>60</v>
      </c>
      <c r="H283" s="9" t="s">
        <v>66</v>
      </c>
      <c r="I283" s="9">
        <v>92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45777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84</v>
      </c>
      <c r="AA283" s="8">
        <v>9918.7000000000007</v>
      </c>
      <c r="AB283" s="8">
        <v>0</v>
      </c>
      <c r="AC283" s="8">
        <v>9918.7000000000007</v>
      </c>
      <c r="AD283" s="8">
        <v>0</v>
      </c>
      <c r="AE283" s="8">
        <v>9918.7000000000007</v>
      </c>
      <c r="AF283" s="8">
        <v>0</v>
      </c>
      <c r="AG283" s="1" t="s">
        <v>122</v>
      </c>
      <c r="AH283" s="1" t="s">
        <v>68</v>
      </c>
      <c r="AI283" s="1">
        <v>4</v>
      </c>
      <c r="AJ283" s="3">
        <v>45777</v>
      </c>
      <c r="AK283" s="3">
        <v>45773</v>
      </c>
      <c r="AL283" s="3">
        <v>45767</v>
      </c>
      <c r="AM283" s="3">
        <v>45774</v>
      </c>
      <c r="AN283" s="3">
        <v>45775</v>
      </c>
      <c r="AO283" s="3">
        <v>45775</v>
      </c>
      <c r="AP283" s="3">
        <v>45772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105</v>
      </c>
      <c r="BD283" s="56">
        <v>741.42282499999999</v>
      </c>
    </row>
    <row r="284" spans="1:56" ht="28.5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34</v>
      </c>
      <c r="G284" s="9" t="s">
        <v>60</v>
      </c>
      <c r="H284" s="9">
        <v>0</v>
      </c>
      <c r="I284" s="9">
        <v>68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84</v>
      </c>
      <c r="AA284" s="8">
        <v>125101.34999999999</v>
      </c>
      <c r="AB284" s="8">
        <v>18157.3</v>
      </c>
      <c r="AC284" s="8">
        <v>106944.04999999999</v>
      </c>
      <c r="AD284" s="8">
        <v>5518.15</v>
      </c>
      <c r="AE284" s="8">
        <v>25355.550000000003</v>
      </c>
      <c r="AF284" s="8" t="s">
        <v>58</v>
      </c>
      <c r="AG284" s="1" t="s">
        <v>123</v>
      </c>
      <c r="AH284" s="1">
        <v>0</v>
      </c>
      <c r="AI284" s="1" t="s">
        <v>15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105</v>
      </c>
      <c r="BD284" s="56">
        <v>0</v>
      </c>
    </row>
    <row r="285" spans="1:56" ht="28.5" customHeight="1" x14ac:dyDescent="0.45">
      <c r="A285" s="3">
        <v>45729</v>
      </c>
      <c r="B285" s="14" t="s">
        <v>138</v>
      </c>
      <c r="C285" s="9" t="s">
        <v>264</v>
      </c>
      <c r="D285" s="13" t="s">
        <v>573</v>
      </c>
      <c r="E285" s="9">
        <v>23</v>
      </c>
      <c r="F285" s="9">
        <v>34</v>
      </c>
      <c r="G285" s="9" t="s">
        <v>199</v>
      </c>
      <c r="H285" s="9">
        <v>0</v>
      </c>
      <c r="I285" s="9">
        <v>68</v>
      </c>
      <c r="J285" s="9" t="s">
        <v>57</v>
      </c>
      <c r="K285" s="9">
        <v>5</v>
      </c>
      <c r="L285" s="9" t="s">
        <v>92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45736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201</v>
      </c>
      <c r="AA285" s="8">
        <v>4959.3500000000004</v>
      </c>
      <c r="AB285" s="8">
        <v>4959.3500000000004</v>
      </c>
      <c r="AC285" s="8">
        <v>0</v>
      </c>
      <c r="AD285" s="8">
        <v>0</v>
      </c>
      <c r="AE285" s="8">
        <v>0</v>
      </c>
      <c r="AF285" s="8">
        <v>0</v>
      </c>
      <c r="AG285" s="1" t="s">
        <v>123</v>
      </c>
      <c r="AH285" s="1" t="s">
        <v>74</v>
      </c>
      <c r="AI285" s="1">
        <v>2</v>
      </c>
      <c r="AJ285" s="3">
        <v>45736</v>
      </c>
      <c r="AK285" s="3">
        <v>0</v>
      </c>
      <c r="AL285" s="3">
        <v>45727</v>
      </c>
      <c r="AM285" s="3">
        <v>45734</v>
      </c>
      <c r="AN285" s="3">
        <v>45735</v>
      </c>
      <c r="AO285" s="3">
        <v>45735</v>
      </c>
      <c r="AP285" s="3">
        <v>45731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200</v>
      </c>
      <c r="BD285" s="56">
        <v>0</v>
      </c>
    </row>
    <row r="286" spans="1:56" ht="28.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23</v>
      </c>
      <c r="F286" s="9">
        <v>34</v>
      </c>
      <c r="G286" s="9" t="s">
        <v>199</v>
      </c>
      <c r="H286" s="9">
        <v>0</v>
      </c>
      <c r="I286" s="9">
        <v>68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201</v>
      </c>
      <c r="AA286" s="8">
        <v>4959.3500000000004</v>
      </c>
      <c r="AB286" s="8">
        <v>4959.3500000000004</v>
      </c>
      <c r="AC286" s="8">
        <v>0</v>
      </c>
      <c r="AD286" s="8">
        <v>0</v>
      </c>
      <c r="AE286" s="8">
        <v>0</v>
      </c>
      <c r="AF286" s="8">
        <v>0</v>
      </c>
      <c r="AG286" s="1" t="s">
        <v>123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200</v>
      </c>
      <c r="BD286" s="56">
        <v>0</v>
      </c>
    </row>
    <row r="287" spans="1:56" ht="28.5" customHeight="1" x14ac:dyDescent="0.45">
      <c r="A287" s="3">
        <v>45729</v>
      </c>
      <c r="B287" s="14" t="s">
        <v>138</v>
      </c>
      <c r="C287" s="9" t="s">
        <v>264</v>
      </c>
      <c r="D287" s="13" t="s">
        <v>193</v>
      </c>
      <c r="E287" s="9">
        <v>23</v>
      </c>
      <c r="F287" s="9">
        <v>34</v>
      </c>
      <c r="G287" s="9" t="s">
        <v>574</v>
      </c>
      <c r="H287" s="9">
        <v>0</v>
      </c>
      <c r="I287" s="9">
        <v>68</v>
      </c>
      <c r="J287" s="9" t="s">
        <v>57</v>
      </c>
      <c r="K287" s="9">
        <v>5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45747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575</v>
      </c>
      <c r="AA287" s="8">
        <v>4959.3500000000004</v>
      </c>
      <c r="AB287" s="8">
        <v>2482</v>
      </c>
      <c r="AC287" s="8">
        <v>2477.3500000000004</v>
      </c>
      <c r="AD287" s="8">
        <v>0</v>
      </c>
      <c r="AE287" s="8">
        <v>0</v>
      </c>
      <c r="AF287" s="8">
        <v>0</v>
      </c>
      <c r="AG287" s="1" t="s">
        <v>122</v>
      </c>
      <c r="AH287" s="1" t="s">
        <v>74</v>
      </c>
      <c r="AI287" s="1">
        <v>2</v>
      </c>
      <c r="AJ287" s="3">
        <v>45747</v>
      </c>
      <c r="AK287" s="3">
        <v>0</v>
      </c>
      <c r="AL287" s="3">
        <v>45738</v>
      </c>
      <c r="AM287" s="3">
        <v>45745</v>
      </c>
      <c r="AN287" s="3">
        <v>45746</v>
      </c>
      <c r="AO287" s="3">
        <v>45746</v>
      </c>
      <c r="AP287" s="3">
        <v>45742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200</v>
      </c>
      <c r="BD287" s="56">
        <v>199.91663977777779</v>
      </c>
    </row>
    <row r="288" spans="1:56" ht="28.5" customHeight="1" x14ac:dyDescent="0.45">
      <c r="A288" s="3">
        <v>45729</v>
      </c>
      <c r="B288" s="14" t="s">
        <v>138</v>
      </c>
      <c r="C288" s="9" t="s">
        <v>264</v>
      </c>
      <c r="D288" s="13" t="s">
        <v>576</v>
      </c>
      <c r="E288" s="9">
        <v>23</v>
      </c>
      <c r="F288" s="9">
        <v>34</v>
      </c>
      <c r="G288" s="9" t="s">
        <v>574</v>
      </c>
      <c r="H288" s="9">
        <v>0</v>
      </c>
      <c r="I288" s="9">
        <v>68</v>
      </c>
      <c r="J288" s="9" t="s">
        <v>57</v>
      </c>
      <c r="K288" s="9">
        <v>5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45747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575</v>
      </c>
      <c r="AA288" s="8">
        <v>4959.3500000000004</v>
      </c>
      <c r="AB288" s="8">
        <v>0</v>
      </c>
      <c r="AC288" s="8">
        <v>4959.3500000000004</v>
      </c>
      <c r="AD288" s="8">
        <v>0</v>
      </c>
      <c r="AE288" s="8">
        <v>0</v>
      </c>
      <c r="AF288" s="8">
        <v>0</v>
      </c>
      <c r="AG288" s="1" t="s">
        <v>122</v>
      </c>
      <c r="AH288" s="1" t="s">
        <v>74</v>
      </c>
      <c r="AI288" s="1">
        <v>2</v>
      </c>
      <c r="AJ288" s="3">
        <v>45747</v>
      </c>
      <c r="AK288" s="3">
        <v>0</v>
      </c>
      <c r="AL288" s="3">
        <v>45738</v>
      </c>
      <c r="AM288" s="3">
        <v>45745</v>
      </c>
      <c r="AN288" s="3">
        <v>45746</v>
      </c>
      <c r="AO288" s="3">
        <v>45746</v>
      </c>
      <c r="AP288" s="3">
        <v>45742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200</v>
      </c>
      <c r="BD288" s="56">
        <v>400.2085242222222</v>
      </c>
    </row>
    <row r="289" spans="1:56" ht="28.5" customHeight="1" x14ac:dyDescent="0.45">
      <c r="A289" s="3">
        <v>45729</v>
      </c>
      <c r="B289" s="14" t="s">
        <v>138</v>
      </c>
      <c r="C289" s="9" t="s">
        <v>264</v>
      </c>
      <c r="D289" s="13" t="s">
        <v>577</v>
      </c>
      <c r="E289" s="9">
        <v>23</v>
      </c>
      <c r="F289" s="9">
        <v>34</v>
      </c>
      <c r="G289" s="9" t="s">
        <v>574</v>
      </c>
      <c r="H289" s="9">
        <v>0</v>
      </c>
      <c r="I289" s="9">
        <v>68</v>
      </c>
      <c r="J289" s="9" t="s">
        <v>57</v>
      </c>
      <c r="K289" s="9">
        <v>5</v>
      </c>
      <c r="L289" s="9" t="s">
        <v>92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45747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575</v>
      </c>
      <c r="AA289" s="8">
        <v>4959.3500000000004</v>
      </c>
      <c r="AB289" s="8">
        <v>0</v>
      </c>
      <c r="AC289" s="8">
        <v>4959.3500000000004</v>
      </c>
      <c r="AD289" s="8">
        <v>0</v>
      </c>
      <c r="AE289" s="8">
        <v>0</v>
      </c>
      <c r="AF289" s="8">
        <v>0</v>
      </c>
      <c r="AG289" s="1" t="s">
        <v>125</v>
      </c>
      <c r="AH289" s="1" t="s">
        <v>74</v>
      </c>
      <c r="AI289" s="1">
        <v>2</v>
      </c>
      <c r="AJ289" s="3">
        <v>45747</v>
      </c>
      <c r="AK289" s="3">
        <v>0</v>
      </c>
      <c r="AL289" s="3">
        <v>45738</v>
      </c>
      <c r="AM289" s="3">
        <v>45745</v>
      </c>
      <c r="AN289" s="3">
        <v>45746</v>
      </c>
      <c r="AO289" s="3">
        <v>45746</v>
      </c>
      <c r="AP289" s="3">
        <v>45742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65</v>
      </c>
      <c r="AY289" s="2">
        <v>0</v>
      </c>
      <c r="AZ289" s="2">
        <v>0</v>
      </c>
      <c r="BA289" s="2">
        <v>0</v>
      </c>
      <c r="BB289" s="2">
        <v>0</v>
      </c>
      <c r="BC289" s="1" t="s">
        <v>200</v>
      </c>
      <c r="BD289" s="56">
        <v>400.2085242222222</v>
      </c>
    </row>
    <row r="290" spans="1:56" ht="28.5" customHeight="1" x14ac:dyDescent="0.45">
      <c r="A290" s="3">
        <v>0</v>
      </c>
      <c r="B290" s="14">
        <v>0</v>
      </c>
      <c r="C290" s="9">
        <v>0</v>
      </c>
      <c r="D290" s="13">
        <v>0</v>
      </c>
      <c r="E290" s="9">
        <v>23</v>
      </c>
      <c r="F290" s="9">
        <v>34</v>
      </c>
      <c r="G290" s="9" t="s">
        <v>574</v>
      </c>
      <c r="H290" s="9">
        <v>0</v>
      </c>
      <c r="I290" s="9">
        <v>68</v>
      </c>
      <c r="J290" s="9" t="s">
        <v>57</v>
      </c>
      <c r="K290" s="9">
        <v>5</v>
      </c>
      <c r="L290" s="9">
        <v>0</v>
      </c>
      <c r="M290" s="10">
        <v>0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>
        <v>0</v>
      </c>
      <c r="T290" s="12"/>
      <c r="U290" s="11">
        <v>0</v>
      </c>
      <c r="V290" s="10">
        <v>0</v>
      </c>
      <c r="W290" s="10">
        <v>0</v>
      </c>
      <c r="X290" s="10">
        <v>0</v>
      </c>
      <c r="Y290" s="10">
        <v>0</v>
      </c>
      <c r="Z290" s="9" t="s">
        <v>575</v>
      </c>
      <c r="AA290" s="8">
        <v>14878.050000000001</v>
      </c>
      <c r="AB290" s="8">
        <v>2482</v>
      </c>
      <c r="AC290" s="8">
        <v>12396.050000000001</v>
      </c>
      <c r="AD290" s="8">
        <v>0</v>
      </c>
      <c r="AE290" s="8">
        <v>0</v>
      </c>
      <c r="AF290" s="8" t="s">
        <v>58</v>
      </c>
      <c r="AG290" s="1" t="s">
        <v>123</v>
      </c>
      <c r="AH290" s="1">
        <v>0</v>
      </c>
      <c r="AI290" s="1" t="s">
        <v>15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200</v>
      </c>
      <c r="BD290" s="56">
        <v>0</v>
      </c>
    </row>
    <row r="291" spans="1:56" ht="28.5" customHeight="1" x14ac:dyDescent="0.45">
      <c r="A291" s="3">
        <v>45719</v>
      </c>
      <c r="B291" s="14" t="s">
        <v>492</v>
      </c>
      <c r="C291" s="9" t="s">
        <v>115</v>
      </c>
      <c r="D291" s="13" t="s">
        <v>59</v>
      </c>
      <c r="E291" s="9">
        <v>23</v>
      </c>
      <c r="F291" s="9">
        <v>40</v>
      </c>
      <c r="G291" s="9" t="s">
        <v>60</v>
      </c>
      <c r="H291" s="9" t="s">
        <v>66</v>
      </c>
      <c r="I291" s="9">
        <v>125</v>
      </c>
      <c r="J291" s="9" t="s">
        <v>57</v>
      </c>
      <c r="K291" s="9">
        <v>5</v>
      </c>
      <c r="L291" s="9" t="s">
        <v>252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67</v>
      </c>
      <c r="T291" s="12">
        <v>45734</v>
      </c>
      <c r="U291" s="11">
        <v>5000</v>
      </c>
      <c r="V291" s="10">
        <v>0</v>
      </c>
      <c r="W291" s="10">
        <v>5000</v>
      </c>
      <c r="X291" s="10">
        <v>0</v>
      </c>
      <c r="Y291" s="10">
        <v>0</v>
      </c>
      <c r="Z291" s="9" t="s">
        <v>309</v>
      </c>
      <c r="AA291" s="8">
        <v>5797.55</v>
      </c>
      <c r="AB291" s="8">
        <v>2840</v>
      </c>
      <c r="AC291" s="8">
        <v>2957.55</v>
      </c>
      <c r="AD291" s="8">
        <v>0</v>
      </c>
      <c r="AE291" s="8">
        <v>5797.55</v>
      </c>
      <c r="AF291" s="8" t="s">
        <v>315</v>
      </c>
      <c r="AG291" s="1" t="s">
        <v>122</v>
      </c>
      <c r="AH291" s="1" t="s">
        <v>163</v>
      </c>
      <c r="AI291" s="1">
        <v>2</v>
      </c>
      <c r="AJ291" s="3">
        <v>45734</v>
      </c>
      <c r="AK291" s="3">
        <v>45732</v>
      </c>
      <c r="AL291" s="3">
        <v>0</v>
      </c>
      <c r="AM291" s="3">
        <v>0</v>
      </c>
      <c r="AN291" s="3">
        <v>0</v>
      </c>
      <c r="AO291" s="3">
        <v>45733</v>
      </c>
      <c r="AP291" s="3">
        <v>45729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158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108</v>
      </c>
      <c r="BD291" s="56">
        <v>260.75732499999998</v>
      </c>
    </row>
    <row r="292" spans="1:56" ht="28.5" customHeight="1" x14ac:dyDescent="0.45">
      <c r="A292" s="3">
        <v>45729</v>
      </c>
      <c r="B292" s="14" t="s">
        <v>578</v>
      </c>
      <c r="C292" s="9" t="s">
        <v>579</v>
      </c>
      <c r="D292" s="13" t="s">
        <v>580</v>
      </c>
      <c r="E292" s="9">
        <v>23</v>
      </c>
      <c r="F292" s="9">
        <v>34</v>
      </c>
      <c r="G292" s="9" t="s">
        <v>60</v>
      </c>
      <c r="H292" s="9" t="s">
        <v>66</v>
      </c>
      <c r="I292" s="9">
        <v>105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37</v>
      </c>
      <c r="O292" s="9">
        <v>70</v>
      </c>
      <c r="P292" s="10">
        <v>191.69303596799998</v>
      </c>
      <c r="Q292" s="10">
        <v>35</v>
      </c>
      <c r="R292" s="10">
        <v>156.69303596799998</v>
      </c>
      <c r="S292" s="9" t="s">
        <v>71</v>
      </c>
      <c r="T292" s="12">
        <v>45743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309</v>
      </c>
      <c r="AA292" s="8">
        <v>4959.3500000000004</v>
      </c>
      <c r="AB292" s="8">
        <v>0</v>
      </c>
      <c r="AC292" s="8">
        <v>4959.3500000000004</v>
      </c>
      <c r="AD292" s="8">
        <v>0</v>
      </c>
      <c r="AE292" s="8">
        <v>4959.3500000000004</v>
      </c>
      <c r="AF292" s="8" t="s">
        <v>351</v>
      </c>
      <c r="AG292" s="1" t="s">
        <v>122</v>
      </c>
      <c r="AH292" s="1" t="s">
        <v>68</v>
      </c>
      <c r="AI292" s="1">
        <v>4</v>
      </c>
      <c r="AJ292" s="3">
        <v>45743</v>
      </c>
      <c r="AK292" s="3">
        <v>45739</v>
      </c>
      <c r="AL292" s="3">
        <v>45733</v>
      </c>
      <c r="AM292" s="3">
        <v>45740</v>
      </c>
      <c r="AN292" s="3">
        <v>45741</v>
      </c>
      <c r="AO292" s="3">
        <v>45741</v>
      </c>
      <c r="AP292" s="3">
        <v>45738</v>
      </c>
      <c r="AQ292" s="3">
        <v>45742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108</v>
      </c>
      <c r="BD292" s="56">
        <v>437.2493583333333</v>
      </c>
    </row>
    <row r="293" spans="1:56" ht="28.5" customHeight="1" x14ac:dyDescent="0.45">
      <c r="A293" s="3">
        <v>45727</v>
      </c>
      <c r="B293" s="14" t="s">
        <v>581</v>
      </c>
      <c r="C293" s="9" t="s">
        <v>115</v>
      </c>
      <c r="D293" s="13" t="s">
        <v>59</v>
      </c>
      <c r="E293" s="9">
        <v>23</v>
      </c>
      <c r="F293" s="9">
        <v>40</v>
      </c>
      <c r="G293" s="9" t="s">
        <v>60</v>
      </c>
      <c r="H293" s="9" t="s">
        <v>66</v>
      </c>
      <c r="I293" s="9">
        <v>125</v>
      </c>
      <c r="J293" s="9" t="s">
        <v>57</v>
      </c>
      <c r="K293" s="9">
        <v>5</v>
      </c>
      <c r="L293" s="9" t="s">
        <v>252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67</v>
      </c>
      <c r="T293" s="12">
        <v>45741</v>
      </c>
      <c r="U293" s="11">
        <v>10000</v>
      </c>
      <c r="V293" s="10">
        <v>0</v>
      </c>
      <c r="W293" s="10">
        <v>10000</v>
      </c>
      <c r="X293" s="10">
        <v>0</v>
      </c>
      <c r="Y293" s="10">
        <v>0</v>
      </c>
      <c r="Z293" s="9" t="s">
        <v>309</v>
      </c>
      <c r="AA293" s="8">
        <v>11595.1</v>
      </c>
      <c r="AB293" s="8">
        <v>0</v>
      </c>
      <c r="AC293" s="8">
        <v>11595.1</v>
      </c>
      <c r="AD293" s="8">
        <v>0</v>
      </c>
      <c r="AE293" s="8">
        <v>11595.1</v>
      </c>
      <c r="AF293" s="8" t="s">
        <v>315</v>
      </c>
      <c r="AG293" s="1" t="s">
        <v>122</v>
      </c>
      <c r="AH293" s="1" t="s">
        <v>163</v>
      </c>
      <c r="AI293" s="1">
        <v>2</v>
      </c>
      <c r="AJ293" s="3">
        <v>45741</v>
      </c>
      <c r="AK293" s="3">
        <v>45739</v>
      </c>
      <c r="AL293" s="3">
        <v>0</v>
      </c>
      <c r="AM293" s="3">
        <v>0</v>
      </c>
      <c r="AN293" s="3">
        <v>0</v>
      </c>
      <c r="AO293" s="3">
        <v>45740</v>
      </c>
      <c r="AP293" s="3">
        <v>45736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158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108</v>
      </c>
      <c r="BD293" s="56">
        <v>1022.3013166666667</v>
      </c>
    </row>
    <row r="294" spans="1:56" ht="28.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23</v>
      </c>
      <c r="F294" s="9">
        <v>37</v>
      </c>
      <c r="G294" s="9">
        <v>0</v>
      </c>
      <c r="H294" s="9">
        <v>0</v>
      </c>
      <c r="I294" s="9">
        <v>85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309</v>
      </c>
      <c r="AA294" s="8">
        <v>22352</v>
      </c>
      <c r="AB294" s="8">
        <v>2840</v>
      </c>
      <c r="AC294" s="8">
        <v>19512</v>
      </c>
      <c r="AD294" s="8">
        <v>0</v>
      </c>
      <c r="AE294" s="8">
        <v>22352</v>
      </c>
      <c r="AF294" s="8" t="s">
        <v>58</v>
      </c>
      <c r="AG294" s="1" t="s">
        <v>122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310</v>
      </c>
      <c r="BD294" s="56">
        <v>0</v>
      </c>
    </row>
    <row r="295" spans="1:56" ht="28.5" customHeight="1" x14ac:dyDescent="0.45">
      <c r="A295" s="3">
        <v>45601</v>
      </c>
      <c r="B295" s="14" t="s">
        <v>240</v>
      </c>
      <c r="C295" s="9" t="s">
        <v>94</v>
      </c>
      <c r="D295" s="13" t="s">
        <v>157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0</v>
      </c>
      <c r="Q295" s="10">
        <v>0</v>
      </c>
      <c r="R295" s="10">
        <v>0</v>
      </c>
      <c r="S295" s="9" t="s">
        <v>100</v>
      </c>
      <c r="T295" s="12">
        <v>45780</v>
      </c>
      <c r="U295" s="11">
        <v>10000</v>
      </c>
      <c r="V295" s="10">
        <v>10000</v>
      </c>
      <c r="W295" s="10">
        <v>0</v>
      </c>
      <c r="X295" s="10">
        <v>56730</v>
      </c>
      <c r="Y295" s="10">
        <v>0</v>
      </c>
      <c r="Z295" s="9" t="s">
        <v>402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1" t="s">
        <v>123</v>
      </c>
      <c r="AH295" s="1" t="s">
        <v>72</v>
      </c>
      <c r="AI295" s="1">
        <v>3</v>
      </c>
      <c r="AJ295" s="3">
        <v>45780</v>
      </c>
      <c r="AK295" s="3">
        <v>0</v>
      </c>
      <c r="AL295" s="3">
        <v>45770</v>
      </c>
      <c r="AM295" s="3">
        <v>45777</v>
      </c>
      <c r="AN295" s="3">
        <v>45778</v>
      </c>
      <c r="AO295" s="3">
        <v>45778</v>
      </c>
      <c r="AP295" s="3">
        <v>45775</v>
      </c>
      <c r="AQ295" s="3">
        <v>45779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 t="s">
        <v>414</v>
      </c>
      <c r="AZ295" s="2">
        <v>0</v>
      </c>
      <c r="BA295" s="2">
        <v>0</v>
      </c>
      <c r="BB295" s="2">
        <v>0</v>
      </c>
      <c r="BC295" s="1" t="s">
        <v>120</v>
      </c>
      <c r="BD295" s="56">
        <v>0</v>
      </c>
    </row>
    <row r="296" spans="1:56" ht="28.5" customHeight="1" x14ac:dyDescent="0.45">
      <c r="A296" s="3">
        <v>45601</v>
      </c>
      <c r="B296" s="14" t="s">
        <v>240</v>
      </c>
      <c r="C296" s="9" t="s">
        <v>94</v>
      </c>
      <c r="D296" s="13" t="s">
        <v>157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1498.0181652479998</v>
      </c>
      <c r="Q296" s="10">
        <v>1498.0181652479998</v>
      </c>
      <c r="R296" s="10">
        <v>0</v>
      </c>
      <c r="S296" s="9" t="s">
        <v>100</v>
      </c>
      <c r="T296" s="12">
        <v>45780</v>
      </c>
      <c r="U296" s="11">
        <v>46000</v>
      </c>
      <c r="V296" s="10">
        <v>0</v>
      </c>
      <c r="W296" s="10">
        <v>46000</v>
      </c>
      <c r="X296" s="10">
        <v>0</v>
      </c>
      <c r="Y296" s="10">
        <v>48300</v>
      </c>
      <c r="Z296" s="9" t="s">
        <v>402</v>
      </c>
      <c r="AA296" s="8">
        <v>49481.740000000005</v>
      </c>
      <c r="AB296" s="8">
        <v>0</v>
      </c>
      <c r="AC296" s="8">
        <v>49481.740000000005</v>
      </c>
      <c r="AD296" s="8">
        <v>0</v>
      </c>
      <c r="AE296" s="8">
        <v>0</v>
      </c>
      <c r="AF296" s="8" t="s">
        <v>403</v>
      </c>
      <c r="AG296" s="1" t="s">
        <v>123</v>
      </c>
      <c r="AH296" s="1" t="s">
        <v>72</v>
      </c>
      <c r="AI296" s="1">
        <v>3</v>
      </c>
      <c r="AJ296" s="3">
        <v>45780</v>
      </c>
      <c r="AK296" s="3">
        <v>0</v>
      </c>
      <c r="AL296" s="3">
        <v>45770</v>
      </c>
      <c r="AM296" s="3">
        <v>45777</v>
      </c>
      <c r="AN296" s="3">
        <v>45778</v>
      </c>
      <c r="AO296" s="3">
        <v>45778</v>
      </c>
      <c r="AP296" s="3">
        <v>45775</v>
      </c>
      <c r="AQ296" s="3">
        <v>45779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 t="s">
        <v>482</v>
      </c>
      <c r="AZ296" s="2">
        <v>0</v>
      </c>
      <c r="BA296" s="2">
        <v>0</v>
      </c>
      <c r="BB296" s="2">
        <v>0</v>
      </c>
      <c r="BC296" s="1" t="s">
        <v>120</v>
      </c>
      <c r="BD296" s="56">
        <v>6338.7895780611125</v>
      </c>
    </row>
    <row r="297" spans="1:56" ht="28.5" customHeight="1" x14ac:dyDescent="0.45">
      <c r="A297" s="3">
        <v>45601</v>
      </c>
      <c r="B297" s="14" t="s">
        <v>240</v>
      </c>
      <c r="C297" s="9" t="s">
        <v>94</v>
      </c>
      <c r="D297" s="13" t="s">
        <v>157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1758.5430635519999</v>
      </c>
      <c r="Q297" s="10">
        <v>1758.5430635519999</v>
      </c>
      <c r="R297" s="10">
        <v>0</v>
      </c>
      <c r="S297" s="9" t="s">
        <v>100</v>
      </c>
      <c r="T297" s="12">
        <v>45785</v>
      </c>
      <c r="U297" s="11">
        <v>54000</v>
      </c>
      <c r="V297" s="10">
        <v>0</v>
      </c>
      <c r="W297" s="10">
        <v>54000</v>
      </c>
      <c r="X297" s="10">
        <v>0</v>
      </c>
      <c r="Y297" s="10">
        <v>56700</v>
      </c>
      <c r="Z297" s="9" t="s">
        <v>402</v>
      </c>
      <c r="AA297" s="8">
        <v>58087.26</v>
      </c>
      <c r="AB297" s="8">
        <v>0</v>
      </c>
      <c r="AC297" s="8">
        <v>58087.26</v>
      </c>
      <c r="AD297" s="8">
        <v>0</v>
      </c>
      <c r="AE297" s="8">
        <v>0</v>
      </c>
      <c r="AF297" s="8" t="s">
        <v>403</v>
      </c>
      <c r="AG297" s="1" t="s">
        <v>123</v>
      </c>
      <c r="AH297" s="1" t="s">
        <v>72</v>
      </c>
      <c r="AI297" s="1">
        <v>3</v>
      </c>
      <c r="AJ297" s="3">
        <v>45785</v>
      </c>
      <c r="AK297" s="3">
        <v>0</v>
      </c>
      <c r="AL297" s="3">
        <v>45775</v>
      </c>
      <c r="AM297" s="3">
        <v>45782</v>
      </c>
      <c r="AN297" s="3">
        <v>45783</v>
      </c>
      <c r="AO297" s="3">
        <v>45783</v>
      </c>
      <c r="AP297" s="3">
        <v>45780</v>
      </c>
      <c r="AQ297" s="3">
        <v>45784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482</v>
      </c>
      <c r="AZ297" s="2">
        <v>0</v>
      </c>
      <c r="BA297" s="2">
        <v>0</v>
      </c>
      <c r="BB297" s="2">
        <v>0</v>
      </c>
      <c r="BC297" s="1" t="s">
        <v>120</v>
      </c>
      <c r="BD297" s="56">
        <v>7441.1877655499993</v>
      </c>
    </row>
    <row r="298" spans="1:56" ht="28.5" customHeight="1" x14ac:dyDescent="0.45">
      <c r="A298" s="3">
        <v>45601</v>
      </c>
      <c r="B298" s="14" t="s">
        <v>240</v>
      </c>
      <c r="C298" s="9" t="s">
        <v>94</v>
      </c>
      <c r="D298" s="13" t="s">
        <v>157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1758.5430635519999</v>
      </c>
      <c r="Q298" s="10">
        <v>264</v>
      </c>
      <c r="R298" s="10">
        <v>1494.5430635519999</v>
      </c>
      <c r="S298" s="9" t="s">
        <v>100</v>
      </c>
      <c r="T298" s="12">
        <v>45812</v>
      </c>
      <c r="U298" s="11">
        <v>54000</v>
      </c>
      <c r="V298" s="10">
        <v>0</v>
      </c>
      <c r="W298" s="10">
        <v>54000</v>
      </c>
      <c r="X298" s="10">
        <v>0</v>
      </c>
      <c r="Y298" s="10">
        <v>56700</v>
      </c>
      <c r="Z298" s="9" t="s">
        <v>402</v>
      </c>
      <c r="AA298" s="8">
        <v>58087.26</v>
      </c>
      <c r="AB298" s="8">
        <v>0</v>
      </c>
      <c r="AC298" s="8">
        <v>58087.26</v>
      </c>
      <c r="AD298" s="8">
        <v>0</v>
      </c>
      <c r="AE298" s="8">
        <v>0</v>
      </c>
      <c r="AF298" s="8" t="s">
        <v>403</v>
      </c>
      <c r="AG298" s="1" t="s">
        <v>123</v>
      </c>
      <c r="AH298" s="1" t="s">
        <v>72</v>
      </c>
      <c r="AI298" s="1">
        <v>3</v>
      </c>
      <c r="AJ298" s="3">
        <v>45812</v>
      </c>
      <c r="AK298" s="3">
        <v>0</v>
      </c>
      <c r="AL298" s="3">
        <v>45802</v>
      </c>
      <c r="AM298" s="3">
        <v>45809</v>
      </c>
      <c r="AN298" s="3">
        <v>45810</v>
      </c>
      <c r="AO298" s="3">
        <v>45810</v>
      </c>
      <c r="AP298" s="3">
        <v>45807</v>
      </c>
      <c r="AQ298" s="3">
        <v>45811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482</v>
      </c>
      <c r="AZ298" s="2">
        <v>0</v>
      </c>
      <c r="BA298" s="2">
        <v>0</v>
      </c>
      <c r="BB298" s="2">
        <v>0</v>
      </c>
      <c r="BC298" s="1" t="s">
        <v>120</v>
      </c>
      <c r="BD298" s="56">
        <v>7441.1877655499993</v>
      </c>
    </row>
    <row r="299" spans="1:56" ht="28.5" customHeight="1" x14ac:dyDescent="0.45">
      <c r="A299" s="3">
        <v>45601</v>
      </c>
      <c r="B299" s="14" t="s">
        <v>240</v>
      </c>
      <c r="C299" s="9" t="s">
        <v>94</v>
      </c>
      <c r="D299" s="13" t="s">
        <v>157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1758.5430635519999</v>
      </c>
      <c r="Q299" s="10">
        <v>0</v>
      </c>
      <c r="R299" s="10">
        <v>1758.5430635519999</v>
      </c>
      <c r="S299" s="9" t="s">
        <v>100</v>
      </c>
      <c r="T299" s="12">
        <v>45815</v>
      </c>
      <c r="U299" s="11">
        <v>54000</v>
      </c>
      <c r="V299" s="10">
        <v>0</v>
      </c>
      <c r="W299" s="10">
        <v>54000</v>
      </c>
      <c r="X299" s="10">
        <v>0</v>
      </c>
      <c r="Y299" s="10">
        <v>56700</v>
      </c>
      <c r="Z299" s="9" t="s">
        <v>402</v>
      </c>
      <c r="AA299" s="8">
        <v>58087.26</v>
      </c>
      <c r="AB299" s="8">
        <v>0</v>
      </c>
      <c r="AC299" s="8">
        <v>58087.26</v>
      </c>
      <c r="AD299" s="8">
        <v>0</v>
      </c>
      <c r="AE299" s="8">
        <v>0</v>
      </c>
      <c r="AF299" s="8" t="s">
        <v>403</v>
      </c>
      <c r="AG299" s="1" t="s">
        <v>123</v>
      </c>
      <c r="AH299" s="1" t="s">
        <v>72</v>
      </c>
      <c r="AI299" s="1">
        <v>3</v>
      </c>
      <c r="AJ299" s="3">
        <v>45815</v>
      </c>
      <c r="AK299" s="3">
        <v>0</v>
      </c>
      <c r="AL299" s="3">
        <v>45805</v>
      </c>
      <c r="AM299" s="3">
        <v>45812</v>
      </c>
      <c r="AN299" s="3">
        <v>45813</v>
      </c>
      <c r="AO299" s="3">
        <v>45813</v>
      </c>
      <c r="AP299" s="3">
        <v>45810</v>
      </c>
      <c r="AQ299" s="3">
        <v>45814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482</v>
      </c>
      <c r="AZ299" s="2">
        <v>0</v>
      </c>
      <c r="BA299" s="2">
        <v>0</v>
      </c>
      <c r="BB299" s="2">
        <v>0</v>
      </c>
      <c r="BC299" s="1" t="s">
        <v>120</v>
      </c>
      <c r="BD299" s="56">
        <v>7441.1877655499993</v>
      </c>
    </row>
    <row r="300" spans="1:56" ht="28.5" customHeight="1" x14ac:dyDescent="0.45">
      <c r="A300" s="3">
        <v>45601</v>
      </c>
      <c r="B300" s="14" t="s">
        <v>240</v>
      </c>
      <c r="C300" s="9" t="s">
        <v>94</v>
      </c>
      <c r="D300" s="13" t="s">
        <v>157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1758.5430635519999</v>
      </c>
      <c r="Q300" s="10">
        <v>0</v>
      </c>
      <c r="R300" s="10">
        <v>1758.5430635519999</v>
      </c>
      <c r="S300" s="9" t="s">
        <v>100</v>
      </c>
      <c r="T300" s="12">
        <v>45818</v>
      </c>
      <c r="U300" s="11">
        <v>54000</v>
      </c>
      <c r="V300" s="10">
        <v>0</v>
      </c>
      <c r="W300" s="10">
        <v>54000</v>
      </c>
      <c r="X300" s="10">
        <v>0</v>
      </c>
      <c r="Y300" s="10">
        <v>56700</v>
      </c>
      <c r="Z300" s="9" t="s">
        <v>402</v>
      </c>
      <c r="AA300" s="8">
        <v>58087.26</v>
      </c>
      <c r="AB300" s="8">
        <v>0</v>
      </c>
      <c r="AC300" s="8">
        <v>58087.26</v>
      </c>
      <c r="AD300" s="8">
        <v>0</v>
      </c>
      <c r="AE300" s="8">
        <v>0</v>
      </c>
      <c r="AF300" s="8" t="s">
        <v>403</v>
      </c>
      <c r="AG300" s="1" t="s">
        <v>123</v>
      </c>
      <c r="AH300" s="1" t="s">
        <v>72</v>
      </c>
      <c r="AI300" s="1">
        <v>3</v>
      </c>
      <c r="AJ300" s="3">
        <v>45818</v>
      </c>
      <c r="AK300" s="3">
        <v>0</v>
      </c>
      <c r="AL300" s="3">
        <v>45808</v>
      </c>
      <c r="AM300" s="3">
        <v>45815</v>
      </c>
      <c r="AN300" s="3">
        <v>45816</v>
      </c>
      <c r="AO300" s="3">
        <v>45816</v>
      </c>
      <c r="AP300" s="3">
        <v>45813</v>
      </c>
      <c r="AQ300" s="3">
        <v>45817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482</v>
      </c>
      <c r="AZ300" s="2">
        <v>0</v>
      </c>
      <c r="BA300" s="2">
        <v>0</v>
      </c>
      <c r="BB300" s="2">
        <v>0</v>
      </c>
      <c r="BC300" s="1" t="s">
        <v>120</v>
      </c>
      <c r="BD300" s="56">
        <v>7441.1877655499993</v>
      </c>
    </row>
    <row r="301" spans="1:56" ht="28.5" customHeight="1" x14ac:dyDescent="0.45">
      <c r="A301" s="3">
        <v>45601</v>
      </c>
      <c r="B301" s="14" t="s">
        <v>240</v>
      </c>
      <c r="C301" s="9" t="s">
        <v>94</v>
      </c>
      <c r="D301" s="13" t="s">
        <v>157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1758.5430635519999</v>
      </c>
      <c r="Q301" s="10">
        <v>0</v>
      </c>
      <c r="R301" s="10">
        <v>1758.5430635519999</v>
      </c>
      <c r="S301" s="9" t="s">
        <v>100</v>
      </c>
      <c r="T301" s="12">
        <v>45820</v>
      </c>
      <c r="U301" s="11">
        <v>54000</v>
      </c>
      <c r="V301" s="10">
        <v>0</v>
      </c>
      <c r="W301" s="10">
        <v>54000</v>
      </c>
      <c r="X301" s="10">
        <v>0</v>
      </c>
      <c r="Y301" s="10">
        <v>56700</v>
      </c>
      <c r="Z301" s="9" t="s">
        <v>402</v>
      </c>
      <c r="AA301" s="8">
        <v>58087.26</v>
      </c>
      <c r="AB301" s="8">
        <v>0</v>
      </c>
      <c r="AC301" s="8">
        <v>58087.26</v>
      </c>
      <c r="AD301" s="8">
        <v>0</v>
      </c>
      <c r="AE301" s="8">
        <v>0</v>
      </c>
      <c r="AF301" s="8" t="s">
        <v>403</v>
      </c>
      <c r="AG301" s="1" t="s">
        <v>123</v>
      </c>
      <c r="AH301" s="1" t="s">
        <v>72</v>
      </c>
      <c r="AI301" s="1">
        <v>3</v>
      </c>
      <c r="AJ301" s="3">
        <v>45820</v>
      </c>
      <c r="AK301" s="3">
        <v>0</v>
      </c>
      <c r="AL301" s="3">
        <v>45810</v>
      </c>
      <c r="AM301" s="3">
        <v>45817</v>
      </c>
      <c r="AN301" s="3">
        <v>45818</v>
      </c>
      <c r="AO301" s="3">
        <v>45818</v>
      </c>
      <c r="AP301" s="3">
        <v>45815</v>
      </c>
      <c r="AQ301" s="3">
        <v>45819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482</v>
      </c>
      <c r="AZ301" s="2">
        <v>0</v>
      </c>
      <c r="BA301" s="2">
        <v>0</v>
      </c>
      <c r="BB301" s="2">
        <v>0</v>
      </c>
      <c r="BC301" s="1" t="s">
        <v>120</v>
      </c>
      <c r="BD301" s="56">
        <v>7441.1877655499993</v>
      </c>
    </row>
    <row r="302" spans="1:56" ht="28.5" customHeight="1" x14ac:dyDescent="0.45">
      <c r="A302" s="3">
        <v>45601</v>
      </c>
      <c r="B302" s="14" t="s">
        <v>240</v>
      </c>
      <c r="C302" s="9" t="s">
        <v>94</v>
      </c>
      <c r="D302" s="13" t="s">
        <v>157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1758.5430635519999</v>
      </c>
      <c r="Q302" s="10">
        <v>0</v>
      </c>
      <c r="R302" s="10">
        <v>1758.5430635519999</v>
      </c>
      <c r="S302" s="9" t="s">
        <v>100</v>
      </c>
      <c r="T302" s="12">
        <v>45824</v>
      </c>
      <c r="U302" s="11">
        <v>54000</v>
      </c>
      <c r="V302" s="10">
        <v>0</v>
      </c>
      <c r="W302" s="10">
        <v>54000</v>
      </c>
      <c r="X302" s="10">
        <v>0</v>
      </c>
      <c r="Y302" s="10">
        <v>56700</v>
      </c>
      <c r="Z302" s="9" t="s">
        <v>402</v>
      </c>
      <c r="AA302" s="8">
        <v>58087.26</v>
      </c>
      <c r="AB302" s="8">
        <v>0</v>
      </c>
      <c r="AC302" s="8">
        <v>58087.26</v>
      </c>
      <c r="AD302" s="8">
        <v>0</v>
      </c>
      <c r="AE302" s="8">
        <v>0</v>
      </c>
      <c r="AF302" s="8" t="s">
        <v>403</v>
      </c>
      <c r="AG302" s="1" t="s">
        <v>123</v>
      </c>
      <c r="AH302" s="1" t="s">
        <v>72</v>
      </c>
      <c r="AI302" s="1">
        <v>3</v>
      </c>
      <c r="AJ302" s="3">
        <v>45824</v>
      </c>
      <c r="AK302" s="3">
        <v>0</v>
      </c>
      <c r="AL302" s="3">
        <v>45814</v>
      </c>
      <c r="AM302" s="3">
        <v>45821</v>
      </c>
      <c r="AN302" s="3">
        <v>45822</v>
      </c>
      <c r="AO302" s="3">
        <v>45822</v>
      </c>
      <c r="AP302" s="3">
        <v>45819</v>
      </c>
      <c r="AQ302" s="3">
        <v>45823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482</v>
      </c>
      <c r="AZ302" s="2">
        <v>0</v>
      </c>
      <c r="BA302" s="2">
        <v>0</v>
      </c>
      <c r="BB302" s="2">
        <v>0</v>
      </c>
      <c r="BC302" s="1" t="s">
        <v>120</v>
      </c>
      <c r="BD302" s="56">
        <v>7441.1877655499993</v>
      </c>
    </row>
    <row r="303" spans="1:56" ht="28.5" customHeight="1" x14ac:dyDescent="0.45">
      <c r="A303" s="3">
        <v>45601</v>
      </c>
      <c r="B303" s="14" t="s">
        <v>240</v>
      </c>
      <c r="C303" s="9" t="s">
        <v>94</v>
      </c>
      <c r="D303" s="13" t="s">
        <v>157</v>
      </c>
      <c r="E303" s="9">
        <v>23</v>
      </c>
      <c r="F303" s="9">
        <v>37</v>
      </c>
      <c r="G303" s="9" t="s">
        <v>60</v>
      </c>
      <c r="H303" s="9">
        <v>0</v>
      </c>
      <c r="I303" s="9">
        <v>130</v>
      </c>
      <c r="J303" s="9" t="s">
        <v>57</v>
      </c>
      <c r="K303" s="9">
        <v>5</v>
      </c>
      <c r="L303" s="9" t="s">
        <v>92</v>
      </c>
      <c r="M303" s="10">
        <v>24</v>
      </c>
      <c r="N303" s="9">
        <v>40</v>
      </c>
      <c r="O303" s="9">
        <v>55</v>
      </c>
      <c r="P303" s="10">
        <v>1758.5430635519999</v>
      </c>
      <c r="Q303" s="10">
        <v>0</v>
      </c>
      <c r="R303" s="10">
        <v>1758.5430635519999</v>
      </c>
      <c r="S303" s="9" t="s">
        <v>100</v>
      </c>
      <c r="T303" s="12">
        <v>45827</v>
      </c>
      <c r="U303" s="11">
        <v>54000</v>
      </c>
      <c r="V303" s="10">
        <v>0</v>
      </c>
      <c r="W303" s="10">
        <v>54000</v>
      </c>
      <c r="X303" s="10">
        <v>0</v>
      </c>
      <c r="Y303" s="10">
        <v>56700</v>
      </c>
      <c r="Z303" s="9" t="s">
        <v>402</v>
      </c>
      <c r="AA303" s="8">
        <v>58087.26</v>
      </c>
      <c r="AB303" s="8">
        <v>0</v>
      </c>
      <c r="AC303" s="8">
        <v>58087.26</v>
      </c>
      <c r="AD303" s="8">
        <v>0</v>
      </c>
      <c r="AE303" s="8">
        <v>0</v>
      </c>
      <c r="AF303" s="8" t="s">
        <v>403</v>
      </c>
      <c r="AG303" s="1" t="s">
        <v>123</v>
      </c>
      <c r="AH303" s="1" t="s">
        <v>72</v>
      </c>
      <c r="AI303" s="1">
        <v>3</v>
      </c>
      <c r="AJ303" s="3">
        <v>45827</v>
      </c>
      <c r="AK303" s="3">
        <v>0</v>
      </c>
      <c r="AL303" s="3">
        <v>45817</v>
      </c>
      <c r="AM303" s="3">
        <v>45824</v>
      </c>
      <c r="AN303" s="3">
        <v>45825</v>
      </c>
      <c r="AO303" s="3">
        <v>45825</v>
      </c>
      <c r="AP303" s="3">
        <v>45822</v>
      </c>
      <c r="AQ303" s="3">
        <v>45826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 t="s">
        <v>482</v>
      </c>
      <c r="AZ303" s="2">
        <v>0</v>
      </c>
      <c r="BA303" s="2">
        <v>0</v>
      </c>
      <c r="BB303" s="2">
        <v>0</v>
      </c>
      <c r="BC303" s="1" t="s">
        <v>120</v>
      </c>
      <c r="BD303" s="56">
        <v>7441.1877655499993</v>
      </c>
    </row>
    <row r="304" spans="1:56" ht="28.5" customHeight="1" x14ac:dyDescent="0.45">
      <c r="A304" s="3">
        <v>45601</v>
      </c>
      <c r="B304" s="14" t="s">
        <v>240</v>
      </c>
      <c r="C304" s="9" t="s">
        <v>94</v>
      </c>
      <c r="D304" s="13" t="s">
        <v>157</v>
      </c>
      <c r="E304" s="9">
        <v>23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24</v>
      </c>
      <c r="N304" s="9">
        <v>40</v>
      </c>
      <c r="O304" s="9">
        <v>55</v>
      </c>
      <c r="P304" s="10">
        <v>1758.5430635519999</v>
      </c>
      <c r="Q304" s="10">
        <v>0</v>
      </c>
      <c r="R304" s="10">
        <v>1758.5430635519999</v>
      </c>
      <c r="S304" s="9" t="s">
        <v>100</v>
      </c>
      <c r="T304" s="12">
        <v>45831</v>
      </c>
      <c r="U304" s="11">
        <v>54000</v>
      </c>
      <c r="V304" s="10">
        <v>0</v>
      </c>
      <c r="W304" s="10">
        <v>54000</v>
      </c>
      <c r="X304" s="10">
        <v>0</v>
      </c>
      <c r="Y304" s="10">
        <v>56700</v>
      </c>
      <c r="Z304" s="9" t="s">
        <v>402</v>
      </c>
      <c r="AA304" s="8">
        <v>58087.26</v>
      </c>
      <c r="AB304" s="8">
        <v>0</v>
      </c>
      <c r="AC304" s="8">
        <v>58087.26</v>
      </c>
      <c r="AD304" s="8">
        <v>0</v>
      </c>
      <c r="AE304" s="8">
        <v>0</v>
      </c>
      <c r="AF304" s="8" t="s">
        <v>403</v>
      </c>
      <c r="AG304" s="1" t="s">
        <v>123</v>
      </c>
      <c r="AH304" s="1" t="s">
        <v>72</v>
      </c>
      <c r="AI304" s="1">
        <v>3</v>
      </c>
      <c r="AJ304" s="3">
        <v>45831</v>
      </c>
      <c r="AK304" s="3">
        <v>0</v>
      </c>
      <c r="AL304" s="3">
        <v>45821</v>
      </c>
      <c r="AM304" s="3">
        <v>45828</v>
      </c>
      <c r="AN304" s="3">
        <v>45829</v>
      </c>
      <c r="AO304" s="3">
        <v>45829</v>
      </c>
      <c r="AP304" s="3">
        <v>45826</v>
      </c>
      <c r="AQ304" s="3">
        <v>45830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120</v>
      </c>
      <c r="BD304" s="56">
        <v>7441.1877655499993</v>
      </c>
    </row>
    <row r="305" spans="1:56" ht="28.5" customHeight="1" x14ac:dyDescent="0.45">
      <c r="A305" s="3">
        <v>45601</v>
      </c>
      <c r="B305" s="14" t="s">
        <v>240</v>
      </c>
      <c r="C305" s="9" t="s">
        <v>94</v>
      </c>
      <c r="D305" s="13" t="s">
        <v>157</v>
      </c>
      <c r="E305" s="9">
        <v>23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24</v>
      </c>
      <c r="N305" s="9">
        <v>40</v>
      </c>
      <c r="O305" s="9">
        <v>55</v>
      </c>
      <c r="P305" s="10">
        <v>1758.5430635519999</v>
      </c>
      <c r="Q305" s="10">
        <v>0</v>
      </c>
      <c r="R305" s="10">
        <v>1758.5430635519999</v>
      </c>
      <c r="S305" s="9" t="s">
        <v>100</v>
      </c>
      <c r="T305" s="12">
        <v>45834</v>
      </c>
      <c r="U305" s="11">
        <v>54000</v>
      </c>
      <c r="V305" s="10">
        <v>0</v>
      </c>
      <c r="W305" s="10">
        <v>54000</v>
      </c>
      <c r="X305" s="10">
        <v>0</v>
      </c>
      <c r="Y305" s="10">
        <v>56700</v>
      </c>
      <c r="Z305" s="9" t="s">
        <v>402</v>
      </c>
      <c r="AA305" s="8">
        <v>58087.26</v>
      </c>
      <c r="AB305" s="8">
        <v>0</v>
      </c>
      <c r="AC305" s="8">
        <v>58087.26</v>
      </c>
      <c r="AD305" s="8">
        <v>0</v>
      </c>
      <c r="AE305" s="8">
        <v>0</v>
      </c>
      <c r="AF305" s="8" t="s">
        <v>403</v>
      </c>
      <c r="AG305" s="1" t="s">
        <v>122</v>
      </c>
      <c r="AH305" s="1" t="s">
        <v>72</v>
      </c>
      <c r="AI305" s="1">
        <v>3</v>
      </c>
      <c r="AJ305" s="3">
        <v>45834</v>
      </c>
      <c r="AK305" s="3">
        <v>0</v>
      </c>
      <c r="AL305" s="3">
        <v>45824</v>
      </c>
      <c r="AM305" s="3">
        <v>45831</v>
      </c>
      <c r="AN305" s="3">
        <v>45832</v>
      </c>
      <c r="AO305" s="3">
        <v>45832</v>
      </c>
      <c r="AP305" s="3">
        <v>45829</v>
      </c>
      <c r="AQ305" s="3">
        <v>45833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120</v>
      </c>
      <c r="BD305" s="56">
        <v>7441.1877655499993</v>
      </c>
    </row>
    <row r="306" spans="1:56" ht="28.5" customHeight="1" x14ac:dyDescent="0.45">
      <c r="A306" s="3">
        <v>45601</v>
      </c>
      <c r="B306" s="14" t="s">
        <v>240</v>
      </c>
      <c r="C306" s="9" t="s">
        <v>94</v>
      </c>
      <c r="D306" s="13" t="s">
        <v>157</v>
      </c>
      <c r="E306" s="9">
        <v>23</v>
      </c>
      <c r="F306" s="9">
        <v>37</v>
      </c>
      <c r="G306" s="9" t="s">
        <v>60</v>
      </c>
      <c r="H306" s="9">
        <v>0</v>
      </c>
      <c r="I306" s="9">
        <v>130</v>
      </c>
      <c r="J306" s="9" t="s">
        <v>57</v>
      </c>
      <c r="K306" s="9">
        <v>5</v>
      </c>
      <c r="L306" s="9" t="s">
        <v>92</v>
      </c>
      <c r="M306" s="10">
        <v>24</v>
      </c>
      <c r="N306" s="9">
        <v>40</v>
      </c>
      <c r="O306" s="9">
        <v>55</v>
      </c>
      <c r="P306" s="10">
        <v>1758.5430635519999</v>
      </c>
      <c r="Q306" s="10">
        <v>0</v>
      </c>
      <c r="R306" s="10">
        <v>1758.5430635519999</v>
      </c>
      <c r="S306" s="9" t="s">
        <v>100</v>
      </c>
      <c r="T306" s="12">
        <v>45836</v>
      </c>
      <c r="U306" s="11">
        <v>54000</v>
      </c>
      <c r="V306" s="10">
        <v>0</v>
      </c>
      <c r="W306" s="10">
        <v>54000</v>
      </c>
      <c r="X306" s="10">
        <v>0</v>
      </c>
      <c r="Y306" s="10">
        <v>56700</v>
      </c>
      <c r="Z306" s="9" t="s">
        <v>402</v>
      </c>
      <c r="AA306" s="8">
        <v>58087.26</v>
      </c>
      <c r="AB306" s="8">
        <v>0</v>
      </c>
      <c r="AC306" s="8">
        <v>58087.26</v>
      </c>
      <c r="AD306" s="8">
        <v>0</v>
      </c>
      <c r="AE306" s="8">
        <v>0</v>
      </c>
      <c r="AF306" s="8" t="s">
        <v>403</v>
      </c>
      <c r="AG306" s="1" t="s">
        <v>123</v>
      </c>
      <c r="AH306" s="1" t="s">
        <v>72</v>
      </c>
      <c r="AI306" s="1">
        <v>3</v>
      </c>
      <c r="AJ306" s="3">
        <v>45836</v>
      </c>
      <c r="AK306" s="3">
        <v>0</v>
      </c>
      <c r="AL306" s="3">
        <v>45826</v>
      </c>
      <c r="AM306" s="3">
        <v>45833</v>
      </c>
      <c r="AN306" s="3">
        <v>45834</v>
      </c>
      <c r="AO306" s="3">
        <v>45834</v>
      </c>
      <c r="AP306" s="3">
        <v>45831</v>
      </c>
      <c r="AQ306" s="3">
        <v>45835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120</v>
      </c>
      <c r="BD306" s="56">
        <v>7441.1877655499993</v>
      </c>
    </row>
    <row r="307" spans="1:56" ht="28.5" customHeight="1" x14ac:dyDescent="0.45">
      <c r="A307" s="3">
        <v>45601</v>
      </c>
      <c r="B307" s="14" t="s">
        <v>240</v>
      </c>
      <c r="C307" s="9" t="s">
        <v>94</v>
      </c>
      <c r="D307" s="13" t="s">
        <v>157</v>
      </c>
      <c r="E307" s="9">
        <v>23</v>
      </c>
      <c r="F307" s="9">
        <v>37</v>
      </c>
      <c r="G307" s="9" t="s">
        <v>60</v>
      </c>
      <c r="H307" s="9">
        <v>0</v>
      </c>
      <c r="I307" s="9">
        <v>130</v>
      </c>
      <c r="J307" s="9" t="s">
        <v>57</v>
      </c>
      <c r="K307" s="9">
        <v>5</v>
      </c>
      <c r="L307" s="9" t="s">
        <v>92</v>
      </c>
      <c r="M307" s="10">
        <v>24</v>
      </c>
      <c r="N307" s="9">
        <v>40</v>
      </c>
      <c r="O307" s="9">
        <v>55</v>
      </c>
      <c r="P307" s="10">
        <v>1758.5430635519999</v>
      </c>
      <c r="Q307" s="10">
        <v>0</v>
      </c>
      <c r="R307" s="10">
        <v>1758.5430635519999</v>
      </c>
      <c r="S307" s="9" t="s">
        <v>100</v>
      </c>
      <c r="T307" s="12">
        <v>45838</v>
      </c>
      <c r="U307" s="11">
        <v>54000</v>
      </c>
      <c r="V307" s="10">
        <v>0</v>
      </c>
      <c r="W307" s="10">
        <v>54000</v>
      </c>
      <c r="X307" s="10">
        <v>0</v>
      </c>
      <c r="Y307" s="10">
        <v>56700</v>
      </c>
      <c r="Z307" s="9" t="s">
        <v>402</v>
      </c>
      <c r="AA307" s="8">
        <v>58087.26</v>
      </c>
      <c r="AB307" s="8">
        <v>0</v>
      </c>
      <c r="AC307" s="8">
        <v>58087.26</v>
      </c>
      <c r="AD307" s="8">
        <v>0</v>
      </c>
      <c r="AE307" s="8">
        <v>0</v>
      </c>
      <c r="AF307" s="8" t="s">
        <v>403</v>
      </c>
      <c r="AG307" s="1" t="s">
        <v>123</v>
      </c>
      <c r="AH307" s="1" t="s">
        <v>72</v>
      </c>
      <c r="AI307" s="1">
        <v>3</v>
      </c>
      <c r="AJ307" s="3">
        <v>45838</v>
      </c>
      <c r="AK307" s="3">
        <v>0</v>
      </c>
      <c r="AL307" s="3">
        <v>45828</v>
      </c>
      <c r="AM307" s="3">
        <v>45835</v>
      </c>
      <c r="AN307" s="3">
        <v>45836</v>
      </c>
      <c r="AO307" s="3">
        <v>45836</v>
      </c>
      <c r="AP307" s="3">
        <v>45833</v>
      </c>
      <c r="AQ307" s="3">
        <v>45837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120</v>
      </c>
      <c r="BD307" s="56">
        <v>7441.1877655499993</v>
      </c>
    </row>
    <row r="308" spans="1:56" ht="28.5" customHeight="1" x14ac:dyDescent="0.45">
      <c r="A308" s="3">
        <v>45601</v>
      </c>
      <c r="B308" s="14" t="s">
        <v>240</v>
      </c>
      <c r="C308" s="9" t="s">
        <v>94</v>
      </c>
      <c r="D308" s="13" t="s">
        <v>110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0</v>
      </c>
      <c r="Q308" s="10">
        <v>0</v>
      </c>
      <c r="R308" s="10">
        <v>0</v>
      </c>
      <c r="S308" s="9" t="s">
        <v>100</v>
      </c>
      <c r="T308" s="12">
        <v>45842</v>
      </c>
      <c r="U308" s="11">
        <v>12000</v>
      </c>
      <c r="V308" s="10">
        <v>12000</v>
      </c>
      <c r="W308" s="10">
        <v>0</v>
      </c>
      <c r="X308" s="10">
        <v>12600</v>
      </c>
      <c r="Y308" s="10">
        <v>0</v>
      </c>
      <c r="Z308" s="9" t="s">
        <v>402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1" t="s">
        <v>123</v>
      </c>
      <c r="AH308" s="1" t="s">
        <v>72</v>
      </c>
      <c r="AI308" s="1">
        <v>3</v>
      </c>
      <c r="AJ308" s="3">
        <v>45842</v>
      </c>
      <c r="AK308" s="3">
        <v>0</v>
      </c>
      <c r="AL308" s="3">
        <v>45832</v>
      </c>
      <c r="AM308" s="3">
        <v>45839</v>
      </c>
      <c r="AN308" s="3">
        <v>45840</v>
      </c>
      <c r="AO308" s="3">
        <v>45840</v>
      </c>
      <c r="AP308" s="3">
        <v>45837</v>
      </c>
      <c r="AQ308" s="3">
        <v>45841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120</v>
      </c>
      <c r="BD308" s="56">
        <v>0</v>
      </c>
    </row>
    <row r="309" spans="1:56" ht="28.5" customHeight="1" x14ac:dyDescent="0.45">
      <c r="A309" s="3">
        <v>45601</v>
      </c>
      <c r="B309" s="14" t="s">
        <v>240</v>
      </c>
      <c r="C309" s="9" t="s">
        <v>94</v>
      </c>
      <c r="D309" s="13" t="s">
        <v>110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1328.6769813503997</v>
      </c>
      <c r="Q309" s="10">
        <v>0</v>
      </c>
      <c r="R309" s="10">
        <v>1328.6769813503997</v>
      </c>
      <c r="S309" s="9" t="s">
        <v>100</v>
      </c>
      <c r="T309" s="12">
        <v>45852</v>
      </c>
      <c r="U309" s="11">
        <v>40800</v>
      </c>
      <c r="V309" s="10">
        <v>0</v>
      </c>
      <c r="W309" s="10">
        <v>40800</v>
      </c>
      <c r="X309" s="10">
        <v>0</v>
      </c>
      <c r="Y309" s="10">
        <v>42840</v>
      </c>
      <c r="Z309" s="9" t="s">
        <v>402</v>
      </c>
      <c r="AA309" s="8">
        <v>43888.152000000002</v>
      </c>
      <c r="AB309" s="8">
        <v>0</v>
      </c>
      <c r="AC309" s="8">
        <v>43888.152000000002</v>
      </c>
      <c r="AD309" s="8">
        <v>0</v>
      </c>
      <c r="AE309" s="8">
        <v>0</v>
      </c>
      <c r="AF309" s="8">
        <v>0</v>
      </c>
      <c r="AG309" s="1" t="s">
        <v>123</v>
      </c>
      <c r="AH309" s="1" t="s">
        <v>72</v>
      </c>
      <c r="AI309" s="1">
        <v>3</v>
      </c>
      <c r="AJ309" s="3">
        <v>45852</v>
      </c>
      <c r="AK309" s="3">
        <v>0</v>
      </c>
      <c r="AL309" s="3">
        <v>45842</v>
      </c>
      <c r="AM309" s="3">
        <v>45849</v>
      </c>
      <c r="AN309" s="3">
        <v>45850</v>
      </c>
      <c r="AO309" s="3">
        <v>45850</v>
      </c>
      <c r="AP309" s="3">
        <v>45847</v>
      </c>
      <c r="AQ309" s="3">
        <v>45851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120</v>
      </c>
      <c r="BD309" s="56">
        <v>5622.230756193333</v>
      </c>
    </row>
    <row r="310" spans="1:56" ht="28.5" customHeight="1" x14ac:dyDescent="0.45">
      <c r="A310" s="3">
        <v>45601</v>
      </c>
      <c r="B310" s="14" t="s">
        <v>240</v>
      </c>
      <c r="C310" s="9" t="s">
        <v>94</v>
      </c>
      <c r="D310" s="13" t="s">
        <v>110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1758.5430635519999</v>
      </c>
      <c r="Q310" s="10">
        <v>0</v>
      </c>
      <c r="R310" s="10">
        <v>1758.5430635519999</v>
      </c>
      <c r="S310" s="9" t="s">
        <v>100</v>
      </c>
      <c r="T310" s="12">
        <v>45859</v>
      </c>
      <c r="U310" s="11">
        <v>54000</v>
      </c>
      <c r="V310" s="10">
        <v>0</v>
      </c>
      <c r="W310" s="10">
        <v>54000</v>
      </c>
      <c r="X310" s="10">
        <v>0</v>
      </c>
      <c r="Y310" s="10">
        <v>56700</v>
      </c>
      <c r="Z310" s="9" t="s">
        <v>402</v>
      </c>
      <c r="AA310" s="8">
        <v>58087.26</v>
      </c>
      <c r="AB310" s="8">
        <v>0</v>
      </c>
      <c r="AC310" s="8">
        <v>58087.26</v>
      </c>
      <c r="AD310" s="8">
        <v>0</v>
      </c>
      <c r="AE310" s="8">
        <v>0</v>
      </c>
      <c r="AF310" s="8">
        <v>0</v>
      </c>
      <c r="AG310" s="1" t="s">
        <v>122</v>
      </c>
      <c r="AH310" s="1" t="s">
        <v>72</v>
      </c>
      <c r="AI310" s="1">
        <v>3</v>
      </c>
      <c r="AJ310" s="3">
        <v>45859</v>
      </c>
      <c r="AK310" s="3">
        <v>0</v>
      </c>
      <c r="AL310" s="3">
        <v>45849</v>
      </c>
      <c r="AM310" s="3">
        <v>45856</v>
      </c>
      <c r="AN310" s="3">
        <v>45857</v>
      </c>
      <c r="AO310" s="3">
        <v>45857</v>
      </c>
      <c r="AP310" s="3">
        <v>45854</v>
      </c>
      <c r="AQ310" s="3">
        <v>45858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120</v>
      </c>
      <c r="BD310" s="56">
        <v>7441.1877655499993</v>
      </c>
    </row>
    <row r="311" spans="1:56" ht="28.5" customHeight="1" x14ac:dyDescent="0.45">
      <c r="A311" s="3">
        <v>45601</v>
      </c>
      <c r="B311" s="14" t="s">
        <v>240</v>
      </c>
      <c r="C311" s="9" t="s">
        <v>94</v>
      </c>
      <c r="D311" s="13" t="s">
        <v>110</v>
      </c>
      <c r="E311" s="9">
        <v>23</v>
      </c>
      <c r="F311" s="9">
        <v>37</v>
      </c>
      <c r="G311" s="9" t="s">
        <v>60</v>
      </c>
      <c r="H311" s="9">
        <v>0</v>
      </c>
      <c r="I311" s="9">
        <v>130</v>
      </c>
      <c r="J311" s="9" t="s">
        <v>57</v>
      </c>
      <c r="K311" s="9">
        <v>5</v>
      </c>
      <c r="L311" s="9" t="s">
        <v>92</v>
      </c>
      <c r="M311" s="10">
        <v>24</v>
      </c>
      <c r="N311" s="9">
        <v>40</v>
      </c>
      <c r="O311" s="9">
        <v>55</v>
      </c>
      <c r="P311" s="10">
        <v>1693.4118389759997</v>
      </c>
      <c r="Q311" s="10">
        <v>0</v>
      </c>
      <c r="R311" s="10">
        <v>1693.4118389759997</v>
      </c>
      <c r="S311" s="9" t="s">
        <v>100</v>
      </c>
      <c r="T311" s="12">
        <v>45867</v>
      </c>
      <c r="U311" s="11">
        <v>52000</v>
      </c>
      <c r="V311" s="10">
        <v>0</v>
      </c>
      <c r="W311" s="10">
        <v>52000</v>
      </c>
      <c r="X311" s="10">
        <v>0</v>
      </c>
      <c r="Y311" s="10">
        <v>54600</v>
      </c>
      <c r="Z311" s="9" t="s">
        <v>402</v>
      </c>
      <c r="AA311" s="8">
        <v>55935.880000000005</v>
      </c>
      <c r="AB311" s="8">
        <v>0</v>
      </c>
      <c r="AC311" s="8">
        <v>55935.880000000005</v>
      </c>
      <c r="AD311" s="8">
        <v>0</v>
      </c>
      <c r="AE311" s="8">
        <v>0</v>
      </c>
      <c r="AF311" s="8">
        <v>0</v>
      </c>
      <c r="AG311" s="1" t="s">
        <v>122</v>
      </c>
      <c r="AH311" s="1" t="s">
        <v>72</v>
      </c>
      <c r="AI311" s="1">
        <v>3</v>
      </c>
      <c r="AJ311" s="3">
        <v>45867</v>
      </c>
      <c r="AK311" s="3">
        <v>0</v>
      </c>
      <c r="AL311" s="3">
        <v>45857</v>
      </c>
      <c r="AM311" s="3">
        <v>45864</v>
      </c>
      <c r="AN311" s="3">
        <v>45865</v>
      </c>
      <c r="AO311" s="3">
        <v>45865</v>
      </c>
      <c r="AP311" s="3">
        <v>45862</v>
      </c>
      <c r="AQ311" s="3">
        <v>45866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120</v>
      </c>
      <c r="BD311" s="56">
        <v>7165.588218677779</v>
      </c>
    </row>
    <row r="312" spans="1:56" ht="28.5" customHeight="1" x14ac:dyDescent="0.45">
      <c r="A312" s="3">
        <v>45601</v>
      </c>
      <c r="B312" s="14" t="s">
        <v>240</v>
      </c>
      <c r="C312" s="9" t="s">
        <v>94</v>
      </c>
      <c r="D312" s="13" t="s">
        <v>157</v>
      </c>
      <c r="E312" s="9">
        <v>23</v>
      </c>
      <c r="F312" s="9">
        <v>37</v>
      </c>
      <c r="G312" s="9" t="s">
        <v>60</v>
      </c>
      <c r="H312" s="9">
        <v>0</v>
      </c>
      <c r="I312" s="9">
        <v>130</v>
      </c>
      <c r="J312" s="9" t="s">
        <v>57</v>
      </c>
      <c r="K312" s="9">
        <v>5</v>
      </c>
      <c r="L312" s="9" t="s">
        <v>92</v>
      </c>
      <c r="M312" s="10">
        <v>24</v>
      </c>
      <c r="N312" s="9">
        <v>40</v>
      </c>
      <c r="O312" s="9">
        <v>55</v>
      </c>
      <c r="P312" s="10">
        <v>5414.9448800240634</v>
      </c>
      <c r="Q312" s="10">
        <v>0</v>
      </c>
      <c r="R312" s="10">
        <v>5414.9448800240634</v>
      </c>
      <c r="S312" s="9" t="s">
        <v>100</v>
      </c>
      <c r="T312" s="12" t="s">
        <v>63</v>
      </c>
      <c r="U312" s="11">
        <v>166278</v>
      </c>
      <c r="V312" s="10">
        <v>0</v>
      </c>
      <c r="W312" s="10">
        <v>166278</v>
      </c>
      <c r="X312" s="10">
        <v>0</v>
      </c>
      <c r="Y312" s="10">
        <v>174591.9</v>
      </c>
      <c r="Z312" s="9" t="s">
        <v>402</v>
      </c>
      <c r="AA312" s="8">
        <v>178863.58182000002</v>
      </c>
      <c r="AB312" s="8">
        <v>0</v>
      </c>
      <c r="AC312" s="8">
        <v>178863.58182000002</v>
      </c>
      <c r="AD312" s="8">
        <v>0</v>
      </c>
      <c r="AE312" s="8">
        <v>0</v>
      </c>
      <c r="AF312" s="8" t="s">
        <v>403</v>
      </c>
      <c r="AG312" s="1" t="s">
        <v>122</v>
      </c>
      <c r="AH312" s="1" t="s">
        <v>72</v>
      </c>
      <c r="AI312" s="1">
        <v>3</v>
      </c>
      <c r="AJ312" s="3" t="s">
        <v>63</v>
      </c>
      <c r="AK312" s="3">
        <v>0</v>
      </c>
      <c r="AL312" s="3" t="e">
        <v>#VALUE!</v>
      </c>
      <c r="AM312" s="3" t="e">
        <v>#VALUE!</v>
      </c>
      <c r="AN312" s="3" t="e">
        <v>#VALUE!</v>
      </c>
      <c r="AO312" s="3" t="e">
        <v>#VALUE!</v>
      </c>
      <c r="AP312" s="3" t="e">
        <v>#VALUE!</v>
      </c>
      <c r="AQ312" s="3" t="e">
        <v>#VALUE!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120</v>
      </c>
      <c r="BD312" s="56">
        <v>22913.070727409686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23</v>
      </c>
      <c r="F313" s="9">
        <v>37</v>
      </c>
      <c r="G313" s="9">
        <v>0</v>
      </c>
      <c r="H313" s="9">
        <v>0</v>
      </c>
      <c r="I313" s="9">
        <v>128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101</v>
      </c>
      <c r="AA313" s="8">
        <v>1025216.4738200002</v>
      </c>
      <c r="AB313" s="8">
        <v>0</v>
      </c>
      <c r="AC313" s="8">
        <v>1025216.4738200002</v>
      </c>
      <c r="AD313" s="8">
        <v>0</v>
      </c>
      <c r="AE313" s="8">
        <v>0</v>
      </c>
      <c r="AF313" s="8" t="s">
        <v>58</v>
      </c>
      <c r="AG313" s="1" t="s">
        <v>122</v>
      </c>
      <c r="AH313" s="1">
        <v>0</v>
      </c>
      <c r="AI313" s="1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121</v>
      </c>
      <c r="BD313" s="56">
        <v>0</v>
      </c>
    </row>
    <row r="314" spans="1:56" ht="28.5" customHeight="1" x14ac:dyDescent="0.45">
      <c r="A314" s="3">
        <v>45719</v>
      </c>
      <c r="B314" s="14" t="s">
        <v>495</v>
      </c>
      <c r="C314" s="9" t="s">
        <v>478</v>
      </c>
      <c r="D314" s="13" t="s">
        <v>479</v>
      </c>
      <c r="E314" s="9">
        <v>26</v>
      </c>
      <c r="F314" s="9">
        <v>40</v>
      </c>
      <c r="G314" s="9" t="s">
        <v>60</v>
      </c>
      <c r="H314" s="9">
        <v>0</v>
      </c>
      <c r="I314" s="9">
        <v>100</v>
      </c>
      <c r="J314" s="9" t="s">
        <v>57</v>
      </c>
      <c r="K314" s="9">
        <v>5</v>
      </c>
      <c r="L314" s="9" t="s">
        <v>93</v>
      </c>
      <c r="M314" s="10">
        <v>27</v>
      </c>
      <c r="N314" s="9">
        <v>43</v>
      </c>
      <c r="O314" s="9">
        <v>40</v>
      </c>
      <c r="P314" s="10">
        <v>143.21468131199998</v>
      </c>
      <c r="Q314" s="10">
        <v>0</v>
      </c>
      <c r="R314" s="10">
        <v>143.21468131199998</v>
      </c>
      <c r="S314" s="9" t="s">
        <v>71</v>
      </c>
      <c r="T314" s="12">
        <v>45731</v>
      </c>
      <c r="U314" s="11">
        <v>5000</v>
      </c>
      <c r="V314" s="10">
        <v>0</v>
      </c>
      <c r="W314" s="10">
        <v>5000</v>
      </c>
      <c r="X314" s="10">
        <v>5620</v>
      </c>
      <c r="Y314" s="10">
        <v>0</v>
      </c>
      <c r="Z314" s="9" t="s">
        <v>85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125</v>
      </c>
      <c r="AH314" s="1" t="s">
        <v>72</v>
      </c>
      <c r="AI314" s="1">
        <v>3</v>
      </c>
      <c r="AJ314" s="3">
        <v>45731</v>
      </c>
      <c r="AK314" s="3">
        <v>0</v>
      </c>
      <c r="AL314" s="3">
        <v>45721</v>
      </c>
      <c r="AM314" s="3">
        <v>45728</v>
      </c>
      <c r="AN314" s="3">
        <v>45729</v>
      </c>
      <c r="AO314" s="3">
        <v>45729</v>
      </c>
      <c r="AP314" s="3">
        <v>45726</v>
      </c>
      <c r="AQ314" s="3">
        <v>45730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65</v>
      </c>
      <c r="AY314" s="2">
        <v>0</v>
      </c>
      <c r="AZ314" s="2">
        <v>0</v>
      </c>
      <c r="BA314" s="2">
        <v>0</v>
      </c>
      <c r="BB314" s="2">
        <v>0</v>
      </c>
      <c r="BC314" s="1" t="s">
        <v>105</v>
      </c>
      <c r="BD314" s="56">
        <v>0</v>
      </c>
    </row>
    <row r="315" spans="1:56" ht="28.5" customHeight="1" x14ac:dyDescent="0.45">
      <c r="A315" s="3">
        <v>45723</v>
      </c>
      <c r="B315" s="14" t="s">
        <v>537</v>
      </c>
      <c r="C315" s="9" t="s">
        <v>206</v>
      </c>
      <c r="D315" s="13" t="s">
        <v>524</v>
      </c>
      <c r="E315" s="9">
        <v>26</v>
      </c>
      <c r="F315" s="9">
        <v>41</v>
      </c>
      <c r="G315" s="9" t="s">
        <v>60</v>
      </c>
      <c r="H315" s="9">
        <v>0</v>
      </c>
      <c r="I315" s="9">
        <v>97</v>
      </c>
      <c r="J315" s="9" t="s">
        <v>57</v>
      </c>
      <c r="K315" s="9">
        <v>5</v>
      </c>
      <c r="L315" s="9" t="s">
        <v>92</v>
      </c>
      <c r="M315" s="10">
        <v>27</v>
      </c>
      <c r="N315" s="9">
        <v>43</v>
      </c>
      <c r="O315" s="9">
        <v>40</v>
      </c>
      <c r="P315" s="10">
        <v>114.57174504959998</v>
      </c>
      <c r="Q315" s="10">
        <v>0</v>
      </c>
      <c r="R315" s="10">
        <v>114.57174504959998</v>
      </c>
      <c r="S315" s="9" t="s">
        <v>218</v>
      </c>
      <c r="T315" s="12">
        <v>45737</v>
      </c>
      <c r="U315" s="11">
        <v>4000</v>
      </c>
      <c r="V315" s="10">
        <v>0</v>
      </c>
      <c r="W315" s="10">
        <v>4000</v>
      </c>
      <c r="X315" s="10">
        <v>4200</v>
      </c>
      <c r="Y315" s="10">
        <v>0</v>
      </c>
      <c r="Z315" s="9" t="s">
        <v>85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 t="s">
        <v>125</v>
      </c>
      <c r="AH315" s="1" t="s">
        <v>72</v>
      </c>
      <c r="AI315" s="1">
        <v>3</v>
      </c>
      <c r="AJ315" s="3">
        <v>45737</v>
      </c>
      <c r="AK315" s="3">
        <v>0</v>
      </c>
      <c r="AL315" s="3">
        <v>45727</v>
      </c>
      <c r="AM315" s="3">
        <v>45734</v>
      </c>
      <c r="AN315" s="3">
        <v>45735</v>
      </c>
      <c r="AO315" s="3">
        <v>45735</v>
      </c>
      <c r="AP315" s="3">
        <v>45732</v>
      </c>
      <c r="AQ315" s="3">
        <v>45736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105</v>
      </c>
      <c r="BD315" s="56">
        <v>0</v>
      </c>
    </row>
    <row r="316" spans="1:56" ht="28.5" customHeight="1" x14ac:dyDescent="0.45">
      <c r="A316" s="3">
        <v>45723</v>
      </c>
      <c r="B316" s="14" t="s">
        <v>537</v>
      </c>
      <c r="C316" s="9" t="s">
        <v>206</v>
      </c>
      <c r="D316" s="13" t="s">
        <v>525</v>
      </c>
      <c r="E316" s="9">
        <v>26</v>
      </c>
      <c r="F316" s="9">
        <v>41</v>
      </c>
      <c r="G316" s="9" t="s">
        <v>60</v>
      </c>
      <c r="H316" s="9">
        <v>0</v>
      </c>
      <c r="I316" s="9">
        <v>97</v>
      </c>
      <c r="J316" s="9" t="s">
        <v>57</v>
      </c>
      <c r="K316" s="9">
        <v>5</v>
      </c>
      <c r="L316" s="9" t="s">
        <v>92</v>
      </c>
      <c r="M316" s="10">
        <v>27</v>
      </c>
      <c r="N316" s="9">
        <v>43</v>
      </c>
      <c r="O316" s="9">
        <v>40</v>
      </c>
      <c r="P316" s="10">
        <v>114.57174504959998</v>
      </c>
      <c r="Q316" s="10">
        <v>0</v>
      </c>
      <c r="R316" s="10">
        <v>114.57174504959998</v>
      </c>
      <c r="S316" s="9" t="s">
        <v>218</v>
      </c>
      <c r="T316" s="12">
        <v>45737</v>
      </c>
      <c r="U316" s="11">
        <v>4000</v>
      </c>
      <c r="V316" s="10">
        <v>0</v>
      </c>
      <c r="W316" s="10">
        <v>4000</v>
      </c>
      <c r="X316" s="10">
        <v>4320</v>
      </c>
      <c r="Y316" s="10">
        <v>0</v>
      </c>
      <c r="Z316" s="9" t="s">
        <v>85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1" t="s">
        <v>125</v>
      </c>
      <c r="AH316" s="1" t="s">
        <v>72</v>
      </c>
      <c r="AI316" s="1">
        <v>3</v>
      </c>
      <c r="AJ316" s="3">
        <v>45737</v>
      </c>
      <c r="AK316" s="3">
        <v>0</v>
      </c>
      <c r="AL316" s="3">
        <v>45727</v>
      </c>
      <c r="AM316" s="3">
        <v>45734</v>
      </c>
      <c r="AN316" s="3">
        <v>45735</v>
      </c>
      <c r="AO316" s="3">
        <v>45735</v>
      </c>
      <c r="AP316" s="3">
        <v>45732</v>
      </c>
      <c r="AQ316" s="3">
        <v>45736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105</v>
      </c>
      <c r="BD316" s="56">
        <v>0</v>
      </c>
    </row>
    <row r="317" spans="1:56" ht="28.5" customHeight="1" x14ac:dyDescent="0.45">
      <c r="A317" s="3">
        <v>45717</v>
      </c>
      <c r="B317" s="14" t="s">
        <v>480</v>
      </c>
      <c r="C317" s="9" t="s">
        <v>150</v>
      </c>
      <c r="D317" s="13" t="s">
        <v>59</v>
      </c>
      <c r="E317" s="9">
        <v>26</v>
      </c>
      <c r="F317" s="9">
        <v>39</v>
      </c>
      <c r="G317" s="9" t="s">
        <v>60</v>
      </c>
      <c r="H317" s="9">
        <v>0</v>
      </c>
      <c r="I317" s="9">
        <v>93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133</v>
      </c>
      <c r="T317" s="12">
        <v>45741</v>
      </c>
      <c r="U317" s="11">
        <v>5000</v>
      </c>
      <c r="V317" s="10">
        <v>5000</v>
      </c>
      <c r="W317" s="10">
        <v>0</v>
      </c>
      <c r="X317" s="10">
        <v>0</v>
      </c>
      <c r="Y317" s="10">
        <v>0</v>
      </c>
      <c r="Z317" s="9" t="s">
        <v>85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 t="s">
        <v>61</v>
      </c>
      <c r="AH317" s="1" t="s">
        <v>77</v>
      </c>
      <c r="AI317" s="1">
        <v>1</v>
      </c>
      <c r="AJ317" s="3">
        <v>45741</v>
      </c>
      <c r="AK317" s="3">
        <v>0</v>
      </c>
      <c r="AL317" s="3">
        <v>0</v>
      </c>
      <c r="AM317" s="3">
        <v>0</v>
      </c>
      <c r="AN317" s="3">
        <v>0</v>
      </c>
      <c r="AO317" s="3">
        <v>45740</v>
      </c>
      <c r="AP317" s="3">
        <v>45736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105</v>
      </c>
      <c r="BD317" s="56">
        <v>0</v>
      </c>
    </row>
    <row r="318" spans="1:56" ht="28.5" customHeight="1" x14ac:dyDescent="0.45">
      <c r="A318" s="3" t="s">
        <v>146</v>
      </c>
      <c r="B318" s="14" t="s">
        <v>146</v>
      </c>
      <c r="C318" s="9" t="s">
        <v>150</v>
      </c>
      <c r="D318" s="13" t="s">
        <v>59</v>
      </c>
      <c r="E318" s="9">
        <v>26</v>
      </c>
      <c r="F318" s="9">
        <v>39</v>
      </c>
      <c r="G318" s="9" t="s">
        <v>60</v>
      </c>
      <c r="H318" s="9">
        <v>0</v>
      </c>
      <c r="I318" s="9">
        <v>93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133</v>
      </c>
      <c r="T318" s="12">
        <v>45777</v>
      </c>
      <c r="U318" s="11">
        <v>10000</v>
      </c>
      <c r="V318" s="10">
        <v>0</v>
      </c>
      <c r="W318" s="10">
        <v>10000</v>
      </c>
      <c r="X318" s="10">
        <v>0</v>
      </c>
      <c r="Y318" s="10">
        <v>0</v>
      </c>
      <c r="Z318" s="9" t="s">
        <v>85</v>
      </c>
      <c r="AA318" s="8">
        <v>11315.7</v>
      </c>
      <c r="AB318" s="8">
        <v>0</v>
      </c>
      <c r="AC318" s="8">
        <v>11315.7</v>
      </c>
      <c r="AD318" s="8">
        <v>0</v>
      </c>
      <c r="AE318" s="8">
        <v>0</v>
      </c>
      <c r="AF318" s="8">
        <v>0</v>
      </c>
      <c r="AG318" s="1" t="s">
        <v>122</v>
      </c>
      <c r="AH318" s="1" t="s">
        <v>77</v>
      </c>
      <c r="AI318" s="1">
        <v>1</v>
      </c>
      <c r="AJ318" s="3">
        <v>45777</v>
      </c>
      <c r="AK318" s="3">
        <v>0</v>
      </c>
      <c r="AL318" s="3">
        <v>0</v>
      </c>
      <c r="AM318" s="3">
        <v>0</v>
      </c>
      <c r="AN318" s="3">
        <v>0</v>
      </c>
      <c r="AO318" s="3">
        <v>45776</v>
      </c>
      <c r="AP318" s="3">
        <v>45772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105</v>
      </c>
      <c r="BD318" s="56">
        <v>913.67990999999995</v>
      </c>
    </row>
    <row r="319" spans="1:56" ht="28.5" customHeight="1" x14ac:dyDescent="0.45">
      <c r="A319" s="3" t="s">
        <v>146</v>
      </c>
      <c r="B319" s="14" t="s">
        <v>146</v>
      </c>
      <c r="C319" s="9" t="s">
        <v>153</v>
      </c>
      <c r="D319" s="13" t="s">
        <v>59</v>
      </c>
      <c r="E319" s="9">
        <v>26</v>
      </c>
      <c r="F319" s="9">
        <v>42</v>
      </c>
      <c r="G319" s="9" t="s">
        <v>60</v>
      </c>
      <c r="H319" s="9">
        <v>0</v>
      </c>
      <c r="I319" s="9">
        <v>100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 t="s">
        <v>63</v>
      </c>
      <c r="U319" s="11">
        <v>40000</v>
      </c>
      <c r="V319" s="10">
        <v>0</v>
      </c>
      <c r="W319" s="10">
        <v>40000</v>
      </c>
      <c r="X319" s="10">
        <v>0</v>
      </c>
      <c r="Y319" s="10">
        <v>0</v>
      </c>
      <c r="Z319" s="9" t="s">
        <v>85</v>
      </c>
      <c r="AA319" s="8">
        <v>48615.600000000006</v>
      </c>
      <c r="AB319" s="8">
        <v>0</v>
      </c>
      <c r="AC319" s="8">
        <v>48615.600000000006</v>
      </c>
      <c r="AD319" s="8">
        <v>0</v>
      </c>
      <c r="AE319" s="8">
        <v>0</v>
      </c>
      <c r="AF319" s="8">
        <v>0</v>
      </c>
      <c r="AG319" s="1" t="s">
        <v>123</v>
      </c>
      <c r="AH319" s="1" t="s">
        <v>77</v>
      </c>
      <c r="AI319" s="1">
        <v>1</v>
      </c>
      <c r="AJ319" s="3" t="s">
        <v>63</v>
      </c>
      <c r="AK319" s="3">
        <v>0</v>
      </c>
      <c r="AL319" s="3">
        <v>0</v>
      </c>
      <c r="AM319" s="3">
        <v>0</v>
      </c>
      <c r="AN319" s="3">
        <v>0</v>
      </c>
      <c r="AO319" s="3" t="e">
        <v>#VALUE!</v>
      </c>
      <c r="AP319" s="3" t="e">
        <v>#VALUE!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105</v>
      </c>
      <c r="BD319" s="56">
        <v>3925.4396133333335</v>
      </c>
    </row>
    <row r="320" spans="1:56" ht="28.5" customHeight="1" x14ac:dyDescent="0.45">
      <c r="A320" s="3" t="s">
        <v>146</v>
      </c>
      <c r="B320" s="14" t="s">
        <v>146</v>
      </c>
      <c r="C320" s="9" t="s">
        <v>206</v>
      </c>
      <c r="D320" s="13" t="s">
        <v>61</v>
      </c>
      <c r="E320" s="9">
        <v>26</v>
      </c>
      <c r="F320" s="9">
        <v>41</v>
      </c>
      <c r="G320" s="9" t="s">
        <v>60</v>
      </c>
      <c r="H320" s="9">
        <v>0</v>
      </c>
      <c r="I320" s="9">
        <v>97</v>
      </c>
      <c r="J320" s="9" t="s">
        <v>57</v>
      </c>
      <c r="K320" s="9">
        <v>5</v>
      </c>
      <c r="L320" s="9" t="s">
        <v>92</v>
      </c>
      <c r="M320" s="10">
        <v>27</v>
      </c>
      <c r="N320" s="9">
        <v>43</v>
      </c>
      <c r="O320" s="9">
        <v>40</v>
      </c>
      <c r="P320" s="10">
        <v>286.42936262399996</v>
      </c>
      <c r="Q320" s="10">
        <v>0</v>
      </c>
      <c r="R320" s="10">
        <v>286.42936262399996</v>
      </c>
      <c r="S320" s="9" t="s">
        <v>218</v>
      </c>
      <c r="T320" s="12" t="s">
        <v>63</v>
      </c>
      <c r="U320" s="11">
        <v>10000</v>
      </c>
      <c r="V320" s="10">
        <v>0</v>
      </c>
      <c r="W320" s="10">
        <v>10000</v>
      </c>
      <c r="X320" s="10">
        <v>0</v>
      </c>
      <c r="Y320" s="10">
        <v>10500</v>
      </c>
      <c r="Z320" s="9" t="s">
        <v>85</v>
      </c>
      <c r="AA320" s="8">
        <v>11874.499999999998</v>
      </c>
      <c r="AB320" s="8">
        <v>0</v>
      </c>
      <c r="AC320" s="8">
        <v>11874.499999999998</v>
      </c>
      <c r="AD320" s="8">
        <v>0</v>
      </c>
      <c r="AE320" s="8">
        <v>0</v>
      </c>
      <c r="AF320" s="8">
        <v>0</v>
      </c>
      <c r="AG320" s="1" t="s">
        <v>122</v>
      </c>
      <c r="AH320" s="1" t="s">
        <v>72</v>
      </c>
      <c r="AI320" s="1">
        <v>3</v>
      </c>
      <c r="AJ320" s="3" t="s">
        <v>63</v>
      </c>
      <c r="AK320" s="3">
        <v>0</v>
      </c>
      <c r="AL320" s="3" t="e">
        <v>#VALUE!</v>
      </c>
      <c r="AM320" s="3" t="e">
        <v>#VALUE!</v>
      </c>
      <c r="AN320" s="3" t="e">
        <v>#VALUE!</v>
      </c>
      <c r="AO320" s="3" t="e">
        <v>#VALUE!</v>
      </c>
      <c r="AP320" s="3" t="e">
        <v>#VALUE!</v>
      </c>
      <c r="AQ320" s="3" t="e">
        <v>#VALUE!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65</v>
      </c>
      <c r="AY320" s="2">
        <v>0</v>
      </c>
      <c r="AZ320" s="2">
        <v>0</v>
      </c>
      <c r="BA320" s="2">
        <v>0</v>
      </c>
      <c r="BB320" s="2">
        <v>0</v>
      </c>
      <c r="BC320" s="1" t="s">
        <v>105</v>
      </c>
      <c r="BD320" s="56">
        <v>958.79990555555537</v>
      </c>
    </row>
    <row r="321" spans="1:56" ht="28.5" customHeight="1" x14ac:dyDescent="0.45">
      <c r="A321" s="3">
        <v>0</v>
      </c>
      <c r="B321" s="14">
        <v>0</v>
      </c>
      <c r="C321" s="9">
        <v>0</v>
      </c>
      <c r="D321" s="13">
        <v>0</v>
      </c>
      <c r="E321" s="9">
        <v>26</v>
      </c>
      <c r="F321" s="9">
        <v>43</v>
      </c>
      <c r="G321" s="9" t="s">
        <v>60</v>
      </c>
      <c r="H321" s="9">
        <v>0</v>
      </c>
      <c r="I321" s="9">
        <v>102</v>
      </c>
      <c r="J321" s="9" t="s">
        <v>57</v>
      </c>
      <c r="K321" s="9">
        <v>5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 t="s">
        <v>85</v>
      </c>
      <c r="AA321" s="8">
        <v>71805.8</v>
      </c>
      <c r="AB321" s="8">
        <v>0</v>
      </c>
      <c r="AC321" s="8">
        <v>71805.8</v>
      </c>
      <c r="AD321" s="8">
        <v>0</v>
      </c>
      <c r="AE321" s="8">
        <v>0</v>
      </c>
      <c r="AF321" s="8" t="s">
        <v>58</v>
      </c>
      <c r="AG321" s="1" t="s">
        <v>122</v>
      </c>
      <c r="AH321" s="1">
        <v>0</v>
      </c>
      <c r="AI321" s="1" t="s">
        <v>15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105</v>
      </c>
      <c r="BD321" s="56">
        <v>0</v>
      </c>
    </row>
    <row r="322" spans="1:56" ht="28.5" customHeight="1" x14ac:dyDescent="0.45">
      <c r="A322" s="3" t="s">
        <v>146</v>
      </c>
      <c r="B322" s="14" t="s">
        <v>146</v>
      </c>
      <c r="C322" s="9" t="s">
        <v>227</v>
      </c>
      <c r="D322" s="13" t="s">
        <v>560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140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213</v>
      </c>
      <c r="T322" s="12">
        <v>45741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165</v>
      </c>
      <c r="AA322" s="8">
        <v>12433.3</v>
      </c>
      <c r="AB322" s="8">
        <v>12433.3</v>
      </c>
      <c r="AC322" s="8">
        <v>0</v>
      </c>
      <c r="AD322" s="8">
        <v>12433.3</v>
      </c>
      <c r="AE322" s="8">
        <v>0</v>
      </c>
      <c r="AF322" s="8">
        <v>0</v>
      </c>
      <c r="AG322" s="1" t="s">
        <v>122</v>
      </c>
      <c r="AH322" s="1" t="s">
        <v>68</v>
      </c>
      <c r="AI322" s="1">
        <v>4</v>
      </c>
      <c r="AJ322" s="3">
        <v>45741</v>
      </c>
      <c r="AK322" s="3">
        <v>45737</v>
      </c>
      <c r="AL322" s="3">
        <v>45731</v>
      </c>
      <c r="AM322" s="3">
        <v>45738</v>
      </c>
      <c r="AN322" s="3">
        <v>45739</v>
      </c>
      <c r="AO322" s="3">
        <v>45739</v>
      </c>
      <c r="AP322" s="3">
        <v>45736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106</v>
      </c>
      <c r="BD322" s="56">
        <v>0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100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165</v>
      </c>
      <c r="AA323" s="8">
        <v>12433.3</v>
      </c>
      <c r="AB323" s="8">
        <v>12433.3</v>
      </c>
      <c r="AC323" s="8">
        <v>0</v>
      </c>
      <c r="AD323" s="8">
        <v>12433.3</v>
      </c>
      <c r="AE323" s="8">
        <v>0</v>
      </c>
      <c r="AF323" s="8" t="s">
        <v>58</v>
      </c>
      <c r="AG323" s="1" t="s">
        <v>125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106</v>
      </c>
      <c r="BD323" s="56">
        <v>0</v>
      </c>
    </row>
    <row r="324" spans="1:56" ht="28.5" customHeight="1" x14ac:dyDescent="0.45">
      <c r="A324" s="3" t="s">
        <v>146</v>
      </c>
      <c r="B324" s="14" t="s">
        <v>146</v>
      </c>
      <c r="C324" s="9" t="s">
        <v>113</v>
      </c>
      <c r="D324" s="13" t="s">
        <v>59</v>
      </c>
      <c r="E324" s="9">
        <v>26</v>
      </c>
      <c r="F324" s="9">
        <v>43</v>
      </c>
      <c r="G324" s="9" t="s">
        <v>60</v>
      </c>
      <c r="H324" s="9">
        <v>0</v>
      </c>
      <c r="I324" s="9">
        <v>116</v>
      </c>
      <c r="J324" s="9" t="s">
        <v>57</v>
      </c>
      <c r="K324" s="9">
        <v>5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114</v>
      </c>
      <c r="T324" s="12">
        <v>45777</v>
      </c>
      <c r="U324" s="11">
        <v>10000</v>
      </c>
      <c r="V324" s="10">
        <v>0</v>
      </c>
      <c r="W324" s="10">
        <v>10000</v>
      </c>
      <c r="X324" s="10">
        <v>0</v>
      </c>
      <c r="Y324" s="10">
        <v>0</v>
      </c>
      <c r="Z324" s="9" t="s">
        <v>255</v>
      </c>
      <c r="AA324" s="8">
        <v>12433.3</v>
      </c>
      <c r="AB324" s="8">
        <v>8278</v>
      </c>
      <c r="AC324" s="8">
        <v>4155.2999999999993</v>
      </c>
      <c r="AD324" s="8">
        <v>0</v>
      </c>
      <c r="AE324" s="8">
        <v>0</v>
      </c>
      <c r="AF324" s="8">
        <v>0</v>
      </c>
      <c r="AG324" s="1" t="s">
        <v>123</v>
      </c>
      <c r="AH324" s="1" t="s">
        <v>77</v>
      </c>
      <c r="AI324" s="1">
        <v>1</v>
      </c>
      <c r="AJ324" s="3">
        <v>45777</v>
      </c>
      <c r="AK324" s="3">
        <v>0</v>
      </c>
      <c r="AL324" s="3">
        <v>0</v>
      </c>
      <c r="AM324" s="3">
        <v>0</v>
      </c>
      <c r="AN324" s="3">
        <v>0</v>
      </c>
      <c r="AO324" s="3">
        <v>45776</v>
      </c>
      <c r="AP324" s="3">
        <v>45772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104</v>
      </c>
      <c r="BD324" s="56">
        <v>412.94448</v>
      </c>
    </row>
    <row r="325" spans="1:56" ht="28.5" customHeight="1" x14ac:dyDescent="0.45">
      <c r="A325" s="3" t="s">
        <v>146</v>
      </c>
      <c r="B325" s="14" t="s">
        <v>146</v>
      </c>
      <c r="C325" s="9" t="s">
        <v>113</v>
      </c>
      <c r="D325" s="13" t="s">
        <v>59</v>
      </c>
      <c r="E325" s="9">
        <v>26</v>
      </c>
      <c r="F325" s="9">
        <v>43</v>
      </c>
      <c r="G325" s="9" t="s">
        <v>60</v>
      </c>
      <c r="H325" s="9">
        <v>0</v>
      </c>
      <c r="I325" s="9">
        <v>116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114</v>
      </c>
      <c r="T325" s="12" t="s">
        <v>63</v>
      </c>
      <c r="U325" s="11">
        <v>20000</v>
      </c>
      <c r="V325" s="10">
        <v>0</v>
      </c>
      <c r="W325" s="10">
        <v>20000</v>
      </c>
      <c r="X325" s="10">
        <v>0</v>
      </c>
      <c r="Y325" s="10">
        <v>0</v>
      </c>
      <c r="Z325" s="9" t="s">
        <v>255</v>
      </c>
      <c r="AA325" s="8">
        <v>24866.6</v>
      </c>
      <c r="AB325" s="8">
        <v>0</v>
      </c>
      <c r="AC325" s="8">
        <v>24866.6</v>
      </c>
      <c r="AD325" s="8">
        <v>0</v>
      </c>
      <c r="AE325" s="8">
        <v>0</v>
      </c>
      <c r="AF325" s="8">
        <v>0</v>
      </c>
      <c r="AG325" s="1" t="s">
        <v>123</v>
      </c>
      <c r="AH325" s="1" t="s">
        <v>77</v>
      </c>
      <c r="AI325" s="1">
        <v>1</v>
      </c>
      <c r="AJ325" s="3" t="s">
        <v>63</v>
      </c>
      <c r="AK325" s="3">
        <v>0</v>
      </c>
      <c r="AL325" s="3">
        <v>0</v>
      </c>
      <c r="AM325" s="3">
        <v>0</v>
      </c>
      <c r="AN325" s="3">
        <v>0</v>
      </c>
      <c r="AO325" s="3" t="e">
        <v>#VALUE!</v>
      </c>
      <c r="AP325" s="3" t="e">
        <v>#VALUE!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104</v>
      </c>
      <c r="BD325" s="56">
        <v>2471.1874488888889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116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255</v>
      </c>
      <c r="AA326" s="8">
        <v>37299.899999999994</v>
      </c>
      <c r="AB326" s="8">
        <v>8278</v>
      </c>
      <c r="AC326" s="8">
        <v>29021.899999999998</v>
      </c>
      <c r="AD326" s="8">
        <v>0</v>
      </c>
      <c r="AE326" s="8">
        <v>0</v>
      </c>
      <c r="AF326" s="8" t="s">
        <v>58</v>
      </c>
      <c r="AG326" s="1" t="s">
        <v>123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256</v>
      </c>
      <c r="BD326" s="56">
        <v>0</v>
      </c>
    </row>
    <row r="327" spans="1:56" ht="28.5" customHeight="1" x14ac:dyDescent="0.45">
      <c r="A327" s="3">
        <v>45723</v>
      </c>
      <c r="B327" s="14" t="s">
        <v>538</v>
      </c>
      <c r="C327" s="9" t="s">
        <v>113</v>
      </c>
      <c r="D327" s="13" t="s">
        <v>159</v>
      </c>
      <c r="E327" s="9">
        <v>26</v>
      </c>
      <c r="F327" s="9">
        <v>43</v>
      </c>
      <c r="G327" s="9" t="s">
        <v>60</v>
      </c>
      <c r="H327" s="9" t="s">
        <v>66</v>
      </c>
      <c r="I327" s="9">
        <v>150</v>
      </c>
      <c r="J327" s="9" t="s">
        <v>57</v>
      </c>
      <c r="K327" s="9">
        <v>5</v>
      </c>
      <c r="L327" s="9" t="s">
        <v>92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114</v>
      </c>
      <c r="T327" s="12">
        <v>45733</v>
      </c>
      <c r="U327" s="11">
        <v>30000</v>
      </c>
      <c r="V327" s="10">
        <v>0</v>
      </c>
      <c r="W327" s="10">
        <v>30000</v>
      </c>
      <c r="X327" s="10">
        <v>0</v>
      </c>
      <c r="Y327" s="10">
        <v>31500</v>
      </c>
      <c r="Z327" s="9" t="s">
        <v>89</v>
      </c>
      <c r="AA327" s="8">
        <v>37299.899999999994</v>
      </c>
      <c r="AB327" s="8">
        <v>16000</v>
      </c>
      <c r="AC327" s="8">
        <v>21299.899999999994</v>
      </c>
      <c r="AD327" s="8">
        <v>0</v>
      </c>
      <c r="AE327" s="8">
        <v>37299.899999999994</v>
      </c>
      <c r="AF327" s="8" t="s">
        <v>315</v>
      </c>
      <c r="AG327" s="1" t="s">
        <v>125</v>
      </c>
      <c r="AH327" s="1" t="s">
        <v>68</v>
      </c>
      <c r="AI327" s="1">
        <v>4</v>
      </c>
      <c r="AJ327" s="3">
        <v>45733</v>
      </c>
      <c r="AK327" s="3">
        <v>45729</v>
      </c>
      <c r="AL327" s="3">
        <v>45723</v>
      </c>
      <c r="AM327" s="3">
        <v>45730</v>
      </c>
      <c r="AN327" s="3">
        <v>45731</v>
      </c>
      <c r="AO327" s="3">
        <v>45731</v>
      </c>
      <c r="AP327" s="3">
        <v>45728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107</v>
      </c>
      <c r="BD327" s="56">
        <v>2196.7296866666666</v>
      </c>
    </row>
    <row r="328" spans="1:56" ht="28.5" customHeight="1" x14ac:dyDescent="0.45">
      <c r="A328" s="3">
        <v>45723</v>
      </c>
      <c r="B328" s="14" t="s">
        <v>539</v>
      </c>
      <c r="C328" s="9" t="s">
        <v>113</v>
      </c>
      <c r="D328" s="13" t="s">
        <v>159</v>
      </c>
      <c r="E328" s="9">
        <v>26</v>
      </c>
      <c r="F328" s="9">
        <v>43</v>
      </c>
      <c r="G328" s="9" t="s">
        <v>60</v>
      </c>
      <c r="H328" s="9" t="s">
        <v>66</v>
      </c>
      <c r="I328" s="9">
        <v>150</v>
      </c>
      <c r="J328" s="9" t="s">
        <v>57</v>
      </c>
      <c r="K328" s="9">
        <v>5</v>
      </c>
      <c r="L328" s="9" t="s">
        <v>92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114</v>
      </c>
      <c r="T328" s="12">
        <v>45741</v>
      </c>
      <c r="U328" s="11">
        <v>30000</v>
      </c>
      <c r="V328" s="10">
        <v>0</v>
      </c>
      <c r="W328" s="10">
        <v>30000</v>
      </c>
      <c r="X328" s="10">
        <v>0</v>
      </c>
      <c r="Y328" s="10">
        <v>31500</v>
      </c>
      <c r="Z328" s="9" t="s">
        <v>89</v>
      </c>
      <c r="AA328" s="8">
        <v>37299.899999999994</v>
      </c>
      <c r="AB328" s="8">
        <v>0</v>
      </c>
      <c r="AC328" s="8">
        <v>37299.899999999994</v>
      </c>
      <c r="AD328" s="8">
        <v>0</v>
      </c>
      <c r="AE328" s="8">
        <v>37299.899999999994</v>
      </c>
      <c r="AF328" s="8" t="s">
        <v>315</v>
      </c>
      <c r="AG328" s="1" t="s">
        <v>123</v>
      </c>
      <c r="AH328" s="1" t="s">
        <v>68</v>
      </c>
      <c r="AI328" s="1">
        <v>4</v>
      </c>
      <c r="AJ328" s="3">
        <v>45741</v>
      </c>
      <c r="AK328" s="3">
        <v>45737</v>
      </c>
      <c r="AL328" s="3">
        <v>45731</v>
      </c>
      <c r="AM328" s="3">
        <v>45738</v>
      </c>
      <c r="AN328" s="3">
        <v>45739</v>
      </c>
      <c r="AO328" s="3">
        <v>45739</v>
      </c>
      <c r="AP328" s="3">
        <v>45736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107</v>
      </c>
      <c r="BD328" s="56">
        <v>3846.8630200000002</v>
      </c>
    </row>
    <row r="329" spans="1:56" ht="28.5" customHeight="1" x14ac:dyDescent="0.45">
      <c r="A329" s="3">
        <v>45723</v>
      </c>
      <c r="B329" s="14" t="s">
        <v>540</v>
      </c>
      <c r="C329" s="9" t="s">
        <v>113</v>
      </c>
      <c r="D329" s="13" t="s">
        <v>159</v>
      </c>
      <c r="E329" s="9">
        <v>26</v>
      </c>
      <c r="F329" s="9">
        <v>43</v>
      </c>
      <c r="G329" s="9" t="s">
        <v>60</v>
      </c>
      <c r="H329" s="9" t="s">
        <v>66</v>
      </c>
      <c r="I329" s="9">
        <v>150</v>
      </c>
      <c r="J329" s="9" t="s">
        <v>57</v>
      </c>
      <c r="K329" s="9">
        <v>5</v>
      </c>
      <c r="L329" s="9" t="s">
        <v>92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114</v>
      </c>
      <c r="T329" s="12">
        <v>45744</v>
      </c>
      <c r="U329" s="11">
        <v>30000</v>
      </c>
      <c r="V329" s="10">
        <v>0</v>
      </c>
      <c r="W329" s="10">
        <v>30000</v>
      </c>
      <c r="X329" s="10">
        <v>0</v>
      </c>
      <c r="Y329" s="10">
        <v>31500</v>
      </c>
      <c r="Z329" s="9" t="s">
        <v>89</v>
      </c>
      <c r="AA329" s="8">
        <v>37299.899999999994</v>
      </c>
      <c r="AB329" s="8">
        <v>0</v>
      </c>
      <c r="AC329" s="8">
        <v>37299.899999999994</v>
      </c>
      <c r="AD329" s="8">
        <v>0</v>
      </c>
      <c r="AE329" s="8">
        <v>37299.899999999994</v>
      </c>
      <c r="AF329" s="8" t="s">
        <v>315</v>
      </c>
      <c r="AG329" s="1" t="s">
        <v>123</v>
      </c>
      <c r="AH329" s="1" t="s">
        <v>68</v>
      </c>
      <c r="AI329" s="1">
        <v>4</v>
      </c>
      <c r="AJ329" s="3">
        <v>45744</v>
      </c>
      <c r="AK329" s="3">
        <v>45740</v>
      </c>
      <c r="AL329" s="3">
        <v>45734</v>
      </c>
      <c r="AM329" s="3">
        <v>45741</v>
      </c>
      <c r="AN329" s="3">
        <v>45742</v>
      </c>
      <c r="AO329" s="3">
        <v>45742</v>
      </c>
      <c r="AP329" s="3">
        <v>45739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107</v>
      </c>
      <c r="BD329" s="56">
        <v>3846.8630200000002</v>
      </c>
    </row>
    <row r="330" spans="1:56" ht="28.5" customHeight="1" x14ac:dyDescent="0.45">
      <c r="A330" s="3" t="s">
        <v>146</v>
      </c>
      <c r="B330" s="14" t="s">
        <v>146</v>
      </c>
      <c r="C330" s="9" t="s">
        <v>113</v>
      </c>
      <c r="D330" s="13" t="s">
        <v>59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93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114</v>
      </c>
      <c r="T330" s="12">
        <v>45746</v>
      </c>
      <c r="U330" s="11">
        <v>10000</v>
      </c>
      <c r="V330" s="10">
        <v>0</v>
      </c>
      <c r="W330" s="10">
        <v>10000</v>
      </c>
      <c r="X330" s="10">
        <v>0</v>
      </c>
      <c r="Y330" s="10">
        <v>0</v>
      </c>
      <c r="Z330" s="9" t="s">
        <v>89</v>
      </c>
      <c r="AA330" s="8">
        <v>12433.3</v>
      </c>
      <c r="AB330" s="8">
        <v>0</v>
      </c>
      <c r="AC330" s="8">
        <v>12433.3</v>
      </c>
      <c r="AD330" s="8">
        <v>0</v>
      </c>
      <c r="AE330" s="8">
        <v>12433.3</v>
      </c>
      <c r="AF330" s="8" t="s">
        <v>299</v>
      </c>
      <c r="AG330" s="1" t="s">
        <v>61</v>
      </c>
      <c r="AH330" s="1" t="s">
        <v>163</v>
      </c>
      <c r="AI330" s="1">
        <v>2</v>
      </c>
      <c r="AJ330" s="3">
        <v>45746</v>
      </c>
      <c r="AK330" s="3">
        <v>45744</v>
      </c>
      <c r="AL330" s="3">
        <v>0</v>
      </c>
      <c r="AM330" s="3">
        <v>0</v>
      </c>
      <c r="AN330" s="3">
        <v>0</v>
      </c>
      <c r="AO330" s="3">
        <v>45745</v>
      </c>
      <c r="AP330" s="3">
        <v>45741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483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107</v>
      </c>
      <c r="BD330" s="56">
        <v>1282.2876733333333</v>
      </c>
    </row>
    <row r="331" spans="1:56" ht="28.5" customHeight="1" x14ac:dyDescent="0.45">
      <c r="A331" s="3">
        <v>45723</v>
      </c>
      <c r="B331" s="14" t="s">
        <v>541</v>
      </c>
      <c r="C331" s="9" t="s">
        <v>113</v>
      </c>
      <c r="D331" s="13" t="s">
        <v>159</v>
      </c>
      <c r="E331" s="9">
        <v>26</v>
      </c>
      <c r="F331" s="9">
        <v>43</v>
      </c>
      <c r="G331" s="9" t="s">
        <v>60</v>
      </c>
      <c r="H331" s="9" t="s">
        <v>66</v>
      </c>
      <c r="I331" s="9">
        <v>150</v>
      </c>
      <c r="J331" s="9" t="s">
        <v>57</v>
      </c>
      <c r="K331" s="9">
        <v>5</v>
      </c>
      <c r="L331" s="9" t="s">
        <v>92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114</v>
      </c>
      <c r="T331" s="12">
        <v>45755</v>
      </c>
      <c r="U331" s="11">
        <v>30000</v>
      </c>
      <c r="V331" s="10">
        <v>0</v>
      </c>
      <c r="W331" s="10">
        <v>30000</v>
      </c>
      <c r="X331" s="10">
        <v>0</v>
      </c>
      <c r="Y331" s="10">
        <v>31500</v>
      </c>
      <c r="Z331" s="9" t="s">
        <v>89</v>
      </c>
      <c r="AA331" s="8">
        <v>37299.899999999994</v>
      </c>
      <c r="AB331" s="8">
        <v>0</v>
      </c>
      <c r="AC331" s="8">
        <v>37299.899999999994</v>
      </c>
      <c r="AD331" s="8">
        <v>0</v>
      </c>
      <c r="AE331" s="8">
        <v>37299.899999999994</v>
      </c>
      <c r="AF331" s="8" t="s">
        <v>315</v>
      </c>
      <c r="AG331" s="1" t="s">
        <v>122</v>
      </c>
      <c r="AH331" s="1" t="s">
        <v>68</v>
      </c>
      <c r="AI331" s="1">
        <v>4</v>
      </c>
      <c r="AJ331" s="3">
        <v>45755</v>
      </c>
      <c r="AK331" s="3">
        <v>45751</v>
      </c>
      <c r="AL331" s="3">
        <v>45745</v>
      </c>
      <c r="AM331" s="3">
        <v>45752</v>
      </c>
      <c r="AN331" s="3">
        <v>45753</v>
      </c>
      <c r="AO331" s="3">
        <v>45753</v>
      </c>
      <c r="AP331" s="3">
        <v>45750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107</v>
      </c>
      <c r="BD331" s="56">
        <v>3846.8630200000002</v>
      </c>
    </row>
    <row r="332" spans="1:56" ht="28.5" customHeight="1" x14ac:dyDescent="0.45">
      <c r="A332" s="3">
        <v>45723</v>
      </c>
      <c r="B332" s="14" t="s">
        <v>542</v>
      </c>
      <c r="C332" s="9" t="s">
        <v>113</v>
      </c>
      <c r="D332" s="13" t="s">
        <v>159</v>
      </c>
      <c r="E332" s="9">
        <v>26</v>
      </c>
      <c r="F332" s="9">
        <v>43</v>
      </c>
      <c r="G332" s="9" t="s">
        <v>60</v>
      </c>
      <c r="H332" s="9" t="s">
        <v>66</v>
      </c>
      <c r="I332" s="9">
        <v>150</v>
      </c>
      <c r="J332" s="9" t="s">
        <v>57</v>
      </c>
      <c r="K332" s="9">
        <v>5</v>
      </c>
      <c r="L332" s="9" t="s">
        <v>93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114</v>
      </c>
      <c r="T332" s="12">
        <v>45772</v>
      </c>
      <c r="U332" s="11">
        <v>30000</v>
      </c>
      <c r="V332" s="10">
        <v>0</v>
      </c>
      <c r="W332" s="10">
        <v>30000</v>
      </c>
      <c r="X332" s="10">
        <v>0</v>
      </c>
      <c r="Y332" s="10">
        <v>31500</v>
      </c>
      <c r="Z332" s="9" t="s">
        <v>89</v>
      </c>
      <c r="AA332" s="8">
        <v>37299.899999999994</v>
      </c>
      <c r="AB332" s="8">
        <v>0</v>
      </c>
      <c r="AC332" s="8">
        <v>37299.899999999994</v>
      </c>
      <c r="AD332" s="8">
        <v>0</v>
      </c>
      <c r="AE332" s="8">
        <v>37299.899999999994</v>
      </c>
      <c r="AF332" s="8" t="s">
        <v>315</v>
      </c>
      <c r="AG332" s="1" t="s">
        <v>122</v>
      </c>
      <c r="AH332" s="1" t="s">
        <v>68</v>
      </c>
      <c r="AI332" s="1">
        <v>4</v>
      </c>
      <c r="AJ332" s="3">
        <v>45772</v>
      </c>
      <c r="AK332" s="3">
        <v>45768</v>
      </c>
      <c r="AL332" s="3">
        <v>45762</v>
      </c>
      <c r="AM332" s="3">
        <v>45769</v>
      </c>
      <c r="AN332" s="3">
        <v>45770</v>
      </c>
      <c r="AO332" s="3">
        <v>45770</v>
      </c>
      <c r="AP332" s="3">
        <v>45767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107</v>
      </c>
      <c r="BD332" s="56">
        <v>3846.8630200000002</v>
      </c>
    </row>
    <row r="333" spans="1:56" ht="28.5" customHeight="1" x14ac:dyDescent="0.45">
      <c r="A333" s="3" t="s">
        <v>146</v>
      </c>
      <c r="B333" s="14" t="s">
        <v>146</v>
      </c>
      <c r="C333" s="9" t="s">
        <v>113</v>
      </c>
      <c r="D333" s="13" t="s">
        <v>61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92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114</v>
      </c>
      <c r="T333" s="12">
        <v>45777</v>
      </c>
      <c r="U333" s="11">
        <v>20000</v>
      </c>
      <c r="V333" s="10">
        <v>0</v>
      </c>
      <c r="W333" s="10">
        <v>20000</v>
      </c>
      <c r="X333" s="10">
        <v>0</v>
      </c>
      <c r="Y333" s="10">
        <v>21000</v>
      </c>
      <c r="Z333" s="9" t="s">
        <v>89</v>
      </c>
      <c r="AA333" s="8">
        <v>24866.6</v>
      </c>
      <c r="AB333" s="8">
        <v>0</v>
      </c>
      <c r="AC333" s="8">
        <v>24866.6</v>
      </c>
      <c r="AD333" s="8">
        <v>0</v>
      </c>
      <c r="AE333" s="8">
        <v>24866.6</v>
      </c>
      <c r="AF333" s="8" t="s">
        <v>315</v>
      </c>
      <c r="AG333" s="1" t="s">
        <v>123</v>
      </c>
      <c r="AH333" s="1" t="s">
        <v>68</v>
      </c>
      <c r="AI333" s="1">
        <v>4</v>
      </c>
      <c r="AJ333" s="3">
        <v>45777</v>
      </c>
      <c r="AK333" s="3">
        <v>45773</v>
      </c>
      <c r="AL333" s="3">
        <v>45767</v>
      </c>
      <c r="AM333" s="3">
        <v>45774</v>
      </c>
      <c r="AN333" s="3">
        <v>45775</v>
      </c>
      <c r="AO333" s="3">
        <v>45775</v>
      </c>
      <c r="AP333" s="3">
        <v>45772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107</v>
      </c>
      <c r="BD333" s="56">
        <v>2564.5753466666665</v>
      </c>
    </row>
    <row r="334" spans="1:56" ht="28.5" customHeight="1" x14ac:dyDescent="0.45">
      <c r="A334" s="3">
        <v>0</v>
      </c>
      <c r="B334" s="14">
        <v>0</v>
      </c>
      <c r="C334" s="9">
        <v>0</v>
      </c>
      <c r="D334" s="13">
        <v>0</v>
      </c>
      <c r="E334" s="9">
        <v>26</v>
      </c>
      <c r="F334" s="9">
        <v>43</v>
      </c>
      <c r="G334" s="9">
        <v>0</v>
      </c>
      <c r="H334" s="9">
        <v>0</v>
      </c>
      <c r="I334" s="9">
        <v>120</v>
      </c>
      <c r="J334" s="9" t="s">
        <v>57</v>
      </c>
      <c r="K334" s="9">
        <v>5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 t="s">
        <v>89</v>
      </c>
      <c r="AA334" s="8">
        <v>223799.39999999997</v>
      </c>
      <c r="AB334" s="8">
        <v>16000</v>
      </c>
      <c r="AC334" s="8">
        <v>207799.39999999997</v>
      </c>
      <c r="AD334" s="8">
        <v>0</v>
      </c>
      <c r="AE334" s="8">
        <v>223799.39999999997</v>
      </c>
      <c r="AF334" s="8" t="s">
        <v>58</v>
      </c>
      <c r="AG334" s="1" t="s">
        <v>125</v>
      </c>
      <c r="AH334" s="1">
        <v>0</v>
      </c>
      <c r="AI334" s="1" t="s">
        <v>15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109</v>
      </c>
      <c r="BD334" s="56">
        <v>0</v>
      </c>
    </row>
    <row r="335" spans="1:56" ht="28.5" customHeight="1" x14ac:dyDescent="0.45">
      <c r="A335" s="3">
        <v>45719</v>
      </c>
      <c r="B335" s="14" t="s">
        <v>508</v>
      </c>
      <c r="C335" s="9" t="s">
        <v>166</v>
      </c>
      <c r="D335" s="13" t="s">
        <v>167</v>
      </c>
      <c r="E335" s="9">
        <v>28</v>
      </c>
      <c r="F335" s="9">
        <v>41</v>
      </c>
      <c r="G335" s="9" t="s">
        <v>60</v>
      </c>
      <c r="H335" s="9">
        <v>0</v>
      </c>
      <c r="I335" s="9">
        <v>120</v>
      </c>
      <c r="J335" s="9" t="s">
        <v>78</v>
      </c>
      <c r="K335" s="9">
        <v>3</v>
      </c>
      <c r="L335" s="9" t="s">
        <v>93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71</v>
      </c>
      <c r="T335" s="12">
        <v>45747</v>
      </c>
      <c r="U335" s="11">
        <v>50000</v>
      </c>
      <c r="V335" s="10">
        <v>0</v>
      </c>
      <c r="W335" s="10">
        <v>50000</v>
      </c>
      <c r="X335" s="10">
        <v>0</v>
      </c>
      <c r="Y335" s="10">
        <v>52500</v>
      </c>
      <c r="Z335" s="9" t="s">
        <v>137</v>
      </c>
      <c r="AA335" s="8">
        <v>59372.5</v>
      </c>
      <c r="AB335" s="8">
        <v>59372.5</v>
      </c>
      <c r="AC335" s="8">
        <v>0</v>
      </c>
      <c r="AD335" s="8">
        <v>0</v>
      </c>
      <c r="AE335" s="8">
        <v>0</v>
      </c>
      <c r="AF335" s="8">
        <v>0</v>
      </c>
      <c r="AG335" s="1" t="s">
        <v>122</v>
      </c>
      <c r="AH335" s="1" t="s">
        <v>168</v>
      </c>
      <c r="AI335" s="1">
        <v>2</v>
      </c>
      <c r="AJ335" s="3">
        <v>45747</v>
      </c>
      <c r="AK335" s="3">
        <v>0</v>
      </c>
      <c r="AL335" s="3">
        <v>45738</v>
      </c>
      <c r="AM335" s="3">
        <v>45745</v>
      </c>
      <c r="AN335" s="3">
        <v>0</v>
      </c>
      <c r="AO335" s="3">
        <v>45746</v>
      </c>
      <c r="AP335" s="3">
        <v>45742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64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107</v>
      </c>
      <c r="BD335" s="56">
        <v>0</v>
      </c>
    </row>
    <row r="336" spans="1:56" ht="28.5" customHeight="1" x14ac:dyDescent="0.45">
      <c r="A336" s="3" t="s">
        <v>146</v>
      </c>
      <c r="B336" s="14" t="s">
        <v>146</v>
      </c>
      <c r="C336" s="9" t="s">
        <v>113</v>
      </c>
      <c r="D336" s="13" t="s">
        <v>59</v>
      </c>
      <c r="E336" s="9">
        <v>28</v>
      </c>
      <c r="F336" s="9">
        <v>47</v>
      </c>
      <c r="G336" s="9" t="s">
        <v>60</v>
      </c>
      <c r="H336" s="9" t="s">
        <v>66</v>
      </c>
      <c r="I336" s="9">
        <v>180</v>
      </c>
      <c r="J336" s="9" t="s">
        <v>57</v>
      </c>
      <c r="K336" s="9">
        <v>5</v>
      </c>
      <c r="L336" s="9" t="s">
        <v>93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114</v>
      </c>
      <c r="T336" s="12">
        <v>45777</v>
      </c>
      <c r="U336" s="11">
        <v>20000</v>
      </c>
      <c r="V336" s="10">
        <v>0</v>
      </c>
      <c r="W336" s="10">
        <v>20000</v>
      </c>
      <c r="X336" s="10">
        <v>0</v>
      </c>
      <c r="Y336" s="10">
        <v>0</v>
      </c>
      <c r="Z336" s="9" t="s">
        <v>137</v>
      </c>
      <c r="AA336" s="8">
        <v>27101.800000000003</v>
      </c>
      <c r="AB336" s="8">
        <v>6031</v>
      </c>
      <c r="AC336" s="8">
        <v>21070.800000000003</v>
      </c>
      <c r="AD336" s="8">
        <v>0</v>
      </c>
      <c r="AE336" s="8">
        <v>27101.800000000003</v>
      </c>
      <c r="AF336" s="8">
        <v>0</v>
      </c>
      <c r="AG336" s="1" t="s">
        <v>122</v>
      </c>
      <c r="AH336" s="1" t="s">
        <v>77</v>
      </c>
      <c r="AI336" s="1">
        <v>1</v>
      </c>
      <c r="AJ336" s="3">
        <v>45777</v>
      </c>
      <c r="AK336" s="3">
        <v>0</v>
      </c>
      <c r="AL336" s="3">
        <v>0</v>
      </c>
      <c r="AM336" s="3">
        <v>0</v>
      </c>
      <c r="AN336" s="3">
        <v>0</v>
      </c>
      <c r="AO336" s="3">
        <v>45776</v>
      </c>
      <c r="AP336" s="3">
        <v>45772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 t="s">
        <v>107</v>
      </c>
      <c r="BD336" s="56">
        <v>2368.1238000000003</v>
      </c>
    </row>
    <row r="337" spans="1:56" ht="28.5" customHeight="1" x14ac:dyDescent="0.45">
      <c r="A337" s="3" t="s">
        <v>146</v>
      </c>
      <c r="B337" s="14" t="s">
        <v>146</v>
      </c>
      <c r="C337" s="9" t="s">
        <v>166</v>
      </c>
      <c r="D337" s="13" t="s">
        <v>167</v>
      </c>
      <c r="E337" s="9">
        <v>28</v>
      </c>
      <c r="F337" s="9">
        <v>41</v>
      </c>
      <c r="G337" s="9" t="s">
        <v>60</v>
      </c>
      <c r="H337" s="9">
        <v>0</v>
      </c>
      <c r="I337" s="9">
        <v>120</v>
      </c>
      <c r="J337" s="9" t="s">
        <v>78</v>
      </c>
      <c r="K337" s="9">
        <v>3</v>
      </c>
      <c r="L337" s="9" t="s">
        <v>93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71</v>
      </c>
      <c r="T337" s="12">
        <v>45777</v>
      </c>
      <c r="U337" s="11">
        <v>50000</v>
      </c>
      <c r="V337" s="10">
        <v>0</v>
      </c>
      <c r="W337" s="10">
        <v>50000</v>
      </c>
      <c r="X337" s="10">
        <v>0</v>
      </c>
      <c r="Y337" s="10">
        <v>52500</v>
      </c>
      <c r="Z337" s="9" t="s">
        <v>137</v>
      </c>
      <c r="AA337" s="8">
        <v>59372.5</v>
      </c>
      <c r="AB337" s="8">
        <v>0</v>
      </c>
      <c r="AC337" s="8">
        <v>59372.5</v>
      </c>
      <c r="AD337" s="8">
        <v>0</v>
      </c>
      <c r="AE337" s="8">
        <v>0</v>
      </c>
      <c r="AF337" s="8">
        <v>0</v>
      </c>
      <c r="AG337" s="1">
        <v>0</v>
      </c>
      <c r="AH337" s="1" t="s">
        <v>168</v>
      </c>
      <c r="AI337" s="1">
        <v>2</v>
      </c>
      <c r="AJ337" s="3">
        <v>45777</v>
      </c>
      <c r="AK337" s="3">
        <v>0</v>
      </c>
      <c r="AL337" s="3">
        <v>45768</v>
      </c>
      <c r="AM337" s="3">
        <v>45775</v>
      </c>
      <c r="AN337" s="3">
        <v>0</v>
      </c>
      <c r="AO337" s="3">
        <v>45776</v>
      </c>
      <c r="AP337" s="3">
        <v>45772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64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107</v>
      </c>
      <c r="BD337" s="56">
        <v>6672.8093055555564</v>
      </c>
    </row>
    <row r="338" spans="1:56" ht="28.5" customHeight="1" x14ac:dyDescent="0.45">
      <c r="A338" s="3">
        <v>0</v>
      </c>
      <c r="B338" s="14">
        <v>0</v>
      </c>
      <c r="C338" s="9">
        <v>0</v>
      </c>
      <c r="D338" s="13">
        <v>0</v>
      </c>
      <c r="E338" s="9">
        <v>28</v>
      </c>
      <c r="F338" s="9">
        <v>43</v>
      </c>
      <c r="G338" s="9">
        <v>0</v>
      </c>
      <c r="H338" s="9">
        <v>0</v>
      </c>
      <c r="I338" s="9">
        <v>130</v>
      </c>
      <c r="J338" s="9" t="s">
        <v>57</v>
      </c>
      <c r="K338" s="9">
        <v>3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9" t="s">
        <v>137</v>
      </c>
      <c r="AA338" s="8">
        <v>145846.79999999999</v>
      </c>
      <c r="AB338" s="8">
        <v>65403.5</v>
      </c>
      <c r="AC338" s="8">
        <v>80443.3</v>
      </c>
      <c r="AD338" s="8">
        <v>0</v>
      </c>
      <c r="AE338" s="8">
        <v>27101.800000000003</v>
      </c>
      <c r="AF338" s="8" t="s">
        <v>58</v>
      </c>
      <c r="AG338" s="1">
        <v>0</v>
      </c>
      <c r="AH338" s="1">
        <v>0</v>
      </c>
      <c r="AI338" s="1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169</v>
      </c>
      <c r="BD338" s="56">
        <v>0</v>
      </c>
    </row>
  </sheetData>
  <autoFilter ref="A5:BD33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38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4A09-B89E-4588-92BB-986B2688B982}">
  <sheetPr>
    <tabColor rgb="FFFFFF00"/>
  </sheetPr>
  <dimension ref="A1:BD341"/>
  <sheetViews>
    <sheetView zoomScale="80" zoomScaleNormal="80" workbookViewId="0">
      <selection activeCell="N22" sqref="N2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45729</v>
      </c>
      <c r="E3" s="80" t="s">
        <v>52</v>
      </c>
      <c r="F3" s="80"/>
      <c r="G3" s="81">
        <v>16.46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 t="s">
        <v>138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124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475</v>
      </c>
      <c r="C13" s="9" t="s">
        <v>147</v>
      </c>
      <c r="D13" s="13" t="s">
        <v>257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45730</v>
      </c>
      <c r="U13" s="11">
        <v>20000</v>
      </c>
      <c r="V13" s="10">
        <v>0</v>
      </c>
      <c r="W13" s="10">
        <v>20000</v>
      </c>
      <c r="X13" s="10">
        <v>21000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45730</v>
      </c>
      <c r="AK13" s="3">
        <v>0</v>
      </c>
      <c r="AL13" s="3">
        <v>45721</v>
      </c>
      <c r="AM13" s="3">
        <v>45728</v>
      </c>
      <c r="AN13" s="3">
        <v>45729</v>
      </c>
      <c r="AO13" s="3">
        <v>45729</v>
      </c>
      <c r="AP13" s="3">
        <v>45725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561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45712</v>
      </c>
      <c r="B14" s="14" t="s">
        <v>496</v>
      </c>
      <c r="C14" s="9" t="s">
        <v>443</v>
      </c>
      <c r="D14" s="13" t="s">
        <v>375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266.44591871999995</v>
      </c>
      <c r="Q14" s="10">
        <v>0</v>
      </c>
      <c r="R14" s="10">
        <v>266.44591871999995</v>
      </c>
      <c r="S14" s="9" t="s">
        <v>133</v>
      </c>
      <c r="T14" s="12">
        <v>45734</v>
      </c>
      <c r="U14" s="11">
        <v>8000</v>
      </c>
      <c r="V14" s="10">
        <v>0</v>
      </c>
      <c r="W14" s="10">
        <v>8000</v>
      </c>
      <c r="X14" s="10">
        <v>21000</v>
      </c>
      <c r="Y14" s="10">
        <v>0</v>
      </c>
      <c r="Z14" s="9" t="s">
        <v>189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61</v>
      </c>
      <c r="AH14" s="1" t="s">
        <v>72</v>
      </c>
      <c r="AI14" s="1">
        <v>3</v>
      </c>
      <c r="AJ14" s="3">
        <v>45734</v>
      </c>
      <c r="AK14" s="3">
        <v>0</v>
      </c>
      <c r="AL14" s="3">
        <v>45724</v>
      </c>
      <c r="AM14" s="3">
        <v>45731</v>
      </c>
      <c r="AN14" s="3">
        <v>45732</v>
      </c>
      <c r="AO14" s="3">
        <v>45732</v>
      </c>
      <c r="AP14" s="3">
        <v>45729</v>
      </c>
      <c r="AQ14" s="3">
        <v>45733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45717</v>
      </c>
      <c r="B15" s="14" t="s">
        <v>475</v>
      </c>
      <c r="C15" s="9" t="s">
        <v>147</v>
      </c>
      <c r="D15" s="13" t="s">
        <v>257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45736</v>
      </c>
      <c r="U15" s="11">
        <v>20000</v>
      </c>
      <c r="V15" s="10">
        <v>0</v>
      </c>
      <c r="W15" s="10">
        <v>20000</v>
      </c>
      <c r="X15" s="10">
        <v>21000</v>
      </c>
      <c r="Y15" s="10">
        <v>0</v>
      </c>
      <c r="Z15" s="9" t="s">
        <v>189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45736</v>
      </c>
      <c r="AK15" s="3">
        <v>0</v>
      </c>
      <c r="AL15" s="3">
        <v>45727</v>
      </c>
      <c r="AM15" s="3">
        <v>45734</v>
      </c>
      <c r="AN15" s="3">
        <v>45735</v>
      </c>
      <c r="AO15" s="3">
        <v>45735</v>
      </c>
      <c r="AP15" s="3">
        <v>45731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45717</v>
      </c>
      <c r="B16" s="14" t="s">
        <v>474</v>
      </c>
      <c r="C16" s="9" t="s">
        <v>147</v>
      </c>
      <c r="D16" s="13" t="s">
        <v>134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45741</v>
      </c>
      <c r="U16" s="11">
        <v>70000</v>
      </c>
      <c r="V16" s="10">
        <v>0</v>
      </c>
      <c r="W16" s="10">
        <v>70000</v>
      </c>
      <c r="X16" s="10">
        <v>0</v>
      </c>
      <c r="Y16" s="10">
        <v>73500</v>
      </c>
      <c r="Z16" s="9" t="s">
        <v>189</v>
      </c>
      <c r="AA16" s="8">
        <v>61607.7</v>
      </c>
      <c r="AB16" s="8">
        <v>26131</v>
      </c>
      <c r="AC16" s="8">
        <v>35476.699999999997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45741</v>
      </c>
      <c r="AK16" s="3">
        <v>0</v>
      </c>
      <c r="AL16" s="3">
        <v>45732</v>
      </c>
      <c r="AM16" s="3">
        <v>45739</v>
      </c>
      <c r="AN16" s="3">
        <v>45740</v>
      </c>
      <c r="AO16" s="3">
        <v>45740</v>
      </c>
      <c r="AP16" s="3">
        <v>45736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2576.3967911111113</v>
      </c>
    </row>
    <row r="17" spans="1:56" ht="28.5" customHeight="1" x14ac:dyDescent="0.45">
      <c r="A17" s="3" t="s">
        <v>146</v>
      </c>
      <c r="B17" s="14" t="s">
        <v>146</v>
      </c>
      <c r="C17" s="9" t="s">
        <v>147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45777</v>
      </c>
      <c r="U17" s="11">
        <v>120000</v>
      </c>
      <c r="V17" s="10">
        <v>0</v>
      </c>
      <c r="W17" s="10">
        <v>120000</v>
      </c>
      <c r="X17" s="10">
        <v>0</v>
      </c>
      <c r="Y17" s="10">
        <v>126000</v>
      </c>
      <c r="Z17" s="9" t="s">
        <v>189</v>
      </c>
      <c r="AA17" s="8">
        <v>105613.2</v>
      </c>
      <c r="AB17" s="8">
        <v>0</v>
      </c>
      <c r="AC17" s="8">
        <v>105613.2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45777</v>
      </c>
      <c r="AK17" s="3">
        <v>0</v>
      </c>
      <c r="AL17" s="3">
        <v>45768</v>
      </c>
      <c r="AM17" s="3">
        <v>45775</v>
      </c>
      <c r="AN17" s="3">
        <v>45776</v>
      </c>
      <c r="AO17" s="3">
        <v>45776</v>
      </c>
      <c r="AP17" s="3">
        <v>45772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7669.86528</v>
      </c>
    </row>
    <row r="18" spans="1:56" ht="28.5" customHeight="1" x14ac:dyDescent="0.45">
      <c r="A18" s="3" t="s">
        <v>146</v>
      </c>
      <c r="B18" s="14" t="s">
        <v>146</v>
      </c>
      <c r="C18" s="9" t="s">
        <v>273</v>
      </c>
      <c r="D18" s="13" t="s">
        <v>274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45746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189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45746</v>
      </c>
      <c r="AK18" s="3">
        <v>0</v>
      </c>
      <c r="AL18" s="3">
        <v>45736</v>
      </c>
      <c r="AM18" s="3">
        <v>45743</v>
      </c>
      <c r="AN18" s="3">
        <v>45744</v>
      </c>
      <c r="AO18" s="3">
        <v>45744</v>
      </c>
      <c r="AP18" s="3">
        <v>45741</v>
      </c>
      <c r="AQ18" s="3">
        <v>45745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679.73673777777788</v>
      </c>
    </row>
    <row r="19" spans="1:56" ht="28.5" customHeight="1" x14ac:dyDescent="0.45">
      <c r="A19" s="3" t="s">
        <v>146</v>
      </c>
      <c r="B19" s="14" t="s">
        <v>146</v>
      </c>
      <c r="C19" s="9" t="s">
        <v>443</v>
      </c>
      <c r="D19" s="13" t="s">
        <v>61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999.17219519999981</v>
      </c>
      <c r="Q19" s="10">
        <v>0</v>
      </c>
      <c r="R19" s="10">
        <v>999.17219519999981</v>
      </c>
      <c r="S19" s="9" t="s">
        <v>133</v>
      </c>
      <c r="T19" s="12">
        <v>45777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189</v>
      </c>
      <c r="AA19" s="8">
        <v>24726.9</v>
      </c>
      <c r="AB19" s="8">
        <v>0</v>
      </c>
      <c r="AC19" s="8">
        <v>24726.9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1795.7224266666669</v>
      </c>
    </row>
    <row r="20" spans="1:56" ht="28.5" customHeight="1" x14ac:dyDescent="0.45">
      <c r="A20" s="3" t="s">
        <v>146</v>
      </c>
      <c r="B20" s="14" t="s">
        <v>146</v>
      </c>
      <c r="C20" s="9" t="s">
        <v>466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45746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189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45746</v>
      </c>
      <c r="AK20" s="3">
        <v>0</v>
      </c>
      <c r="AL20" s="3">
        <v>45737</v>
      </c>
      <c r="AM20" s="3">
        <v>45744</v>
      </c>
      <c r="AN20" s="3">
        <v>45745</v>
      </c>
      <c r="AO20" s="3">
        <v>45745</v>
      </c>
      <c r="AP20" s="3">
        <v>45741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2556.6217600000009</v>
      </c>
    </row>
    <row r="21" spans="1:56" ht="28.5" customHeight="1" x14ac:dyDescent="0.45">
      <c r="A21" s="3" t="s">
        <v>146</v>
      </c>
      <c r="B21" s="14" t="s">
        <v>146</v>
      </c>
      <c r="C21" s="9" t="s">
        <v>466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262915.39999999997</v>
      </c>
      <c r="AB22" s="8">
        <v>26131</v>
      </c>
      <c r="AC22" s="8">
        <v>236784.39999999997</v>
      </c>
      <c r="AD22" s="8">
        <v>0</v>
      </c>
      <c r="AE22" s="8">
        <v>0</v>
      </c>
      <c r="AF22" s="8" t="s">
        <v>58</v>
      </c>
      <c r="AG22" s="1" t="s">
        <v>123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45715</v>
      </c>
      <c r="B23" s="14" t="s">
        <v>468</v>
      </c>
      <c r="C23" s="9" t="s">
        <v>73</v>
      </c>
      <c r="D23" s="13" t="s">
        <v>230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45730</v>
      </c>
      <c r="U23" s="11">
        <v>10000</v>
      </c>
      <c r="V23" s="10">
        <v>10000</v>
      </c>
      <c r="W23" s="10">
        <v>0</v>
      </c>
      <c r="X23" s="10">
        <v>10400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455</v>
      </c>
      <c r="AG23" s="1" t="s">
        <v>123</v>
      </c>
      <c r="AH23" s="1" t="s">
        <v>74</v>
      </c>
      <c r="AI23" s="1">
        <v>2</v>
      </c>
      <c r="AJ23" s="3">
        <v>45730</v>
      </c>
      <c r="AK23" s="3">
        <v>0</v>
      </c>
      <c r="AL23" s="3">
        <v>45721</v>
      </c>
      <c r="AM23" s="3">
        <v>45728</v>
      </c>
      <c r="AN23" s="3">
        <v>45729</v>
      </c>
      <c r="AO23" s="3">
        <v>45729</v>
      </c>
      <c r="AP23" s="3">
        <v>45725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45710</v>
      </c>
      <c r="B24" s="14" t="s">
        <v>440</v>
      </c>
      <c r="C24" s="9" t="s">
        <v>73</v>
      </c>
      <c r="D24" s="13" t="s">
        <v>193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45731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196</v>
      </c>
      <c r="AA24" s="8">
        <v>4400.55</v>
      </c>
      <c r="AB24" s="8">
        <v>0</v>
      </c>
      <c r="AC24" s="8">
        <v>4400.55</v>
      </c>
      <c r="AD24" s="8">
        <v>0</v>
      </c>
      <c r="AE24" s="8">
        <v>0</v>
      </c>
      <c r="AF24" s="8" t="s">
        <v>441</v>
      </c>
      <c r="AG24" s="1" t="s">
        <v>123</v>
      </c>
      <c r="AH24" s="1" t="s">
        <v>74</v>
      </c>
      <c r="AI24" s="1">
        <v>2</v>
      </c>
      <c r="AJ24" s="3">
        <v>45731</v>
      </c>
      <c r="AK24" s="3">
        <v>0</v>
      </c>
      <c r="AL24" s="3">
        <v>45722</v>
      </c>
      <c r="AM24" s="3">
        <v>45729</v>
      </c>
      <c r="AN24" s="3">
        <v>45730</v>
      </c>
      <c r="AO24" s="3">
        <v>45730</v>
      </c>
      <c r="AP24" s="3">
        <v>45726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331.46898400000003</v>
      </c>
    </row>
    <row r="25" spans="1:56" ht="28.5" customHeight="1" x14ac:dyDescent="0.45">
      <c r="A25" s="3">
        <v>45710</v>
      </c>
      <c r="B25" s="14" t="s">
        <v>440</v>
      </c>
      <c r="C25" s="9" t="s">
        <v>73</v>
      </c>
      <c r="D25" s="13" t="s">
        <v>225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45731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196</v>
      </c>
      <c r="AA25" s="8">
        <v>4400.55</v>
      </c>
      <c r="AB25" s="8">
        <v>0</v>
      </c>
      <c r="AC25" s="8">
        <v>4400.55</v>
      </c>
      <c r="AD25" s="8">
        <v>0</v>
      </c>
      <c r="AE25" s="8">
        <v>0</v>
      </c>
      <c r="AF25" s="8" t="s">
        <v>441</v>
      </c>
      <c r="AG25" s="1" t="s">
        <v>123</v>
      </c>
      <c r="AH25" s="1" t="s">
        <v>74</v>
      </c>
      <c r="AI25" s="1">
        <v>2</v>
      </c>
      <c r="AJ25" s="3">
        <v>45731</v>
      </c>
      <c r="AK25" s="3">
        <v>0</v>
      </c>
      <c r="AL25" s="3">
        <v>45722</v>
      </c>
      <c r="AM25" s="3">
        <v>45729</v>
      </c>
      <c r="AN25" s="3">
        <v>45730</v>
      </c>
      <c r="AO25" s="3">
        <v>45730</v>
      </c>
      <c r="AP25" s="3">
        <v>45726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331.46898400000003</v>
      </c>
    </row>
    <row r="26" spans="1:56" ht="28.5" customHeight="1" x14ac:dyDescent="0.45">
      <c r="A26" s="3">
        <v>45710</v>
      </c>
      <c r="B26" s="14" t="s">
        <v>440</v>
      </c>
      <c r="C26" s="9" t="s">
        <v>73</v>
      </c>
      <c r="D26" s="13" t="s">
        <v>237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45731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196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 t="s">
        <v>441</v>
      </c>
      <c r="AG26" s="1" t="s">
        <v>123</v>
      </c>
      <c r="AH26" s="1" t="s">
        <v>74</v>
      </c>
      <c r="AI26" s="1">
        <v>2</v>
      </c>
      <c r="AJ26" s="3">
        <v>45731</v>
      </c>
      <c r="AK26" s="3">
        <v>0</v>
      </c>
      <c r="AL26" s="3">
        <v>45722</v>
      </c>
      <c r="AM26" s="3">
        <v>45729</v>
      </c>
      <c r="AN26" s="3">
        <v>45730</v>
      </c>
      <c r="AO26" s="3">
        <v>45730</v>
      </c>
      <c r="AP26" s="3">
        <v>45726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331.46898400000003</v>
      </c>
    </row>
    <row r="27" spans="1:56" ht="28.5" customHeight="1" x14ac:dyDescent="0.45">
      <c r="A27" s="3">
        <v>45710</v>
      </c>
      <c r="B27" s="14" t="s">
        <v>440</v>
      </c>
      <c r="C27" s="9" t="s">
        <v>73</v>
      </c>
      <c r="D27" s="13" t="s">
        <v>291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45731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441</v>
      </c>
      <c r="AG27" s="1" t="s">
        <v>123</v>
      </c>
      <c r="AH27" s="1" t="s">
        <v>74</v>
      </c>
      <c r="AI27" s="1">
        <v>2</v>
      </c>
      <c r="AJ27" s="3">
        <v>45731</v>
      </c>
      <c r="AK27" s="3">
        <v>0</v>
      </c>
      <c r="AL27" s="3">
        <v>45722</v>
      </c>
      <c r="AM27" s="3">
        <v>45729</v>
      </c>
      <c r="AN27" s="3">
        <v>45730</v>
      </c>
      <c r="AO27" s="3">
        <v>45730</v>
      </c>
      <c r="AP27" s="3">
        <v>45726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331.46898400000003</v>
      </c>
    </row>
    <row r="28" spans="1:56" ht="28.5" customHeight="1" x14ac:dyDescent="0.45">
      <c r="A28" s="3">
        <v>45716</v>
      </c>
      <c r="B28" s="14" t="s">
        <v>467</v>
      </c>
      <c r="C28" s="9" t="s">
        <v>73</v>
      </c>
      <c r="D28" s="13" t="s">
        <v>407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45731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456</v>
      </c>
      <c r="AG28" s="1" t="s">
        <v>125</v>
      </c>
      <c r="AH28" s="1" t="s">
        <v>74</v>
      </c>
      <c r="AI28" s="1">
        <v>2</v>
      </c>
      <c r="AJ28" s="3">
        <v>45731</v>
      </c>
      <c r="AK28" s="3">
        <v>0</v>
      </c>
      <c r="AL28" s="3">
        <v>45722</v>
      </c>
      <c r="AM28" s="3">
        <v>45729</v>
      </c>
      <c r="AN28" s="3">
        <v>45730</v>
      </c>
      <c r="AO28" s="3">
        <v>45730</v>
      </c>
      <c r="AP28" s="3">
        <v>45726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331.46898400000003</v>
      </c>
    </row>
    <row r="29" spans="1:56" ht="28.5" customHeight="1" x14ac:dyDescent="0.45">
      <c r="A29" s="3">
        <v>45716</v>
      </c>
      <c r="B29" s="14" t="s">
        <v>467</v>
      </c>
      <c r="C29" s="9" t="s">
        <v>73</v>
      </c>
      <c r="D29" s="13" t="s">
        <v>228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45731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196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 t="s">
        <v>456</v>
      </c>
      <c r="AG29" s="1" t="s">
        <v>123</v>
      </c>
      <c r="AH29" s="1" t="s">
        <v>74</v>
      </c>
      <c r="AI29" s="1">
        <v>2</v>
      </c>
      <c r="AJ29" s="3">
        <v>45731</v>
      </c>
      <c r="AK29" s="3">
        <v>0</v>
      </c>
      <c r="AL29" s="3">
        <v>45722</v>
      </c>
      <c r="AM29" s="3">
        <v>45729</v>
      </c>
      <c r="AN29" s="3">
        <v>45730</v>
      </c>
      <c r="AO29" s="3">
        <v>45730</v>
      </c>
      <c r="AP29" s="3">
        <v>45726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662.93796800000007</v>
      </c>
    </row>
    <row r="30" spans="1:56" ht="28.5" customHeight="1" x14ac:dyDescent="0.45">
      <c r="A30" s="3">
        <v>45715</v>
      </c>
      <c r="B30" s="14" t="s">
        <v>469</v>
      </c>
      <c r="C30" s="9" t="s">
        <v>73</v>
      </c>
      <c r="D30" s="13" t="s">
        <v>290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45731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456</v>
      </c>
      <c r="AG30" s="1" t="s">
        <v>123</v>
      </c>
      <c r="AH30" s="1" t="s">
        <v>74</v>
      </c>
      <c r="AI30" s="1">
        <v>2</v>
      </c>
      <c r="AJ30" s="3">
        <v>45731</v>
      </c>
      <c r="AK30" s="3">
        <v>0</v>
      </c>
      <c r="AL30" s="3">
        <v>45722</v>
      </c>
      <c r="AM30" s="3">
        <v>45729</v>
      </c>
      <c r="AN30" s="3">
        <v>45730</v>
      </c>
      <c r="AO30" s="3">
        <v>45730</v>
      </c>
      <c r="AP30" s="3">
        <v>45726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352.51463377777782</v>
      </c>
    </row>
    <row r="31" spans="1:56" ht="28.5" customHeight="1" x14ac:dyDescent="0.45">
      <c r="A31" s="3">
        <v>45715</v>
      </c>
      <c r="B31" s="14" t="s">
        <v>469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45731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196</v>
      </c>
      <c r="AA31" s="8">
        <v>5238.75</v>
      </c>
      <c r="AB31" s="8">
        <v>0</v>
      </c>
      <c r="AC31" s="8">
        <v>5238.75</v>
      </c>
      <c r="AD31" s="8">
        <v>0</v>
      </c>
      <c r="AE31" s="8">
        <v>0</v>
      </c>
      <c r="AF31" s="8" t="s">
        <v>456</v>
      </c>
      <c r="AG31" s="1" t="s">
        <v>123</v>
      </c>
      <c r="AH31" s="1" t="s">
        <v>77</v>
      </c>
      <c r="AI31" s="1">
        <v>1</v>
      </c>
      <c r="AJ31" s="3">
        <v>45731</v>
      </c>
      <c r="AK31" s="3">
        <v>0</v>
      </c>
      <c r="AL31" s="3">
        <v>0</v>
      </c>
      <c r="AM31" s="3">
        <v>0</v>
      </c>
      <c r="AN31" s="3">
        <v>0</v>
      </c>
      <c r="AO31" s="3">
        <v>45730</v>
      </c>
      <c r="AP31" s="3">
        <v>45726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394.60593333333333</v>
      </c>
    </row>
    <row r="32" spans="1:56" ht="28.5" customHeight="1" x14ac:dyDescent="0.45">
      <c r="A32" s="3">
        <v>45716</v>
      </c>
      <c r="B32" s="14" t="s">
        <v>470</v>
      </c>
      <c r="C32" s="9" t="s">
        <v>73</v>
      </c>
      <c r="D32" s="13" t="s">
        <v>229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471</v>
      </c>
      <c r="AG32" s="1" t="s">
        <v>123</v>
      </c>
      <c r="AH32" s="1" t="s">
        <v>74</v>
      </c>
      <c r="AI32" s="1">
        <v>2</v>
      </c>
      <c r="AJ32" s="3">
        <v>45734</v>
      </c>
      <c r="AK32" s="3">
        <v>0</v>
      </c>
      <c r="AL32" s="3">
        <v>45725</v>
      </c>
      <c r="AM32" s="3">
        <v>45732</v>
      </c>
      <c r="AN32" s="3">
        <v>45733</v>
      </c>
      <c r="AO32" s="3">
        <v>45733</v>
      </c>
      <c r="AP32" s="3">
        <v>45729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331.46898400000003</v>
      </c>
    </row>
    <row r="33" spans="1:56" ht="28.5" customHeight="1" x14ac:dyDescent="0.45">
      <c r="A33" s="3">
        <v>45716</v>
      </c>
      <c r="B33" s="14" t="s">
        <v>470</v>
      </c>
      <c r="C33" s="9" t="s">
        <v>73</v>
      </c>
      <c r="D33" s="13" t="s">
        <v>267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471</v>
      </c>
      <c r="AG33" s="1" t="s">
        <v>122</v>
      </c>
      <c r="AH33" s="1" t="s">
        <v>74</v>
      </c>
      <c r="AI33" s="1">
        <v>2</v>
      </c>
      <c r="AJ33" s="3">
        <v>45734</v>
      </c>
      <c r="AK33" s="3">
        <v>0</v>
      </c>
      <c r="AL33" s="3">
        <v>45725</v>
      </c>
      <c r="AM33" s="3">
        <v>45732</v>
      </c>
      <c r="AN33" s="3">
        <v>45733</v>
      </c>
      <c r="AO33" s="3">
        <v>45733</v>
      </c>
      <c r="AP33" s="3">
        <v>45729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45716</v>
      </c>
      <c r="B34" s="14" t="s">
        <v>470</v>
      </c>
      <c r="C34" s="9" t="s">
        <v>73</v>
      </c>
      <c r="D34" s="13" t="s">
        <v>291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471</v>
      </c>
      <c r="AG34" s="1" t="s">
        <v>123</v>
      </c>
      <c r="AH34" s="1" t="s">
        <v>74</v>
      </c>
      <c r="AI34" s="1">
        <v>2</v>
      </c>
      <c r="AJ34" s="3">
        <v>45734</v>
      </c>
      <c r="AK34" s="3">
        <v>0</v>
      </c>
      <c r="AL34" s="3">
        <v>45725</v>
      </c>
      <c r="AM34" s="3">
        <v>45732</v>
      </c>
      <c r="AN34" s="3">
        <v>45733</v>
      </c>
      <c r="AO34" s="3">
        <v>45733</v>
      </c>
      <c r="AP34" s="3">
        <v>45729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45716</v>
      </c>
      <c r="B35" s="14" t="s">
        <v>470</v>
      </c>
      <c r="C35" s="9" t="s">
        <v>73</v>
      </c>
      <c r="D35" s="13" t="s">
        <v>230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45734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196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471</v>
      </c>
      <c r="AG35" s="1" t="s">
        <v>123</v>
      </c>
      <c r="AH35" s="1" t="s">
        <v>74</v>
      </c>
      <c r="AI35" s="1">
        <v>2</v>
      </c>
      <c r="AJ35" s="3">
        <v>45734</v>
      </c>
      <c r="AK35" s="3">
        <v>0</v>
      </c>
      <c r="AL35" s="3">
        <v>45725</v>
      </c>
      <c r="AM35" s="3">
        <v>45732</v>
      </c>
      <c r="AN35" s="3">
        <v>45733</v>
      </c>
      <c r="AO35" s="3">
        <v>45733</v>
      </c>
      <c r="AP35" s="3">
        <v>45729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662.93796800000007</v>
      </c>
    </row>
    <row r="36" spans="1:56" ht="28.5" customHeight="1" x14ac:dyDescent="0.45">
      <c r="A36" s="3">
        <v>45716</v>
      </c>
      <c r="B36" s="14" t="s">
        <v>470</v>
      </c>
      <c r="C36" s="9" t="s">
        <v>73</v>
      </c>
      <c r="D36" s="13" t="s">
        <v>236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45735</v>
      </c>
      <c r="U36" s="11">
        <v>5000</v>
      </c>
      <c r="V36" s="10">
        <v>5000</v>
      </c>
      <c r="W36" s="10">
        <v>0</v>
      </c>
      <c r="X36" s="10">
        <v>5200</v>
      </c>
      <c r="Y36" s="10">
        <v>0</v>
      </c>
      <c r="Z36" s="9" t="s">
        <v>196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457</v>
      </c>
      <c r="AG36" s="1" t="s">
        <v>123</v>
      </c>
      <c r="AH36" s="1" t="s">
        <v>74</v>
      </c>
      <c r="AI36" s="1">
        <v>2</v>
      </c>
      <c r="AJ36" s="3">
        <v>45735</v>
      </c>
      <c r="AK36" s="3">
        <v>0</v>
      </c>
      <c r="AL36" s="3">
        <v>45726</v>
      </c>
      <c r="AM36" s="3">
        <v>45733</v>
      </c>
      <c r="AN36" s="3">
        <v>45734</v>
      </c>
      <c r="AO36" s="3">
        <v>45734</v>
      </c>
      <c r="AP36" s="3">
        <v>45730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 t="s">
        <v>509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45716</v>
      </c>
      <c r="B37" s="14" t="s">
        <v>470</v>
      </c>
      <c r="C37" s="9" t="s">
        <v>73</v>
      </c>
      <c r="D37" s="13" t="s">
        <v>253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457</v>
      </c>
      <c r="AG37" s="1" t="s">
        <v>123</v>
      </c>
      <c r="AH37" s="1" t="s">
        <v>74</v>
      </c>
      <c r="AI37" s="1">
        <v>2</v>
      </c>
      <c r="AJ37" s="3">
        <v>45735</v>
      </c>
      <c r="AK37" s="3">
        <v>0</v>
      </c>
      <c r="AL37" s="3">
        <v>45726</v>
      </c>
      <c r="AM37" s="3">
        <v>45733</v>
      </c>
      <c r="AN37" s="3">
        <v>45734</v>
      </c>
      <c r="AO37" s="3">
        <v>45734</v>
      </c>
      <c r="AP37" s="3">
        <v>45730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45715</v>
      </c>
      <c r="B38" s="14" t="s">
        <v>472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457</v>
      </c>
      <c r="AG38" s="1" t="s">
        <v>123</v>
      </c>
      <c r="AH38" s="1" t="s">
        <v>74</v>
      </c>
      <c r="AI38" s="1">
        <v>2</v>
      </c>
      <c r="AJ38" s="3">
        <v>45735</v>
      </c>
      <c r="AK38" s="3">
        <v>0</v>
      </c>
      <c r="AL38" s="3">
        <v>45726</v>
      </c>
      <c r="AM38" s="3">
        <v>45733</v>
      </c>
      <c r="AN38" s="3">
        <v>45734</v>
      </c>
      <c r="AO38" s="3">
        <v>45734</v>
      </c>
      <c r="AP38" s="3">
        <v>45730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145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352.51463377777782</v>
      </c>
    </row>
    <row r="39" spans="1:56" ht="28.5" customHeight="1" x14ac:dyDescent="0.45">
      <c r="A39" s="3">
        <v>45715</v>
      </c>
      <c r="B39" s="14" t="s">
        <v>472</v>
      </c>
      <c r="C39" s="9" t="s">
        <v>73</v>
      </c>
      <c r="D39" s="13" t="s">
        <v>230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45735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196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457</v>
      </c>
      <c r="AG39" s="1" t="s">
        <v>123</v>
      </c>
      <c r="AH39" s="1" t="s">
        <v>74</v>
      </c>
      <c r="AI39" s="1">
        <v>2</v>
      </c>
      <c r="AJ39" s="3">
        <v>45735</v>
      </c>
      <c r="AK39" s="3">
        <v>0</v>
      </c>
      <c r="AL39" s="3">
        <v>45726</v>
      </c>
      <c r="AM39" s="3">
        <v>45733</v>
      </c>
      <c r="AN39" s="3">
        <v>45734</v>
      </c>
      <c r="AO39" s="3">
        <v>45734</v>
      </c>
      <c r="AP39" s="3">
        <v>45730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705.02926755555563</v>
      </c>
    </row>
    <row r="40" spans="1:56" ht="28.5" customHeight="1" x14ac:dyDescent="0.45">
      <c r="A40" s="3">
        <v>45716</v>
      </c>
      <c r="B40" s="14" t="s">
        <v>470</v>
      </c>
      <c r="C40" s="9" t="s">
        <v>73</v>
      </c>
      <c r="D40" s="13" t="s">
        <v>337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458</v>
      </c>
      <c r="AG40" s="1" t="s">
        <v>123</v>
      </c>
      <c r="AH40" s="1" t="s">
        <v>74</v>
      </c>
      <c r="AI40" s="1">
        <v>2</v>
      </c>
      <c r="AJ40" s="3">
        <v>45736</v>
      </c>
      <c r="AK40" s="3">
        <v>0</v>
      </c>
      <c r="AL40" s="3">
        <v>45727</v>
      </c>
      <c r="AM40" s="3">
        <v>45734</v>
      </c>
      <c r="AN40" s="3">
        <v>45735</v>
      </c>
      <c r="AO40" s="3">
        <v>45735</v>
      </c>
      <c r="AP40" s="3">
        <v>45731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45716</v>
      </c>
      <c r="B41" s="14" t="s">
        <v>470</v>
      </c>
      <c r="C41" s="9" t="s">
        <v>73</v>
      </c>
      <c r="D41" s="13" t="s">
        <v>237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45736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458</v>
      </c>
      <c r="AG41" s="1" t="s">
        <v>125</v>
      </c>
      <c r="AH41" s="1" t="s">
        <v>74</v>
      </c>
      <c r="AI41" s="1">
        <v>2</v>
      </c>
      <c r="AJ41" s="3">
        <v>45736</v>
      </c>
      <c r="AK41" s="3">
        <v>0</v>
      </c>
      <c r="AL41" s="3">
        <v>45727</v>
      </c>
      <c r="AM41" s="3">
        <v>45734</v>
      </c>
      <c r="AN41" s="3">
        <v>45735</v>
      </c>
      <c r="AO41" s="3">
        <v>45735</v>
      </c>
      <c r="AP41" s="3">
        <v>45731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45716</v>
      </c>
      <c r="B42" s="14" t="s">
        <v>470</v>
      </c>
      <c r="C42" s="9" t="s">
        <v>73</v>
      </c>
      <c r="D42" s="13" t="s">
        <v>377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45736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458</v>
      </c>
      <c r="AG42" s="1" t="s">
        <v>123</v>
      </c>
      <c r="AH42" s="1" t="s">
        <v>74</v>
      </c>
      <c r="AI42" s="1">
        <v>2</v>
      </c>
      <c r="AJ42" s="3">
        <v>45736</v>
      </c>
      <c r="AK42" s="3">
        <v>0</v>
      </c>
      <c r="AL42" s="3">
        <v>45727</v>
      </c>
      <c r="AM42" s="3">
        <v>45734</v>
      </c>
      <c r="AN42" s="3">
        <v>45735</v>
      </c>
      <c r="AO42" s="3">
        <v>45735</v>
      </c>
      <c r="AP42" s="3">
        <v>45731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45716</v>
      </c>
      <c r="B43" s="14" t="s">
        <v>470</v>
      </c>
      <c r="C43" s="9" t="s">
        <v>73</v>
      </c>
      <c r="D43" s="13" t="s">
        <v>291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45736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458</v>
      </c>
      <c r="AG43" s="1" t="s">
        <v>123</v>
      </c>
      <c r="AH43" s="1" t="s">
        <v>74</v>
      </c>
      <c r="AI43" s="1">
        <v>2</v>
      </c>
      <c r="AJ43" s="3">
        <v>45736</v>
      </c>
      <c r="AK43" s="3">
        <v>0</v>
      </c>
      <c r="AL43" s="3">
        <v>45727</v>
      </c>
      <c r="AM43" s="3">
        <v>45734</v>
      </c>
      <c r="AN43" s="3">
        <v>45735</v>
      </c>
      <c r="AO43" s="3">
        <v>45735</v>
      </c>
      <c r="AP43" s="3">
        <v>45731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145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45715</v>
      </c>
      <c r="B44" s="14" t="s">
        <v>473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45736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196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 t="s">
        <v>458</v>
      </c>
      <c r="AG44" s="1" t="s">
        <v>123</v>
      </c>
      <c r="AH44" s="1" t="s">
        <v>77</v>
      </c>
      <c r="AI44" s="1">
        <v>1</v>
      </c>
      <c r="AJ44" s="3">
        <v>45736</v>
      </c>
      <c r="AK44" s="3">
        <v>0</v>
      </c>
      <c r="AL44" s="3">
        <v>0</v>
      </c>
      <c r="AM44" s="3">
        <v>0</v>
      </c>
      <c r="AN44" s="3">
        <v>0</v>
      </c>
      <c r="AO44" s="3">
        <v>45735</v>
      </c>
      <c r="AP44" s="3">
        <v>45731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394.60593333333333</v>
      </c>
    </row>
    <row r="45" spans="1:56" ht="28.5" customHeight="1" x14ac:dyDescent="0.45">
      <c r="A45" s="3">
        <v>45722</v>
      </c>
      <c r="B45" s="14" t="s">
        <v>497</v>
      </c>
      <c r="C45" s="9" t="s">
        <v>73</v>
      </c>
      <c r="D45" s="13" t="s">
        <v>193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45738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498</v>
      </c>
      <c r="AG45" s="1" t="s">
        <v>123</v>
      </c>
      <c r="AH45" s="1" t="s">
        <v>74</v>
      </c>
      <c r="AI45" s="1">
        <v>2</v>
      </c>
      <c r="AJ45" s="3">
        <v>45738</v>
      </c>
      <c r="AK45" s="3">
        <v>0</v>
      </c>
      <c r="AL45" s="3">
        <v>45729</v>
      </c>
      <c r="AM45" s="3">
        <v>45736</v>
      </c>
      <c r="AN45" s="3">
        <v>45737</v>
      </c>
      <c r="AO45" s="3">
        <v>45737</v>
      </c>
      <c r="AP45" s="3">
        <v>45733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145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662.93796800000007</v>
      </c>
    </row>
    <row r="46" spans="1:56" ht="28.5" customHeight="1" x14ac:dyDescent="0.45">
      <c r="A46" s="3">
        <v>45722</v>
      </c>
      <c r="B46" s="14" t="s">
        <v>497</v>
      </c>
      <c r="C46" s="9" t="s">
        <v>73</v>
      </c>
      <c r="D46" s="13" t="s">
        <v>267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498</v>
      </c>
      <c r="AG46" s="1" t="s">
        <v>123</v>
      </c>
      <c r="AH46" s="1" t="s">
        <v>74</v>
      </c>
      <c r="AI46" s="1">
        <v>2</v>
      </c>
      <c r="AJ46" s="3">
        <v>45738</v>
      </c>
      <c r="AK46" s="3">
        <v>0</v>
      </c>
      <c r="AL46" s="3">
        <v>45729</v>
      </c>
      <c r="AM46" s="3">
        <v>45736</v>
      </c>
      <c r="AN46" s="3">
        <v>45737</v>
      </c>
      <c r="AO46" s="3">
        <v>45737</v>
      </c>
      <c r="AP46" s="3">
        <v>45733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145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45722</v>
      </c>
      <c r="B47" s="14" t="s">
        <v>497</v>
      </c>
      <c r="C47" s="9" t="s">
        <v>73</v>
      </c>
      <c r="D47" s="13">
        <v>997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498</v>
      </c>
      <c r="AG47" s="1" t="s">
        <v>123</v>
      </c>
      <c r="AH47" s="1" t="s">
        <v>74</v>
      </c>
      <c r="AI47" s="1">
        <v>2</v>
      </c>
      <c r="AJ47" s="3">
        <v>45738</v>
      </c>
      <c r="AK47" s="3">
        <v>0</v>
      </c>
      <c r="AL47" s="3">
        <v>45729</v>
      </c>
      <c r="AM47" s="3">
        <v>45736</v>
      </c>
      <c r="AN47" s="3">
        <v>45737</v>
      </c>
      <c r="AO47" s="3">
        <v>45737</v>
      </c>
      <c r="AP47" s="3">
        <v>45733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145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331.46898400000003</v>
      </c>
    </row>
    <row r="48" spans="1:56" ht="28.5" customHeight="1" x14ac:dyDescent="0.45">
      <c r="A48" s="3">
        <v>45722</v>
      </c>
      <c r="B48" s="14" t="s">
        <v>497</v>
      </c>
      <c r="C48" s="9" t="s">
        <v>73</v>
      </c>
      <c r="D48" s="13">
        <v>913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498</v>
      </c>
      <c r="AG48" s="1" t="s">
        <v>123</v>
      </c>
      <c r="AH48" s="1" t="s">
        <v>74</v>
      </c>
      <c r="AI48" s="1">
        <v>2</v>
      </c>
      <c r="AJ48" s="3">
        <v>45738</v>
      </c>
      <c r="AK48" s="3">
        <v>0</v>
      </c>
      <c r="AL48" s="3">
        <v>45729</v>
      </c>
      <c r="AM48" s="3">
        <v>45736</v>
      </c>
      <c r="AN48" s="3">
        <v>45737</v>
      </c>
      <c r="AO48" s="3">
        <v>45737</v>
      </c>
      <c r="AP48" s="3">
        <v>45733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145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45728</v>
      </c>
      <c r="B49" s="14" t="s">
        <v>562</v>
      </c>
      <c r="C49" s="9" t="s">
        <v>73</v>
      </c>
      <c r="D49" s="13" t="s">
        <v>229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45738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563</v>
      </c>
      <c r="AG49" s="1" t="s">
        <v>123</v>
      </c>
      <c r="AH49" s="1" t="s">
        <v>74</v>
      </c>
      <c r="AI49" s="1">
        <v>2</v>
      </c>
      <c r="AJ49" s="3">
        <v>45738</v>
      </c>
      <c r="AK49" s="3">
        <v>0</v>
      </c>
      <c r="AL49" s="3">
        <v>45729</v>
      </c>
      <c r="AM49" s="3">
        <v>45736</v>
      </c>
      <c r="AN49" s="3">
        <v>45737</v>
      </c>
      <c r="AO49" s="3">
        <v>45737</v>
      </c>
      <c r="AP49" s="3">
        <v>45733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45728</v>
      </c>
      <c r="B50" s="14" t="s">
        <v>564</v>
      </c>
      <c r="C50" s="9" t="s">
        <v>73</v>
      </c>
      <c r="D50" s="13" t="s">
        <v>224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45738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563</v>
      </c>
      <c r="AG50" s="1" t="s">
        <v>123</v>
      </c>
      <c r="AH50" s="1" t="s">
        <v>74</v>
      </c>
      <c r="AI50" s="1">
        <v>2</v>
      </c>
      <c r="AJ50" s="3">
        <v>45738</v>
      </c>
      <c r="AK50" s="3">
        <v>0</v>
      </c>
      <c r="AL50" s="3">
        <v>45729</v>
      </c>
      <c r="AM50" s="3">
        <v>45736</v>
      </c>
      <c r="AN50" s="3">
        <v>45737</v>
      </c>
      <c r="AO50" s="3">
        <v>45737</v>
      </c>
      <c r="AP50" s="3">
        <v>45733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352.51463377777782</v>
      </c>
    </row>
    <row r="51" spans="1:56" ht="28.5" customHeight="1" x14ac:dyDescent="0.45">
      <c r="A51" s="3">
        <v>45728</v>
      </c>
      <c r="B51" s="14" t="s">
        <v>564</v>
      </c>
      <c r="C51" s="9" t="s">
        <v>73</v>
      </c>
      <c r="D51" s="13" t="s">
        <v>378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45738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563</v>
      </c>
      <c r="AG51" s="1" t="s">
        <v>123</v>
      </c>
      <c r="AH51" s="1" t="s">
        <v>74</v>
      </c>
      <c r="AI51" s="1">
        <v>2</v>
      </c>
      <c r="AJ51" s="3">
        <v>45738</v>
      </c>
      <c r="AK51" s="3">
        <v>0</v>
      </c>
      <c r="AL51" s="3">
        <v>45729</v>
      </c>
      <c r="AM51" s="3">
        <v>45736</v>
      </c>
      <c r="AN51" s="3">
        <v>45737</v>
      </c>
      <c r="AO51" s="3">
        <v>45737</v>
      </c>
      <c r="AP51" s="3">
        <v>45733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352.51463377777782</v>
      </c>
    </row>
    <row r="52" spans="1:56" ht="28.5" customHeight="1" x14ac:dyDescent="0.45">
      <c r="A52" s="3">
        <v>45728</v>
      </c>
      <c r="B52" s="14" t="s">
        <v>564</v>
      </c>
      <c r="C52" s="9" t="s">
        <v>73</v>
      </c>
      <c r="D52" s="13" t="s">
        <v>258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45738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196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563</v>
      </c>
      <c r="AG52" s="1" t="s">
        <v>123</v>
      </c>
      <c r="AH52" s="1" t="s">
        <v>74</v>
      </c>
      <c r="AI52" s="1">
        <v>2</v>
      </c>
      <c r="AJ52" s="3">
        <v>45738</v>
      </c>
      <c r="AK52" s="3">
        <v>0</v>
      </c>
      <c r="AL52" s="3">
        <v>45729</v>
      </c>
      <c r="AM52" s="3">
        <v>45736</v>
      </c>
      <c r="AN52" s="3">
        <v>45737</v>
      </c>
      <c r="AO52" s="3">
        <v>45737</v>
      </c>
      <c r="AP52" s="3">
        <v>45733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705.02926755555563</v>
      </c>
    </row>
    <row r="53" spans="1:56" ht="28.5" customHeight="1" x14ac:dyDescent="0.45">
      <c r="A53" s="3">
        <v>45722</v>
      </c>
      <c r="B53" s="14" t="s">
        <v>497</v>
      </c>
      <c r="C53" s="9" t="s">
        <v>73</v>
      </c>
      <c r="D53" s="13" t="s">
        <v>230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45741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196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499</v>
      </c>
      <c r="AG53" s="1" t="s">
        <v>123</v>
      </c>
      <c r="AH53" s="1" t="s">
        <v>74</v>
      </c>
      <c r="AI53" s="1">
        <v>2</v>
      </c>
      <c r="AJ53" s="3">
        <v>45741</v>
      </c>
      <c r="AK53" s="3">
        <v>0</v>
      </c>
      <c r="AL53" s="3">
        <v>45732</v>
      </c>
      <c r="AM53" s="3">
        <v>45739</v>
      </c>
      <c r="AN53" s="3">
        <v>45740</v>
      </c>
      <c r="AO53" s="3">
        <v>45740</v>
      </c>
      <c r="AP53" s="3">
        <v>45736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145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662.93796800000007</v>
      </c>
    </row>
    <row r="54" spans="1:56" ht="28.5" customHeight="1" x14ac:dyDescent="0.45">
      <c r="A54" s="3">
        <v>45722</v>
      </c>
      <c r="B54" s="14" t="s">
        <v>497</v>
      </c>
      <c r="C54" s="9" t="s">
        <v>73</v>
      </c>
      <c r="D54" s="13" t="s">
        <v>254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45741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196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 t="s">
        <v>499</v>
      </c>
      <c r="AG54" s="1" t="s">
        <v>123</v>
      </c>
      <c r="AH54" s="1" t="s">
        <v>74</v>
      </c>
      <c r="AI54" s="1">
        <v>2</v>
      </c>
      <c r="AJ54" s="3">
        <v>45741</v>
      </c>
      <c r="AK54" s="3">
        <v>0</v>
      </c>
      <c r="AL54" s="3">
        <v>45732</v>
      </c>
      <c r="AM54" s="3">
        <v>45739</v>
      </c>
      <c r="AN54" s="3">
        <v>45740</v>
      </c>
      <c r="AO54" s="3">
        <v>45740</v>
      </c>
      <c r="AP54" s="3">
        <v>45736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145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662.93796800000007</v>
      </c>
    </row>
    <row r="55" spans="1:56" ht="28.5" customHeight="1" x14ac:dyDescent="0.45">
      <c r="A55" s="3">
        <v>45722</v>
      </c>
      <c r="B55" s="14" t="s">
        <v>497</v>
      </c>
      <c r="C55" s="9" t="s">
        <v>73</v>
      </c>
      <c r="D55" s="13">
        <v>997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45741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499</v>
      </c>
      <c r="AG55" s="1" t="s">
        <v>123</v>
      </c>
      <c r="AH55" s="1" t="s">
        <v>74</v>
      </c>
      <c r="AI55" s="1">
        <v>2</v>
      </c>
      <c r="AJ55" s="3">
        <v>45741</v>
      </c>
      <c r="AK55" s="3">
        <v>0</v>
      </c>
      <c r="AL55" s="3">
        <v>45732</v>
      </c>
      <c r="AM55" s="3">
        <v>45739</v>
      </c>
      <c r="AN55" s="3">
        <v>45740</v>
      </c>
      <c r="AO55" s="3">
        <v>45740</v>
      </c>
      <c r="AP55" s="3">
        <v>45736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145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45728</v>
      </c>
      <c r="B56" s="14" t="s">
        <v>562</v>
      </c>
      <c r="C56" s="9" t="s">
        <v>73</v>
      </c>
      <c r="D56" s="13" t="s">
        <v>352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45742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565</v>
      </c>
      <c r="AG56" s="1" t="s">
        <v>123</v>
      </c>
      <c r="AH56" s="1" t="s">
        <v>74</v>
      </c>
      <c r="AI56" s="1">
        <v>2</v>
      </c>
      <c r="AJ56" s="3">
        <v>45742</v>
      </c>
      <c r="AK56" s="3">
        <v>0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331.46898400000003</v>
      </c>
    </row>
    <row r="57" spans="1:56" ht="28.5" customHeight="1" x14ac:dyDescent="0.45">
      <c r="A57" s="3">
        <v>45728</v>
      </c>
      <c r="B57" s="14" t="s">
        <v>562</v>
      </c>
      <c r="C57" s="9" t="s">
        <v>73</v>
      </c>
      <c r="D57" s="13" t="s">
        <v>353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45742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565</v>
      </c>
      <c r="AG57" s="1" t="s">
        <v>123</v>
      </c>
      <c r="AH57" s="1" t="s">
        <v>74</v>
      </c>
      <c r="AI57" s="1">
        <v>2</v>
      </c>
      <c r="AJ57" s="3">
        <v>45742</v>
      </c>
      <c r="AK57" s="3">
        <v>0</v>
      </c>
      <c r="AL57" s="3">
        <v>45733</v>
      </c>
      <c r="AM57" s="3">
        <v>45740</v>
      </c>
      <c r="AN57" s="3">
        <v>45741</v>
      </c>
      <c r="AO57" s="3">
        <v>45741</v>
      </c>
      <c r="AP57" s="3">
        <v>45737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331.46898400000003</v>
      </c>
    </row>
    <row r="58" spans="1:56" ht="28.5" customHeight="1" x14ac:dyDescent="0.45">
      <c r="A58" s="3">
        <v>45728</v>
      </c>
      <c r="B58" s="14" t="s">
        <v>562</v>
      </c>
      <c r="C58" s="9" t="s">
        <v>73</v>
      </c>
      <c r="D58" s="13" t="s">
        <v>407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45742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196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565</v>
      </c>
      <c r="AG58" s="1" t="s">
        <v>123</v>
      </c>
      <c r="AH58" s="1" t="s">
        <v>74</v>
      </c>
      <c r="AI58" s="1">
        <v>2</v>
      </c>
      <c r="AJ58" s="3">
        <v>45742</v>
      </c>
      <c r="AK58" s="3">
        <v>0</v>
      </c>
      <c r="AL58" s="3">
        <v>45733</v>
      </c>
      <c r="AM58" s="3">
        <v>45740</v>
      </c>
      <c r="AN58" s="3">
        <v>45741</v>
      </c>
      <c r="AO58" s="3">
        <v>45741</v>
      </c>
      <c r="AP58" s="3">
        <v>45737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331.46898400000003</v>
      </c>
    </row>
    <row r="59" spans="1:56" ht="28.5" customHeight="1" x14ac:dyDescent="0.45">
      <c r="A59" s="3">
        <v>45728</v>
      </c>
      <c r="B59" s="14" t="s">
        <v>564</v>
      </c>
      <c r="C59" s="9" t="s">
        <v>73</v>
      </c>
      <c r="D59" s="13" t="s">
        <v>230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45742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196</v>
      </c>
      <c r="AA59" s="8">
        <v>9359.9000000000015</v>
      </c>
      <c r="AB59" s="8">
        <v>0</v>
      </c>
      <c r="AC59" s="8">
        <v>9359.9000000000015</v>
      </c>
      <c r="AD59" s="8">
        <v>0</v>
      </c>
      <c r="AE59" s="8">
        <v>0</v>
      </c>
      <c r="AF59" s="8" t="s">
        <v>565</v>
      </c>
      <c r="AG59" s="1" t="s">
        <v>125</v>
      </c>
      <c r="AH59" s="1" t="s">
        <v>74</v>
      </c>
      <c r="AI59" s="1">
        <v>2</v>
      </c>
      <c r="AJ59" s="3">
        <v>45742</v>
      </c>
      <c r="AK59" s="3">
        <v>0</v>
      </c>
      <c r="AL59" s="3">
        <v>45733</v>
      </c>
      <c r="AM59" s="3">
        <v>45740</v>
      </c>
      <c r="AN59" s="3">
        <v>45741</v>
      </c>
      <c r="AO59" s="3">
        <v>45741</v>
      </c>
      <c r="AP59" s="3">
        <v>45737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705.02926755555563</v>
      </c>
    </row>
    <row r="60" spans="1:56" ht="28.5" customHeight="1" x14ac:dyDescent="0.45">
      <c r="A60" s="3">
        <v>45722</v>
      </c>
      <c r="B60" s="14" t="s">
        <v>497</v>
      </c>
      <c r="C60" s="9" t="s">
        <v>73</v>
      </c>
      <c r="D60" s="13" t="s">
        <v>500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45743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196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501</v>
      </c>
      <c r="AG60" s="1" t="s">
        <v>123</v>
      </c>
      <c r="AH60" s="1" t="s">
        <v>74</v>
      </c>
      <c r="AI60" s="1">
        <v>2</v>
      </c>
      <c r="AJ60" s="3">
        <v>45743</v>
      </c>
      <c r="AK60" s="3">
        <v>0</v>
      </c>
      <c r="AL60" s="3">
        <v>45734</v>
      </c>
      <c r="AM60" s="3">
        <v>45741</v>
      </c>
      <c r="AN60" s="3">
        <v>45742</v>
      </c>
      <c r="AO60" s="3">
        <v>45742</v>
      </c>
      <c r="AP60" s="3">
        <v>45738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145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331.46898400000003</v>
      </c>
    </row>
    <row r="61" spans="1:56" ht="28.5" customHeight="1" x14ac:dyDescent="0.45">
      <c r="A61" s="3">
        <v>45722</v>
      </c>
      <c r="B61" s="14" t="s">
        <v>497</v>
      </c>
      <c r="C61" s="9" t="s">
        <v>73</v>
      </c>
      <c r="D61" s="13" t="s">
        <v>253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156</v>
      </c>
      <c r="T61" s="12">
        <v>45743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196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501</v>
      </c>
      <c r="AG61" s="1" t="s">
        <v>123</v>
      </c>
      <c r="AH61" s="1" t="s">
        <v>74</v>
      </c>
      <c r="AI61" s="1">
        <v>2</v>
      </c>
      <c r="AJ61" s="3">
        <v>45743</v>
      </c>
      <c r="AK61" s="3">
        <v>0</v>
      </c>
      <c r="AL61" s="3">
        <v>45734</v>
      </c>
      <c r="AM61" s="3">
        <v>45741</v>
      </c>
      <c r="AN61" s="3">
        <v>45742</v>
      </c>
      <c r="AO61" s="3">
        <v>45742</v>
      </c>
      <c r="AP61" s="3">
        <v>45738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145</v>
      </c>
      <c r="AY61" s="2">
        <v>0</v>
      </c>
      <c r="AZ61" s="2">
        <v>0</v>
      </c>
      <c r="BA61" s="2">
        <v>0</v>
      </c>
      <c r="BB61" s="2">
        <v>0</v>
      </c>
      <c r="BC61" s="1" t="s">
        <v>197</v>
      </c>
      <c r="BD61" s="56">
        <v>331.46898400000003</v>
      </c>
    </row>
    <row r="62" spans="1:56" ht="28.5" customHeight="1" x14ac:dyDescent="0.45">
      <c r="A62" s="3">
        <v>45721</v>
      </c>
      <c r="B62" s="14" t="s">
        <v>511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156</v>
      </c>
      <c r="T62" s="12">
        <v>45743</v>
      </c>
      <c r="U62" s="11">
        <v>5000</v>
      </c>
      <c r="V62" s="10">
        <v>0</v>
      </c>
      <c r="W62" s="10">
        <v>5000</v>
      </c>
      <c r="X62" s="10">
        <v>0</v>
      </c>
      <c r="Y62" s="10">
        <v>0</v>
      </c>
      <c r="Z62" s="9" t="s">
        <v>196</v>
      </c>
      <c r="AA62" s="8">
        <v>5238.75</v>
      </c>
      <c r="AB62" s="8">
        <v>0</v>
      </c>
      <c r="AC62" s="8">
        <v>5238.75</v>
      </c>
      <c r="AD62" s="8">
        <v>0</v>
      </c>
      <c r="AE62" s="8">
        <v>0</v>
      </c>
      <c r="AF62" s="8">
        <v>0</v>
      </c>
      <c r="AG62" s="1" t="s">
        <v>123</v>
      </c>
      <c r="AH62" s="1" t="s">
        <v>77</v>
      </c>
      <c r="AI62" s="1">
        <v>1</v>
      </c>
      <c r="AJ62" s="3">
        <v>45743</v>
      </c>
      <c r="AK62" s="3">
        <v>0</v>
      </c>
      <c r="AL62" s="3">
        <v>0</v>
      </c>
      <c r="AM62" s="3">
        <v>0</v>
      </c>
      <c r="AN62" s="3">
        <v>0</v>
      </c>
      <c r="AO62" s="3">
        <v>45742</v>
      </c>
      <c r="AP62" s="3">
        <v>45738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197</v>
      </c>
      <c r="BD62" s="56">
        <v>394.60593333333333</v>
      </c>
    </row>
    <row r="63" spans="1:56" ht="28.5" customHeight="1" x14ac:dyDescent="0.45">
      <c r="A63" s="3">
        <v>45728</v>
      </c>
      <c r="B63" s="14" t="s">
        <v>562</v>
      </c>
      <c r="C63" s="9" t="s">
        <v>73</v>
      </c>
      <c r="D63" s="13" t="s">
        <v>193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156</v>
      </c>
      <c r="T63" s="12">
        <v>45744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196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 t="s">
        <v>566</v>
      </c>
      <c r="AG63" s="1" t="s">
        <v>123</v>
      </c>
      <c r="AH63" s="1" t="s">
        <v>74</v>
      </c>
      <c r="AI63" s="1">
        <v>2</v>
      </c>
      <c r="AJ63" s="3">
        <v>45744</v>
      </c>
      <c r="AK63" s="3">
        <v>0</v>
      </c>
      <c r="AL63" s="3">
        <v>45735</v>
      </c>
      <c r="AM63" s="3">
        <v>45742</v>
      </c>
      <c r="AN63" s="3">
        <v>45743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197</v>
      </c>
      <c r="BD63" s="56">
        <v>662.93796800000007</v>
      </c>
    </row>
    <row r="64" spans="1:56" ht="28.5" customHeight="1" x14ac:dyDescent="0.45">
      <c r="A64" s="3">
        <v>45728</v>
      </c>
      <c r="B64" s="14" t="s">
        <v>562</v>
      </c>
      <c r="C64" s="9" t="s">
        <v>73</v>
      </c>
      <c r="D64" s="13" t="s">
        <v>237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156</v>
      </c>
      <c r="T64" s="12">
        <v>45744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196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 t="s">
        <v>566</v>
      </c>
      <c r="AG64" s="1" t="s">
        <v>125</v>
      </c>
      <c r="AH64" s="1" t="s">
        <v>74</v>
      </c>
      <c r="AI64" s="1">
        <v>2</v>
      </c>
      <c r="AJ64" s="3">
        <v>45744</v>
      </c>
      <c r="AK64" s="3">
        <v>0</v>
      </c>
      <c r="AL64" s="3">
        <v>45735</v>
      </c>
      <c r="AM64" s="3">
        <v>45742</v>
      </c>
      <c r="AN64" s="3">
        <v>45743</v>
      </c>
      <c r="AO64" s="3">
        <v>45743</v>
      </c>
      <c r="AP64" s="3">
        <v>45739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197</v>
      </c>
      <c r="BD64" s="56">
        <v>331.46898400000003</v>
      </c>
    </row>
    <row r="65" spans="1:56" ht="28.5" customHeight="1" x14ac:dyDescent="0.45">
      <c r="A65" s="3">
        <v>45728</v>
      </c>
      <c r="B65" s="14" t="s">
        <v>562</v>
      </c>
      <c r="C65" s="9" t="s">
        <v>73</v>
      </c>
      <c r="D65" s="13" t="s">
        <v>236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156</v>
      </c>
      <c r="T65" s="12">
        <v>45744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196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 t="s">
        <v>566</v>
      </c>
      <c r="AG65" s="1" t="s">
        <v>125</v>
      </c>
      <c r="AH65" s="1" t="s">
        <v>74</v>
      </c>
      <c r="AI65" s="1">
        <v>2</v>
      </c>
      <c r="AJ65" s="3">
        <v>45744</v>
      </c>
      <c r="AK65" s="3">
        <v>0</v>
      </c>
      <c r="AL65" s="3">
        <v>45735</v>
      </c>
      <c r="AM65" s="3">
        <v>45742</v>
      </c>
      <c r="AN65" s="3">
        <v>45743</v>
      </c>
      <c r="AO65" s="3">
        <v>45743</v>
      </c>
      <c r="AP65" s="3">
        <v>45739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197</v>
      </c>
      <c r="BD65" s="56">
        <v>331.46898400000003</v>
      </c>
    </row>
    <row r="66" spans="1:56" ht="28.5" customHeight="1" x14ac:dyDescent="0.45">
      <c r="A66" s="3">
        <v>45728</v>
      </c>
      <c r="B66" s="14" t="s">
        <v>564</v>
      </c>
      <c r="C66" s="9" t="s">
        <v>73</v>
      </c>
      <c r="D66" s="13" t="s">
        <v>290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156</v>
      </c>
      <c r="T66" s="12">
        <v>45744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196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566</v>
      </c>
      <c r="AG66" s="1" t="s">
        <v>61</v>
      </c>
      <c r="AH66" s="1" t="s">
        <v>74</v>
      </c>
      <c r="AI66" s="1">
        <v>2</v>
      </c>
      <c r="AJ66" s="3">
        <v>45744</v>
      </c>
      <c r="AK66" s="3">
        <v>0</v>
      </c>
      <c r="AL66" s="3">
        <v>45735</v>
      </c>
      <c r="AM66" s="3">
        <v>45742</v>
      </c>
      <c r="AN66" s="3">
        <v>45743</v>
      </c>
      <c r="AO66" s="3">
        <v>45743</v>
      </c>
      <c r="AP66" s="3">
        <v>45739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197</v>
      </c>
      <c r="BD66" s="56">
        <v>352.51463377777782</v>
      </c>
    </row>
    <row r="67" spans="1:56" ht="28.5" customHeight="1" x14ac:dyDescent="0.45">
      <c r="A67" s="3">
        <v>45728</v>
      </c>
      <c r="B67" s="14" t="s">
        <v>567</v>
      </c>
      <c r="C67" s="9" t="s">
        <v>73</v>
      </c>
      <c r="D67" s="13" t="s">
        <v>59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156</v>
      </c>
      <c r="T67" s="12">
        <v>45745</v>
      </c>
      <c r="U67" s="11">
        <v>20000</v>
      </c>
      <c r="V67" s="10">
        <v>0</v>
      </c>
      <c r="W67" s="10">
        <v>20000</v>
      </c>
      <c r="X67" s="10">
        <v>0</v>
      </c>
      <c r="Y67" s="10">
        <v>0</v>
      </c>
      <c r="Z67" s="9" t="s">
        <v>196</v>
      </c>
      <c r="AA67" s="8">
        <v>17602.2</v>
      </c>
      <c r="AB67" s="8">
        <v>0</v>
      </c>
      <c r="AC67" s="8">
        <v>17602.2</v>
      </c>
      <c r="AD67" s="8">
        <v>0</v>
      </c>
      <c r="AE67" s="8">
        <v>0</v>
      </c>
      <c r="AF67" s="8" t="s">
        <v>568</v>
      </c>
      <c r="AG67" s="1" t="s">
        <v>122</v>
      </c>
      <c r="AH67" s="1" t="s">
        <v>77</v>
      </c>
      <c r="AI67" s="1">
        <v>1</v>
      </c>
      <c r="AJ67" s="3">
        <v>45745</v>
      </c>
      <c r="AK67" s="3">
        <v>0</v>
      </c>
      <c r="AL67" s="3">
        <v>0</v>
      </c>
      <c r="AM67" s="3">
        <v>0</v>
      </c>
      <c r="AN67" s="3">
        <v>0</v>
      </c>
      <c r="AO67" s="3">
        <v>45744</v>
      </c>
      <c r="AP67" s="3">
        <v>45740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197</v>
      </c>
      <c r="BD67" s="56">
        <v>1325.8759360000001</v>
      </c>
    </row>
    <row r="68" spans="1:56" ht="28.5" customHeight="1" x14ac:dyDescent="0.45">
      <c r="A68" s="3">
        <v>45728</v>
      </c>
      <c r="B68" s="14" t="s">
        <v>569</v>
      </c>
      <c r="C68" s="9" t="s">
        <v>73</v>
      </c>
      <c r="D68" s="13" t="s">
        <v>59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156</v>
      </c>
      <c r="T68" s="12">
        <v>45745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196</v>
      </c>
      <c r="AA68" s="8">
        <v>17602.2</v>
      </c>
      <c r="AB68" s="8">
        <v>0</v>
      </c>
      <c r="AC68" s="8">
        <v>17602.2</v>
      </c>
      <c r="AD68" s="8">
        <v>0</v>
      </c>
      <c r="AE68" s="8">
        <v>0</v>
      </c>
      <c r="AF68" s="8" t="s">
        <v>570</v>
      </c>
      <c r="AG68" s="1" t="s">
        <v>124</v>
      </c>
      <c r="AH68" s="1" t="s">
        <v>77</v>
      </c>
      <c r="AI68" s="1">
        <v>1</v>
      </c>
      <c r="AJ68" s="3">
        <v>45745</v>
      </c>
      <c r="AK68" s="3">
        <v>0</v>
      </c>
      <c r="AL68" s="3">
        <v>0</v>
      </c>
      <c r="AM68" s="3">
        <v>0</v>
      </c>
      <c r="AN68" s="3">
        <v>0</v>
      </c>
      <c r="AO68" s="3">
        <v>45744</v>
      </c>
      <c r="AP68" s="3">
        <v>45740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197</v>
      </c>
      <c r="BD68" s="56">
        <v>1325.8759360000001</v>
      </c>
    </row>
    <row r="69" spans="1:56" ht="28.5" customHeight="1" x14ac:dyDescent="0.45">
      <c r="A69" s="3" t="s">
        <v>146</v>
      </c>
      <c r="B69" s="14" t="s">
        <v>146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156</v>
      </c>
      <c r="T69" s="12">
        <v>45777</v>
      </c>
      <c r="U69" s="11">
        <v>600000</v>
      </c>
      <c r="V69" s="10">
        <v>0</v>
      </c>
      <c r="W69" s="10">
        <v>600000</v>
      </c>
      <c r="X69" s="10">
        <v>0</v>
      </c>
      <c r="Y69" s="10">
        <v>630000</v>
      </c>
      <c r="Z69" s="9" t="s">
        <v>196</v>
      </c>
      <c r="AA69" s="8">
        <v>528066</v>
      </c>
      <c r="AB69" s="8">
        <v>0</v>
      </c>
      <c r="AC69" s="8">
        <v>528066</v>
      </c>
      <c r="AD69" s="8">
        <v>0</v>
      </c>
      <c r="AE69" s="8">
        <v>0</v>
      </c>
      <c r="AF69" s="8">
        <v>0</v>
      </c>
      <c r="AG69" s="1" t="s">
        <v>123</v>
      </c>
      <c r="AH69" s="1" t="s">
        <v>74</v>
      </c>
      <c r="AI69" s="1">
        <v>2</v>
      </c>
      <c r="AJ69" s="3">
        <v>45777</v>
      </c>
      <c r="AK69" s="3">
        <v>0</v>
      </c>
      <c r="AL69" s="3">
        <v>45768</v>
      </c>
      <c r="AM69" s="3">
        <v>45775</v>
      </c>
      <c r="AN69" s="3">
        <v>45776</v>
      </c>
      <c r="AO69" s="3">
        <v>45776</v>
      </c>
      <c r="AP69" s="3">
        <v>45772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197</v>
      </c>
      <c r="BD69" s="56">
        <v>39776.278080000004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196</v>
      </c>
      <c r="AA70" s="8">
        <v>793286.45</v>
      </c>
      <c r="AB70" s="8">
        <v>0</v>
      </c>
      <c r="AC70" s="8">
        <v>793286.45</v>
      </c>
      <c r="AD70" s="8">
        <v>0</v>
      </c>
      <c r="AE70" s="8">
        <v>0</v>
      </c>
      <c r="AF70" s="8" t="s">
        <v>58</v>
      </c>
      <c r="AG70" s="1" t="s">
        <v>122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198</v>
      </c>
      <c r="BD70" s="56">
        <v>0</v>
      </c>
    </row>
    <row r="71" spans="1:56" ht="28.5" customHeight="1" x14ac:dyDescent="0.45">
      <c r="A71" s="3">
        <v>45717</v>
      </c>
      <c r="B71" s="14" t="s">
        <v>476</v>
      </c>
      <c r="C71" s="9" t="s">
        <v>316</v>
      </c>
      <c r="D71" s="13" t="s">
        <v>477</v>
      </c>
      <c r="E71" s="9">
        <v>19</v>
      </c>
      <c r="F71" s="9">
        <v>26</v>
      </c>
      <c r="G71" s="9" t="s">
        <v>60</v>
      </c>
      <c r="H71" s="9" t="s">
        <v>76</v>
      </c>
      <c r="I71" s="9">
        <v>70</v>
      </c>
      <c r="J71" s="9" t="s">
        <v>57</v>
      </c>
      <c r="K71" s="9">
        <v>5</v>
      </c>
      <c r="L71" s="9" t="s">
        <v>93</v>
      </c>
      <c r="M71" s="10">
        <v>20</v>
      </c>
      <c r="N71" s="9">
        <v>28</v>
      </c>
      <c r="O71" s="9">
        <v>50</v>
      </c>
      <c r="P71" s="10">
        <v>255.31440033791995</v>
      </c>
      <c r="Q71" s="10">
        <v>0</v>
      </c>
      <c r="R71" s="10">
        <v>255.31440033791995</v>
      </c>
      <c r="S71" s="9" t="s">
        <v>133</v>
      </c>
      <c r="T71" s="12">
        <v>45733</v>
      </c>
      <c r="U71" s="11">
        <v>15000</v>
      </c>
      <c r="V71" s="10">
        <v>216</v>
      </c>
      <c r="W71" s="10">
        <v>14784</v>
      </c>
      <c r="X71" s="10">
        <v>15800</v>
      </c>
      <c r="Y71" s="10">
        <v>0</v>
      </c>
      <c r="Z71" s="9" t="s">
        <v>318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68</v>
      </c>
      <c r="AI71" s="1">
        <v>4</v>
      </c>
      <c r="AJ71" s="3">
        <v>45733</v>
      </c>
      <c r="AK71" s="3">
        <v>45729</v>
      </c>
      <c r="AL71" s="3">
        <v>45723</v>
      </c>
      <c r="AM71" s="3">
        <v>45730</v>
      </c>
      <c r="AN71" s="3">
        <v>45731</v>
      </c>
      <c r="AO71" s="3">
        <v>45731</v>
      </c>
      <c r="AP71" s="3">
        <v>45728</v>
      </c>
      <c r="AQ71" s="3">
        <v>45732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8.5" customHeight="1" x14ac:dyDescent="0.45">
      <c r="A72" s="3" t="s">
        <v>146</v>
      </c>
      <c r="B72" s="14" t="s">
        <v>146</v>
      </c>
      <c r="C72" s="9" t="s">
        <v>316</v>
      </c>
      <c r="D72" s="13" t="s">
        <v>317</v>
      </c>
      <c r="E72" s="9">
        <v>19</v>
      </c>
      <c r="F72" s="9">
        <v>26</v>
      </c>
      <c r="G72" s="9" t="s">
        <v>60</v>
      </c>
      <c r="H72" s="9" t="s">
        <v>76</v>
      </c>
      <c r="I72" s="9">
        <v>70</v>
      </c>
      <c r="J72" s="9" t="s">
        <v>57</v>
      </c>
      <c r="K72" s="9">
        <v>5</v>
      </c>
      <c r="L72" s="9" t="s">
        <v>93</v>
      </c>
      <c r="M72" s="10">
        <v>20</v>
      </c>
      <c r="N72" s="9">
        <v>28</v>
      </c>
      <c r="O72" s="9">
        <v>50</v>
      </c>
      <c r="P72" s="10">
        <v>259.04464319999994</v>
      </c>
      <c r="Q72" s="10">
        <v>0</v>
      </c>
      <c r="R72" s="10">
        <v>259.04464319999994</v>
      </c>
      <c r="S72" s="9" t="s">
        <v>133</v>
      </c>
      <c r="T72" s="12">
        <v>45777</v>
      </c>
      <c r="U72" s="11">
        <v>15000</v>
      </c>
      <c r="V72" s="10">
        <v>0</v>
      </c>
      <c r="W72" s="10">
        <v>15000</v>
      </c>
      <c r="X72" s="10">
        <v>0</v>
      </c>
      <c r="Y72" s="10">
        <v>15750</v>
      </c>
      <c r="Z72" s="9" t="s">
        <v>318</v>
      </c>
      <c r="AA72" s="8">
        <v>11525.250000000002</v>
      </c>
      <c r="AB72" s="8">
        <v>1520</v>
      </c>
      <c r="AC72" s="8">
        <v>10005.250000000002</v>
      </c>
      <c r="AD72" s="8">
        <v>0</v>
      </c>
      <c r="AE72" s="8">
        <v>11525.250000000002</v>
      </c>
      <c r="AF72" s="8">
        <v>0</v>
      </c>
      <c r="AG72" s="1" t="s">
        <v>122</v>
      </c>
      <c r="AH72" s="1" t="s">
        <v>68</v>
      </c>
      <c r="AI72" s="1">
        <v>4</v>
      </c>
      <c r="AJ72" s="3">
        <v>45777</v>
      </c>
      <c r="AK72" s="3">
        <v>45773</v>
      </c>
      <c r="AL72" s="3">
        <v>45767</v>
      </c>
      <c r="AM72" s="3">
        <v>45774</v>
      </c>
      <c r="AN72" s="3">
        <v>45775</v>
      </c>
      <c r="AO72" s="3">
        <v>45775</v>
      </c>
      <c r="AP72" s="3">
        <v>45772</v>
      </c>
      <c r="AQ72" s="3">
        <v>45776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675.91022222222273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30</v>
      </c>
      <c r="G73" s="9">
        <v>0</v>
      </c>
      <c r="H73" s="9">
        <v>0</v>
      </c>
      <c r="I73" s="9">
        <v>56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 t="s">
        <v>96</v>
      </c>
      <c r="W73" s="10">
        <v>0</v>
      </c>
      <c r="X73" s="10">
        <v>0</v>
      </c>
      <c r="Y73" s="10">
        <v>0</v>
      </c>
      <c r="Z73" s="9" t="s">
        <v>318</v>
      </c>
      <c r="AA73" s="8">
        <v>11525.250000000002</v>
      </c>
      <c r="AB73" s="8">
        <v>1520</v>
      </c>
      <c r="AC73" s="8">
        <v>10005.250000000002</v>
      </c>
      <c r="AD73" s="8">
        <v>0</v>
      </c>
      <c r="AE73" s="8">
        <v>11525.250000000002</v>
      </c>
      <c r="AF73" s="8" t="s">
        <v>58</v>
      </c>
      <c r="AG73" s="1" t="s">
        <v>125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319</v>
      </c>
      <c r="BD73" s="56">
        <v>0</v>
      </c>
    </row>
    <row r="74" spans="1:56" ht="28.5" customHeight="1" x14ac:dyDescent="0.45">
      <c r="A74" s="3">
        <v>45721</v>
      </c>
      <c r="B74" s="14" t="s">
        <v>513</v>
      </c>
      <c r="C74" s="9" t="s">
        <v>152</v>
      </c>
      <c r="D74" s="13" t="s">
        <v>484</v>
      </c>
      <c r="E74" s="9">
        <v>19</v>
      </c>
      <c r="F74" s="9">
        <v>34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45744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116</v>
      </c>
      <c r="AA74" s="8">
        <v>4999.0247999999992</v>
      </c>
      <c r="AB74" s="8">
        <v>4999.0247999999992</v>
      </c>
      <c r="AC74" s="8">
        <v>0</v>
      </c>
      <c r="AD74" s="8">
        <v>0</v>
      </c>
      <c r="AE74" s="8">
        <v>4999.0247999999992</v>
      </c>
      <c r="AF74" s="8">
        <v>0</v>
      </c>
      <c r="AG74" s="1" t="s">
        <v>125</v>
      </c>
      <c r="AH74" s="1" t="s">
        <v>75</v>
      </c>
      <c r="AI74" s="1">
        <v>4</v>
      </c>
      <c r="AJ74" s="3">
        <v>45744</v>
      </c>
      <c r="AK74" s="3">
        <v>45740</v>
      </c>
      <c r="AL74" s="3">
        <v>45733</v>
      </c>
      <c r="AM74" s="3">
        <v>45741</v>
      </c>
      <c r="AN74" s="3">
        <v>45742</v>
      </c>
      <c r="AO74" s="3">
        <v>45743</v>
      </c>
      <c r="AP74" s="3">
        <v>45739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238</v>
      </c>
      <c r="BD74" s="56">
        <v>0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19</v>
      </c>
      <c r="F75" s="9">
        <v>34</v>
      </c>
      <c r="G75" s="9" t="s">
        <v>60</v>
      </c>
      <c r="H75" s="9">
        <v>0</v>
      </c>
      <c r="I75" s="9">
        <v>80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116</v>
      </c>
      <c r="AA75" s="8">
        <v>4999.0247999999992</v>
      </c>
      <c r="AB75" s="8">
        <v>4999.0247999999992</v>
      </c>
      <c r="AC75" s="8">
        <v>0</v>
      </c>
      <c r="AD75" s="8">
        <v>0</v>
      </c>
      <c r="AE75" s="8">
        <v>4999.0247999999992</v>
      </c>
      <c r="AF75" s="8" t="s">
        <v>58</v>
      </c>
      <c r="AG75" s="1" t="s">
        <v>122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239</v>
      </c>
      <c r="BD75" s="56">
        <v>0</v>
      </c>
    </row>
    <row r="76" spans="1:56" ht="28.5" customHeight="1" x14ac:dyDescent="0.45">
      <c r="A76" s="3" t="s">
        <v>146</v>
      </c>
      <c r="B76" s="14" t="s">
        <v>146</v>
      </c>
      <c r="C76" s="9" t="s">
        <v>195</v>
      </c>
      <c r="D76" s="13" t="s">
        <v>59</v>
      </c>
      <c r="E76" s="9">
        <v>20</v>
      </c>
      <c r="F76" s="9">
        <v>30</v>
      </c>
      <c r="G76" s="9" t="s">
        <v>60</v>
      </c>
      <c r="H76" s="9">
        <v>0</v>
      </c>
      <c r="I76" s="9">
        <v>53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45746</v>
      </c>
      <c r="U76" s="11">
        <v>10000</v>
      </c>
      <c r="V76" s="10">
        <v>0</v>
      </c>
      <c r="W76" s="10">
        <v>10000</v>
      </c>
      <c r="X76" s="10">
        <v>0</v>
      </c>
      <c r="Y76" s="10">
        <v>0</v>
      </c>
      <c r="Z76" s="9" t="s">
        <v>151</v>
      </c>
      <c r="AA76" s="8">
        <v>8801.1</v>
      </c>
      <c r="AB76" s="8">
        <v>8801.1</v>
      </c>
      <c r="AC76" s="8">
        <v>0</v>
      </c>
      <c r="AD76" s="8">
        <v>0</v>
      </c>
      <c r="AE76" s="8">
        <v>0</v>
      </c>
      <c r="AF76" s="8">
        <v>0</v>
      </c>
      <c r="AG76" s="1" t="s">
        <v>125</v>
      </c>
      <c r="AH76" s="1" t="s">
        <v>77</v>
      </c>
      <c r="AI76" s="1">
        <v>1</v>
      </c>
      <c r="AJ76" s="3">
        <v>45746</v>
      </c>
      <c r="AK76" s="3">
        <v>0</v>
      </c>
      <c r="AL76" s="3">
        <v>0</v>
      </c>
      <c r="AM76" s="3">
        <v>0</v>
      </c>
      <c r="AN76" s="3">
        <v>0</v>
      </c>
      <c r="AO76" s="3">
        <v>45745</v>
      </c>
      <c r="AP76" s="3">
        <v>45741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8.5" customHeight="1" x14ac:dyDescent="0.45">
      <c r="A77" s="3" t="s">
        <v>146</v>
      </c>
      <c r="B77" s="14" t="s">
        <v>146</v>
      </c>
      <c r="C77" s="9" t="s">
        <v>195</v>
      </c>
      <c r="D77" s="13" t="s">
        <v>59</v>
      </c>
      <c r="E77" s="9">
        <v>20</v>
      </c>
      <c r="F77" s="9">
        <v>30</v>
      </c>
      <c r="G77" s="9" t="s">
        <v>60</v>
      </c>
      <c r="H77" s="9">
        <v>0</v>
      </c>
      <c r="I77" s="9">
        <v>53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45777</v>
      </c>
      <c r="U77" s="11">
        <v>10000</v>
      </c>
      <c r="V77" s="10">
        <v>0</v>
      </c>
      <c r="W77" s="10">
        <v>10000</v>
      </c>
      <c r="X77" s="10">
        <v>0</v>
      </c>
      <c r="Y77" s="10">
        <v>0</v>
      </c>
      <c r="Z77" s="9" t="s">
        <v>151</v>
      </c>
      <c r="AA77" s="8">
        <v>8801.1</v>
      </c>
      <c r="AB77" s="8">
        <v>0</v>
      </c>
      <c r="AC77" s="8">
        <v>8801.1</v>
      </c>
      <c r="AD77" s="8">
        <v>0</v>
      </c>
      <c r="AE77" s="8">
        <v>0</v>
      </c>
      <c r="AF77" s="8">
        <v>0</v>
      </c>
      <c r="AG77" s="1" t="s">
        <v>122</v>
      </c>
      <c r="AH77" s="1" t="s">
        <v>77</v>
      </c>
      <c r="AI77" s="1">
        <v>1</v>
      </c>
      <c r="AJ77" s="3">
        <v>45777</v>
      </c>
      <c r="AK77" s="3">
        <v>0</v>
      </c>
      <c r="AL77" s="3">
        <v>0</v>
      </c>
      <c r="AM77" s="3">
        <v>0</v>
      </c>
      <c r="AN77" s="3">
        <v>0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540.28975000000003</v>
      </c>
    </row>
    <row r="78" spans="1:56" ht="28.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65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151</v>
      </c>
      <c r="AA78" s="8">
        <v>17602.2</v>
      </c>
      <c r="AB78" s="8">
        <v>8801.1</v>
      </c>
      <c r="AC78" s="8">
        <v>8801.1</v>
      </c>
      <c r="AD78" s="8">
        <v>0</v>
      </c>
      <c r="AE78" s="8">
        <v>0</v>
      </c>
      <c r="AF78" s="8" t="s">
        <v>58</v>
      </c>
      <c r="AG78" s="1" t="s">
        <v>124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8.5" customHeight="1" x14ac:dyDescent="0.45">
      <c r="A79" s="3" t="s">
        <v>146</v>
      </c>
      <c r="B79" s="14" t="s">
        <v>146</v>
      </c>
      <c r="C79" s="9" t="s">
        <v>86</v>
      </c>
      <c r="D79" s="13" t="s">
        <v>59</v>
      </c>
      <c r="E79" s="9">
        <v>20</v>
      </c>
      <c r="F79" s="9">
        <v>38</v>
      </c>
      <c r="G79" s="9" t="s">
        <v>60</v>
      </c>
      <c r="H79" s="9">
        <v>0</v>
      </c>
      <c r="I79" s="9">
        <v>72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 t="s">
        <v>63</v>
      </c>
      <c r="U79" s="11">
        <v>50000</v>
      </c>
      <c r="V79" s="10">
        <v>0</v>
      </c>
      <c r="W79" s="10">
        <v>50000</v>
      </c>
      <c r="X79" s="10">
        <v>0</v>
      </c>
      <c r="Y79" s="10">
        <v>0</v>
      </c>
      <c r="Z79" s="9" t="s">
        <v>79</v>
      </c>
      <c r="AA79" s="8">
        <v>55181.5</v>
      </c>
      <c r="AB79" s="8">
        <v>14387</v>
      </c>
      <c r="AC79" s="8">
        <v>40794.5</v>
      </c>
      <c r="AD79" s="8">
        <v>0</v>
      </c>
      <c r="AE79" s="8">
        <v>0</v>
      </c>
      <c r="AF79" s="8">
        <v>0</v>
      </c>
      <c r="AG79" s="1" t="s">
        <v>122</v>
      </c>
      <c r="AH79" s="1" t="s">
        <v>77</v>
      </c>
      <c r="AI79" s="1">
        <v>1</v>
      </c>
      <c r="AJ79" s="3" t="s">
        <v>63</v>
      </c>
      <c r="AK79" s="3">
        <v>0</v>
      </c>
      <c r="AL79" s="3">
        <v>0</v>
      </c>
      <c r="AM79" s="3">
        <v>0</v>
      </c>
      <c r="AN79" s="3">
        <v>0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2937.2039999999997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55181.5</v>
      </c>
      <c r="AB80" s="8">
        <v>14387</v>
      </c>
      <c r="AC80" s="8">
        <v>40794.5</v>
      </c>
      <c r="AD80" s="8">
        <v>0</v>
      </c>
      <c r="AE80" s="8">
        <v>0</v>
      </c>
      <c r="AF80" s="8" t="s">
        <v>58</v>
      </c>
      <c r="AG80" s="1" t="s">
        <v>122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45">
      <c r="A81" s="3">
        <v>45705</v>
      </c>
      <c r="B81" s="14" t="s">
        <v>423</v>
      </c>
      <c r="C81" s="9" t="s">
        <v>152</v>
      </c>
      <c r="D81" s="13" t="s">
        <v>242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252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45730</v>
      </c>
      <c r="U81" s="11">
        <v>2640</v>
      </c>
      <c r="V81" s="10">
        <v>0</v>
      </c>
      <c r="W81" s="10">
        <v>2640</v>
      </c>
      <c r="X81" s="10">
        <v>11870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510</v>
      </c>
      <c r="AG81" s="1" t="s">
        <v>122</v>
      </c>
      <c r="AH81" s="1" t="s">
        <v>75</v>
      </c>
      <c r="AI81" s="1">
        <v>4</v>
      </c>
      <c r="AJ81" s="3">
        <v>45730</v>
      </c>
      <c r="AK81" s="3">
        <v>45726</v>
      </c>
      <c r="AL81" s="3">
        <v>45719</v>
      </c>
      <c r="AM81" s="3">
        <v>45727</v>
      </c>
      <c r="AN81" s="3">
        <v>45728</v>
      </c>
      <c r="AO81" s="3">
        <v>45729</v>
      </c>
      <c r="AP81" s="3">
        <v>45725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45674</v>
      </c>
      <c r="B82" s="14" t="s">
        <v>326</v>
      </c>
      <c r="C82" s="9" t="s">
        <v>132</v>
      </c>
      <c r="D82" s="13">
        <v>937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114</v>
      </c>
      <c r="T82" s="12">
        <v>45742</v>
      </c>
      <c r="U82" s="11">
        <v>2500</v>
      </c>
      <c r="V82" s="10">
        <v>2404</v>
      </c>
      <c r="W82" s="10">
        <v>96</v>
      </c>
      <c r="X82" s="10">
        <v>2700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45742</v>
      </c>
      <c r="AK82" s="3">
        <v>45738</v>
      </c>
      <c r="AL82" s="3">
        <v>45731</v>
      </c>
      <c r="AM82" s="3">
        <v>45739</v>
      </c>
      <c r="AN82" s="3">
        <v>45740</v>
      </c>
      <c r="AO82" s="3">
        <v>45741</v>
      </c>
      <c r="AP82" s="3">
        <v>45737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45660</v>
      </c>
      <c r="B83" s="14" t="s">
        <v>326</v>
      </c>
      <c r="C83" s="9" t="s">
        <v>132</v>
      </c>
      <c r="D83" s="13">
        <v>575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 t="s">
        <v>142</v>
      </c>
      <c r="U83" s="11">
        <v>2500</v>
      </c>
      <c r="V83" s="10">
        <v>2313</v>
      </c>
      <c r="W83" s="10">
        <v>187</v>
      </c>
      <c r="X83" s="10">
        <v>2700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123</v>
      </c>
      <c r="AH83" s="1" t="s">
        <v>75</v>
      </c>
      <c r="AI83" s="1">
        <v>4</v>
      </c>
      <c r="AJ83" s="3" t="s">
        <v>142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326</v>
      </c>
      <c r="C84" s="9" t="s">
        <v>132</v>
      </c>
      <c r="D84" s="13">
        <v>918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114</v>
      </c>
      <c r="T84" s="12">
        <v>45737</v>
      </c>
      <c r="U84" s="11">
        <v>2300</v>
      </c>
      <c r="V84" s="10">
        <v>2084</v>
      </c>
      <c r="W84" s="10">
        <v>216</v>
      </c>
      <c r="X84" s="10">
        <v>5403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45737</v>
      </c>
      <c r="AK84" s="3">
        <v>45733</v>
      </c>
      <c r="AL84" s="3">
        <v>45726</v>
      </c>
      <c r="AM84" s="3">
        <v>45734</v>
      </c>
      <c r="AN84" s="3">
        <v>45735</v>
      </c>
      <c r="AO84" s="3">
        <v>45736</v>
      </c>
      <c r="AP84" s="3">
        <v>45732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45667</v>
      </c>
      <c r="B85" s="14" t="s">
        <v>338</v>
      </c>
      <c r="C85" s="9" t="s">
        <v>111</v>
      </c>
      <c r="D85" s="13" t="s">
        <v>279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45730</v>
      </c>
      <c r="U85" s="11">
        <v>6000</v>
      </c>
      <c r="V85" s="10">
        <v>6000</v>
      </c>
      <c r="W85" s="10">
        <v>0</v>
      </c>
      <c r="X85" s="10">
        <v>6400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45730</v>
      </c>
      <c r="AK85" s="3">
        <v>45726</v>
      </c>
      <c r="AL85" s="3">
        <v>45719</v>
      </c>
      <c r="AM85" s="3">
        <v>45727</v>
      </c>
      <c r="AN85" s="3">
        <v>45728</v>
      </c>
      <c r="AO85" s="3">
        <v>45729</v>
      </c>
      <c r="AP85" s="3">
        <v>45725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45674</v>
      </c>
      <c r="B86" s="14" t="s">
        <v>326</v>
      </c>
      <c r="C86" s="9" t="s">
        <v>132</v>
      </c>
      <c r="D86" s="13">
        <v>918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114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5518.15</v>
      </c>
      <c r="AC86" s="8">
        <v>0</v>
      </c>
      <c r="AD86" s="8">
        <v>5518.15</v>
      </c>
      <c r="AE86" s="8">
        <v>0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45674</v>
      </c>
      <c r="B87" s="14" t="s">
        <v>326</v>
      </c>
      <c r="C87" s="9" t="s">
        <v>132</v>
      </c>
      <c r="D87" s="13">
        <v>918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114</v>
      </c>
      <c r="T87" s="12" t="s">
        <v>63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81</v>
      </c>
      <c r="AA87" s="8">
        <v>2759.0749999999998</v>
      </c>
      <c r="AB87" s="8">
        <v>2759.0749999999998</v>
      </c>
      <c r="AC87" s="8">
        <v>0</v>
      </c>
      <c r="AD87" s="8">
        <v>2759.0749999999998</v>
      </c>
      <c r="AE87" s="8">
        <v>0</v>
      </c>
      <c r="AF87" s="8">
        <v>0</v>
      </c>
      <c r="AG87" s="1" t="s">
        <v>124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45712</v>
      </c>
      <c r="B88" s="14" t="s">
        <v>446</v>
      </c>
      <c r="C88" s="9" t="s">
        <v>111</v>
      </c>
      <c r="D88" s="13" t="s">
        <v>447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45733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81</v>
      </c>
      <c r="AA88" s="8">
        <v>3310.89</v>
      </c>
      <c r="AB88" s="8">
        <v>3310.89</v>
      </c>
      <c r="AC88" s="8">
        <v>0</v>
      </c>
      <c r="AD88" s="8">
        <v>0</v>
      </c>
      <c r="AE88" s="8">
        <v>3310.89</v>
      </c>
      <c r="AF88" s="8">
        <v>0</v>
      </c>
      <c r="AG88" s="1" t="s">
        <v>124</v>
      </c>
      <c r="AH88" s="1" t="s">
        <v>75</v>
      </c>
      <c r="AI88" s="1">
        <v>4</v>
      </c>
      <c r="AJ88" s="3">
        <v>45733</v>
      </c>
      <c r="AK88" s="3">
        <v>45729</v>
      </c>
      <c r="AL88" s="3">
        <v>45722</v>
      </c>
      <c r="AM88" s="3">
        <v>45730</v>
      </c>
      <c r="AN88" s="3">
        <v>45731</v>
      </c>
      <c r="AO88" s="3">
        <v>45732</v>
      </c>
      <c r="AP88" s="3">
        <v>45728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45706</v>
      </c>
      <c r="B89" s="14" t="s">
        <v>426</v>
      </c>
      <c r="C89" s="9" t="s">
        <v>111</v>
      </c>
      <c r="D89" s="13" t="s">
        <v>427</v>
      </c>
      <c r="E89" s="9">
        <v>20</v>
      </c>
      <c r="F89" s="9">
        <v>40</v>
      </c>
      <c r="G89" s="9" t="s">
        <v>60</v>
      </c>
      <c r="H89" s="9" t="s">
        <v>66</v>
      </c>
      <c r="I89" s="9">
        <v>108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45730</v>
      </c>
      <c r="U89" s="11">
        <v>3000</v>
      </c>
      <c r="V89" s="10">
        <v>0</v>
      </c>
      <c r="W89" s="10">
        <v>3000</v>
      </c>
      <c r="X89" s="10">
        <v>6480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45730</v>
      </c>
      <c r="AK89" s="3">
        <v>45726</v>
      </c>
      <c r="AL89" s="3">
        <v>45719</v>
      </c>
      <c r="AM89" s="3">
        <v>45727</v>
      </c>
      <c r="AN89" s="3">
        <v>45728</v>
      </c>
      <c r="AO89" s="3">
        <v>45729</v>
      </c>
      <c r="AP89" s="3">
        <v>45725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571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45674</v>
      </c>
      <c r="B90" s="14" t="s">
        <v>326</v>
      </c>
      <c r="C90" s="9" t="s">
        <v>132</v>
      </c>
      <c r="D90" s="13" t="s">
        <v>359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45735</v>
      </c>
      <c r="U90" s="11">
        <v>2500</v>
      </c>
      <c r="V90" s="10">
        <v>0</v>
      </c>
      <c r="W90" s="10">
        <v>2500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45735</v>
      </c>
      <c r="AK90" s="3">
        <v>45731</v>
      </c>
      <c r="AL90" s="3">
        <v>45724</v>
      </c>
      <c r="AM90" s="3">
        <v>45732</v>
      </c>
      <c r="AN90" s="3">
        <v>45733</v>
      </c>
      <c r="AO90" s="3">
        <v>45734</v>
      </c>
      <c r="AP90" s="3">
        <v>45730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45674</v>
      </c>
      <c r="B91" s="14" t="s">
        <v>326</v>
      </c>
      <c r="C91" s="9" t="s">
        <v>132</v>
      </c>
      <c r="D91" s="13" t="s">
        <v>302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114</v>
      </c>
      <c r="T91" s="12">
        <v>45734</v>
      </c>
      <c r="U91" s="11">
        <v>5000</v>
      </c>
      <c r="V91" s="10">
        <v>0</v>
      </c>
      <c r="W91" s="10">
        <v>5000</v>
      </c>
      <c r="X91" s="10">
        <v>5500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45734</v>
      </c>
      <c r="AK91" s="3">
        <v>45730</v>
      </c>
      <c r="AL91" s="3">
        <v>45723</v>
      </c>
      <c r="AM91" s="3">
        <v>45731</v>
      </c>
      <c r="AN91" s="3">
        <v>45732</v>
      </c>
      <c r="AO91" s="3">
        <v>45733</v>
      </c>
      <c r="AP91" s="3">
        <v>45729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45674</v>
      </c>
      <c r="B92" s="14" t="s">
        <v>326</v>
      </c>
      <c r="C92" s="9" t="s">
        <v>132</v>
      </c>
      <c r="D92" s="13" t="s">
        <v>302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114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124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45674</v>
      </c>
      <c r="B93" s="14" t="s">
        <v>326</v>
      </c>
      <c r="C93" s="9" t="s">
        <v>132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114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45674</v>
      </c>
      <c r="B94" s="14" t="s">
        <v>326</v>
      </c>
      <c r="C94" s="9" t="s">
        <v>132</v>
      </c>
      <c r="D94" s="13" t="s">
        <v>362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114</v>
      </c>
      <c r="T94" s="12">
        <v>45742</v>
      </c>
      <c r="U94" s="11">
        <v>2500</v>
      </c>
      <c r="V94" s="10">
        <v>2235</v>
      </c>
      <c r="W94" s="10">
        <v>265</v>
      </c>
      <c r="X94" s="10">
        <v>2700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45742</v>
      </c>
      <c r="AK94" s="3">
        <v>45738</v>
      </c>
      <c r="AL94" s="3">
        <v>45731</v>
      </c>
      <c r="AM94" s="3">
        <v>45739</v>
      </c>
      <c r="AN94" s="3">
        <v>45740</v>
      </c>
      <c r="AO94" s="3">
        <v>45741</v>
      </c>
      <c r="AP94" s="3">
        <v>45737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45674</v>
      </c>
      <c r="B95" s="14" t="s">
        <v>326</v>
      </c>
      <c r="C95" s="9" t="s">
        <v>132</v>
      </c>
      <c r="D95" s="13">
        <v>915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114</v>
      </c>
      <c r="T95" s="12">
        <v>45735</v>
      </c>
      <c r="U95" s="11">
        <v>2500</v>
      </c>
      <c r="V95" s="10">
        <v>0</v>
      </c>
      <c r="W95" s="10">
        <v>2500</v>
      </c>
      <c r="X95" s="10">
        <v>2772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>
        <v>45735</v>
      </c>
      <c r="AK95" s="3">
        <v>45731</v>
      </c>
      <c r="AL95" s="3">
        <v>45724</v>
      </c>
      <c r="AM95" s="3">
        <v>45732</v>
      </c>
      <c r="AN95" s="3">
        <v>45733</v>
      </c>
      <c r="AO95" s="3">
        <v>45734</v>
      </c>
      <c r="AP95" s="3">
        <v>45730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45674</v>
      </c>
      <c r="B96" s="14" t="s">
        <v>326</v>
      </c>
      <c r="C96" s="9" t="s">
        <v>132</v>
      </c>
      <c r="D96" s="13">
        <v>551</v>
      </c>
      <c r="E96" s="9">
        <v>20</v>
      </c>
      <c r="F96" s="9">
        <v>39</v>
      </c>
      <c r="G96" s="9" t="s">
        <v>60</v>
      </c>
      <c r="H96" s="9" t="s">
        <v>76</v>
      </c>
      <c r="I96" s="9">
        <v>102</v>
      </c>
      <c r="J96" s="9" t="s">
        <v>78</v>
      </c>
      <c r="K96" s="9">
        <v>0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114</v>
      </c>
      <c r="T96" s="12">
        <v>45736</v>
      </c>
      <c r="U96" s="11">
        <v>2300</v>
      </c>
      <c r="V96" s="10">
        <v>2300</v>
      </c>
      <c r="W96" s="10">
        <v>0</v>
      </c>
      <c r="X96" s="10">
        <v>5835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123</v>
      </c>
      <c r="AH96" s="1" t="s">
        <v>75</v>
      </c>
      <c r="AI96" s="1">
        <v>4</v>
      </c>
      <c r="AJ96" s="3">
        <v>45736</v>
      </c>
      <c r="AK96" s="3">
        <v>45732</v>
      </c>
      <c r="AL96" s="3">
        <v>45725</v>
      </c>
      <c r="AM96" s="3">
        <v>45733</v>
      </c>
      <c r="AN96" s="3">
        <v>45734</v>
      </c>
      <c r="AO96" s="3">
        <v>45735</v>
      </c>
      <c r="AP96" s="3">
        <v>45731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45674</v>
      </c>
      <c r="B97" s="14" t="s">
        <v>326</v>
      </c>
      <c r="C97" s="9" t="s">
        <v>132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114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45674</v>
      </c>
      <c r="B98" s="14" t="s">
        <v>326</v>
      </c>
      <c r="C98" s="9" t="s">
        <v>132</v>
      </c>
      <c r="D98" s="13">
        <v>953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114</v>
      </c>
      <c r="T98" s="12">
        <v>45736</v>
      </c>
      <c r="U98" s="11">
        <v>2500</v>
      </c>
      <c r="V98" s="10">
        <v>2500</v>
      </c>
      <c r="W98" s="10">
        <v>0</v>
      </c>
      <c r="X98" s="10">
        <v>2750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45736</v>
      </c>
      <c r="AK98" s="3">
        <v>45732</v>
      </c>
      <c r="AL98" s="3">
        <v>45725</v>
      </c>
      <c r="AM98" s="3">
        <v>45733</v>
      </c>
      <c r="AN98" s="3">
        <v>45734</v>
      </c>
      <c r="AO98" s="3">
        <v>45735</v>
      </c>
      <c r="AP98" s="3">
        <v>45731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45674</v>
      </c>
      <c r="B99" s="14" t="s">
        <v>368</v>
      </c>
      <c r="C99" s="9" t="s">
        <v>152</v>
      </c>
      <c r="D99" s="13" t="s">
        <v>161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252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45736</v>
      </c>
      <c r="U99" s="11">
        <v>811</v>
      </c>
      <c r="V99" s="10">
        <v>0</v>
      </c>
      <c r="W99" s="10">
        <v>811</v>
      </c>
      <c r="X99" s="10">
        <v>0</v>
      </c>
      <c r="Y99" s="10">
        <v>851.55000000000007</v>
      </c>
      <c r="Z99" s="9" t="s">
        <v>81</v>
      </c>
      <c r="AA99" s="8">
        <v>849.72525000000007</v>
      </c>
      <c r="AB99" s="8">
        <v>849.72525000000007</v>
      </c>
      <c r="AC99" s="8">
        <v>0</v>
      </c>
      <c r="AD99" s="8">
        <v>0</v>
      </c>
      <c r="AE99" s="8">
        <v>849.72525000000007</v>
      </c>
      <c r="AF99" s="8" t="s">
        <v>299</v>
      </c>
      <c r="AG99" s="1" t="s">
        <v>122</v>
      </c>
      <c r="AH99" s="1" t="s">
        <v>75</v>
      </c>
      <c r="AI99" s="1">
        <v>4</v>
      </c>
      <c r="AJ99" s="3">
        <v>45736</v>
      </c>
      <c r="AK99" s="3">
        <v>45732</v>
      </c>
      <c r="AL99" s="3">
        <v>45725</v>
      </c>
      <c r="AM99" s="3">
        <v>45733</v>
      </c>
      <c r="AN99" s="3">
        <v>45734</v>
      </c>
      <c r="AO99" s="3">
        <v>45735</v>
      </c>
      <c r="AP99" s="3">
        <v>45731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45674</v>
      </c>
      <c r="B100" s="14" t="s">
        <v>326</v>
      </c>
      <c r="C100" s="9" t="s">
        <v>132</v>
      </c>
      <c r="D100" s="13" t="s">
        <v>359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114</v>
      </c>
      <c r="T100" s="12">
        <v>45740</v>
      </c>
      <c r="U100" s="11">
        <v>2500</v>
      </c>
      <c r="V100" s="10">
        <v>0</v>
      </c>
      <c r="W100" s="10">
        <v>2500</v>
      </c>
      <c r="X100" s="10">
        <v>2700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>
        <v>45740</v>
      </c>
      <c r="AK100" s="3">
        <v>45736</v>
      </c>
      <c r="AL100" s="3">
        <v>45729</v>
      </c>
      <c r="AM100" s="3">
        <v>45737</v>
      </c>
      <c r="AN100" s="3">
        <v>45738</v>
      </c>
      <c r="AO100" s="3">
        <v>45739</v>
      </c>
      <c r="AP100" s="3">
        <v>45735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45674</v>
      </c>
      <c r="B101" s="14" t="s">
        <v>326</v>
      </c>
      <c r="C101" s="9" t="s">
        <v>132</v>
      </c>
      <c r="D101" s="13" t="s">
        <v>359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114</v>
      </c>
      <c r="T101" s="12" t="s">
        <v>63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45674</v>
      </c>
      <c r="B102" s="14" t="s">
        <v>326</v>
      </c>
      <c r="C102" s="9" t="s">
        <v>132</v>
      </c>
      <c r="D102" s="13">
        <v>956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114</v>
      </c>
      <c r="T102" s="12">
        <v>45737</v>
      </c>
      <c r="U102" s="11">
        <v>2500</v>
      </c>
      <c r="V102" s="10">
        <v>2500</v>
      </c>
      <c r="W102" s="10">
        <v>0</v>
      </c>
      <c r="X102" s="10">
        <v>2650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>
        <v>45737</v>
      </c>
      <c r="AK102" s="3">
        <v>45733</v>
      </c>
      <c r="AL102" s="3">
        <v>45726</v>
      </c>
      <c r="AM102" s="3">
        <v>45734</v>
      </c>
      <c r="AN102" s="3">
        <v>45735</v>
      </c>
      <c r="AO102" s="3">
        <v>45736</v>
      </c>
      <c r="AP102" s="3">
        <v>45732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45674</v>
      </c>
      <c r="B103" s="14" t="s">
        <v>326</v>
      </c>
      <c r="C103" s="9" t="s">
        <v>132</v>
      </c>
      <c r="D103" s="13">
        <v>957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114</v>
      </c>
      <c r="T103" s="12">
        <v>45737</v>
      </c>
      <c r="U103" s="11">
        <v>2500</v>
      </c>
      <c r="V103" s="10">
        <v>2225</v>
      </c>
      <c r="W103" s="10">
        <v>275</v>
      </c>
      <c r="X103" s="10">
        <v>2700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45737</v>
      </c>
      <c r="AK103" s="3">
        <v>45733</v>
      </c>
      <c r="AL103" s="3">
        <v>45726</v>
      </c>
      <c r="AM103" s="3">
        <v>45734</v>
      </c>
      <c r="AN103" s="3">
        <v>45735</v>
      </c>
      <c r="AO103" s="3">
        <v>45736</v>
      </c>
      <c r="AP103" s="3">
        <v>45732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45674</v>
      </c>
      <c r="B104" s="14" t="s">
        <v>326</v>
      </c>
      <c r="C104" s="9" t="s">
        <v>132</v>
      </c>
      <c r="D104" s="13" t="s">
        <v>361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114</v>
      </c>
      <c r="T104" s="12">
        <v>45737</v>
      </c>
      <c r="U104" s="11">
        <v>2500</v>
      </c>
      <c r="V104" s="10">
        <v>2500</v>
      </c>
      <c r="W104" s="10">
        <v>0</v>
      </c>
      <c r="X104" s="10">
        <v>2700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380</v>
      </c>
      <c r="AG104" s="1" t="s">
        <v>123</v>
      </c>
      <c r="AH104" s="1" t="s">
        <v>75</v>
      </c>
      <c r="AI104" s="1">
        <v>4</v>
      </c>
      <c r="AJ104" s="3">
        <v>45737</v>
      </c>
      <c r="AK104" s="3">
        <v>45733</v>
      </c>
      <c r="AL104" s="3">
        <v>45726</v>
      </c>
      <c r="AM104" s="3">
        <v>45734</v>
      </c>
      <c r="AN104" s="3">
        <v>45735</v>
      </c>
      <c r="AO104" s="3">
        <v>45736</v>
      </c>
      <c r="AP104" s="3">
        <v>45732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45674</v>
      </c>
      <c r="B105" s="14" t="s">
        <v>326</v>
      </c>
      <c r="C105" s="9" t="s">
        <v>132</v>
      </c>
      <c r="D105" s="13">
        <v>966</v>
      </c>
      <c r="E105" s="9">
        <v>20</v>
      </c>
      <c r="F105" s="9">
        <v>39</v>
      </c>
      <c r="G105" s="9" t="s">
        <v>60</v>
      </c>
      <c r="H105" s="9" t="s">
        <v>76</v>
      </c>
      <c r="I105" s="9">
        <v>102</v>
      </c>
      <c r="J105" s="9" t="s">
        <v>78</v>
      </c>
      <c r="K105" s="9">
        <v>0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114</v>
      </c>
      <c r="T105" s="12">
        <v>45737</v>
      </c>
      <c r="U105" s="11">
        <v>2500</v>
      </c>
      <c r="V105" s="10">
        <v>2500</v>
      </c>
      <c r="W105" s="10">
        <v>0</v>
      </c>
      <c r="X105" s="10">
        <v>5400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45737</v>
      </c>
      <c r="AK105" s="3">
        <v>45733</v>
      </c>
      <c r="AL105" s="3">
        <v>45726</v>
      </c>
      <c r="AM105" s="3">
        <v>45734</v>
      </c>
      <c r="AN105" s="3">
        <v>45735</v>
      </c>
      <c r="AO105" s="3">
        <v>45736</v>
      </c>
      <c r="AP105" s="3">
        <v>45732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391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45660</v>
      </c>
      <c r="B106" s="14" t="s">
        <v>326</v>
      </c>
      <c r="C106" s="9" t="s">
        <v>132</v>
      </c>
      <c r="D106" s="13">
        <v>917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97</v>
      </c>
      <c r="J106" s="9" t="s">
        <v>78</v>
      </c>
      <c r="K106" s="9">
        <v>0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114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5378.4500000000007</v>
      </c>
      <c r="AF106" s="8">
        <v>0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45724</v>
      </c>
      <c r="B107" s="14" t="s">
        <v>138</v>
      </c>
      <c r="C107" s="9" t="s">
        <v>546</v>
      </c>
      <c r="D107" s="13" t="s">
        <v>547</v>
      </c>
      <c r="E107" s="9">
        <v>20</v>
      </c>
      <c r="F107" s="9">
        <v>30</v>
      </c>
      <c r="G107" s="9" t="s">
        <v>60</v>
      </c>
      <c r="H107" s="9" t="s">
        <v>66</v>
      </c>
      <c r="I107" s="9">
        <v>80</v>
      </c>
      <c r="J107" s="9" t="s">
        <v>57</v>
      </c>
      <c r="K107" s="9">
        <v>5</v>
      </c>
      <c r="L107" s="9" t="s">
        <v>252</v>
      </c>
      <c r="M107" s="10">
        <v>21</v>
      </c>
      <c r="N107" s="9">
        <v>33</v>
      </c>
      <c r="O107" s="9">
        <v>40</v>
      </c>
      <c r="P107" s="10">
        <v>85.484732256000001</v>
      </c>
      <c r="Q107" s="10">
        <v>0</v>
      </c>
      <c r="R107" s="10">
        <v>85.484732256000001</v>
      </c>
      <c r="S107" s="9" t="s">
        <v>71</v>
      </c>
      <c r="T107" s="12">
        <v>45738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4400.55</v>
      </c>
      <c r="AB107" s="8">
        <v>4400.55</v>
      </c>
      <c r="AC107" s="8">
        <v>0</v>
      </c>
      <c r="AD107" s="8">
        <v>0</v>
      </c>
      <c r="AE107" s="8">
        <v>4400.55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45738</v>
      </c>
      <c r="AK107" s="3">
        <v>45734</v>
      </c>
      <c r="AL107" s="3">
        <v>45727</v>
      </c>
      <c r="AM107" s="3">
        <v>45735</v>
      </c>
      <c r="AN107" s="3">
        <v>45736</v>
      </c>
      <c r="AO107" s="3">
        <v>45737</v>
      </c>
      <c r="AP107" s="3">
        <v>45733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45721</v>
      </c>
      <c r="B108" s="14" t="s">
        <v>514</v>
      </c>
      <c r="C108" s="9" t="s">
        <v>152</v>
      </c>
      <c r="D108" s="13" t="s">
        <v>488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45741</v>
      </c>
      <c r="U108" s="11">
        <v>10000</v>
      </c>
      <c r="V108" s="10">
        <v>340</v>
      </c>
      <c r="W108" s="10">
        <v>9660</v>
      </c>
      <c r="X108" s="10">
        <v>0</v>
      </c>
      <c r="Y108" s="10">
        <v>10143</v>
      </c>
      <c r="Z108" s="9" t="s">
        <v>81</v>
      </c>
      <c r="AA108" s="8">
        <v>10121.265000000001</v>
      </c>
      <c r="AB108" s="8">
        <v>10121.265000000001</v>
      </c>
      <c r="AC108" s="8">
        <v>0</v>
      </c>
      <c r="AD108" s="8">
        <v>0</v>
      </c>
      <c r="AE108" s="8">
        <v>10121.265000000001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45741</v>
      </c>
      <c r="AK108" s="3">
        <v>45737</v>
      </c>
      <c r="AL108" s="3">
        <v>45730</v>
      </c>
      <c r="AM108" s="3">
        <v>45738</v>
      </c>
      <c r="AN108" s="3">
        <v>45739</v>
      </c>
      <c r="AO108" s="3">
        <v>45740</v>
      </c>
      <c r="AP108" s="3">
        <v>45736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45721</v>
      </c>
      <c r="B109" s="14" t="s">
        <v>514</v>
      </c>
      <c r="C109" s="9" t="s">
        <v>152</v>
      </c>
      <c r="D109" s="13" t="s">
        <v>357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45741</v>
      </c>
      <c r="U109" s="11">
        <v>5040</v>
      </c>
      <c r="V109" s="10">
        <v>342</v>
      </c>
      <c r="W109" s="10">
        <v>4698</v>
      </c>
      <c r="X109" s="10">
        <v>0</v>
      </c>
      <c r="Y109" s="10">
        <v>4932.9000000000005</v>
      </c>
      <c r="Z109" s="9" t="s">
        <v>81</v>
      </c>
      <c r="AA109" s="8">
        <v>4922.3295000000007</v>
      </c>
      <c r="AB109" s="8">
        <v>4922.3295000000007</v>
      </c>
      <c r="AC109" s="8">
        <v>0</v>
      </c>
      <c r="AD109" s="8">
        <v>0</v>
      </c>
      <c r="AE109" s="8">
        <v>4922.3295000000007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45741</v>
      </c>
      <c r="AK109" s="3">
        <v>45737</v>
      </c>
      <c r="AL109" s="3">
        <v>45730</v>
      </c>
      <c r="AM109" s="3">
        <v>45738</v>
      </c>
      <c r="AN109" s="3">
        <v>45739</v>
      </c>
      <c r="AO109" s="3">
        <v>45740</v>
      </c>
      <c r="AP109" s="3">
        <v>45736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45721</v>
      </c>
      <c r="B110" s="14" t="s">
        <v>515</v>
      </c>
      <c r="C110" s="9" t="s">
        <v>152</v>
      </c>
      <c r="D110" s="13" t="s">
        <v>161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45742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20955</v>
      </c>
      <c r="AF110" s="8">
        <v>0</v>
      </c>
      <c r="AG110" s="1" t="s">
        <v>122</v>
      </c>
      <c r="AH110" s="1" t="s">
        <v>75</v>
      </c>
      <c r="AI110" s="1">
        <v>4</v>
      </c>
      <c r="AJ110" s="3">
        <v>45742</v>
      </c>
      <c r="AK110" s="3">
        <v>45738</v>
      </c>
      <c r="AL110" s="3">
        <v>45731</v>
      </c>
      <c r="AM110" s="3">
        <v>45739</v>
      </c>
      <c r="AN110" s="3">
        <v>45740</v>
      </c>
      <c r="AO110" s="3">
        <v>45741</v>
      </c>
      <c r="AP110" s="3">
        <v>45737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45721</v>
      </c>
      <c r="B111" s="14" t="s">
        <v>516</v>
      </c>
      <c r="C111" s="9" t="s">
        <v>152</v>
      </c>
      <c r="D111" s="13" t="s">
        <v>356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45743</v>
      </c>
      <c r="U111" s="11">
        <v>10000</v>
      </c>
      <c r="V111" s="10">
        <v>554</v>
      </c>
      <c r="W111" s="10">
        <v>9446</v>
      </c>
      <c r="X111" s="10">
        <v>0</v>
      </c>
      <c r="Y111" s="10">
        <v>9918.3000000000011</v>
      </c>
      <c r="Z111" s="9" t="s">
        <v>81</v>
      </c>
      <c r="AA111" s="8">
        <v>9897.0465000000022</v>
      </c>
      <c r="AB111" s="8">
        <v>9897.0465000000022</v>
      </c>
      <c r="AC111" s="8">
        <v>0</v>
      </c>
      <c r="AD111" s="8">
        <v>0</v>
      </c>
      <c r="AE111" s="8">
        <v>9897.0465000000022</v>
      </c>
      <c r="AF111" s="8">
        <v>0</v>
      </c>
      <c r="AG111" s="1" t="s">
        <v>123</v>
      </c>
      <c r="AH111" s="1" t="s">
        <v>75</v>
      </c>
      <c r="AI111" s="1">
        <v>4</v>
      </c>
      <c r="AJ111" s="3">
        <v>45743</v>
      </c>
      <c r="AK111" s="3">
        <v>45739</v>
      </c>
      <c r="AL111" s="3">
        <v>45732</v>
      </c>
      <c r="AM111" s="3">
        <v>45740</v>
      </c>
      <c r="AN111" s="3">
        <v>45741</v>
      </c>
      <c r="AO111" s="3">
        <v>45742</v>
      </c>
      <c r="AP111" s="3">
        <v>45738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45721</v>
      </c>
      <c r="B112" s="14" t="s">
        <v>516</v>
      </c>
      <c r="C112" s="9" t="s">
        <v>152</v>
      </c>
      <c r="D112" s="13" t="s">
        <v>131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45743</v>
      </c>
      <c r="U112" s="11">
        <v>5040</v>
      </c>
      <c r="V112" s="10">
        <v>0</v>
      </c>
      <c r="W112" s="10">
        <v>5040</v>
      </c>
      <c r="X112" s="10">
        <v>0</v>
      </c>
      <c r="Y112" s="10">
        <v>5292</v>
      </c>
      <c r="Z112" s="9" t="s">
        <v>81</v>
      </c>
      <c r="AA112" s="8">
        <v>5280.6600000000008</v>
      </c>
      <c r="AB112" s="8">
        <v>5280.6600000000008</v>
      </c>
      <c r="AC112" s="8">
        <v>0</v>
      </c>
      <c r="AD112" s="8">
        <v>0</v>
      </c>
      <c r="AE112" s="8">
        <v>5280.6600000000008</v>
      </c>
      <c r="AF112" s="8">
        <v>0</v>
      </c>
      <c r="AG112" s="1" t="s">
        <v>123</v>
      </c>
      <c r="AH112" s="1" t="s">
        <v>75</v>
      </c>
      <c r="AI112" s="1">
        <v>4</v>
      </c>
      <c r="AJ112" s="3">
        <v>45743</v>
      </c>
      <c r="AK112" s="3">
        <v>45739</v>
      </c>
      <c r="AL112" s="3">
        <v>45732</v>
      </c>
      <c r="AM112" s="3">
        <v>45740</v>
      </c>
      <c r="AN112" s="3">
        <v>45741</v>
      </c>
      <c r="AO112" s="3">
        <v>45742</v>
      </c>
      <c r="AP112" s="3">
        <v>45738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45611</v>
      </c>
      <c r="B113" s="14" t="s">
        <v>249</v>
      </c>
      <c r="C113" s="9" t="s">
        <v>152</v>
      </c>
      <c r="D113" s="13" t="s">
        <v>131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>
        <v>45743</v>
      </c>
      <c r="U113" s="11">
        <v>67</v>
      </c>
      <c r="V113" s="10">
        <v>0</v>
      </c>
      <c r="W113" s="10">
        <v>67</v>
      </c>
      <c r="X113" s="10">
        <v>0</v>
      </c>
      <c r="Y113" s="10">
        <v>70.350000000000009</v>
      </c>
      <c r="Z113" s="9" t="s">
        <v>81</v>
      </c>
      <c r="AA113" s="8">
        <v>70.199250000000006</v>
      </c>
      <c r="AB113" s="8">
        <v>70.199250000000006</v>
      </c>
      <c r="AC113" s="8">
        <v>0</v>
      </c>
      <c r="AD113" s="8">
        <v>0</v>
      </c>
      <c r="AE113" s="8">
        <v>70.199250000000006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45743</v>
      </c>
      <c r="AK113" s="3">
        <v>45739</v>
      </c>
      <c r="AL113" s="3">
        <v>45732</v>
      </c>
      <c r="AM113" s="3">
        <v>45740</v>
      </c>
      <c r="AN113" s="3">
        <v>45741</v>
      </c>
      <c r="AO113" s="3">
        <v>45742</v>
      </c>
      <c r="AP113" s="3">
        <v>45738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45721</v>
      </c>
      <c r="B114" s="14" t="s">
        <v>517</v>
      </c>
      <c r="C114" s="9" t="s">
        <v>152</v>
      </c>
      <c r="D114" s="13" t="s">
        <v>141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45744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20955</v>
      </c>
      <c r="AB114" s="8">
        <v>1712</v>
      </c>
      <c r="AC114" s="8">
        <v>19243</v>
      </c>
      <c r="AD114" s="8">
        <v>0</v>
      </c>
      <c r="AE114" s="8">
        <v>20955</v>
      </c>
      <c r="AF114" s="8">
        <v>0</v>
      </c>
      <c r="AG114" s="1" t="s">
        <v>123</v>
      </c>
      <c r="AH114" s="1" t="s">
        <v>75</v>
      </c>
      <c r="AI114" s="1">
        <v>4</v>
      </c>
      <c r="AJ114" s="3">
        <v>45744</v>
      </c>
      <c r="AK114" s="3">
        <v>45740</v>
      </c>
      <c r="AL114" s="3">
        <v>45733</v>
      </c>
      <c r="AM114" s="3">
        <v>45741</v>
      </c>
      <c r="AN114" s="3">
        <v>45742</v>
      </c>
      <c r="AO114" s="3">
        <v>45743</v>
      </c>
      <c r="AP114" s="3">
        <v>45739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145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1453.9155555555556</v>
      </c>
    </row>
    <row r="115" spans="1:56" ht="28.5" customHeight="1" x14ac:dyDescent="0.45">
      <c r="A115" s="3">
        <v>45611</v>
      </c>
      <c r="B115" s="14" t="s">
        <v>244</v>
      </c>
      <c r="C115" s="9" t="s">
        <v>152</v>
      </c>
      <c r="D115" s="13" t="s">
        <v>141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>
        <v>45744</v>
      </c>
      <c r="U115" s="11">
        <v>1945</v>
      </c>
      <c r="V115" s="10">
        <v>0</v>
      </c>
      <c r="W115" s="10">
        <v>1945</v>
      </c>
      <c r="X115" s="10">
        <v>0</v>
      </c>
      <c r="Y115" s="10">
        <v>2042.25</v>
      </c>
      <c r="Z115" s="9" t="s">
        <v>81</v>
      </c>
      <c r="AA115" s="8">
        <v>2037.8737500000002</v>
      </c>
      <c r="AB115" s="8">
        <v>0</v>
      </c>
      <c r="AC115" s="8">
        <v>2037.8737500000002</v>
      </c>
      <c r="AD115" s="8">
        <v>0</v>
      </c>
      <c r="AE115" s="8">
        <v>2037.8737500000002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45744</v>
      </c>
      <c r="AK115" s="3">
        <v>45740</v>
      </c>
      <c r="AL115" s="3">
        <v>45733</v>
      </c>
      <c r="AM115" s="3">
        <v>45741</v>
      </c>
      <c r="AN115" s="3">
        <v>45742</v>
      </c>
      <c r="AO115" s="3">
        <v>45743</v>
      </c>
      <c r="AP115" s="3">
        <v>45739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145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153.97268333333332</v>
      </c>
    </row>
    <row r="116" spans="1:56" ht="28.5" customHeight="1" x14ac:dyDescent="0.45">
      <c r="A116" s="3">
        <v>45721</v>
      </c>
      <c r="B116" s="14" t="s">
        <v>513</v>
      </c>
      <c r="C116" s="9" t="s">
        <v>152</v>
      </c>
      <c r="D116" s="13" t="s">
        <v>358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>
        <v>45744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81</v>
      </c>
      <c r="AA116" s="8">
        <v>10477.5</v>
      </c>
      <c r="AB116" s="8">
        <v>0</v>
      </c>
      <c r="AC116" s="8">
        <v>10477.5</v>
      </c>
      <c r="AD116" s="8">
        <v>0</v>
      </c>
      <c r="AE116" s="8">
        <v>10477.5</v>
      </c>
      <c r="AF116" s="8">
        <v>0</v>
      </c>
      <c r="AG116" s="1" t="s">
        <v>123</v>
      </c>
      <c r="AH116" s="1" t="s">
        <v>75</v>
      </c>
      <c r="AI116" s="1">
        <v>4</v>
      </c>
      <c r="AJ116" s="3">
        <v>45744</v>
      </c>
      <c r="AK116" s="3">
        <v>45740</v>
      </c>
      <c r="AL116" s="3">
        <v>45733</v>
      </c>
      <c r="AM116" s="3">
        <v>45741</v>
      </c>
      <c r="AN116" s="3">
        <v>45742</v>
      </c>
      <c r="AO116" s="3">
        <v>45743</v>
      </c>
      <c r="AP116" s="3">
        <v>45739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791.63333333333321</v>
      </c>
    </row>
    <row r="117" spans="1:56" ht="28.5" customHeight="1" x14ac:dyDescent="0.45">
      <c r="A117" s="3">
        <v>45674</v>
      </c>
      <c r="B117" s="14" t="s">
        <v>369</v>
      </c>
      <c r="C117" s="9" t="s">
        <v>152</v>
      </c>
      <c r="D117" s="13" t="s">
        <v>358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252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45744</v>
      </c>
      <c r="U117" s="11">
        <v>940</v>
      </c>
      <c r="V117" s="10">
        <v>0</v>
      </c>
      <c r="W117" s="10">
        <v>940</v>
      </c>
      <c r="X117" s="10">
        <v>0</v>
      </c>
      <c r="Y117" s="10">
        <v>987</v>
      </c>
      <c r="Z117" s="9" t="s">
        <v>81</v>
      </c>
      <c r="AA117" s="8">
        <v>984.8850000000001</v>
      </c>
      <c r="AB117" s="8">
        <v>0</v>
      </c>
      <c r="AC117" s="8">
        <v>984.8850000000001</v>
      </c>
      <c r="AD117" s="8">
        <v>0</v>
      </c>
      <c r="AE117" s="8">
        <v>984.8850000000001</v>
      </c>
      <c r="AF117" s="8" t="s">
        <v>299</v>
      </c>
      <c r="AG117" s="1" t="s">
        <v>123</v>
      </c>
      <c r="AH117" s="1" t="s">
        <v>75</v>
      </c>
      <c r="AI117" s="1">
        <v>4</v>
      </c>
      <c r="AJ117" s="3">
        <v>45744</v>
      </c>
      <c r="AK117" s="3">
        <v>45740</v>
      </c>
      <c r="AL117" s="3">
        <v>45733</v>
      </c>
      <c r="AM117" s="3">
        <v>45741</v>
      </c>
      <c r="AN117" s="3">
        <v>45742</v>
      </c>
      <c r="AO117" s="3">
        <v>45743</v>
      </c>
      <c r="AP117" s="3">
        <v>45739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74.413533333333319</v>
      </c>
    </row>
    <row r="118" spans="1:56" ht="28.5" customHeight="1" x14ac:dyDescent="0.45">
      <c r="A118" s="3">
        <v>45721</v>
      </c>
      <c r="B118" s="14" t="s">
        <v>518</v>
      </c>
      <c r="C118" s="9" t="s">
        <v>152</v>
      </c>
      <c r="D118" s="13" t="s">
        <v>162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45744</v>
      </c>
      <c r="U118" s="11">
        <v>5040</v>
      </c>
      <c r="V118" s="10">
        <v>418</v>
      </c>
      <c r="W118" s="10">
        <v>4622</v>
      </c>
      <c r="X118" s="10">
        <v>0</v>
      </c>
      <c r="Y118" s="10">
        <v>4853.1000000000004</v>
      </c>
      <c r="Z118" s="9" t="s">
        <v>81</v>
      </c>
      <c r="AA118" s="8">
        <v>4842.7004999999999</v>
      </c>
      <c r="AB118" s="8">
        <v>0</v>
      </c>
      <c r="AC118" s="8">
        <v>4842.7004999999999</v>
      </c>
      <c r="AD118" s="8">
        <v>0</v>
      </c>
      <c r="AE118" s="8">
        <v>4842.7004999999999</v>
      </c>
      <c r="AF118" s="8">
        <v>0</v>
      </c>
      <c r="AG118" s="1" t="s">
        <v>123</v>
      </c>
      <c r="AH118" s="1" t="s">
        <v>75</v>
      </c>
      <c r="AI118" s="1">
        <v>4</v>
      </c>
      <c r="AJ118" s="3">
        <v>45744</v>
      </c>
      <c r="AK118" s="3">
        <v>45740</v>
      </c>
      <c r="AL118" s="3">
        <v>45733</v>
      </c>
      <c r="AM118" s="3">
        <v>45741</v>
      </c>
      <c r="AN118" s="3">
        <v>45742</v>
      </c>
      <c r="AO118" s="3">
        <v>45743</v>
      </c>
      <c r="AP118" s="3">
        <v>45739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365.8929266666666</v>
      </c>
    </row>
    <row r="119" spans="1:56" ht="28.5" customHeight="1" x14ac:dyDescent="0.45">
      <c r="A119" s="3">
        <v>45727</v>
      </c>
      <c r="B119" s="14" t="s">
        <v>138</v>
      </c>
      <c r="C119" s="9" t="s">
        <v>548</v>
      </c>
      <c r="D119" s="13" t="s">
        <v>549</v>
      </c>
      <c r="E119" s="9">
        <v>20</v>
      </c>
      <c r="F119" s="9">
        <v>34</v>
      </c>
      <c r="G119" s="9" t="s">
        <v>60</v>
      </c>
      <c r="H119" s="9" t="s">
        <v>66</v>
      </c>
      <c r="I119" s="9">
        <v>90</v>
      </c>
      <c r="J119" s="9" t="s">
        <v>57</v>
      </c>
      <c r="K119" s="9">
        <v>5</v>
      </c>
      <c r="L119" s="9" t="s">
        <v>252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45738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4959.3500000000004</v>
      </c>
      <c r="AB119" s="8">
        <v>0</v>
      </c>
      <c r="AC119" s="8">
        <v>4959.3500000000004</v>
      </c>
      <c r="AD119" s="8">
        <v>0</v>
      </c>
      <c r="AE119" s="8">
        <v>4959.3500000000004</v>
      </c>
      <c r="AF119" s="8" t="s">
        <v>351</v>
      </c>
      <c r="AG119" s="1" t="s">
        <v>123</v>
      </c>
      <c r="AH119" s="1" t="s">
        <v>75</v>
      </c>
      <c r="AI119" s="1">
        <v>4</v>
      </c>
      <c r="AJ119" s="3">
        <v>45738</v>
      </c>
      <c r="AK119" s="3">
        <v>45734</v>
      </c>
      <c r="AL119" s="3">
        <v>45727</v>
      </c>
      <c r="AM119" s="3">
        <v>45735</v>
      </c>
      <c r="AN119" s="3">
        <v>45736</v>
      </c>
      <c r="AO119" s="3">
        <v>45737</v>
      </c>
      <c r="AP119" s="3">
        <v>45733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374.70644444444451</v>
      </c>
    </row>
    <row r="120" spans="1:56" ht="28.5" customHeight="1" x14ac:dyDescent="0.45">
      <c r="A120" s="3">
        <v>45727</v>
      </c>
      <c r="B120" s="14" t="s">
        <v>138</v>
      </c>
      <c r="C120" s="9" t="s">
        <v>155</v>
      </c>
      <c r="D120" s="13" t="s">
        <v>550</v>
      </c>
      <c r="E120" s="9">
        <v>20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45740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5378.4500000000007</v>
      </c>
      <c r="AF120" s="8">
        <v>0</v>
      </c>
      <c r="AG120" s="1" t="s">
        <v>123</v>
      </c>
      <c r="AH120" s="1" t="s">
        <v>75</v>
      </c>
      <c r="AI120" s="1">
        <v>4</v>
      </c>
      <c r="AJ120" s="3">
        <v>45740</v>
      </c>
      <c r="AK120" s="3">
        <v>45736</v>
      </c>
      <c r="AL120" s="3">
        <v>45729</v>
      </c>
      <c r="AM120" s="3">
        <v>45737</v>
      </c>
      <c r="AN120" s="3">
        <v>45738</v>
      </c>
      <c r="AO120" s="3">
        <v>45739</v>
      </c>
      <c r="AP120" s="3">
        <v>45735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406.37177777777782</v>
      </c>
    </row>
    <row r="121" spans="1:56" ht="28.5" customHeight="1" x14ac:dyDescent="0.45">
      <c r="A121" s="3">
        <v>45726</v>
      </c>
      <c r="B121" s="14" t="s">
        <v>138</v>
      </c>
      <c r="C121" s="9" t="s">
        <v>155</v>
      </c>
      <c r="D121" s="13" t="s">
        <v>543</v>
      </c>
      <c r="E121" s="9">
        <v>20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45740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81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10756.900000000001</v>
      </c>
      <c r="AF121" s="8">
        <v>0</v>
      </c>
      <c r="AG121" s="1" t="s">
        <v>123</v>
      </c>
      <c r="AH121" s="1" t="s">
        <v>75</v>
      </c>
      <c r="AI121" s="1">
        <v>4</v>
      </c>
      <c r="AJ121" s="3">
        <v>45740</v>
      </c>
      <c r="AK121" s="3">
        <v>45736</v>
      </c>
      <c r="AL121" s="3">
        <v>45729</v>
      </c>
      <c r="AM121" s="3">
        <v>45737</v>
      </c>
      <c r="AN121" s="3">
        <v>45738</v>
      </c>
      <c r="AO121" s="3">
        <v>45739</v>
      </c>
      <c r="AP121" s="3">
        <v>45735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812.74355555555564</v>
      </c>
    </row>
    <row r="122" spans="1:56" ht="28.5" customHeight="1" x14ac:dyDescent="0.45">
      <c r="A122" s="3">
        <v>45726</v>
      </c>
      <c r="B122" s="14" t="s">
        <v>138</v>
      </c>
      <c r="C122" s="9" t="s">
        <v>155</v>
      </c>
      <c r="D122" s="13" t="s">
        <v>544</v>
      </c>
      <c r="E122" s="9">
        <v>20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45740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81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10756.900000000001</v>
      </c>
      <c r="AF122" s="8">
        <v>0</v>
      </c>
      <c r="AG122" s="1" t="s">
        <v>123</v>
      </c>
      <c r="AH122" s="1" t="s">
        <v>75</v>
      </c>
      <c r="AI122" s="1">
        <v>4</v>
      </c>
      <c r="AJ122" s="3">
        <v>45740</v>
      </c>
      <c r="AK122" s="3">
        <v>45736</v>
      </c>
      <c r="AL122" s="3">
        <v>45729</v>
      </c>
      <c r="AM122" s="3">
        <v>45737</v>
      </c>
      <c r="AN122" s="3">
        <v>45738</v>
      </c>
      <c r="AO122" s="3">
        <v>45739</v>
      </c>
      <c r="AP122" s="3">
        <v>45735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812.74355555555564</v>
      </c>
    </row>
    <row r="123" spans="1:56" ht="28.5" customHeight="1" x14ac:dyDescent="0.45">
      <c r="A123" s="3">
        <v>45726</v>
      </c>
      <c r="B123" s="14" t="s">
        <v>138</v>
      </c>
      <c r="C123" s="9" t="s">
        <v>155</v>
      </c>
      <c r="D123" s="13" t="s">
        <v>545</v>
      </c>
      <c r="E123" s="9">
        <v>20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45740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81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10756.900000000001</v>
      </c>
      <c r="AF123" s="8">
        <v>0</v>
      </c>
      <c r="AG123" s="1" t="s">
        <v>122</v>
      </c>
      <c r="AH123" s="1" t="s">
        <v>75</v>
      </c>
      <c r="AI123" s="1">
        <v>4</v>
      </c>
      <c r="AJ123" s="3">
        <v>45740</v>
      </c>
      <c r="AK123" s="3">
        <v>45736</v>
      </c>
      <c r="AL123" s="3">
        <v>45729</v>
      </c>
      <c r="AM123" s="3">
        <v>45737</v>
      </c>
      <c r="AN123" s="3">
        <v>45738</v>
      </c>
      <c r="AO123" s="3">
        <v>45739</v>
      </c>
      <c r="AP123" s="3">
        <v>45735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812.74355555555564</v>
      </c>
    </row>
    <row r="124" spans="1:56" ht="28.5" customHeight="1" x14ac:dyDescent="0.45">
      <c r="A124" s="3">
        <v>45720</v>
      </c>
      <c r="B124" s="14" t="s">
        <v>502</v>
      </c>
      <c r="C124" s="9" t="s">
        <v>111</v>
      </c>
      <c r="D124" s="13" t="s">
        <v>487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45747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123</v>
      </c>
      <c r="AH124" s="1" t="s">
        <v>75</v>
      </c>
      <c r="AI124" s="1">
        <v>4</v>
      </c>
      <c r="AJ124" s="3">
        <v>45747</v>
      </c>
      <c r="AK124" s="3">
        <v>45743</v>
      </c>
      <c r="AL124" s="3">
        <v>45736</v>
      </c>
      <c r="AM124" s="3">
        <v>45744</v>
      </c>
      <c r="AN124" s="3">
        <v>45745</v>
      </c>
      <c r="AO124" s="3">
        <v>45746</v>
      </c>
      <c r="AP124" s="3">
        <v>45742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416.92688888888887</v>
      </c>
    </row>
    <row r="125" spans="1:56" ht="28.5" customHeight="1" x14ac:dyDescent="0.45">
      <c r="A125" s="3">
        <v>45706</v>
      </c>
      <c r="B125" s="14" t="s">
        <v>424</v>
      </c>
      <c r="C125" s="9" t="s">
        <v>111</v>
      </c>
      <c r="D125" s="13" t="s">
        <v>425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45747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123</v>
      </c>
      <c r="AH125" s="1" t="s">
        <v>75</v>
      </c>
      <c r="AI125" s="1">
        <v>4</v>
      </c>
      <c r="AJ125" s="3">
        <v>45747</v>
      </c>
      <c r="AK125" s="3">
        <v>45743</v>
      </c>
      <c r="AL125" s="3">
        <v>45736</v>
      </c>
      <c r="AM125" s="3">
        <v>45744</v>
      </c>
      <c r="AN125" s="3">
        <v>45745</v>
      </c>
      <c r="AO125" s="3">
        <v>45746</v>
      </c>
      <c r="AP125" s="3">
        <v>45742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250.15613333333337</v>
      </c>
    </row>
    <row r="126" spans="1:56" ht="28.5" customHeight="1" x14ac:dyDescent="0.45">
      <c r="A126" s="3">
        <v>45667</v>
      </c>
      <c r="B126" s="14" t="s">
        <v>339</v>
      </c>
      <c r="C126" s="9" t="s">
        <v>111</v>
      </c>
      <c r="D126" s="13" t="s">
        <v>333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45747</v>
      </c>
      <c r="U126" s="11">
        <v>2500</v>
      </c>
      <c r="V126" s="10">
        <v>2432</v>
      </c>
      <c r="W126" s="10">
        <v>68</v>
      </c>
      <c r="X126" s="10">
        <v>0</v>
      </c>
      <c r="Y126" s="10">
        <v>71.400000000000006</v>
      </c>
      <c r="Z126" s="9" t="s">
        <v>81</v>
      </c>
      <c r="AA126" s="8">
        <v>75.046839999999989</v>
      </c>
      <c r="AB126" s="8">
        <v>75.046839999999989</v>
      </c>
      <c r="AC126" s="8">
        <v>0</v>
      </c>
      <c r="AD126" s="8">
        <v>0</v>
      </c>
      <c r="AE126" s="8">
        <v>75.046839999999989</v>
      </c>
      <c r="AF126" s="8">
        <v>0</v>
      </c>
      <c r="AG126" s="1" t="s">
        <v>123</v>
      </c>
      <c r="AH126" s="1" t="s">
        <v>75</v>
      </c>
      <c r="AI126" s="1">
        <v>4</v>
      </c>
      <c r="AJ126" s="3">
        <v>45747</v>
      </c>
      <c r="AK126" s="3">
        <v>45743</v>
      </c>
      <c r="AL126" s="3">
        <v>45736</v>
      </c>
      <c r="AM126" s="3">
        <v>45744</v>
      </c>
      <c r="AN126" s="3">
        <v>45745</v>
      </c>
      <c r="AO126" s="3">
        <v>45746</v>
      </c>
      <c r="AP126" s="3">
        <v>45742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45667</v>
      </c>
      <c r="B127" s="14" t="s">
        <v>341</v>
      </c>
      <c r="C127" s="9" t="s">
        <v>111</v>
      </c>
      <c r="D127" s="13" t="s">
        <v>335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45747</v>
      </c>
      <c r="U127" s="11">
        <v>12000</v>
      </c>
      <c r="V127" s="10">
        <v>0</v>
      </c>
      <c r="W127" s="10">
        <v>12000</v>
      </c>
      <c r="X127" s="10">
        <v>0</v>
      </c>
      <c r="Y127" s="10">
        <v>12600</v>
      </c>
      <c r="Z127" s="9" t="s">
        <v>81</v>
      </c>
      <c r="AA127" s="8">
        <v>13243.56</v>
      </c>
      <c r="AB127" s="8">
        <v>0</v>
      </c>
      <c r="AC127" s="8">
        <v>13243.56</v>
      </c>
      <c r="AD127" s="8">
        <v>0</v>
      </c>
      <c r="AE127" s="8">
        <v>13243.56</v>
      </c>
      <c r="AF127" s="8">
        <v>0</v>
      </c>
      <c r="AG127" s="1" t="s">
        <v>123</v>
      </c>
      <c r="AH127" s="1" t="s">
        <v>75</v>
      </c>
      <c r="AI127" s="1">
        <v>4</v>
      </c>
      <c r="AJ127" s="3">
        <v>45747</v>
      </c>
      <c r="AK127" s="3">
        <v>45743</v>
      </c>
      <c r="AL127" s="3">
        <v>45736</v>
      </c>
      <c r="AM127" s="3">
        <v>45744</v>
      </c>
      <c r="AN127" s="3">
        <v>45745</v>
      </c>
      <c r="AO127" s="3">
        <v>45746</v>
      </c>
      <c r="AP127" s="3">
        <v>45742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1000.6245333333335</v>
      </c>
    </row>
    <row r="128" spans="1:56" ht="28.5" customHeight="1" x14ac:dyDescent="0.45">
      <c r="A128" s="3">
        <v>45721</v>
      </c>
      <c r="B128" s="14" t="s">
        <v>517</v>
      </c>
      <c r="C128" s="9" t="s">
        <v>152</v>
      </c>
      <c r="D128" s="13" t="s">
        <v>141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45748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81</v>
      </c>
      <c r="AA128" s="8">
        <v>20955</v>
      </c>
      <c r="AB128" s="8">
        <v>0</v>
      </c>
      <c r="AC128" s="8">
        <v>20955</v>
      </c>
      <c r="AD128" s="8">
        <v>0</v>
      </c>
      <c r="AE128" s="8">
        <v>20955</v>
      </c>
      <c r="AF128" s="8">
        <v>0</v>
      </c>
      <c r="AG128" s="1" t="s">
        <v>122</v>
      </c>
      <c r="AH128" s="1" t="s">
        <v>75</v>
      </c>
      <c r="AI128" s="1">
        <v>4</v>
      </c>
      <c r="AJ128" s="3">
        <v>45748</v>
      </c>
      <c r="AK128" s="3">
        <v>45744</v>
      </c>
      <c r="AL128" s="3">
        <v>45737</v>
      </c>
      <c r="AM128" s="3">
        <v>45745</v>
      </c>
      <c r="AN128" s="3">
        <v>45746</v>
      </c>
      <c r="AO128" s="3">
        <v>45747</v>
      </c>
      <c r="AP128" s="3">
        <v>45743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145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1583.2666666666664</v>
      </c>
    </row>
    <row r="129" spans="1:56" ht="28.5" customHeight="1" x14ac:dyDescent="0.45">
      <c r="A129" s="3">
        <v>45721</v>
      </c>
      <c r="B129" s="14" t="s">
        <v>515</v>
      </c>
      <c r="C129" s="9" t="s">
        <v>152</v>
      </c>
      <c r="D129" s="13" t="s">
        <v>161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45748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81</v>
      </c>
      <c r="AA129" s="8">
        <v>10477.5</v>
      </c>
      <c r="AB129" s="8">
        <v>0</v>
      </c>
      <c r="AC129" s="8">
        <v>10477.5</v>
      </c>
      <c r="AD129" s="8">
        <v>0</v>
      </c>
      <c r="AE129" s="8">
        <v>10477.5</v>
      </c>
      <c r="AF129" s="8">
        <v>0</v>
      </c>
      <c r="AG129" s="1" t="s">
        <v>123</v>
      </c>
      <c r="AH129" s="1" t="s">
        <v>75</v>
      </c>
      <c r="AI129" s="1">
        <v>4</v>
      </c>
      <c r="AJ129" s="3">
        <v>45748</v>
      </c>
      <c r="AK129" s="3">
        <v>45744</v>
      </c>
      <c r="AL129" s="3">
        <v>45737</v>
      </c>
      <c r="AM129" s="3">
        <v>45745</v>
      </c>
      <c r="AN129" s="3">
        <v>45746</v>
      </c>
      <c r="AO129" s="3">
        <v>45747</v>
      </c>
      <c r="AP129" s="3">
        <v>45743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791.63333333333321</v>
      </c>
    </row>
    <row r="130" spans="1:56" ht="28.5" customHeight="1" x14ac:dyDescent="0.45">
      <c r="A130" s="3">
        <v>45721</v>
      </c>
      <c r="B130" s="14" t="s">
        <v>518</v>
      </c>
      <c r="C130" s="9" t="s">
        <v>152</v>
      </c>
      <c r="D130" s="13" t="s">
        <v>489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45748</v>
      </c>
      <c r="U130" s="11">
        <v>5040</v>
      </c>
      <c r="V130" s="10">
        <v>0</v>
      </c>
      <c r="W130" s="10">
        <v>5040</v>
      </c>
      <c r="X130" s="10">
        <v>0</v>
      </c>
      <c r="Y130" s="10">
        <v>5292</v>
      </c>
      <c r="Z130" s="9" t="s">
        <v>81</v>
      </c>
      <c r="AA130" s="8">
        <v>5280.6600000000008</v>
      </c>
      <c r="AB130" s="8">
        <v>0</v>
      </c>
      <c r="AC130" s="8">
        <v>5280.6600000000008</v>
      </c>
      <c r="AD130" s="8">
        <v>0</v>
      </c>
      <c r="AE130" s="8">
        <v>5280.6600000000008</v>
      </c>
      <c r="AF130" s="8">
        <v>0</v>
      </c>
      <c r="AG130" s="1" t="s">
        <v>61</v>
      </c>
      <c r="AH130" s="1" t="s">
        <v>75</v>
      </c>
      <c r="AI130" s="1">
        <v>4</v>
      </c>
      <c r="AJ130" s="3">
        <v>45748</v>
      </c>
      <c r="AK130" s="3">
        <v>45744</v>
      </c>
      <c r="AL130" s="3">
        <v>45737</v>
      </c>
      <c r="AM130" s="3">
        <v>45745</v>
      </c>
      <c r="AN130" s="3">
        <v>45746</v>
      </c>
      <c r="AO130" s="3">
        <v>45747</v>
      </c>
      <c r="AP130" s="3">
        <v>45743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145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398.98320000000001</v>
      </c>
    </row>
    <row r="131" spans="1:56" ht="28.5" customHeight="1" x14ac:dyDescent="0.45">
      <c r="A131" s="3">
        <v>45611</v>
      </c>
      <c r="B131" s="14" t="s">
        <v>246</v>
      </c>
      <c r="C131" s="9" t="s">
        <v>152</v>
      </c>
      <c r="D131" s="13" t="s">
        <v>489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45748</v>
      </c>
      <c r="U131" s="11">
        <v>640</v>
      </c>
      <c r="V131" s="10">
        <v>225</v>
      </c>
      <c r="W131" s="10">
        <v>415</v>
      </c>
      <c r="X131" s="10">
        <v>0</v>
      </c>
      <c r="Y131" s="10">
        <v>435.75</v>
      </c>
      <c r="Z131" s="9" t="s">
        <v>81</v>
      </c>
      <c r="AA131" s="8">
        <v>434.81625000000008</v>
      </c>
      <c r="AB131" s="8">
        <v>0</v>
      </c>
      <c r="AC131" s="8">
        <v>434.81625000000008</v>
      </c>
      <c r="AD131" s="8">
        <v>0</v>
      </c>
      <c r="AE131" s="8">
        <v>434.81625000000008</v>
      </c>
      <c r="AF131" s="8">
        <v>0</v>
      </c>
      <c r="AG131" s="1" t="s">
        <v>61</v>
      </c>
      <c r="AH131" s="1" t="s">
        <v>75</v>
      </c>
      <c r="AI131" s="1">
        <v>4</v>
      </c>
      <c r="AJ131" s="3">
        <v>45748</v>
      </c>
      <c r="AK131" s="3">
        <v>45744</v>
      </c>
      <c r="AL131" s="3">
        <v>45737</v>
      </c>
      <c r="AM131" s="3">
        <v>45745</v>
      </c>
      <c r="AN131" s="3">
        <v>45746</v>
      </c>
      <c r="AO131" s="3">
        <v>45747</v>
      </c>
      <c r="AP131" s="3">
        <v>45743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145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32.852783333333335</v>
      </c>
    </row>
    <row r="132" spans="1:56" ht="28.5" customHeight="1" x14ac:dyDescent="0.45">
      <c r="A132" s="3">
        <v>45721</v>
      </c>
      <c r="B132" s="14" t="s">
        <v>519</v>
      </c>
      <c r="C132" s="9" t="s">
        <v>152</v>
      </c>
      <c r="D132" s="13" t="s">
        <v>415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45748</v>
      </c>
      <c r="U132" s="11">
        <v>10080</v>
      </c>
      <c r="V132" s="10">
        <v>0</v>
      </c>
      <c r="W132" s="10">
        <v>10080</v>
      </c>
      <c r="X132" s="10">
        <v>0</v>
      </c>
      <c r="Y132" s="10">
        <v>10584</v>
      </c>
      <c r="Z132" s="9" t="s">
        <v>81</v>
      </c>
      <c r="AA132" s="8">
        <v>10279.684800000001</v>
      </c>
      <c r="AB132" s="8">
        <v>0</v>
      </c>
      <c r="AC132" s="8">
        <v>10279.684800000001</v>
      </c>
      <c r="AD132" s="8">
        <v>0</v>
      </c>
      <c r="AE132" s="8">
        <v>10279.684800000001</v>
      </c>
      <c r="AF132" s="8">
        <v>0</v>
      </c>
      <c r="AG132" s="1" t="s">
        <v>61</v>
      </c>
      <c r="AH132" s="1" t="s">
        <v>75</v>
      </c>
      <c r="AI132" s="1">
        <v>4</v>
      </c>
      <c r="AJ132" s="3">
        <v>45748</v>
      </c>
      <c r="AK132" s="3">
        <v>45744</v>
      </c>
      <c r="AL132" s="3">
        <v>45737</v>
      </c>
      <c r="AM132" s="3">
        <v>45745</v>
      </c>
      <c r="AN132" s="3">
        <v>45746</v>
      </c>
      <c r="AO132" s="3">
        <v>45747</v>
      </c>
      <c r="AP132" s="3">
        <v>45743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145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776.68729599999983</v>
      </c>
    </row>
    <row r="133" spans="1:56" ht="28.5" customHeight="1" x14ac:dyDescent="0.45">
      <c r="A133" s="3" t="s">
        <v>146</v>
      </c>
      <c r="B133" s="14" t="s">
        <v>146</v>
      </c>
      <c r="C133" s="9" t="s">
        <v>155</v>
      </c>
      <c r="D133" s="13" t="s">
        <v>61</v>
      </c>
      <c r="E133" s="9">
        <v>20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45777</v>
      </c>
      <c r="U133" s="11">
        <v>70000</v>
      </c>
      <c r="V133" s="10">
        <v>0</v>
      </c>
      <c r="W133" s="10">
        <v>70000</v>
      </c>
      <c r="X133" s="10">
        <v>0</v>
      </c>
      <c r="Y133" s="10">
        <v>73500</v>
      </c>
      <c r="Z133" s="9" t="s">
        <v>81</v>
      </c>
      <c r="AA133" s="8">
        <v>75298.3</v>
      </c>
      <c r="AB133" s="8">
        <v>0</v>
      </c>
      <c r="AC133" s="8">
        <v>75298.3</v>
      </c>
      <c r="AD133" s="8">
        <v>0</v>
      </c>
      <c r="AE133" s="8">
        <v>75298.3</v>
      </c>
      <c r="AF133" s="8">
        <v>0</v>
      </c>
      <c r="AG133" s="1" t="s">
        <v>61</v>
      </c>
      <c r="AH133" s="1" t="s">
        <v>75</v>
      </c>
      <c r="AI133" s="1">
        <v>4</v>
      </c>
      <c r="AJ133" s="3">
        <v>45777</v>
      </c>
      <c r="AK133" s="3">
        <v>45773</v>
      </c>
      <c r="AL133" s="3">
        <v>45766</v>
      </c>
      <c r="AM133" s="3">
        <v>45774</v>
      </c>
      <c r="AN133" s="3">
        <v>45775</v>
      </c>
      <c r="AO133" s="3">
        <v>45776</v>
      </c>
      <c r="AP133" s="3">
        <v>45772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5689.2048888888894</v>
      </c>
    </row>
    <row r="134" spans="1:56" ht="28.5" customHeight="1" x14ac:dyDescent="0.45">
      <c r="A134" s="3" t="s">
        <v>146</v>
      </c>
      <c r="B134" s="14" t="s">
        <v>146</v>
      </c>
      <c r="C134" s="9" t="s">
        <v>152</v>
      </c>
      <c r="D134" s="13" t="s">
        <v>61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112</v>
      </c>
      <c r="T134" s="12">
        <v>45777</v>
      </c>
      <c r="U134" s="11">
        <v>140000</v>
      </c>
      <c r="V134" s="10">
        <v>0</v>
      </c>
      <c r="W134" s="10">
        <v>140000</v>
      </c>
      <c r="X134" s="10">
        <v>0</v>
      </c>
      <c r="Y134" s="10">
        <v>147000</v>
      </c>
      <c r="Z134" s="9" t="s">
        <v>81</v>
      </c>
      <c r="AA134" s="8">
        <v>146685</v>
      </c>
      <c r="AB134" s="8">
        <v>0</v>
      </c>
      <c r="AC134" s="8">
        <v>146685</v>
      </c>
      <c r="AD134" s="8">
        <v>0</v>
      </c>
      <c r="AE134" s="8">
        <v>146685</v>
      </c>
      <c r="AF134" s="8">
        <v>0</v>
      </c>
      <c r="AG134" s="1" t="s">
        <v>123</v>
      </c>
      <c r="AH134" s="1" t="s">
        <v>75</v>
      </c>
      <c r="AI134" s="1">
        <v>4</v>
      </c>
      <c r="AJ134" s="3">
        <v>45777</v>
      </c>
      <c r="AK134" s="3">
        <v>45773</v>
      </c>
      <c r="AL134" s="3">
        <v>45766</v>
      </c>
      <c r="AM134" s="3">
        <v>45774</v>
      </c>
      <c r="AN134" s="3">
        <v>45775</v>
      </c>
      <c r="AO134" s="3">
        <v>45776</v>
      </c>
      <c r="AP134" s="3">
        <v>45772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11082.866666666665</v>
      </c>
    </row>
    <row r="135" spans="1:56" ht="28.5" customHeight="1" x14ac:dyDescent="0.45">
      <c r="A135" s="3" t="s">
        <v>146</v>
      </c>
      <c r="B135" s="14" t="s">
        <v>146</v>
      </c>
      <c r="C135" s="9" t="s">
        <v>80</v>
      </c>
      <c r="D135" s="13" t="s">
        <v>61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45777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123</v>
      </c>
      <c r="AH135" s="1" t="s">
        <v>75</v>
      </c>
      <c r="AI135" s="1">
        <v>4</v>
      </c>
      <c r="AJ135" s="3">
        <v>45777</v>
      </c>
      <c r="AK135" s="3">
        <v>45773</v>
      </c>
      <c r="AL135" s="3">
        <v>45766</v>
      </c>
      <c r="AM135" s="3">
        <v>45774</v>
      </c>
      <c r="AN135" s="3">
        <v>45775</v>
      </c>
      <c r="AO135" s="3">
        <v>45776</v>
      </c>
      <c r="AP135" s="3">
        <v>45772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1667.7075555555555</v>
      </c>
    </row>
    <row r="136" spans="1:56" ht="28.5" customHeight="1" x14ac:dyDescent="0.45">
      <c r="A136" s="3" t="s">
        <v>146</v>
      </c>
      <c r="B136" s="14" t="s">
        <v>146</v>
      </c>
      <c r="C136" s="9" t="s">
        <v>98</v>
      </c>
      <c r="D136" s="13" t="s">
        <v>61</v>
      </c>
      <c r="E136" s="9">
        <v>20</v>
      </c>
      <c r="F136" s="9">
        <v>37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63</v>
      </c>
      <c r="U136" s="11">
        <v>40000</v>
      </c>
      <c r="V136" s="10">
        <v>0</v>
      </c>
      <c r="W136" s="10">
        <v>40000</v>
      </c>
      <c r="X136" s="10">
        <v>0</v>
      </c>
      <c r="Y136" s="10">
        <v>42000</v>
      </c>
      <c r="Z136" s="9" t="s">
        <v>81</v>
      </c>
      <c r="AA136" s="8">
        <v>43027.600000000006</v>
      </c>
      <c r="AB136" s="8">
        <v>0</v>
      </c>
      <c r="AC136" s="8">
        <v>43027.600000000006</v>
      </c>
      <c r="AD136" s="8">
        <v>0</v>
      </c>
      <c r="AE136" s="8">
        <v>43027.600000000006</v>
      </c>
      <c r="AF136" s="8">
        <v>0</v>
      </c>
      <c r="AG136" s="1" t="s">
        <v>123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3250.9742222222226</v>
      </c>
    </row>
    <row r="137" spans="1:56" ht="28.5" customHeight="1" x14ac:dyDescent="0.45">
      <c r="A137" s="3">
        <v>45720</v>
      </c>
      <c r="B137" s="14" t="s">
        <v>503</v>
      </c>
      <c r="C137" s="9" t="s">
        <v>111</v>
      </c>
      <c r="D137" s="13" t="s">
        <v>485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81</v>
      </c>
      <c r="AA137" s="8">
        <v>3310.89</v>
      </c>
      <c r="AB137" s="8">
        <v>0</v>
      </c>
      <c r="AC137" s="8">
        <v>3310.89</v>
      </c>
      <c r="AD137" s="8">
        <v>0</v>
      </c>
      <c r="AE137" s="8">
        <v>3310.89</v>
      </c>
      <c r="AF137" s="8">
        <v>0</v>
      </c>
      <c r="AG137" s="1" t="s">
        <v>123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250.15613333333337</v>
      </c>
    </row>
    <row r="138" spans="1:56" ht="28.5" customHeight="1" x14ac:dyDescent="0.45">
      <c r="A138" s="3">
        <v>45720</v>
      </c>
      <c r="B138" s="14" t="s">
        <v>504</v>
      </c>
      <c r="C138" s="9" t="s">
        <v>111</v>
      </c>
      <c r="D138" s="13" t="s">
        <v>486</v>
      </c>
      <c r="E138" s="9">
        <v>20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81</v>
      </c>
      <c r="AA138" s="8">
        <v>3310.89</v>
      </c>
      <c r="AB138" s="8">
        <v>0</v>
      </c>
      <c r="AC138" s="8">
        <v>3310.89</v>
      </c>
      <c r="AD138" s="8">
        <v>0</v>
      </c>
      <c r="AE138" s="8">
        <v>3310.89</v>
      </c>
      <c r="AF138" s="8">
        <v>0</v>
      </c>
      <c r="AG138" s="1" t="s">
        <v>123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250.15613333333337</v>
      </c>
    </row>
    <row r="139" spans="1:56" ht="28.5" customHeight="1" x14ac:dyDescent="0.45">
      <c r="A139" s="3">
        <v>45720</v>
      </c>
      <c r="B139" s="14" t="s">
        <v>502</v>
      </c>
      <c r="C139" s="9" t="s">
        <v>111</v>
      </c>
      <c r="D139" s="13" t="s">
        <v>487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5518.15</v>
      </c>
      <c r="AB139" s="8">
        <v>0</v>
      </c>
      <c r="AC139" s="8">
        <v>5518.15</v>
      </c>
      <c r="AD139" s="8">
        <v>0</v>
      </c>
      <c r="AE139" s="8">
        <v>5518.15</v>
      </c>
      <c r="AF139" s="8">
        <v>0</v>
      </c>
      <c r="AG139" s="1" t="s">
        <v>123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107</v>
      </c>
      <c r="BD139" s="56">
        <v>416.92688888888887</v>
      </c>
    </row>
    <row r="140" spans="1:56" ht="28.5" customHeight="1" x14ac:dyDescent="0.45">
      <c r="A140" s="3">
        <v>45720</v>
      </c>
      <c r="B140" s="14" t="s">
        <v>505</v>
      </c>
      <c r="C140" s="9" t="s">
        <v>111</v>
      </c>
      <c r="D140" s="13" t="s">
        <v>490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81</v>
      </c>
      <c r="AA140" s="8">
        <v>5518.15</v>
      </c>
      <c r="AB140" s="8">
        <v>0</v>
      </c>
      <c r="AC140" s="8">
        <v>5518.15</v>
      </c>
      <c r="AD140" s="8">
        <v>0</v>
      </c>
      <c r="AE140" s="8">
        <v>5518.15</v>
      </c>
      <c r="AF140" s="8">
        <v>0</v>
      </c>
      <c r="AG140" s="1" t="s">
        <v>123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416.92688888888887</v>
      </c>
    </row>
    <row r="141" spans="1:56" ht="28.5" customHeight="1" x14ac:dyDescent="0.45">
      <c r="A141" s="3">
        <v>45712</v>
      </c>
      <c r="B141" s="14" t="s">
        <v>448</v>
      </c>
      <c r="C141" s="9" t="s">
        <v>111</v>
      </c>
      <c r="D141" s="13" t="s">
        <v>127</v>
      </c>
      <c r="E141" s="9">
        <v>20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81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123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416.92688888888887</v>
      </c>
    </row>
    <row r="142" spans="1:56" ht="28.5" customHeight="1" x14ac:dyDescent="0.45">
      <c r="A142" s="3">
        <v>45701</v>
      </c>
      <c r="B142" s="14" t="s">
        <v>408</v>
      </c>
      <c r="C142" s="9" t="s">
        <v>80</v>
      </c>
      <c r="D142" s="13" t="s">
        <v>409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4000</v>
      </c>
      <c r="V142" s="10">
        <v>0</v>
      </c>
      <c r="W142" s="10">
        <v>4000</v>
      </c>
      <c r="X142" s="10">
        <v>0</v>
      </c>
      <c r="Y142" s="10">
        <v>4200</v>
      </c>
      <c r="Z142" s="9" t="s">
        <v>81</v>
      </c>
      <c r="AA142" s="8">
        <v>4414.5199999999995</v>
      </c>
      <c r="AB142" s="8">
        <v>0</v>
      </c>
      <c r="AC142" s="8">
        <v>4414.5199999999995</v>
      </c>
      <c r="AD142" s="8">
        <v>0</v>
      </c>
      <c r="AE142" s="8">
        <v>4414.5199999999995</v>
      </c>
      <c r="AF142" s="8">
        <v>0</v>
      </c>
      <c r="AG142" s="1" t="s">
        <v>123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107</v>
      </c>
      <c r="BD142" s="56">
        <v>333.54151111111111</v>
      </c>
    </row>
    <row r="143" spans="1:56" ht="28.5" customHeight="1" x14ac:dyDescent="0.45">
      <c r="A143" s="3">
        <v>45701</v>
      </c>
      <c r="B143" s="14" t="s">
        <v>410</v>
      </c>
      <c r="C143" s="9" t="s">
        <v>80</v>
      </c>
      <c r="D143" s="13" t="s">
        <v>411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81</v>
      </c>
      <c r="AA143" s="8">
        <v>3310.89</v>
      </c>
      <c r="AB143" s="8">
        <v>0</v>
      </c>
      <c r="AC143" s="8">
        <v>3310.89</v>
      </c>
      <c r="AD143" s="8">
        <v>0</v>
      </c>
      <c r="AE143" s="8">
        <v>3310.89</v>
      </c>
      <c r="AF143" s="8">
        <v>0</v>
      </c>
      <c r="AG143" s="1" t="s">
        <v>124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107</v>
      </c>
      <c r="BD143" s="56">
        <v>250.15613333333337</v>
      </c>
    </row>
    <row r="144" spans="1:56" ht="28.5" customHeight="1" x14ac:dyDescent="0.45">
      <c r="A144" s="3">
        <v>45701</v>
      </c>
      <c r="B144" s="14" t="s">
        <v>412</v>
      </c>
      <c r="C144" s="9" t="s">
        <v>80</v>
      </c>
      <c r="D144" s="13" t="s">
        <v>373</v>
      </c>
      <c r="E144" s="9">
        <v>20</v>
      </c>
      <c r="F144" s="9">
        <v>40</v>
      </c>
      <c r="G144" s="9" t="s">
        <v>60</v>
      </c>
      <c r="H144" s="9" t="s">
        <v>76</v>
      </c>
      <c r="I144" s="9">
        <v>108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81</v>
      </c>
      <c r="AA144" s="8">
        <v>3478.5300000000007</v>
      </c>
      <c r="AB144" s="8">
        <v>0</v>
      </c>
      <c r="AC144" s="8">
        <v>3478.5300000000007</v>
      </c>
      <c r="AD144" s="8">
        <v>0</v>
      </c>
      <c r="AE144" s="8">
        <v>3478.5300000000007</v>
      </c>
      <c r="AF144" s="8">
        <v>0</v>
      </c>
      <c r="AG144" s="1" t="s">
        <v>122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107</v>
      </c>
      <c r="BD144" s="56">
        <v>262.82226666666674</v>
      </c>
    </row>
    <row r="145" spans="1:56" ht="28.5" customHeight="1" x14ac:dyDescent="0.45">
      <c r="A145" s="3">
        <v>45681</v>
      </c>
      <c r="B145" s="14" t="s">
        <v>376</v>
      </c>
      <c r="C145" s="9" t="s">
        <v>80</v>
      </c>
      <c r="D145" s="13" t="s">
        <v>373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81</v>
      </c>
      <c r="AA145" s="8">
        <v>3478.5300000000007</v>
      </c>
      <c r="AB145" s="8">
        <v>0</v>
      </c>
      <c r="AC145" s="8">
        <v>3478.5300000000007</v>
      </c>
      <c r="AD145" s="8">
        <v>0</v>
      </c>
      <c r="AE145" s="8">
        <v>3478.5300000000007</v>
      </c>
      <c r="AF145" s="8">
        <v>0</v>
      </c>
      <c r="AG145" s="1" t="s">
        <v>124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107</v>
      </c>
      <c r="BD145" s="56">
        <v>262.82226666666674</v>
      </c>
    </row>
    <row r="146" spans="1:56" ht="28.5" customHeight="1" x14ac:dyDescent="0.45">
      <c r="A146" s="3">
        <v>45705</v>
      </c>
      <c r="B146" s="14" t="s">
        <v>422</v>
      </c>
      <c r="C146" s="9" t="s">
        <v>152</v>
      </c>
      <c r="D146" s="13" t="s">
        <v>209</v>
      </c>
      <c r="E146" s="9">
        <v>20</v>
      </c>
      <c r="F146" s="9">
        <v>35</v>
      </c>
      <c r="G146" s="9" t="s">
        <v>60</v>
      </c>
      <c r="H146" s="9" t="s">
        <v>76</v>
      </c>
      <c r="I146" s="9">
        <v>97</v>
      </c>
      <c r="J146" s="9" t="s">
        <v>57</v>
      </c>
      <c r="K146" s="9">
        <v>5</v>
      </c>
      <c r="L146" s="9" t="s">
        <v>252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 t="s">
        <v>63</v>
      </c>
      <c r="U146" s="11">
        <v>855</v>
      </c>
      <c r="V146" s="10">
        <v>0</v>
      </c>
      <c r="W146" s="10">
        <v>855</v>
      </c>
      <c r="X146" s="10">
        <v>16440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445</v>
      </c>
      <c r="AZ146" s="2">
        <v>0</v>
      </c>
      <c r="BA146" s="2">
        <v>0</v>
      </c>
      <c r="BB146" s="2">
        <v>0</v>
      </c>
      <c r="BC146" s="1" t="s">
        <v>107</v>
      </c>
      <c r="BD146" s="56">
        <v>0</v>
      </c>
    </row>
    <row r="147" spans="1:56" ht="28.5" customHeight="1" x14ac:dyDescent="0.45">
      <c r="A147" s="3">
        <v>45674</v>
      </c>
      <c r="B147" s="14" t="s">
        <v>370</v>
      </c>
      <c r="C147" s="9" t="s">
        <v>152</v>
      </c>
      <c r="D147" s="13" t="s">
        <v>360</v>
      </c>
      <c r="E147" s="9">
        <v>20</v>
      </c>
      <c r="F147" s="9">
        <v>35</v>
      </c>
      <c r="G147" s="9" t="s">
        <v>60</v>
      </c>
      <c r="H147" s="9" t="s">
        <v>76</v>
      </c>
      <c r="I147" s="9">
        <v>97</v>
      </c>
      <c r="J147" s="9" t="s">
        <v>57</v>
      </c>
      <c r="K147" s="9">
        <v>5</v>
      </c>
      <c r="L147" s="9" t="s">
        <v>252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 t="s">
        <v>63</v>
      </c>
      <c r="U147" s="11">
        <v>152</v>
      </c>
      <c r="V147" s="10">
        <v>0</v>
      </c>
      <c r="W147" s="10">
        <v>152</v>
      </c>
      <c r="X147" s="10">
        <v>6000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5987</v>
      </c>
      <c r="AG147" s="1" t="s">
        <v>124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444</v>
      </c>
      <c r="AZ147" s="2">
        <v>0</v>
      </c>
      <c r="BA147" s="2">
        <v>0</v>
      </c>
      <c r="BB147" s="2">
        <v>0</v>
      </c>
      <c r="BC147" s="1" t="s">
        <v>107</v>
      </c>
      <c r="BD147" s="56">
        <v>0</v>
      </c>
    </row>
    <row r="148" spans="1:56" ht="28.5" customHeight="1" x14ac:dyDescent="0.45">
      <c r="A148" s="3">
        <v>45611</v>
      </c>
      <c r="B148" s="14" t="s">
        <v>245</v>
      </c>
      <c r="C148" s="9" t="s">
        <v>152</v>
      </c>
      <c r="D148" s="13" t="s">
        <v>160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 t="s">
        <v>63</v>
      </c>
      <c r="U148" s="11">
        <v>2320</v>
      </c>
      <c r="V148" s="10">
        <v>0</v>
      </c>
      <c r="W148" s="10">
        <v>2320</v>
      </c>
      <c r="X148" s="10">
        <v>20900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124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107</v>
      </c>
      <c r="BD148" s="56">
        <v>0</v>
      </c>
    </row>
    <row r="149" spans="1:56" ht="28.5" customHeight="1" x14ac:dyDescent="0.45">
      <c r="A149" s="3">
        <v>45611</v>
      </c>
      <c r="B149" s="14" t="s">
        <v>248</v>
      </c>
      <c r="C149" s="9" t="s">
        <v>152</v>
      </c>
      <c r="D149" s="13" t="s">
        <v>241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112</v>
      </c>
      <c r="T149" s="12" t="s">
        <v>63</v>
      </c>
      <c r="U149" s="11">
        <v>117</v>
      </c>
      <c r="V149" s="10">
        <v>0</v>
      </c>
      <c r="W149" s="10">
        <v>117</v>
      </c>
      <c r="X149" s="10">
        <v>10065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107</v>
      </c>
      <c r="BD149" s="56">
        <v>0</v>
      </c>
    </row>
    <row r="150" spans="1:56" ht="28.5" customHeight="1" x14ac:dyDescent="0.45">
      <c r="A150" s="3">
        <v>45611</v>
      </c>
      <c r="B150" s="14" t="s">
        <v>247</v>
      </c>
      <c r="C150" s="9" t="s">
        <v>152</v>
      </c>
      <c r="D150" s="13" t="s">
        <v>226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 t="s">
        <v>63</v>
      </c>
      <c r="U150" s="11">
        <v>1434</v>
      </c>
      <c r="V150" s="10">
        <v>0</v>
      </c>
      <c r="W150" s="10">
        <v>1434</v>
      </c>
      <c r="X150" s="10">
        <v>11200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145</v>
      </c>
      <c r="AY150" s="2">
        <v>29.3</v>
      </c>
      <c r="AZ150" s="2">
        <v>0</v>
      </c>
      <c r="BA150" s="2">
        <v>0</v>
      </c>
      <c r="BB150" s="2">
        <v>0</v>
      </c>
      <c r="BC150" s="1" t="s">
        <v>107</v>
      </c>
      <c r="BD150" s="56">
        <v>0</v>
      </c>
    </row>
    <row r="151" spans="1:56" ht="28.5" customHeight="1" x14ac:dyDescent="0.45">
      <c r="A151" s="3">
        <v>45523</v>
      </c>
      <c r="B151" s="14" t="s">
        <v>205</v>
      </c>
      <c r="C151" s="9" t="s">
        <v>152</v>
      </c>
      <c r="D151" s="13" t="s">
        <v>203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 t="s">
        <v>63</v>
      </c>
      <c r="U151" s="11">
        <v>1260</v>
      </c>
      <c r="V151" s="10">
        <v>0</v>
      </c>
      <c r="W151" s="10">
        <v>1260</v>
      </c>
      <c r="X151" s="10">
        <v>11095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107</v>
      </c>
      <c r="BD151" s="56">
        <v>0</v>
      </c>
    </row>
    <row r="152" spans="1:56" ht="28.5" customHeight="1" x14ac:dyDescent="0.45">
      <c r="A152" s="3">
        <v>45523</v>
      </c>
      <c r="B152" s="14" t="s">
        <v>205</v>
      </c>
      <c r="C152" s="9" t="s">
        <v>152</v>
      </c>
      <c r="D152" s="13" t="s">
        <v>204</v>
      </c>
      <c r="E152" s="9">
        <v>20</v>
      </c>
      <c r="F152" s="9">
        <v>36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112</v>
      </c>
      <c r="T152" s="12" t="s">
        <v>63</v>
      </c>
      <c r="U152" s="11">
        <v>89</v>
      </c>
      <c r="V152" s="10">
        <v>0</v>
      </c>
      <c r="W152" s="10">
        <v>89</v>
      </c>
      <c r="X152" s="10">
        <v>11180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107</v>
      </c>
      <c r="BD152" s="56">
        <v>0</v>
      </c>
    </row>
    <row r="153" spans="1:56" ht="28.5" customHeight="1" x14ac:dyDescent="0.45">
      <c r="A153" s="3">
        <v>45643</v>
      </c>
      <c r="B153" s="14" t="s">
        <v>285</v>
      </c>
      <c r="C153" s="9" t="s">
        <v>111</v>
      </c>
      <c r="D153" s="13" t="s">
        <v>286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142</v>
      </c>
      <c r="U153" s="11">
        <v>4000</v>
      </c>
      <c r="V153" s="10">
        <v>3712</v>
      </c>
      <c r="W153" s="10">
        <v>288</v>
      </c>
      <c r="X153" s="10">
        <v>4300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75</v>
      </c>
      <c r="AI153" s="1">
        <v>4</v>
      </c>
      <c r="AJ153" s="3" t="s">
        <v>142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142</v>
      </c>
      <c r="AZ153" s="2">
        <v>0</v>
      </c>
      <c r="BA153" s="2">
        <v>0</v>
      </c>
      <c r="BB153" s="2">
        <v>0</v>
      </c>
      <c r="BC153" s="1" t="s">
        <v>107</v>
      </c>
      <c r="BD153" s="56">
        <v>0</v>
      </c>
    </row>
    <row r="154" spans="1:56" ht="28.5" customHeight="1" x14ac:dyDescent="0.45">
      <c r="A154" s="3">
        <v>45720</v>
      </c>
      <c r="B154" s="14" t="s">
        <v>138</v>
      </c>
      <c r="C154" s="9" t="s">
        <v>111</v>
      </c>
      <c r="D154" s="13" t="s">
        <v>288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142</v>
      </c>
      <c r="U154" s="11">
        <v>4000</v>
      </c>
      <c r="V154" s="10">
        <v>4010</v>
      </c>
      <c r="W154" s="10">
        <v>0</v>
      </c>
      <c r="X154" s="10">
        <v>4470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122</v>
      </c>
      <c r="AH154" s="1" t="s">
        <v>75</v>
      </c>
      <c r="AI154" s="1">
        <v>4</v>
      </c>
      <c r="AJ154" s="3" t="s">
        <v>142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107</v>
      </c>
      <c r="BD154" s="56">
        <v>0</v>
      </c>
    </row>
    <row r="155" spans="1:56" ht="28.5" customHeight="1" x14ac:dyDescent="0.45">
      <c r="A155" s="3">
        <v>45720</v>
      </c>
      <c r="B155" s="14" t="s">
        <v>138</v>
      </c>
      <c r="C155" s="9" t="s">
        <v>111</v>
      </c>
      <c r="D155" s="13" t="s">
        <v>334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142</v>
      </c>
      <c r="U155" s="11">
        <v>3000</v>
      </c>
      <c r="V155" s="10">
        <v>3065</v>
      </c>
      <c r="W155" s="10">
        <v>0</v>
      </c>
      <c r="X155" s="10">
        <v>3300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75</v>
      </c>
      <c r="AI155" s="1">
        <v>4</v>
      </c>
      <c r="AJ155" s="3" t="s">
        <v>142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107</v>
      </c>
      <c r="BD155" s="56">
        <v>0</v>
      </c>
    </row>
    <row r="156" spans="1:56" ht="28.5" customHeight="1" x14ac:dyDescent="0.45">
      <c r="A156" s="3">
        <v>45628</v>
      </c>
      <c r="B156" s="14" t="s">
        <v>259</v>
      </c>
      <c r="C156" s="9" t="s">
        <v>111</v>
      </c>
      <c r="D156" s="13" t="s">
        <v>260</v>
      </c>
      <c r="E156" s="9">
        <v>20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142</v>
      </c>
      <c r="U156" s="11">
        <v>2500</v>
      </c>
      <c r="V156" s="10">
        <v>2600</v>
      </c>
      <c r="W156" s="10">
        <v>0</v>
      </c>
      <c r="X156" s="10">
        <v>2800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75</v>
      </c>
      <c r="AI156" s="1">
        <v>4</v>
      </c>
      <c r="AJ156" s="3" t="s">
        <v>142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107</v>
      </c>
      <c r="BD156" s="56">
        <v>0</v>
      </c>
    </row>
    <row r="157" spans="1:56" ht="28.5" customHeight="1" x14ac:dyDescent="0.45">
      <c r="A157" s="3">
        <v>45541</v>
      </c>
      <c r="B157" s="14" t="s">
        <v>211</v>
      </c>
      <c r="C157" s="9" t="s">
        <v>111</v>
      </c>
      <c r="D157" s="13" t="s">
        <v>212</v>
      </c>
      <c r="E157" s="9">
        <v>20</v>
      </c>
      <c r="F157" s="9">
        <v>40</v>
      </c>
      <c r="G157" s="9" t="s">
        <v>60</v>
      </c>
      <c r="H157" s="9" t="s">
        <v>76</v>
      </c>
      <c r="I157" s="9">
        <v>108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142</v>
      </c>
      <c r="U157" s="11">
        <v>3000</v>
      </c>
      <c r="V157" s="10">
        <v>3318</v>
      </c>
      <c r="W157" s="10">
        <v>0</v>
      </c>
      <c r="X157" s="10">
        <v>0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217</v>
      </c>
      <c r="AG157" s="1" t="s">
        <v>122</v>
      </c>
      <c r="AH157" s="1" t="s">
        <v>75</v>
      </c>
      <c r="AI157" s="1">
        <v>4</v>
      </c>
      <c r="AJ157" s="3" t="s">
        <v>142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 t="s">
        <v>348</v>
      </c>
      <c r="AZ157" s="2">
        <v>0</v>
      </c>
      <c r="BA157" s="2">
        <v>0</v>
      </c>
      <c r="BB157" s="2">
        <v>0</v>
      </c>
      <c r="BC157" s="1" t="s">
        <v>107</v>
      </c>
      <c r="BD157" s="56">
        <v>0</v>
      </c>
    </row>
    <row r="158" spans="1:56" ht="28.5" customHeight="1" x14ac:dyDescent="0.45">
      <c r="A158" s="3">
        <v>45673</v>
      </c>
      <c r="B158" s="14" t="s">
        <v>326</v>
      </c>
      <c r="C158" s="9" t="s">
        <v>132</v>
      </c>
      <c r="D158" s="13" t="s">
        <v>354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 t="s">
        <v>142</v>
      </c>
      <c r="U158" s="11">
        <v>2500</v>
      </c>
      <c r="V158" s="10">
        <v>2400</v>
      </c>
      <c r="W158" s="10">
        <v>100</v>
      </c>
      <c r="X158" s="10">
        <v>2820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75</v>
      </c>
      <c r="AI158" s="1">
        <v>4</v>
      </c>
      <c r="AJ158" s="3" t="s">
        <v>142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107</v>
      </c>
      <c r="BD158" s="56">
        <v>0</v>
      </c>
    </row>
    <row r="159" spans="1:56" ht="28.5" customHeight="1" x14ac:dyDescent="0.45">
      <c r="A159" s="3">
        <v>45548</v>
      </c>
      <c r="B159" s="14" t="s">
        <v>215</v>
      </c>
      <c r="C159" s="9" t="s">
        <v>111</v>
      </c>
      <c r="D159" s="13" t="s">
        <v>214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142</v>
      </c>
      <c r="U159" s="11">
        <v>2500</v>
      </c>
      <c r="V159" s="10">
        <v>2364</v>
      </c>
      <c r="W159" s="10">
        <v>136</v>
      </c>
      <c r="X159" s="10">
        <v>5500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124</v>
      </c>
      <c r="AH159" s="1" t="s">
        <v>75</v>
      </c>
      <c r="AI159" s="1">
        <v>4</v>
      </c>
      <c r="AJ159" s="3" t="s">
        <v>142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145</v>
      </c>
      <c r="AY159" s="2">
        <v>0</v>
      </c>
      <c r="AZ159" s="2">
        <v>0</v>
      </c>
      <c r="BA159" s="2">
        <v>0</v>
      </c>
      <c r="BB159" s="2">
        <v>0</v>
      </c>
      <c r="BC159" s="1" t="s">
        <v>107</v>
      </c>
      <c r="BD159" s="56">
        <v>0</v>
      </c>
    </row>
    <row r="160" spans="1:56" ht="28.5" customHeight="1" x14ac:dyDescent="0.45">
      <c r="A160" s="3">
        <v>45581</v>
      </c>
      <c r="B160" s="14" t="s">
        <v>221</v>
      </c>
      <c r="C160" s="9" t="s">
        <v>111</v>
      </c>
      <c r="D160" s="13" t="s">
        <v>222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142</v>
      </c>
      <c r="U160" s="11">
        <v>3000</v>
      </c>
      <c r="V160" s="10">
        <v>3194</v>
      </c>
      <c r="W160" s="10">
        <v>0</v>
      </c>
      <c r="X160" s="10">
        <v>5632</v>
      </c>
      <c r="Y160" s="10">
        <v>0</v>
      </c>
      <c r="Z160" s="9" t="s">
        <v>81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75</v>
      </c>
      <c r="AI160" s="1">
        <v>4</v>
      </c>
      <c r="AJ160" s="3" t="s">
        <v>142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107</v>
      </c>
      <c r="BD160" s="56">
        <v>0</v>
      </c>
    </row>
    <row r="161" spans="1:56" ht="28.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20</v>
      </c>
      <c r="F161" s="9">
        <v>38</v>
      </c>
      <c r="G161" s="9">
        <v>0</v>
      </c>
      <c r="H161" s="9">
        <v>0</v>
      </c>
      <c r="I161" s="9">
        <v>84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81</v>
      </c>
      <c r="AA161" s="8">
        <v>571959.90764000011</v>
      </c>
      <c r="AB161" s="8">
        <v>97322.987339999992</v>
      </c>
      <c r="AC161" s="8">
        <v>474636.92030000011</v>
      </c>
      <c r="AD161" s="8">
        <v>13795.374999999998</v>
      </c>
      <c r="AE161" s="8">
        <v>558164.53264000011</v>
      </c>
      <c r="AF161" s="8" t="s">
        <v>58</v>
      </c>
      <c r="AG161" s="1" t="s">
        <v>122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107</v>
      </c>
      <c r="BD161" s="56">
        <v>0</v>
      </c>
    </row>
    <row r="162" spans="1:56" ht="28.5" customHeight="1" x14ac:dyDescent="0.45">
      <c r="A162" s="3">
        <v>45694</v>
      </c>
      <c r="B162" s="14" t="s">
        <v>395</v>
      </c>
      <c r="C162" s="9" t="s">
        <v>132</v>
      </c>
      <c r="D162" s="13" t="s">
        <v>392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45737</v>
      </c>
      <c r="U162" s="11">
        <v>6000</v>
      </c>
      <c r="V162" s="10">
        <v>0</v>
      </c>
      <c r="W162" s="10">
        <v>6000</v>
      </c>
      <c r="X162" s="10">
        <v>8000</v>
      </c>
      <c r="Y162" s="10">
        <v>0</v>
      </c>
      <c r="Z162" s="9" t="s">
        <v>117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45737</v>
      </c>
      <c r="AK162" s="3">
        <v>0</v>
      </c>
      <c r="AL162" s="3">
        <v>45728</v>
      </c>
      <c r="AM162" s="3">
        <v>45735</v>
      </c>
      <c r="AN162" s="3">
        <v>45736</v>
      </c>
      <c r="AO162" s="3">
        <v>45736</v>
      </c>
      <c r="AP162" s="3">
        <v>45732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0</v>
      </c>
    </row>
    <row r="163" spans="1:56" ht="28.5" customHeight="1" x14ac:dyDescent="0.45">
      <c r="A163" s="3">
        <v>45694</v>
      </c>
      <c r="B163" s="14" t="s">
        <v>395</v>
      </c>
      <c r="C163" s="9" t="s">
        <v>132</v>
      </c>
      <c r="D163" s="13" t="s">
        <v>393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>
        <v>45730</v>
      </c>
      <c r="U163" s="11">
        <v>5000</v>
      </c>
      <c r="V163" s="10">
        <v>5000</v>
      </c>
      <c r="W163" s="10">
        <v>0</v>
      </c>
      <c r="X163" s="10">
        <v>5200</v>
      </c>
      <c r="Y163" s="10">
        <v>0</v>
      </c>
      <c r="Z163" s="9" t="s">
        <v>117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123</v>
      </c>
      <c r="AH163" s="1" t="s">
        <v>74</v>
      </c>
      <c r="AI163" s="1">
        <v>2</v>
      </c>
      <c r="AJ163" s="3">
        <v>45730</v>
      </c>
      <c r="AK163" s="3">
        <v>0</v>
      </c>
      <c r="AL163" s="3">
        <v>45721</v>
      </c>
      <c r="AM163" s="3">
        <v>45728</v>
      </c>
      <c r="AN163" s="3">
        <v>45729</v>
      </c>
      <c r="AO163" s="3">
        <v>45729</v>
      </c>
      <c r="AP163" s="3">
        <v>45725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0</v>
      </c>
    </row>
    <row r="164" spans="1:56" ht="28.5" customHeight="1" x14ac:dyDescent="0.45">
      <c r="A164" s="3">
        <v>45674</v>
      </c>
      <c r="B164" s="14" t="s">
        <v>327</v>
      </c>
      <c r="C164" s="9" t="s">
        <v>132</v>
      </c>
      <c r="D164" s="13" t="s">
        <v>367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45743</v>
      </c>
      <c r="U164" s="11">
        <v>5000</v>
      </c>
      <c r="V164" s="10">
        <v>4914</v>
      </c>
      <c r="W164" s="10">
        <v>86</v>
      </c>
      <c r="X164" s="10">
        <v>5400</v>
      </c>
      <c r="Y164" s="10">
        <v>0</v>
      </c>
      <c r="Z164" s="9" t="s">
        <v>117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>
        <v>45743</v>
      </c>
      <c r="AK164" s="3">
        <v>0</v>
      </c>
      <c r="AL164" s="3">
        <v>45734</v>
      </c>
      <c r="AM164" s="3">
        <v>45741</v>
      </c>
      <c r="AN164" s="3">
        <v>45742</v>
      </c>
      <c r="AO164" s="3">
        <v>45742</v>
      </c>
      <c r="AP164" s="3">
        <v>45738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0</v>
      </c>
    </row>
    <row r="165" spans="1:56" ht="28.5" customHeight="1" x14ac:dyDescent="0.45">
      <c r="A165" s="3">
        <v>45674</v>
      </c>
      <c r="B165" s="14" t="s">
        <v>327</v>
      </c>
      <c r="C165" s="9" t="s">
        <v>132</v>
      </c>
      <c r="D165" s="13" t="s">
        <v>306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45734</v>
      </c>
      <c r="U165" s="11">
        <v>2500</v>
      </c>
      <c r="V165" s="10">
        <v>2500</v>
      </c>
      <c r="W165" s="10">
        <v>0</v>
      </c>
      <c r="X165" s="10">
        <v>2723</v>
      </c>
      <c r="Y165" s="10">
        <v>0</v>
      </c>
      <c r="Z165" s="9" t="s">
        <v>117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123</v>
      </c>
      <c r="AH165" s="1" t="s">
        <v>74</v>
      </c>
      <c r="AI165" s="1">
        <v>2</v>
      </c>
      <c r="AJ165" s="3">
        <v>45734</v>
      </c>
      <c r="AK165" s="3">
        <v>0</v>
      </c>
      <c r="AL165" s="3">
        <v>45725</v>
      </c>
      <c r="AM165" s="3">
        <v>45732</v>
      </c>
      <c r="AN165" s="3">
        <v>45733</v>
      </c>
      <c r="AO165" s="3">
        <v>45733</v>
      </c>
      <c r="AP165" s="3">
        <v>45729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0</v>
      </c>
    </row>
    <row r="166" spans="1:56" ht="28.5" customHeight="1" x14ac:dyDescent="0.45">
      <c r="A166" s="3">
        <v>45674</v>
      </c>
      <c r="B166" s="14" t="s">
        <v>327</v>
      </c>
      <c r="C166" s="9" t="s">
        <v>132</v>
      </c>
      <c r="D166" s="13" t="s">
        <v>307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 t="s">
        <v>63</v>
      </c>
      <c r="U166" s="11">
        <v>6000</v>
      </c>
      <c r="V166" s="10">
        <v>0</v>
      </c>
      <c r="W166" s="10">
        <v>6000</v>
      </c>
      <c r="X166" s="10">
        <v>0</v>
      </c>
      <c r="Y166" s="10">
        <v>6300</v>
      </c>
      <c r="Z166" s="9" t="s">
        <v>117</v>
      </c>
      <c r="AA166" s="8">
        <v>6789.42</v>
      </c>
      <c r="AB166" s="8">
        <v>6789.42</v>
      </c>
      <c r="AC166" s="8">
        <v>0</v>
      </c>
      <c r="AD166" s="8">
        <v>0</v>
      </c>
      <c r="AE166" s="8">
        <v>0</v>
      </c>
      <c r="AF166" s="8">
        <v>0</v>
      </c>
      <c r="AG166" s="1" t="s">
        <v>126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118</v>
      </c>
      <c r="BD166" s="56">
        <v>0</v>
      </c>
    </row>
    <row r="167" spans="1:56" ht="28.5" customHeight="1" x14ac:dyDescent="0.45">
      <c r="A167" s="3">
        <v>45674</v>
      </c>
      <c r="B167" s="14" t="s">
        <v>327</v>
      </c>
      <c r="C167" s="9" t="s">
        <v>132</v>
      </c>
      <c r="D167" s="13" t="s">
        <v>307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7000</v>
      </c>
      <c r="V167" s="10">
        <v>0</v>
      </c>
      <c r="W167" s="10">
        <v>7000</v>
      </c>
      <c r="X167" s="10">
        <v>0</v>
      </c>
      <c r="Y167" s="10">
        <v>7350</v>
      </c>
      <c r="Z167" s="9" t="s">
        <v>117</v>
      </c>
      <c r="AA167" s="8">
        <v>7920.9900000000007</v>
      </c>
      <c r="AB167" s="8">
        <v>7920.9900000000007</v>
      </c>
      <c r="AC167" s="8">
        <v>0</v>
      </c>
      <c r="AD167" s="8">
        <v>0</v>
      </c>
      <c r="AE167" s="8">
        <v>0</v>
      </c>
      <c r="AF167" s="8">
        <v>0</v>
      </c>
      <c r="AG167" s="1" t="s">
        <v>123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0</v>
      </c>
    </row>
    <row r="168" spans="1:56" ht="28.5" customHeight="1" x14ac:dyDescent="0.45">
      <c r="A168" s="3">
        <v>45674</v>
      </c>
      <c r="B168" s="14" t="s">
        <v>327</v>
      </c>
      <c r="C168" s="9" t="s">
        <v>132</v>
      </c>
      <c r="D168" s="13" t="s">
        <v>307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 t="s">
        <v>63</v>
      </c>
      <c r="U168" s="11">
        <v>7000</v>
      </c>
      <c r="V168" s="10">
        <v>0</v>
      </c>
      <c r="W168" s="10">
        <v>7000</v>
      </c>
      <c r="X168" s="10">
        <v>0</v>
      </c>
      <c r="Y168" s="10">
        <v>7350</v>
      </c>
      <c r="Z168" s="9" t="s">
        <v>117</v>
      </c>
      <c r="AA168" s="8">
        <v>7920.9900000000007</v>
      </c>
      <c r="AB168" s="8">
        <v>0</v>
      </c>
      <c r="AC168" s="8">
        <v>7920.9900000000007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623.99799000000007</v>
      </c>
    </row>
    <row r="169" spans="1:56" ht="28.5" customHeight="1" x14ac:dyDescent="0.45">
      <c r="A169" s="3">
        <v>45674</v>
      </c>
      <c r="B169" s="14" t="s">
        <v>327</v>
      </c>
      <c r="C169" s="9" t="s">
        <v>132</v>
      </c>
      <c r="D169" s="13" t="s">
        <v>305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45734</v>
      </c>
      <c r="U169" s="11">
        <v>6000</v>
      </c>
      <c r="V169" s="10">
        <v>0</v>
      </c>
      <c r="W169" s="10">
        <v>6000</v>
      </c>
      <c r="X169" s="10">
        <v>5400</v>
      </c>
      <c r="Y169" s="10">
        <v>630</v>
      </c>
      <c r="Z169" s="9" t="s">
        <v>117</v>
      </c>
      <c r="AA169" s="8">
        <v>712.8891000000001</v>
      </c>
      <c r="AB169" s="8">
        <v>0</v>
      </c>
      <c r="AC169" s="8">
        <v>712.8891000000001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74</v>
      </c>
      <c r="AI169" s="1">
        <v>2</v>
      </c>
      <c r="AJ169" s="3">
        <v>45734</v>
      </c>
      <c r="AK169" s="3">
        <v>0</v>
      </c>
      <c r="AL169" s="3">
        <v>45725</v>
      </c>
      <c r="AM169" s="3">
        <v>45732</v>
      </c>
      <c r="AN169" s="3">
        <v>45733</v>
      </c>
      <c r="AO169" s="3">
        <v>45733</v>
      </c>
      <c r="AP169" s="3">
        <v>45729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118</v>
      </c>
      <c r="BD169" s="56">
        <v>56.159819100000014</v>
      </c>
    </row>
    <row r="170" spans="1:56" ht="28.5" customHeight="1" x14ac:dyDescent="0.45">
      <c r="A170" s="3">
        <v>45674</v>
      </c>
      <c r="B170" s="14" t="s">
        <v>327</v>
      </c>
      <c r="C170" s="9" t="s">
        <v>132</v>
      </c>
      <c r="D170" s="13" t="s">
        <v>305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 t="s">
        <v>63</v>
      </c>
      <c r="U170" s="11">
        <v>6000</v>
      </c>
      <c r="V170" s="10">
        <v>0</v>
      </c>
      <c r="W170" s="10">
        <v>6000</v>
      </c>
      <c r="X170" s="10">
        <v>0</v>
      </c>
      <c r="Y170" s="10">
        <v>6300</v>
      </c>
      <c r="Z170" s="9" t="s">
        <v>117</v>
      </c>
      <c r="AA170" s="8">
        <v>6789.42</v>
      </c>
      <c r="AB170" s="8">
        <v>0</v>
      </c>
      <c r="AC170" s="8">
        <v>6789.42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118</v>
      </c>
      <c r="BD170" s="56">
        <v>534.85542000000009</v>
      </c>
    </row>
    <row r="171" spans="1:56" ht="28.5" customHeight="1" x14ac:dyDescent="0.45">
      <c r="A171" s="3">
        <v>45674</v>
      </c>
      <c r="B171" s="14" t="s">
        <v>327</v>
      </c>
      <c r="C171" s="9" t="s">
        <v>132</v>
      </c>
      <c r="D171" s="13" t="s">
        <v>364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45734</v>
      </c>
      <c r="U171" s="11">
        <v>2500</v>
      </c>
      <c r="V171" s="10">
        <v>2500</v>
      </c>
      <c r="W171" s="10">
        <v>0</v>
      </c>
      <c r="X171" s="10">
        <v>2700</v>
      </c>
      <c r="Y171" s="10">
        <v>0</v>
      </c>
      <c r="Z171" s="9" t="s">
        <v>117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74</v>
      </c>
      <c r="AI171" s="1">
        <v>2</v>
      </c>
      <c r="AJ171" s="3">
        <v>45734</v>
      </c>
      <c r="AK171" s="3">
        <v>0</v>
      </c>
      <c r="AL171" s="3">
        <v>45725</v>
      </c>
      <c r="AM171" s="3">
        <v>45732</v>
      </c>
      <c r="AN171" s="3">
        <v>45733</v>
      </c>
      <c r="AO171" s="3">
        <v>45733</v>
      </c>
      <c r="AP171" s="3">
        <v>45729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118</v>
      </c>
      <c r="BD171" s="56">
        <v>0</v>
      </c>
    </row>
    <row r="172" spans="1:56" ht="28.5" customHeight="1" x14ac:dyDescent="0.45">
      <c r="A172" s="3">
        <v>45674</v>
      </c>
      <c r="B172" s="14" t="s">
        <v>327</v>
      </c>
      <c r="C172" s="9" t="s">
        <v>132</v>
      </c>
      <c r="D172" s="13" t="s">
        <v>366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>
        <v>45734</v>
      </c>
      <c r="U172" s="11">
        <v>2500</v>
      </c>
      <c r="V172" s="10">
        <v>2500</v>
      </c>
      <c r="W172" s="10">
        <v>0</v>
      </c>
      <c r="X172" s="10">
        <v>2700</v>
      </c>
      <c r="Y172" s="10">
        <v>0</v>
      </c>
      <c r="Z172" s="9" t="s">
        <v>117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123</v>
      </c>
      <c r="AH172" s="1" t="s">
        <v>74</v>
      </c>
      <c r="AI172" s="1">
        <v>2</v>
      </c>
      <c r="AJ172" s="3">
        <v>45734</v>
      </c>
      <c r="AK172" s="3">
        <v>0</v>
      </c>
      <c r="AL172" s="3">
        <v>45725</v>
      </c>
      <c r="AM172" s="3">
        <v>45732</v>
      </c>
      <c r="AN172" s="3">
        <v>45733</v>
      </c>
      <c r="AO172" s="3">
        <v>45733</v>
      </c>
      <c r="AP172" s="3">
        <v>45729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0</v>
      </c>
    </row>
    <row r="173" spans="1:56" ht="28.5" customHeight="1" x14ac:dyDescent="0.45">
      <c r="A173" s="3">
        <v>45674</v>
      </c>
      <c r="B173" s="14" t="s">
        <v>327</v>
      </c>
      <c r="C173" s="9" t="s">
        <v>132</v>
      </c>
      <c r="D173" s="13">
        <v>931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114</v>
      </c>
      <c r="T173" s="12" t="s">
        <v>63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117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124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222.85642500000006</v>
      </c>
    </row>
    <row r="174" spans="1:56" ht="28.5" customHeight="1" x14ac:dyDescent="0.45">
      <c r="A174" s="3">
        <v>45674</v>
      </c>
      <c r="B174" s="14" t="s">
        <v>327</v>
      </c>
      <c r="C174" s="9" t="s">
        <v>132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45742</v>
      </c>
      <c r="U174" s="11">
        <v>5000</v>
      </c>
      <c r="V174" s="10">
        <v>5000</v>
      </c>
      <c r="W174" s="10">
        <v>0</v>
      </c>
      <c r="X174" s="10">
        <v>5200</v>
      </c>
      <c r="Y174" s="10">
        <v>0</v>
      </c>
      <c r="Z174" s="9" t="s">
        <v>117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126</v>
      </c>
      <c r="AH174" s="1" t="s">
        <v>74</v>
      </c>
      <c r="AI174" s="1">
        <v>2</v>
      </c>
      <c r="AJ174" s="3">
        <v>45742</v>
      </c>
      <c r="AK174" s="3">
        <v>0</v>
      </c>
      <c r="AL174" s="3">
        <v>45733</v>
      </c>
      <c r="AM174" s="3">
        <v>45740</v>
      </c>
      <c r="AN174" s="3">
        <v>45741</v>
      </c>
      <c r="AO174" s="3">
        <v>45741</v>
      </c>
      <c r="AP174" s="3">
        <v>45737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0</v>
      </c>
    </row>
    <row r="175" spans="1:56" ht="28.5" customHeight="1" x14ac:dyDescent="0.45">
      <c r="A175" s="3">
        <v>45674</v>
      </c>
      <c r="B175" s="14" t="s">
        <v>327</v>
      </c>
      <c r="C175" s="9" t="s">
        <v>132</v>
      </c>
      <c r="D175" s="13">
        <v>331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 t="s">
        <v>63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117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124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222.85642500000006</v>
      </c>
    </row>
    <row r="176" spans="1:56" ht="28.5" customHeight="1" x14ac:dyDescent="0.45">
      <c r="A176" s="3">
        <v>45694</v>
      </c>
      <c r="B176" s="14" t="s">
        <v>395</v>
      </c>
      <c r="C176" s="9" t="s">
        <v>132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45734</v>
      </c>
      <c r="U176" s="11">
        <v>6000</v>
      </c>
      <c r="V176" s="10">
        <v>1800</v>
      </c>
      <c r="W176" s="10">
        <v>4200</v>
      </c>
      <c r="X176" s="10">
        <v>6000</v>
      </c>
      <c r="Y176" s="10">
        <v>0</v>
      </c>
      <c r="Z176" s="9" t="s">
        <v>117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74</v>
      </c>
      <c r="AI176" s="1">
        <v>2</v>
      </c>
      <c r="AJ176" s="3">
        <v>45734</v>
      </c>
      <c r="AK176" s="3">
        <v>0</v>
      </c>
      <c r="AL176" s="3">
        <v>45725</v>
      </c>
      <c r="AM176" s="3">
        <v>45732</v>
      </c>
      <c r="AN176" s="3">
        <v>45733</v>
      </c>
      <c r="AO176" s="3">
        <v>45733</v>
      </c>
      <c r="AP176" s="3">
        <v>45729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118</v>
      </c>
      <c r="BD176" s="56">
        <v>0</v>
      </c>
    </row>
    <row r="177" spans="1:56" ht="28.5" customHeight="1" x14ac:dyDescent="0.45">
      <c r="A177" s="3">
        <v>45694</v>
      </c>
      <c r="B177" s="14" t="s">
        <v>395</v>
      </c>
      <c r="C177" s="9" t="s">
        <v>132</v>
      </c>
      <c r="D177" s="13" t="s">
        <v>393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>
        <v>45734</v>
      </c>
      <c r="U177" s="11">
        <v>15000</v>
      </c>
      <c r="V177" s="10">
        <v>0</v>
      </c>
      <c r="W177" s="10">
        <v>15000</v>
      </c>
      <c r="X177" s="10">
        <v>12890</v>
      </c>
      <c r="Y177" s="10">
        <v>2215.5</v>
      </c>
      <c r="Z177" s="9" t="s">
        <v>117</v>
      </c>
      <c r="AA177" s="8">
        <v>2383.1911949999999</v>
      </c>
      <c r="AB177" s="8">
        <v>2383.1911949999999</v>
      </c>
      <c r="AC177" s="8">
        <v>0</v>
      </c>
      <c r="AD177" s="8">
        <v>0</v>
      </c>
      <c r="AE177" s="8">
        <v>0</v>
      </c>
      <c r="AF177" s="8">
        <v>0</v>
      </c>
      <c r="AG177" s="1" t="s">
        <v>123</v>
      </c>
      <c r="AH177" s="1" t="s">
        <v>74</v>
      </c>
      <c r="AI177" s="1">
        <v>2</v>
      </c>
      <c r="AJ177" s="3">
        <v>45734</v>
      </c>
      <c r="AK177" s="3">
        <v>0</v>
      </c>
      <c r="AL177" s="3">
        <v>45725</v>
      </c>
      <c r="AM177" s="3">
        <v>45732</v>
      </c>
      <c r="AN177" s="3">
        <v>45733</v>
      </c>
      <c r="AO177" s="3">
        <v>45733</v>
      </c>
      <c r="AP177" s="3">
        <v>45729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0</v>
      </c>
    </row>
    <row r="178" spans="1:56" ht="28.5" customHeight="1" x14ac:dyDescent="0.45">
      <c r="A178" s="3">
        <v>45674</v>
      </c>
      <c r="B178" s="14" t="s">
        <v>327</v>
      </c>
      <c r="C178" s="9" t="s">
        <v>132</v>
      </c>
      <c r="D178" s="13" t="s">
        <v>363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>
        <v>45735</v>
      </c>
      <c r="U178" s="11">
        <v>5000</v>
      </c>
      <c r="V178" s="10">
        <v>0</v>
      </c>
      <c r="W178" s="10">
        <v>5000</v>
      </c>
      <c r="X178" s="10">
        <v>5300</v>
      </c>
      <c r="Y178" s="10">
        <v>0</v>
      </c>
      <c r="Z178" s="9" t="s">
        <v>117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124</v>
      </c>
      <c r="AH178" s="1" t="s">
        <v>74</v>
      </c>
      <c r="AI178" s="1">
        <v>2</v>
      </c>
      <c r="AJ178" s="3">
        <v>45735</v>
      </c>
      <c r="AK178" s="3">
        <v>0</v>
      </c>
      <c r="AL178" s="3">
        <v>45726</v>
      </c>
      <c r="AM178" s="3">
        <v>45733</v>
      </c>
      <c r="AN178" s="3">
        <v>45734</v>
      </c>
      <c r="AO178" s="3">
        <v>45734</v>
      </c>
      <c r="AP178" s="3">
        <v>45730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118</v>
      </c>
      <c r="BD178" s="56">
        <v>0</v>
      </c>
    </row>
    <row r="179" spans="1:56" ht="28.5" customHeight="1" x14ac:dyDescent="0.45">
      <c r="A179" s="3">
        <v>45674</v>
      </c>
      <c r="B179" s="14" t="s">
        <v>327</v>
      </c>
      <c r="C179" s="9" t="s">
        <v>132</v>
      </c>
      <c r="D179" s="13" t="s">
        <v>306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117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445.71285000000012</v>
      </c>
    </row>
    <row r="180" spans="1:56" ht="28.5" customHeight="1" x14ac:dyDescent="0.45">
      <c r="A180" s="3">
        <v>45674</v>
      </c>
      <c r="B180" s="14" t="s">
        <v>327</v>
      </c>
      <c r="C180" s="9" t="s">
        <v>132</v>
      </c>
      <c r="D180" s="13" t="s">
        <v>428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 t="s">
        <v>63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117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118</v>
      </c>
      <c r="BD180" s="56">
        <v>222.85642500000006</v>
      </c>
    </row>
    <row r="181" spans="1:56" ht="28.5" customHeight="1" x14ac:dyDescent="0.45">
      <c r="A181" s="3">
        <v>45694</v>
      </c>
      <c r="B181" s="14" t="s">
        <v>395</v>
      </c>
      <c r="C181" s="9" t="s">
        <v>132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45737</v>
      </c>
      <c r="U181" s="11">
        <v>6000</v>
      </c>
      <c r="V181" s="10">
        <v>0</v>
      </c>
      <c r="W181" s="10">
        <v>6000</v>
      </c>
      <c r="X181" s="10">
        <v>6000</v>
      </c>
      <c r="Y181" s="10">
        <v>0</v>
      </c>
      <c r="Z181" s="9" t="s">
        <v>117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74</v>
      </c>
      <c r="AI181" s="1">
        <v>2</v>
      </c>
      <c r="AJ181" s="3">
        <v>45737</v>
      </c>
      <c r="AK181" s="3">
        <v>0</v>
      </c>
      <c r="AL181" s="3">
        <v>45728</v>
      </c>
      <c r="AM181" s="3">
        <v>45735</v>
      </c>
      <c r="AN181" s="3">
        <v>45736</v>
      </c>
      <c r="AO181" s="3">
        <v>45736</v>
      </c>
      <c r="AP181" s="3">
        <v>45732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118</v>
      </c>
      <c r="BD181" s="56">
        <v>0</v>
      </c>
    </row>
    <row r="182" spans="1:56" ht="28.5" customHeight="1" x14ac:dyDescent="0.45">
      <c r="A182" s="3">
        <v>45694</v>
      </c>
      <c r="B182" s="14" t="s">
        <v>395</v>
      </c>
      <c r="C182" s="9" t="s">
        <v>132</v>
      </c>
      <c r="D182" s="13" t="s">
        <v>393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117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>
        <v>0</v>
      </c>
      <c r="AG182" s="1" t="s">
        <v>123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118</v>
      </c>
      <c r="BD182" s="56">
        <v>847.40467777777781</v>
      </c>
    </row>
    <row r="183" spans="1:56" ht="28.5" customHeight="1" x14ac:dyDescent="0.45">
      <c r="A183" s="3">
        <v>45674</v>
      </c>
      <c r="B183" s="14" t="s">
        <v>327</v>
      </c>
      <c r="C183" s="9" t="s">
        <v>132</v>
      </c>
      <c r="D183" s="13" t="s">
        <v>303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117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123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118</v>
      </c>
      <c r="BD183" s="56">
        <v>434.7075944444444</v>
      </c>
    </row>
    <row r="184" spans="1:56" ht="28.5" customHeight="1" x14ac:dyDescent="0.45">
      <c r="A184" s="3">
        <v>45674</v>
      </c>
      <c r="B184" s="14" t="s">
        <v>327</v>
      </c>
      <c r="C184" s="9" t="s">
        <v>132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45736</v>
      </c>
      <c r="U184" s="11">
        <v>2500</v>
      </c>
      <c r="V184" s="10">
        <v>2280</v>
      </c>
      <c r="W184" s="10">
        <v>220</v>
      </c>
      <c r="X184" s="10">
        <v>3606</v>
      </c>
      <c r="Y184" s="10">
        <v>0</v>
      </c>
      <c r="Z184" s="9" t="s">
        <v>117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122</v>
      </c>
      <c r="AH184" s="1" t="s">
        <v>74</v>
      </c>
      <c r="AI184" s="1">
        <v>2</v>
      </c>
      <c r="AJ184" s="3">
        <v>45736</v>
      </c>
      <c r="AK184" s="3">
        <v>0</v>
      </c>
      <c r="AL184" s="3">
        <v>45727</v>
      </c>
      <c r="AM184" s="3">
        <v>45734</v>
      </c>
      <c r="AN184" s="3">
        <v>45735</v>
      </c>
      <c r="AO184" s="3">
        <v>45735</v>
      </c>
      <c r="AP184" s="3">
        <v>45731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118</v>
      </c>
      <c r="BD184" s="56">
        <v>0</v>
      </c>
    </row>
    <row r="185" spans="1:56" ht="28.5" customHeight="1" x14ac:dyDescent="0.45">
      <c r="A185" s="3">
        <v>45674</v>
      </c>
      <c r="B185" s="14" t="s">
        <v>327</v>
      </c>
      <c r="C185" s="9" t="s">
        <v>132</v>
      </c>
      <c r="D185" s="13" t="s">
        <v>304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 t="s">
        <v>63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117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0</v>
      </c>
      <c r="AF185" s="8">
        <v>0</v>
      </c>
      <c r="AG185" s="1" t="s">
        <v>124</v>
      </c>
      <c r="AH185" s="1" t="s">
        <v>74</v>
      </c>
      <c r="AI185" s="1">
        <v>2</v>
      </c>
      <c r="AJ185" s="3" t="s">
        <v>63</v>
      </c>
      <c r="AK185" s="3">
        <v>0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118</v>
      </c>
      <c r="BD185" s="56">
        <v>434.7075944444444</v>
      </c>
    </row>
    <row r="186" spans="1:56" ht="28.5" customHeight="1" x14ac:dyDescent="0.45">
      <c r="A186" s="3">
        <v>45694</v>
      </c>
      <c r="B186" s="14" t="s">
        <v>395</v>
      </c>
      <c r="C186" s="9" t="s">
        <v>132</v>
      </c>
      <c r="D186" s="13" t="s">
        <v>393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117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122</v>
      </c>
      <c r="AH186" s="1" t="s">
        <v>74</v>
      </c>
      <c r="AI186" s="1">
        <v>2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118</v>
      </c>
      <c r="BD186" s="56">
        <v>423.7023388888889</v>
      </c>
    </row>
    <row r="187" spans="1:56" ht="28.5" customHeight="1" x14ac:dyDescent="0.45">
      <c r="A187" s="3">
        <v>45674</v>
      </c>
      <c r="B187" s="14" t="s">
        <v>327</v>
      </c>
      <c r="C187" s="9" t="s">
        <v>132</v>
      </c>
      <c r="D187" s="13" t="s">
        <v>365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>
        <v>45737</v>
      </c>
      <c r="U187" s="11">
        <v>2500</v>
      </c>
      <c r="V187" s="10">
        <v>2525</v>
      </c>
      <c r="W187" s="10">
        <v>0</v>
      </c>
      <c r="X187" s="10">
        <v>2750</v>
      </c>
      <c r="Y187" s="10">
        <v>0</v>
      </c>
      <c r="Z187" s="9" t="s">
        <v>117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74</v>
      </c>
      <c r="AI187" s="1">
        <v>2</v>
      </c>
      <c r="AJ187" s="3">
        <v>45737</v>
      </c>
      <c r="AK187" s="3">
        <v>0</v>
      </c>
      <c r="AL187" s="3">
        <v>45728</v>
      </c>
      <c r="AM187" s="3">
        <v>45735</v>
      </c>
      <c r="AN187" s="3">
        <v>45736</v>
      </c>
      <c r="AO187" s="3">
        <v>45736</v>
      </c>
      <c r="AP187" s="3">
        <v>45732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118</v>
      </c>
      <c r="BD187" s="56">
        <v>0</v>
      </c>
    </row>
    <row r="188" spans="1:56" ht="28.5" customHeight="1" x14ac:dyDescent="0.45">
      <c r="A188" s="3">
        <v>45694</v>
      </c>
      <c r="B188" s="14" t="s">
        <v>395</v>
      </c>
      <c r="C188" s="9" t="s">
        <v>132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>
        <v>45740</v>
      </c>
      <c r="U188" s="11">
        <v>8000</v>
      </c>
      <c r="V188" s="10">
        <v>0</v>
      </c>
      <c r="W188" s="10">
        <v>8000</v>
      </c>
      <c r="X188" s="10">
        <v>8000</v>
      </c>
      <c r="Y188" s="10">
        <v>0</v>
      </c>
      <c r="Z188" s="9" t="s">
        <v>117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74</v>
      </c>
      <c r="AI188" s="1">
        <v>2</v>
      </c>
      <c r="AJ188" s="3">
        <v>45740</v>
      </c>
      <c r="AK188" s="3">
        <v>0</v>
      </c>
      <c r="AL188" s="3">
        <v>45731</v>
      </c>
      <c r="AM188" s="3">
        <v>45738</v>
      </c>
      <c r="AN188" s="3">
        <v>45739</v>
      </c>
      <c r="AO188" s="3">
        <v>45739</v>
      </c>
      <c r="AP188" s="3">
        <v>45735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118</v>
      </c>
      <c r="BD188" s="56">
        <v>0</v>
      </c>
    </row>
    <row r="189" spans="1:56" ht="28.5" customHeight="1" x14ac:dyDescent="0.45">
      <c r="A189" s="3">
        <v>45674</v>
      </c>
      <c r="B189" s="14" t="s">
        <v>327</v>
      </c>
      <c r="C189" s="9" t="s">
        <v>132</v>
      </c>
      <c r="D189" s="13">
        <v>21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45737</v>
      </c>
      <c r="U189" s="11">
        <v>2500</v>
      </c>
      <c r="V189" s="10">
        <v>2455</v>
      </c>
      <c r="W189" s="10">
        <v>45</v>
      </c>
      <c r="X189" s="10">
        <v>2697</v>
      </c>
      <c r="Y189" s="10">
        <v>0</v>
      </c>
      <c r="Z189" s="9" t="s">
        <v>117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124</v>
      </c>
      <c r="AH189" s="1" t="s">
        <v>74</v>
      </c>
      <c r="AI189" s="1">
        <v>2</v>
      </c>
      <c r="AJ189" s="3">
        <v>45737</v>
      </c>
      <c r="AK189" s="3">
        <v>0</v>
      </c>
      <c r="AL189" s="3">
        <v>45728</v>
      </c>
      <c r="AM189" s="3">
        <v>45735</v>
      </c>
      <c r="AN189" s="3">
        <v>45736</v>
      </c>
      <c r="AO189" s="3">
        <v>45736</v>
      </c>
      <c r="AP189" s="3">
        <v>45732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118</v>
      </c>
      <c r="BD189" s="56">
        <v>0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20</v>
      </c>
      <c r="F190" s="9">
        <v>38</v>
      </c>
      <c r="G190" s="9">
        <v>0</v>
      </c>
      <c r="H190" s="9">
        <v>0</v>
      </c>
      <c r="I190" s="9">
        <v>82</v>
      </c>
      <c r="J190" s="9" t="s">
        <v>78</v>
      </c>
      <c r="K190" s="9">
        <v>2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117</v>
      </c>
      <c r="AA190" s="8">
        <v>73833.175295000008</v>
      </c>
      <c r="AB190" s="8">
        <v>17093.601194999999</v>
      </c>
      <c r="AC190" s="8">
        <v>56739.574099999998</v>
      </c>
      <c r="AD190" s="8">
        <v>0</v>
      </c>
      <c r="AE190" s="8">
        <v>0</v>
      </c>
      <c r="AF190" s="8" t="s">
        <v>58</v>
      </c>
      <c r="AG190" s="1" t="s">
        <v>126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>
        <v>45705</v>
      </c>
      <c r="B191" s="14" t="s">
        <v>429</v>
      </c>
      <c r="C191" s="9" t="s">
        <v>152</v>
      </c>
      <c r="D191" s="13" t="s">
        <v>491</v>
      </c>
      <c r="E191" s="9">
        <v>20</v>
      </c>
      <c r="F191" s="9">
        <v>36</v>
      </c>
      <c r="G191" s="9" t="s">
        <v>60</v>
      </c>
      <c r="H191" s="9">
        <v>0</v>
      </c>
      <c r="I191" s="9">
        <v>78</v>
      </c>
      <c r="J191" s="9" t="s">
        <v>57</v>
      </c>
      <c r="K191" s="9">
        <v>5</v>
      </c>
      <c r="L191" s="9" t="s">
        <v>399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112</v>
      </c>
      <c r="T191" s="12">
        <v>45731</v>
      </c>
      <c r="U191" s="11">
        <v>15280</v>
      </c>
      <c r="V191" s="10">
        <v>0</v>
      </c>
      <c r="W191" s="10">
        <v>15280</v>
      </c>
      <c r="X191" s="10">
        <v>21000</v>
      </c>
      <c r="Y191" s="10">
        <v>0</v>
      </c>
      <c r="Z191" s="9" t="s">
        <v>82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123</v>
      </c>
      <c r="AH191" s="1" t="s">
        <v>74</v>
      </c>
      <c r="AI191" s="1">
        <v>2</v>
      </c>
      <c r="AJ191" s="3">
        <v>45731</v>
      </c>
      <c r="AK191" s="3">
        <v>0</v>
      </c>
      <c r="AL191" s="3">
        <v>45722</v>
      </c>
      <c r="AM191" s="3">
        <v>45729</v>
      </c>
      <c r="AN191" s="3">
        <v>45730</v>
      </c>
      <c r="AO191" s="3">
        <v>45730</v>
      </c>
      <c r="AP191" s="3">
        <v>45726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0</v>
      </c>
    </row>
    <row r="192" spans="1:56" ht="28.5" customHeight="1" x14ac:dyDescent="0.45">
      <c r="A192" s="3">
        <v>45705</v>
      </c>
      <c r="B192" s="14" t="s">
        <v>429</v>
      </c>
      <c r="C192" s="9" t="s">
        <v>152</v>
      </c>
      <c r="D192" s="13" t="s">
        <v>491</v>
      </c>
      <c r="E192" s="9">
        <v>20</v>
      </c>
      <c r="F192" s="9">
        <v>36</v>
      </c>
      <c r="G192" s="9" t="s">
        <v>60</v>
      </c>
      <c r="H192" s="9">
        <v>0</v>
      </c>
      <c r="I192" s="9">
        <v>78</v>
      </c>
      <c r="J192" s="9" t="s">
        <v>57</v>
      </c>
      <c r="K192" s="9">
        <v>5</v>
      </c>
      <c r="L192" s="9" t="s">
        <v>399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112</v>
      </c>
      <c r="T192" s="12">
        <v>45731</v>
      </c>
      <c r="U192" s="11">
        <v>40000</v>
      </c>
      <c r="V192" s="10">
        <v>0</v>
      </c>
      <c r="W192" s="10">
        <v>40000</v>
      </c>
      <c r="X192" s="10">
        <v>29594</v>
      </c>
      <c r="Y192" s="10">
        <v>10926.300000000001</v>
      </c>
      <c r="Z192" s="9" t="s">
        <v>82</v>
      </c>
      <c r="AA192" s="8">
        <v>11448.030825000002</v>
      </c>
      <c r="AB192" s="8">
        <v>11448.030825000002</v>
      </c>
      <c r="AC192" s="8">
        <v>0</v>
      </c>
      <c r="AD192" s="8">
        <v>0</v>
      </c>
      <c r="AE192" s="8">
        <v>0</v>
      </c>
      <c r="AF192" s="8">
        <v>0</v>
      </c>
      <c r="AG192" s="1" t="s">
        <v>123</v>
      </c>
      <c r="AH192" s="1" t="s">
        <v>74</v>
      </c>
      <c r="AI192" s="1">
        <v>2</v>
      </c>
      <c r="AJ192" s="3">
        <v>45731</v>
      </c>
      <c r="AK192" s="3">
        <v>0</v>
      </c>
      <c r="AL192" s="3">
        <v>45722</v>
      </c>
      <c r="AM192" s="3">
        <v>45729</v>
      </c>
      <c r="AN192" s="3">
        <v>45730</v>
      </c>
      <c r="AO192" s="3">
        <v>45730</v>
      </c>
      <c r="AP192" s="3">
        <v>45726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0</v>
      </c>
    </row>
    <row r="193" spans="1:56" ht="28.5" customHeight="1" x14ac:dyDescent="0.45">
      <c r="A193" s="3">
        <v>45705</v>
      </c>
      <c r="B193" s="14" t="s">
        <v>430</v>
      </c>
      <c r="C193" s="9" t="s">
        <v>152</v>
      </c>
      <c r="D193" s="13" t="s">
        <v>289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399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112</v>
      </c>
      <c r="T193" s="12">
        <v>45733</v>
      </c>
      <c r="U193" s="11">
        <v>31675</v>
      </c>
      <c r="V193" s="10">
        <v>0</v>
      </c>
      <c r="W193" s="10">
        <v>31675</v>
      </c>
      <c r="X193" s="10">
        <v>0</v>
      </c>
      <c r="Y193" s="10">
        <v>33258.75</v>
      </c>
      <c r="Z193" s="9" t="s">
        <v>82</v>
      </c>
      <c r="AA193" s="8">
        <v>33187.481250000004</v>
      </c>
      <c r="AB193" s="8">
        <v>0</v>
      </c>
      <c r="AC193" s="8">
        <v>33187.481250000004</v>
      </c>
      <c r="AD193" s="8">
        <v>0</v>
      </c>
      <c r="AE193" s="8">
        <v>0</v>
      </c>
      <c r="AF193" s="8">
        <v>0</v>
      </c>
      <c r="AG193" s="1" t="s">
        <v>123</v>
      </c>
      <c r="AH193" s="1" t="s">
        <v>74</v>
      </c>
      <c r="AI193" s="1">
        <v>2</v>
      </c>
      <c r="AJ193" s="3">
        <v>45733</v>
      </c>
      <c r="AK193" s="3">
        <v>0</v>
      </c>
      <c r="AL193" s="3">
        <v>45724</v>
      </c>
      <c r="AM193" s="3">
        <v>45731</v>
      </c>
      <c r="AN193" s="3">
        <v>45732</v>
      </c>
      <c r="AO193" s="3">
        <v>45732</v>
      </c>
      <c r="AP193" s="3">
        <v>45728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2536.9985666666676</v>
      </c>
    </row>
    <row r="194" spans="1:56" ht="28.5" customHeight="1" x14ac:dyDescent="0.45">
      <c r="A194" s="3">
        <v>45692</v>
      </c>
      <c r="B194" s="14" t="s">
        <v>396</v>
      </c>
      <c r="C194" s="9" t="s">
        <v>86</v>
      </c>
      <c r="D194" s="13" t="s">
        <v>313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45734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312</v>
      </c>
      <c r="AG194" s="1" t="s">
        <v>123</v>
      </c>
      <c r="AH194" s="1" t="s">
        <v>74</v>
      </c>
      <c r="AI194" s="1">
        <v>2</v>
      </c>
      <c r="AJ194" s="3">
        <v>45734</v>
      </c>
      <c r="AK194" s="3">
        <v>0</v>
      </c>
      <c r="AL194" s="3">
        <v>45725</v>
      </c>
      <c r="AM194" s="3">
        <v>45732</v>
      </c>
      <c r="AN194" s="3">
        <v>45733</v>
      </c>
      <c r="AO194" s="3">
        <v>45733</v>
      </c>
      <c r="AP194" s="3">
        <v>45729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411.15262222222225</v>
      </c>
    </row>
    <row r="195" spans="1:56" ht="28.5" customHeight="1" x14ac:dyDescent="0.45">
      <c r="A195" s="3">
        <v>45727</v>
      </c>
      <c r="B195" s="14" t="s">
        <v>138</v>
      </c>
      <c r="C195" s="9" t="s">
        <v>86</v>
      </c>
      <c r="D195" s="13" t="s">
        <v>313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45734</v>
      </c>
      <c r="U195" s="11">
        <v>7000</v>
      </c>
      <c r="V195" s="10">
        <v>0</v>
      </c>
      <c r="W195" s="10">
        <v>7000</v>
      </c>
      <c r="X195" s="10">
        <v>0</v>
      </c>
      <c r="Y195" s="10">
        <v>7350</v>
      </c>
      <c r="Z195" s="9" t="s">
        <v>82</v>
      </c>
      <c r="AA195" s="8">
        <v>7529.8300000000008</v>
      </c>
      <c r="AB195" s="8">
        <v>0</v>
      </c>
      <c r="AC195" s="8">
        <v>7529.8300000000008</v>
      </c>
      <c r="AD195" s="8">
        <v>0</v>
      </c>
      <c r="AE195" s="8">
        <v>0</v>
      </c>
      <c r="AF195" s="8" t="s">
        <v>312</v>
      </c>
      <c r="AG195" s="1" t="s">
        <v>123</v>
      </c>
      <c r="AH195" s="1" t="s">
        <v>74</v>
      </c>
      <c r="AI195" s="1">
        <v>2</v>
      </c>
      <c r="AJ195" s="3">
        <v>45734</v>
      </c>
      <c r="AK195" s="3">
        <v>0</v>
      </c>
      <c r="AL195" s="3">
        <v>45725</v>
      </c>
      <c r="AM195" s="3">
        <v>45732</v>
      </c>
      <c r="AN195" s="3">
        <v>45733</v>
      </c>
      <c r="AO195" s="3">
        <v>45733</v>
      </c>
      <c r="AP195" s="3">
        <v>45729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575.61367111111122</v>
      </c>
    </row>
    <row r="196" spans="1:56" ht="28.5" customHeight="1" x14ac:dyDescent="0.45">
      <c r="A196" s="3">
        <v>45714</v>
      </c>
      <c r="B196" s="14" t="s">
        <v>460</v>
      </c>
      <c r="C196" s="9" t="s">
        <v>86</v>
      </c>
      <c r="D196" s="13" t="s">
        <v>405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45740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82</v>
      </c>
      <c r="AA196" s="8">
        <v>21513.800000000003</v>
      </c>
      <c r="AB196" s="8">
        <v>0</v>
      </c>
      <c r="AC196" s="8">
        <v>21513.800000000003</v>
      </c>
      <c r="AD196" s="8">
        <v>0</v>
      </c>
      <c r="AE196" s="8">
        <v>0</v>
      </c>
      <c r="AF196" s="8" t="s">
        <v>432</v>
      </c>
      <c r="AG196" s="1" t="s">
        <v>123</v>
      </c>
      <c r="AH196" s="1" t="s">
        <v>74</v>
      </c>
      <c r="AI196" s="1">
        <v>2</v>
      </c>
      <c r="AJ196" s="3">
        <v>45740</v>
      </c>
      <c r="AK196" s="3">
        <v>0</v>
      </c>
      <c r="AL196" s="3">
        <v>45731</v>
      </c>
      <c r="AM196" s="3">
        <v>45738</v>
      </c>
      <c r="AN196" s="3">
        <v>45739</v>
      </c>
      <c r="AO196" s="3">
        <v>45739</v>
      </c>
      <c r="AP196" s="3">
        <v>45735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1644.610488888889</v>
      </c>
    </row>
    <row r="197" spans="1:56" ht="28.5" customHeight="1" x14ac:dyDescent="0.45">
      <c r="A197" s="3">
        <v>45714</v>
      </c>
      <c r="B197" s="14" t="s">
        <v>460</v>
      </c>
      <c r="C197" s="9" t="s">
        <v>86</v>
      </c>
      <c r="D197" s="13" t="s">
        <v>406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45740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82</v>
      </c>
      <c r="AA197" s="8">
        <v>32270.700000000004</v>
      </c>
      <c r="AB197" s="8">
        <v>0</v>
      </c>
      <c r="AC197" s="8">
        <v>32270.700000000004</v>
      </c>
      <c r="AD197" s="8">
        <v>0</v>
      </c>
      <c r="AE197" s="8">
        <v>0</v>
      </c>
      <c r="AF197" s="8" t="s">
        <v>432</v>
      </c>
      <c r="AG197" s="1" t="s">
        <v>123</v>
      </c>
      <c r="AH197" s="1" t="s">
        <v>74</v>
      </c>
      <c r="AI197" s="1">
        <v>2</v>
      </c>
      <c r="AJ197" s="3">
        <v>45740</v>
      </c>
      <c r="AK197" s="3">
        <v>0</v>
      </c>
      <c r="AL197" s="3">
        <v>45731</v>
      </c>
      <c r="AM197" s="3">
        <v>45738</v>
      </c>
      <c r="AN197" s="3">
        <v>45739</v>
      </c>
      <c r="AO197" s="3">
        <v>45739</v>
      </c>
      <c r="AP197" s="3">
        <v>45735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2466.9157333333337</v>
      </c>
    </row>
    <row r="198" spans="1:56" ht="28.5" customHeight="1" x14ac:dyDescent="0.45">
      <c r="A198" s="3">
        <v>45714</v>
      </c>
      <c r="B198" s="14" t="s">
        <v>461</v>
      </c>
      <c r="C198" s="9" t="s">
        <v>86</v>
      </c>
      <c r="D198" s="13" t="s">
        <v>349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45740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432</v>
      </c>
      <c r="AG198" s="1" t="s">
        <v>123</v>
      </c>
      <c r="AH198" s="1" t="s">
        <v>74</v>
      </c>
      <c r="AI198" s="1">
        <v>2</v>
      </c>
      <c r="AJ198" s="3">
        <v>45740</v>
      </c>
      <c r="AK198" s="3">
        <v>0</v>
      </c>
      <c r="AL198" s="3">
        <v>45731</v>
      </c>
      <c r="AM198" s="3">
        <v>45738</v>
      </c>
      <c r="AN198" s="3">
        <v>45739</v>
      </c>
      <c r="AO198" s="3">
        <v>45739</v>
      </c>
      <c r="AP198" s="3">
        <v>45735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411.15262222222225</v>
      </c>
    </row>
    <row r="199" spans="1:56" ht="28.5" customHeight="1" x14ac:dyDescent="0.45">
      <c r="A199" s="3">
        <v>45714</v>
      </c>
      <c r="B199" s="14" t="s">
        <v>462</v>
      </c>
      <c r="C199" s="9" t="s">
        <v>86</v>
      </c>
      <c r="D199" s="13" t="s">
        <v>463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45740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432</v>
      </c>
      <c r="AG199" s="1" t="s">
        <v>123</v>
      </c>
      <c r="AH199" s="1" t="s">
        <v>74</v>
      </c>
      <c r="AI199" s="1">
        <v>2</v>
      </c>
      <c r="AJ199" s="3">
        <v>45740</v>
      </c>
      <c r="AK199" s="3">
        <v>0</v>
      </c>
      <c r="AL199" s="3">
        <v>45731</v>
      </c>
      <c r="AM199" s="3">
        <v>45738</v>
      </c>
      <c r="AN199" s="3">
        <v>45739</v>
      </c>
      <c r="AO199" s="3">
        <v>45739</v>
      </c>
      <c r="AP199" s="3">
        <v>45735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411.15262222222225</v>
      </c>
    </row>
    <row r="200" spans="1:56" ht="28.5" customHeight="1" x14ac:dyDescent="0.45">
      <c r="A200" s="3">
        <v>45724</v>
      </c>
      <c r="B200" s="14" t="s">
        <v>138</v>
      </c>
      <c r="C200" s="9" t="s">
        <v>86</v>
      </c>
      <c r="D200" s="13" t="s">
        <v>322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45740</v>
      </c>
      <c r="U200" s="11">
        <v>20000</v>
      </c>
      <c r="V200" s="10">
        <v>0</v>
      </c>
      <c r="W200" s="10">
        <v>20000</v>
      </c>
      <c r="X200" s="10">
        <v>0</v>
      </c>
      <c r="Y200" s="10">
        <v>21000</v>
      </c>
      <c r="Z200" s="9" t="s">
        <v>82</v>
      </c>
      <c r="AA200" s="8">
        <v>21513.800000000003</v>
      </c>
      <c r="AB200" s="8">
        <v>0</v>
      </c>
      <c r="AC200" s="8">
        <v>21513.800000000003</v>
      </c>
      <c r="AD200" s="8">
        <v>0</v>
      </c>
      <c r="AE200" s="8">
        <v>0</v>
      </c>
      <c r="AF200" s="8" t="s">
        <v>436</v>
      </c>
      <c r="AG200" s="1" t="s">
        <v>123</v>
      </c>
      <c r="AH200" s="1" t="s">
        <v>74</v>
      </c>
      <c r="AI200" s="1">
        <v>2</v>
      </c>
      <c r="AJ200" s="3">
        <v>45740</v>
      </c>
      <c r="AK200" s="3">
        <v>0</v>
      </c>
      <c r="AL200" s="3">
        <v>45731</v>
      </c>
      <c r="AM200" s="3">
        <v>45738</v>
      </c>
      <c r="AN200" s="3">
        <v>45739</v>
      </c>
      <c r="AO200" s="3">
        <v>45739</v>
      </c>
      <c r="AP200" s="3">
        <v>45735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1644.610488888889</v>
      </c>
    </row>
    <row r="201" spans="1:56" ht="28.5" customHeight="1" x14ac:dyDescent="0.45">
      <c r="A201" s="3">
        <v>45707</v>
      </c>
      <c r="B201" s="14" t="s">
        <v>442</v>
      </c>
      <c r="C201" s="9" t="s">
        <v>86</v>
      </c>
      <c r="D201" s="13" t="s">
        <v>433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329</v>
      </c>
      <c r="T201" s="12">
        <v>45741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82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 t="s">
        <v>298</v>
      </c>
      <c r="AG201" s="1" t="s">
        <v>124</v>
      </c>
      <c r="AH201" s="1" t="s">
        <v>74</v>
      </c>
      <c r="AI201" s="1">
        <v>2</v>
      </c>
      <c r="AJ201" s="3">
        <v>45741</v>
      </c>
      <c r="AK201" s="3">
        <v>0</v>
      </c>
      <c r="AL201" s="3">
        <v>45732</v>
      </c>
      <c r="AM201" s="3">
        <v>45739</v>
      </c>
      <c r="AN201" s="3">
        <v>45740</v>
      </c>
      <c r="AO201" s="3">
        <v>45740</v>
      </c>
      <c r="AP201" s="3">
        <v>45736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411.15262222222225</v>
      </c>
    </row>
    <row r="202" spans="1:56" ht="28.5" customHeight="1" x14ac:dyDescent="0.45">
      <c r="A202" s="3">
        <v>45707</v>
      </c>
      <c r="B202" s="14" t="s">
        <v>442</v>
      </c>
      <c r="C202" s="9" t="s">
        <v>86</v>
      </c>
      <c r="D202" s="13" t="s">
        <v>434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329</v>
      </c>
      <c r="T202" s="12">
        <v>45741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 t="s">
        <v>298</v>
      </c>
      <c r="AG202" s="1" t="s">
        <v>123</v>
      </c>
      <c r="AH202" s="1" t="s">
        <v>74</v>
      </c>
      <c r="AI202" s="1">
        <v>2</v>
      </c>
      <c r="AJ202" s="3">
        <v>45741</v>
      </c>
      <c r="AK202" s="3">
        <v>0</v>
      </c>
      <c r="AL202" s="3">
        <v>45732</v>
      </c>
      <c r="AM202" s="3">
        <v>45739</v>
      </c>
      <c r="AN202" s="3">
        <v>45740</v>
      </c>
      <c r="AO202" s="3">
        <v>45740</v>
      </c>
      <c r="AP202" s="3">
        <v>45736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411.15262222222225</v>
      </c>
    </row>
    <row r="203" spans="1:56" ht="28.5" customHeight="1" x14ac:dyDescent="0.45">
      <c r="A203" s="3">
        <v>45707</v>
      </c>
      <c r="B203" s="14" t="s">
        <v>442</v>
      </c>
      <c r="C203" s="9" t="s">
        <v>86</v>
      </c>
      <c r="D203" s="13" t="s">
        <v>379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329</v>
      </c>
      <c r="T203" s="12">
        <v>45741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82</v>
      </c>
      <c r="AA203" s="8">
        <v>10756.900000000001</v>
      </c>
      <c r="AB203" s="8">
        <v>0</v>
      </c>
      <c r="AC203" s="8">
        <v>10756.900000000001</v>
      </c>
      <c r="AD203" s="8">
        <v>0</v>
      </c>
      <c r="AE203" s="8">
        <v>0</v>
      </c>
      <c r="AF203" s="8" t="s">
        <v>298</v>
      </c>
      <c r="AG203" s="1" t="s">
        <v>123</v>
      </c>
      <c r="AH203" s="1" t="s">
        <v>74</v>
      </c>
      <c r="AI203" s="1">
        <v>2</v>
      </c>
      <c r="AJ203" s="3">
        <v>45741</v>
      </c>
      <c r="AK203" s="3">
        <v>0</v>
      </c>
      <c r="AL203" s="3">
        <v>45732</v>
      </c>
      <c r="AM203" s="3">
        <v>45739</v>
      </c>
      <c r="AN203" s="3">
        <v>45740</v>
      </c>
      <c r="AO203" s="3">
        <v>45740</v>
      </c>
      <c r="AP203" s="3">
        <v>45736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822.3052444444445</v>
      </c>
    </row>
    <row r="204" spans="1:56" ht="28.5" customHeight="1" x14ac:dyDescent="0.45">
      <c r="A204" s="3">
        <v>45721</v>
      </c>
      <c r="B204" s="14" t="s">
        <v>511</v>
      </c>
      <c r="C204" s="9" t="s">
        <v>73</v>
      </c>
      <c r="D204" s="13" t="s">
        <v>231</v>
      </c>
      <c r="E204" s="9">
        <v>20</v>
      </c>
      <c r="F204" s="9">
        <v>32</v>
      </c>
      <c r="G204" s="9" t="s">
        <v>60</v>
      </c>
      <c r="H204" s="9">
        <v>0</v>
      </c>
      <c r="I204" s="9">
        <v>72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156</v>
      </c>
      <c r="T204" s="12">
        <v>45743</v>
      </c>
      <c r="U204" s="11">
        <v>10000</v>
      </c>
      <c r="V204" s="10">
        <v>0</v>
      </c>
      <c r="W204" s="10">
        <v>10000</v>
      </c>
      <c r="X204" s="10">
        <v>10509</v>
      </c>
      <c r="Y204" s="10">
        <v>0</v>
      </c>
      <c r="Z204" s="9" t="s">
        <v>82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123</v>
      </c>
      <c r="AH204" s="1" t="s">
        <v>74</v>
      </c>
      <c r="AI204" s="1">
        <v>2</v>
      </c>
      <c r="AJ204" s="3">
        <v>45743</v>
      </c>
      <c r="AK204" s="3">
        <v>0</v>
      </c>
      <c r="AL204" s="3">
        <v>45734</v>
      </c>
      <c r="AM204" s="3">
        <v>45741</v>
      </c>
      <c r="AN204" s="3">
        <v>45742</v>
      </c>
      <c r="AO204" s="3">
        <v>45742</v>
      </c>
      <c r="AP204" s="3">
        <v>45738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0</v>
      </c>
    </row>
    <row r="205" spans="1:56" ht="28.5" customHeight="1" x14ac:dyDescent="0.45">
      <c r="A205" s="3">
        <v>45714</v>
      </c>
      <c r="B205" s="14" t="s">
        <v>459</v>
      </c>
      <c r="C205" s="9" t="s">
        <v>86</v>
      </c>
      <c r="D205" s="13" t="s">
        <v>381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329</v>
      </c>
      <c r="T205" s="12">
        <v>45743</v>
      </c>
      <c r="U205" s="11">
        <v>50000</v>
      </c>
      <c r="V205" s="10">
        <v>0</v>
      </c>
      <c r="W205" s="10">
        <v>50000</v>
      </c>
      <c r="X205" s="10">
        <v>0</v>
      </c>
      <c r="Y205" s="10">
        <v>52500</v>
      </c>
      <c r="Z205" s="9" t="s">
        <v>82</v>
      </c>
      <c r="AA205" s="8">
        <v>53784.500000000007</v>
      </c>
      <c r="AB205" s="8">
        <v>0</v>
      </c>
      <c r="AC205" s="8">
        <v>53784.500000000007</v>
      </c>
      <c r="AD205" s="8">
        <v>0</v>
      </c>
      <c r="AE205" s="8">
        <v>0</v>
      </c>
      <c r="AF205" s="8" t="s">
        <v>432</v>
      </c>
      <c r="AG205" s="1" t="s">
        <v>123</v>
      </c>
      <c r="AH205" s="1" t="s">
        <v>74</v>
      </c>
      <c r="AI205" s="1">
        <v>2</v>
      </c>
      <c r="AJ205" s="3">
        <v>45743</v>
      </c>
      <c r="AK205" s="3">
        <v>0</v>
      </c>
      <c r="AL205" s="3">
        <v>45734</v>
      </c>
      <c r="AM205" s="3">
        <v>45741</v>
      </c>
      <c r="AN205" s="3">
        <v>45742</v>
      </c>
      <c r="AO205" s="3">
        <v>45742</v>
      </c>
      <c r="AP205" s="3">
        <v>45738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4111.5262222222227</v>
      </c>
    </row>
    <row r="206" spans="1:56" ht="28.5" customHeight="1" x14ac:dyDescent="0.45">
      <c r="A206" s="3">
        <v>45721</v>
      </c>
      <c r="B206" s="14" t="s">
        <v>520</v>
      </c>
      <c r="C206" s="9" t="s">
        <v>152</v>
      </c>
      <c r="D206" s="13" t="s">
        <v>293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112</v>
      </c>
      <c r="T206" s="12">
        <v>45743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82</v>
      </c>
      <c r="AA206" s="8">
        <v>10477.5</v>
      </c>
      <c r="AB206" s="8">
        <v>0</v>
      </c>
      <c r="AC206" s="8">
        <v>10477.5</v>
      </c>
      <c r="AD206" s="8">
        <v>0</v>
      </c>
      <c r="AE206" s="8">
        <v>0</v>
      </c>
      <c r="AF206" s="8">
        <v>0</v>
      </c>
      <c r="AG206" s="1" t="s">
        <v>123</v>
      </c>
      <c r="AH206" s="1" t="s">
        <v>74</v>
      </c>
      <c r="AI206" s="1">
        <v>2</v>
      </c>
      <c r="AJ206" s="3">
        <v>45743</v>
      </c>
      <c r="AK206" s="3">
        <v>0</v>
      </c>
      <c r="AL206" s="3">
        <v>45734</v>
      </c>
      <c r="AM206" s="3">
        <v>45741</v>
      </c>
      <c r="AN206" s="3">
        <v>45742</v>
      </c>
      <c r="AO206" s="3">
        <v>45742</v>
      </c>
      <c r="AP206" s="3">
        <v>45738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800.9466666666666</v>
      </c>
    </row>
    <row r="207" spans="1:56" ht="28.5" customHeight="1" x14ac:dyDescent="0.45">
      <c r="A207" s="3">
        <v>45720</v>
      </c>
      <c r="B207" s="14" t="s">
        <v>506</v>
      </c>
      <c r="C207" s="9" t="s">
        <v>86</v>
      </c>
      <c r="D207" s="13" t="s">
        <v>405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232</v>
      </c>
      <c r="T207" s="12">
        <v>45744</v>
      </c>
      <c r="U207" s="11">
        <v>25000</v>
      </c>
      <c r="V207" s="10">
        <v>0</v>
      </c>
      <c r="W207" s="10">
        <v>25000</v>
      </c>
      <c r="X207" s="10">
        <v>0</v>
      </c>
      <c r="Y207" s="10">
        <v>26250</v>
      </c>
      <c r="Z207" s="9" t="s">
        <v>82</v>
      </c>
      <c r="AA207" s="8">
        <v>26892.250000000004</v>
      </c>
      <c r="AB207" s="8">
        <v>0</v>
      </c>
      <c r="AC207" s="8">
        <v>26892.250000000004</v>
      </c>
      <c r="AD207" s="8">
        <v>0</v>
      </c>
      <c r="AE207" s="8">
        <v>0</v>
      </c>
      <c r="AF207" s="8" t="s">
        <v>432</v>
      </c>
      <c r="AG207" s="1" t="s">
        <v>123</v>
      </c>
      <c r="AH207" s="1" t="s">
        <v>74</v>
      </c>
      <c r="AI207" s="1">
        <v>2</v>
      </c>
      <c r="AJ207" s="3">
        <v>45744</v>
      </c>
      <c r="AK207" s="3">
        <v>0</v>
      </c>
      <c r="AL207" s="3">
        <v>45735</v>
      </c>
      <c r="AM207" s="3">
        <v>45742</v>
      </c>
      <c r="AN207" s="3">
        <v>45743</v>
      </c>
      <c r="AO207" s="3">
        <v>45743</v>
      </c>
      <c r="AP207" s="3">
        <v>45739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2055.7631111111114</v>
      </c>
    </row>
    <row r="208" spans="1:56" ht="28.5" customHeight="1" x14ac:dyDescent="0.45">
      <c r="A208" s="3">
        <v>45721</v>
      </c>
      <c r="B208" s="14" t="s">
        <v>521</v>
      </c>
      <c r="C208" s="9" t="s">
        <v>152</v>
      </c>
      <c r="D208" s="13" t="s">
        <v>289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112</v>
      </c>
      <c r="T208" s="12">
        <v>45744</v>
      </c>
      <c r="U208" s="11">
        <v>20000</v>
      </c>
      <c r="V208" s="10">
        <v>0</v>
      </c>
      <c r="W208" s="10">
        <v>20000</v>
      </c>
      <c r="X208" s="10">
        <v>0</v>
      </c>
      <c r="Y208" s="10">
        <v>21000</v>
      </c>
      <c r="Z208" s="9" t="s">
        <v>82</v>
      </c>
      <c r="AA208" s="8">
        <v>20955</v>
      </c>
      <c r="AB208" s="8">
        <v>0</v>
      </c>
      <c r="AC208" s="8">
        <v>20955</v>
      </c>
      <c r="AD208" s="8">
        <v>0</v>
      </c>
      <c r="AE208" s="8">
        <v>0</v>
      </c>
      <c r="AF208" s="8">
        <v>0</v>
      </c>
      <c r="AG208" s="1" t="s">
        <v>123</v>
      </c>
      <c r="AH208" s="1" t="s">
        <v>74</v>
      </c>
      <c r="AI208" s="1">
        <v>2</v>
      </c>
      <c r="AJ208" s="3">
        <v>45744</v>
      </c>
      <c r="AK208" s="3">
        <v>0</v>
      </c>
      <c r="AL208" s="3">
        <v>45735</v>
      </c>
      <c r="AM208" s="3">
        <v>45742</v>
      </c>
      <c r="AN208" s="3">
        <v>45743</v>
      </c>
      <c r="AO208" s="3">
        <v>45743</v>
      </c>
      <c r="AP208" s="3">
        <v>45739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1601.8933333333332</v>
      </c>
    </row>
    <row r="209" spans="1:56" ht="28.5" customHeight="1" x14ac:dyDescent="0.45">
      <c r="A209" s="3">
        <v>45721</v>
      </c>
      <c r="B209" s="14" t="s">
        <v>522</v>
      </c>
      <c r="C209" s="9" t="s">
        <v>152</v>
      </c>
      <c r="D209" s="13" t="s">
        <v>491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112</v>
      </c>
      <c r="T209" s="12">
        <v>45744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82</v>
      </c>
      <c r="AA209" s="8">
        <v>20955</v>
      </c>
      <c r="AB209" s="8">
        <v>0</v>
      </c>
      <c r="AC209" s="8">
        <v>20955</v>
      </c>
      <c r="AD209" s="8">
        <v>0</v>
      </c>
      <c r="AE209" s="8">
        <v>0</v>
      </c>
      <c r="AF209" s="8">
        <v>0</v>
      </c>
      <c r="AG209" s="1" t="s">
        <v>123</v>
      </c>
      <c r="AH209" s="1" t="s">
        <v>74</v>
      </c>
      <c r="AI209" s="1">
        <v>2</v>
      </c>
      <c r="AJ209" s="3">
        <v>45744</v>
      </c>
      <c r="AK209" s="3">
        <v>0</v>
      </c>
      <c r="AL209" s="3">
        <v>45735</v>
      </c>
      <c r="AM209" s="3">
        <v>45742</v>
      </c>
      <c r="AN209" s="3">
        <v>45743</v>
      </c>
      <c r="AO209" s="3">
        <v>45743</v>
      </c>
      <c r="AP209" s="3">
        <v>45739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1601.8933333333332</v>
      </c>
    </row>
    <row r="210" spans="1:56" ht="28.5" customHeight="1" x14ac:dyDescent="0.45">
      <c r="A210" s="3">
        <v>45724</v>
      </c>
      <c r="B210" s="14" t="s">
        <v>138</v>
      </c>
      <c r="C210" s="9" t="s">
        <v>86</v>
      </c>
      <c r="D210" s="13" t="s">
        <v>526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45744</v>
      </c>
      <c r="U210" s="11">
        <v>7000</v>
      </c>
      <c r="V210" s="10">
        <v>0</v>
      </c>
      <c r="W210" s="10">
        <v>7000</v>
      </c>
      <c r="X210" s="10">
        <v>0</v>
      </c>
      <c r="Y210" s="10">
        <v>7350</v>
      </c>
      <c r="Z210" s="9" t="s">
        <v>82</v>
      </c>
      <c r="AA210" s="8">
        <v>7529.8300000000008</v>
      </c>
      <c r="AB210" s="8">
        <v>0</v>
      </c>
      <c r="AC210" s="8">
        <v>7529.8300000000008</v>
      </c>
      <c r="AD210" s="8">
        <v>0</v>
      </c>
      <c r="AE210" s="8">
        <v>0</v>
      </c>
      <c r="AF210" s="8" t="s">
        <v>436</v>
      </c>
      <c r="AG210" s="1" t="s">
        <v>123</v>
      </c>
      <c r="AH210" s="1" t="s">
        <v>74</v>
      </c>
      <c r="AI210" s="1">
        <v>2</v>
      </c>
      <c r="AJ210" s="3">
        <v>45744</v>
      </c>
      <c r="AK210" s="3">
        <v>0</v>
      </c>
      <c r="AL210" s="3">
        <v>45735</v>
      </c>
      <c r="AM210" s="3">
        <v>45742</v>
      </c>
      <c r="AN210" s="3">
        <v>45743</v>
      </c>
      <c r="AO210" s="3">
        <v>45743</v>
      </c>
      <c r="AP210" s="3">
        <v>45739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575.61367111111122</v>
      </c>
    </row>
    <row r="211" spans="1:56" ht="28.5" customHeight="1" x14ac:dyDescent="0.45">
      <c r="A211" s="3">
        <v>45724</v>
      </c>
      <c r="B211" s="14" t="s">
        <v>138</v>
      </c>
      <c r="C211" s="9" t="s">
        <v>86</v>
      </c>
      <c r="D211" s="13" t="s">
        <v>527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45744</v>
      </c>
      <c r="U211" s="11">
        <v>30000</v>
      </c>
      <c r="V211" s="10">
        <v>0</v>
      </c>
      <c r="W211" s="10">
        <v>30000</v>
      </c>
      <c r="X211" s="10">
        <v>0</v>
      </c>
      <c r="Y211" s="10">
        <v>31500</v>
      </c>
      <c r="Z211" s="9" t="s">
        <v>82</v>
      </c>
      <c r="AA211" s="8">
        <v>32270.700000000004</v>
      </c>
      <c r="AB211" s="8">
        <v>0</v>
      </c>
      <c r="AC211" s="8">
        <v>32270.700000000004</v>
      </c>
      <c r="AD211" s="8">
        <v>0</v>
      </c>
      <c r="AE211" s="8">
        <v>0</v>
      </c>
      <c r="AF211" s="8" t="s">
        <v>436</v>
      </c>
      <c r="AG211" s="1" t="s">
        <v>123</v>
      </c>
      <c r="AH211" s="1" t="s">
        <v>74</v>
      </c>
      <c r="AI211" s="1">
        <v>2</v>
      </c>
      <c r="AJ211" s="3">
        <v>45744</v>
      </c>
      <c r="AK211" s="3">
        <v>0</v>
      </c>
      <c r="AL211" s="3">
        <v>45735</v>
      </c>
      <c r="AM211" s="3">
        <v>45742</v>
      </c>
      <c r="AN211" s="3">
        <v>45743</v>
      </c>
      <c r="AO211" s="3">
        <v>45743</v>
      </c>
      <c r="AP211" s="3">
        <v>45739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2466.9157333333337</v>
      </c>
    </row>
    <row r="212" spans="1:56" ht="28.5" customHeight="1" x14ac:dyDescent="0.45">
      <c r="A212" s="3">
        <v>45723</v>
      </c>
      <c r="B212" s="14" t="s">
        <v>551</v>
      </c>
      <c r="C212" s="9" t="s">
        <v>86</v>
      </c>
      <c r="D212" s="13" t="s">
        <v>435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45744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32270.700000000004</v>
      </c>
      <c r="AB212" s="8">
        <v>0</v>
      </c>
      <c r="AC212" s="8">
        <v>32270.700000000004</v>
      </c>
      <c r="AD212" s="8">
        <v>0</v>
      </c>
      <c r="AE212" s="8">
        <v>0</v>
      </c>
      <c r="AF212" s="8" t="s">
        <v>436</v>
      </c>
      <c r="AG212" s="1" t="s">
        <v>123</v>
      </c>
      <c r="AH212" s="1" t="s">
        <v>74</v>
      </c>
      <c r="AI212" s="1">
        <v>2</v>
      </c>
      <c r="AJ212" s="3">
        <v>45744</v>
      </c>
      <c r="AK212" s="3">
        <v>0</v>
      </c>
      <c r="AL212" s="3">
        <v>45735</v>
      </c>
      <c r="AM212" s="3">
        <v>45742</v>
      </c>
      <c r="AN212" s="3">
        <v>45743</v>
      </c>
      <c r="AO212" s="3">
        <v>45743</v>
      </c>
      <c r="AP212" s="3">
        <v>45739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2466.9157333333337</v>
      </c>
    </row>
    <row r="213" spans="1:56" ht="28.5" customHeight="1" x14ac:dyDescent="0.45">
      <c r="A213" s="3">
        <v>45724</v>
      </c>
      <c r="B213" s="14" t="s">
        <v>138</v>
      </c>
      <c r="C213" s="9" t="s">
        <v>86</v>
      </c>
      <c r="D213" s="13" t="s">
        <v>528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232</v>
      </c>
      <c r="T213" s="12">
        <v>45747</v>
      </c>
      <c r="U213" s="11">
        <v>20000</v>
      </c>
      <c r="V213" s="10">
        <v>0</v>
      </c>
      <c r="W213" s="10">
        <v>20000</v>
      </c>
      <c r="X213" s="10">
        <v>0</v>
      </c>
      <c r="Y213" s="10">
        <v>21000</v>
      </c>
      <c r="Z213" s="9" t="s">
        <v>82</v>
      </c>
      <c r="AA213" s="8">
        <v>21513.800000000003</v>
      </c>
      <c r="AB213" s="8">
        <v>0</v>
      </c>
      <c r="AC213" s="8">
        <v>21513.800000000003</v>
      </c>
      <c r="AD213" s="8">
        <v>0</v>
      </c>
      <c r="AE213" s="8">
        <v>0</v>
      </c>
      <c r="AF213" s="8" t="s">
        <v>436</v>
      </c>
      <c r="AG213" s="1" t="s">
        <v>123</v>
      </c>
      <c r="AH213" s="1" t="s">
        <v>74</v>
      </c>
      <c r="AI213" s="1">
        <v>2</v>
      </c>
      <c r="AJ213" s="3">
        <v>45747</v>
      </c>
      <c r="AK213" s="3">
        <v>0</v>
      </c>
      <c r="AL213" s="3">
        <v>45738</v>
      </c>
      <c r="AM213" s="3">
        <v>45745</v>
      </c>
      <c r="AN213" s="3">
        <v>45746</v>
      </c>
      <c r="AO213" s="3">
        <v>45746</v>
      </c>
      <c r="AP213" s="3">
        <v>45742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1644.610488888889</v>
      </c>
    </row>
    <row r="214" spans="1:56" ht="28.5" customHeight="1" x14ac:dyDescent="0.45">
      <c r="A214" s="3">
        <v>45724</v>
      </c>
      <c r="B214" s="14" t="s">
        <v>138</v>
      </c>
      <c r="C214" s="9" t="s">
        <v>86</v>
      </c>
      <c r="D214" s="13" t="s">
        <v>269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232</v>
      </c>
      <c r="T214" s="12">
        <v>45747</v>
      </c>
      <c r="U214" s="11">
        <v>15000</v>
      </c>
      <c r="V214" s="10">
        <v>0</v>
      </c>
      <c r="W214" s="10">
        <v>15000</v>
      </c>
      <c r="X214" s="10">
        <v>0</v>
      </c>
      <c r="Y214" s="10">
        <v>15750</v>
      </c>
      <c r="Z214" s="9" t="s">
        <v>82</v>
      </c>
      <c r="AA214" s="8">
        <v>16135.350000000002</v>
      </c>
      <c r="AB214" s="8">
        <v>0</v>
      </c>
      <c r="AC214" s="8">
        <v>16135.350000000002</v>
      </c>
      <c r="AD214" s="8">
        <v>0</v>
      </c>
      <c r="AE214" s="8">
        <v>0</v>
      </c>
      <c r="AF214" s="8" t="s">
        <v>436</v>
      </c>
      <c r="AG214" s="1" t="s">
        <v>123</v>
      </c>
      <c r="AH214" s="1" t="s">
        <v>74</v>
      </c>
      <c r="AI214" s="1">
        <v>2</v>
      </c>
      <c r="AJ214" s="3">
        <v>45747</v>
      </c>
      <c r="AK214" s="3">
        <v>0</v>
      </c>
      <c r="AL214" s="3">
        <v>45738</v>
      </c>
      <c r="AM214" s="3">
        <v>45745</v>
      </c>
      <c r="AN214" s="3">
        <v>45746</v>
      </c>
      <c r="AO214" s="3">
        <v>45746</v>
      </c>
      <c r="AP214" s="3">
        <v>45742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1233.4578666666669</v>
      </c>
    </row>
    <row r="215" spans="1:56" ht="28.5" customHeight="1" x14ac:dyDescent="0.45">
      <c r="A215" s="3">
        <v>45724</v>
      </c>
      <c r="B215" s="14" t="s">
        <v>138</v>
      </c>
      <c r="C215" s="9" t="s">
        <v>86</v>
      </c>
      <c r="D215" s="13" t="s">
        <v>529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232</v>
      </c>
      <c r="T215" s="12">
        <v>45747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 t="s">
        <v>436</v>
      </c>
      <c r="AG215" s="1" t="s">
        <v>123</v>
      </c>
      <c r="AH215" s="1" t="s">
        <v>74</v>
      </c>
      <c r="AI215" s="1">
        <v>2</v>
      </c>
      <c r="AJ215" s="3">
        <v>45747</v>
      </c>
      <c r="AK215" s="3">
        <v>0</v>
      </c>
      <c r="AL215" s="3">
        <v>45738</v>
      </c>
      <c r="AM215" s="3">
        <v>45745</v>
      </c>
      <c r="AN215" s="3">
        <v>45746</v>
      </c>
      <c r="AO215" s="3">
        <v>45746</v>
      </c>
      <c r="AP215" s="3">
        <v>45742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822.3052444444445</v>
      </c>
    </row>
    <row r="216" spans="1:56" ht="28.5" customHeight="1" x14ac:dyDescent="0.45">
      <c r="A216" s="3">
        <v>45724</v>
      </c>
      <c r="B216" s="14" t="s">
        <v>138</v>
      </c>
      <c r="C216" s="9" t="s">
        <v>86</v>
      </c>
      <c r="D216" s="13" t="s">
        <v>268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232</v>
      </c>
      <c r="T216" s="12">
        <v>45747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21513.800000000003</v>
      </c>
      <c r="AB216" s="8">
        <v>0</v>
      </c>
      <c r="AC216" s="8">
        <v>21513.800000000003</v>
      </c>
      <c r="AD216" s="8">
        <v>0</v>
      </c>
      <c r="AE216" s="8">
        <v>0</v>
      </c>
      <c r="AF216" s="8" t="s">
        <v>436</v>
      </c>
      <c r="AG216" s="1" t="s">
        <v>123</v>
      </c>
      <c r="AH216" s="1" t="s">
        <v>74</v>
      </c>
      <c r="AI216" s="1">
        <v>2</v>
      </c>
      <c r="AJ216" s="3">
        <v>45747</v>
      </c>
      <c r="AK216" s="3">
        <v>0</v>
      </c>
      <c r="AL216" s="3">
        <v>45738</v>
      </c>
      <c r="AM216" s="3">
        <v>45745</v>
      </c>
      <c r="AN216" s="3">
        <v>45746</v>
      </c>
      <c r="AO216" s="3">
        <v>45746</v>
      </c>
      <c r="AP216" s="3">
        <v>45742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1644.610488888889</v>
      </c>
    </row>
    <row r="217" spans="1:56" ht="28.5" customHeight="1" x14ac:dyDescent="0.45">
      <c r="A217" s="3">
        <v>45722</v>
      </c>
      <c r="B217" s="14" t="s">
        <v>530</v>
      </c>
      <c r="C217" s="9" t="s">
        <v>86</v>
      </c>
      <c r="D217" s="13" t="s">
        <v>321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232</v>
      </c>
      <c r="T217" s="12">
        <v>45747</v>
      </c>
      <c r="U217" s="11">
        <v>30000</v>
      </c>
      <c r="V217" s="10">
        <v>0</v>
      </c>
      <c r="W217" s="10">
        <v>30000</v>
      </c>
      <c r="X217" s="10">
        <v>0</v>
      </c>
      <c r="Y217" s="10">
        <v>31500</v>
      </c>
      <c r="Z217" s="9" t="s">
        <v>82</v>
      </c>
      <c r="AA217" s="8">
        <v>32270.700000000004</v>
      </c>
      <c r="AB217" s="8">
        <v>0</v>
      </c>
      <c r="AC217" s="8">
        <v>32270.700000000004</v>
      </c>
      <c r="AD217" s="8">
        <v>0</v>
      </c>
      <c r="AE217" s="8">
        <v>0</v>
      </c>
      <c r="AF217" s="8" t="s">
        <v>436</v>
      </c>
      <c r="AG217" s="1" t="s">
        <v>123</v>
      </c>
      <c r="AH217" s="1" t="s">
        <v>74</v>
      </c>
      <c r="AI217" s="1">
        <v>2</v>
      </c>
      <c r="AJ217" s="3">
        <v>45747</v>
      </c>
      <c r="AK217" s="3">
        <v>0</v>
      </c>
      <c r="AL217" s="3">
        <v>45738</v>
      </c>
      <c r="AM217" s="3">
        <v>45745</v>
      </c>
      <c r="AN217" s="3">
        <v>45746</v>
      </c>
      <c r="AO217" s="3">
        <v>45746</v>
      </c>
      <c r="AP217" s="3">
        <v>45742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2466.9157333333337</v>
      </c>
    </row>
    <row r="218" spans="1:56" ht="28.5" customHeight="1" x14ac:dyDescent="0.45">
      <c r="A218" s="3">
        <v>45724</v>
      </c>
      <c r="B218" s="14" t="s">
        <v>138</v>
      </c>
      <c r="C218" s="9" t="s">
        <v>86</v>
      </c>
      <c r="D218" s="13" t="s">
        <v>328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329</v>
      </c>
      <c r="T218" s="12">
        <v>45748</v>
      </c>
      <c r="U218" s="11">
        <v>20000</v>
      </c>
      <c r="V218" s="10">
        <v>0</v>
      </c>
      <c r="W218" s="10">
        <v>20000</v>
      </c>
      <c r="X218" s="10">
        <v>0</v>
      </c>
      <c r="Y218" s="10">
        <v>21000</v>
      </c>
      <c r="Z218" s="9" t="s">
        <v>82</v>
      </c>
      <c r="AA218" s="8">
        <v>21513.800000000003</v>
      </c>
      <c r="AB218" s="8">
        <v>0</v>
      </c>
      <c r="AC218" s="8">
        <v>21513.800000000003</v>
      </c>
      <c r="AD218" s="8">
        <v>0</v>
      </c>
      <c r="AE218" s="8">
        <v>0</v>
      </c>
      <c r="AF218" s="8" t="s">
        <v>298</v>
      </c>
      <c r="AG218" s="1" t="s">
        <v>123</v>
      </c>
      <c r="AH218" s="1" t="s">
        <v>74</v>
      </c>
      <c r="AI218" s="1">
        <v>2</v>
      </c>
      <c r="AJ218" s="3">
        <v>45748</v>
      </c>
      <c r="AK218" s="3">
        <v>0</v>
      </c>
      <c r="AL218" s="3">
        <v>45739</v>
      </c>
      <c r="AM218" s="3">
        <v>45746</v>
      </c>
      <c r="AN218" s="3">
        <v>45747</v>
      </c>
      <c r="AO218" s="3">
        <v>45747</v>
      </c>
      <c r="AP218" s="3">
        <v>45743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1644.610488888889</v>
      </c>
    </row>
    <row r="219" spans="1:56" ht="28.5" customHeight="1" x14ac:dyDescent="0.45">
      <c r="A219" s="3">
        <v>45721</v>
      </c>
      <c r="B219" s="14" t="s">
        <v>520</v>
      </c>
      <c r="C219" s="9" t="s">
        <v>152</v>
      </c>
      <c r="D219" s="13" t="s">
        <v>293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112</v>
      </c>
      <c r="T219" s="12">
        <v>45748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10477.5</v>
      </c>
      <c r="AB219" s="8">
        <v>0</v>
      </c>
      <c r="AC219" s="8">
        <v>10477.5</v>
      </c>
      <c r="AD219" s="8">
        <v>0</v>
      </c>
      <c r="AE219" s="8">
        <v>0</v>
      </c>
      <c r="AF219" s="8">
        <v>0</v>
      </c>
      <c r="AG219" s="1" t="s">
        <v>123</v>
      </c>
      <c r="AH219" s="1" t="s">
        <v>74</v>
      </c>
      <c r="AI219" s="1">
        <v>2</v>
      </c>
      <c r="AJ219" s="3">
        <v>45748</v>
      </c>
      <c r="AK219" s="3">
        <v>0</v>
      </c>
      <c r="AL219" s="3">
        <v>45739</v>
      </c>
      <c r="AM219" s="3">
        <v>45746</v>
      </c>
      <c r="AN219" s="3">
        <v>45747</v>
      </c>
      <c r="AO219" s="3">
        <v>45747</v>
      </c>
      <c r="AP219" s="3">
        <v>45743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800.9466666666666</v>
      </c>
    </row>
    <row r="220" spans="1:56" ht="28.5" customHeight="1" x14ac:dyDescent="0.45">
      <c r="A220" s="3">
        <v>45721</v>
      </c>
      <c r="B220" s="14" t="s">
        <v>521</v>
      </c>
      <c r="C220" s="9" t="s">
        <v>152</v>
      </c>
      <c r="D220" s="13" t="s">
        <v>289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112</v>
      </c>
      <c r="T220" s="12">
        <v>45748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82</v>
      </c>
      <c r="AA220" s="8">
        <v>20955</v>
      </c>
      <c r="AB220" s="8">
        <v>0</v>
      </c>
      <c r="AC220" s="8">
        <v>20955</v>
      </c>
      <c r="AD220" s="8">
        <v>0</v>
      </c>
      <c r="AE220" s="8">
        <v>0</v>
      </c>
      <c r="AF220" s="8">
        <v>0</v>
      </c>
      <c r="AG220" s="1" t="s">
        <v>123</v>
      </c>
      <c r="AH220" s="1" t="s">
        <v>74</v>
      </c>
      <c r="AI220" s="1">
        <v>2</v>
      </c>
      <c r="AJ220" s="3">
        <v>45748</v>
      </c>
      <c r="AK220" s="3">
        <v>0</v>
      </c>
      <c r="AL220" s="3">
        <v>45739</v>
      </c>
      <c r="AM220" s="3">
        <v>45746</v>
      </c>
      <c r="AN220" s="3">
        <v>45747</v>
      </c>
      <c r="AO220" s="3">
        <v>45747</v>
      </c>
      <c r="AP220" s="3">
        <v>45743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1601.8933333333332</v>
      </c>
    </row>
    <row r="221" spans="1:56" ht="28.5" customHeight="1" x14ac:dyDescent="0.45">
      <c r="A221" s="3">
        <v>45721</v>
      </c>
      <c r="B221" s="14" t="s">
        <v>522</v>
      </c>
      <c r="C221" s="9" t="s">
        <v>152</v>
      </c>
      <c r="D221" s="13" t="s">
        <v>491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112</v>
      </c>
      <c r="T221" s="12">
        <v>45748</v>
      </c>
      <c r="U221" s="11">
        <v>20000</v>
      </c>
      <c r="V221" s="10">
        <v>0</v>
      </c>
      <c r="W221" s="10">
        <v>20000</v>
      </c>
      <c r="X221" s="10">
        <v>0</v>
      </c>
      <c r="Y221" s="10">
        <v>21000</v>
      </c>
      <c r="Z221" s="9" t="s">
        <v>82</v>
      </c>
      <c r="AA221" s="8">
        <v>20955</v>
      </c>
      <c r="AB221" s="8">
        <v>0</v>
      </c>
      <c r="AC221" s="8">
        <v>20955</v>
      </c>
      <c r="AD221" s="8">
        <v>0</v>
      </c>
      <c r="AE221" s="8">
        <v>0</v>
      </c>
      <c r="AF221" s="8">
        <v>0</v>
      </c>
      <c r="AG221" s="1" t="s">
        <v>123</v>
      </c>
      <c r="AH221" s="1" t="s">
        <v>74</v>
      </c>
      <c r="AI221" s="1">
        <v>2</v>
      </c>
      <c r="AJ221" s="3">
        <v>45748</v>
      </c>
      <c r="AK221" s="3">
        <v>0</v>
      </c>
      <c r="AL221" s="3">
        <v>45739</v>
      </c>
      <c r="AM221" s="3">
        <v>45746</v>
      </c>
      <c r="AN221" s="3">
        <v>45747</v>
      </c>
      <c r="AO221" s="3">
        <v>45747</v>
      </c>
      <c r="AP221" s="3">
        <v>45743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1601.8933333333332</v>
      </c>
    </row>
    <row r="222" spans="1:56" ht="28.5" customHeight="1" x14ac:dyDescent="0.45">
      <c r="A222" s="3">
        <v>45724</v>
      </c>
      <c r="B222" s="14" t="s">
        <v>138</v>
      </c>
      <c r="C222" s="9" t="s">
        <v>86</v>
      </c>
      <c r="D222" s="13" t="s">
        <v>527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329</v>
      </c>
      <c r="T222" s="12">
        <v>45750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10756.900000000001</v>
      </c>
      <c r="AB222" s="8">
        <v>0</v>
      </c>
      <c r="AC222" s="8">
        <v>10756.900000000001</v>
      </c>
      <c r="AD222" s="8">
        <v>0</v>
      </c>
      <c r="AE222" s="8">
        <v>0</v>
      </c>
      <c r="AF222" s="8" t="s">
        <v>298</v>
      </c>
      <c r="AG222" s="1" t="s">
        <v>123</v>
      </c>
      <c r="AH222" s="1" t="s">
        <v>74</v>
      </c>
      <c r="AI222" s="1">
        <v>2</v>
      </c>
      <c r="AJ222" s="3">
        <v>45750</v>
      </c>
      <c r="AK222" s="3">
        <v>0</v>
      </c>
      <c r="AL222" s="3">
        <v>45741</v>
      </c>
      <c r="AM222" s="3">
        <v>45748</v>
      </c>
      <c r="AN222" s="3">
        <v>45749</v>
      </c>
      <c r="AO222" s="3">
        <v>45749</v>
      </c>
      <c r="AP222" s="3">
        <v>45745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822.3052444444445</v>
      </c>
    </row>
    <row r="223" spans="1:56" ht="28.5" customHeight="1" x14ac:dyDescent="0.45">
      <c r="A223" s="3">
        <v>45722</v>
      </c>
      <c r="B223" s="14" t="s">
        <v>531</v>
      </c>
      <c r="C223" s="9" t="s">
        <v>86</v>
      </c>
      <c r="D223" s="13" t="s">
        <v>321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232</v>
      </c>
      <c r="T223" s="12">
        <v>45750</v>
      </c>
      <c r="U223" s="11">
        <v>40000</v>
      </c>
      <c r="V223" s="10">
        <v>0</v>
      </c>
      <c r="W223" s="10">
        <v>40000</v>
      </c>
      <c r="X223" s="10">
        <v>0</v>
      </c>
      <c r="Y223" s="10">
        <v>42000</v>
      </c>
      <c r="Z223" s="9" t="s">
        <v>82</v>
      </c>
      <c r="AA223" s="8">
        <v>43027.600000000006</v>
      </c>
      <c r="AB223" s="8">
        <v>0</v>
      </c>
      <c r="AC223" s="8">
        <v>43027.600000000006</v>
      </c>
      <c r="AD223" s="8">
        <v>0</v>
      </c>
      <c r="AE223" s="8">
        <v>0</v>
      </c>
      <c r="AF223" s="8" t="s">
        <v>436</v>
      </c>
      <c r="AG223" s="1" t="s">
        <v>123</v>
      </c>
      <c r="AH223" s="1" t="s">
        <v>74</v>
      </c>
      <c r="AI223" s="1">
        <v>2</v>
      </c>
      <c r="AJ223" s="3">
        <v>45750</v>
      </c>
      <c r="AK223" s="3">
        <v>0</v>
      </c>
      <c r="AL223" s="3">
        <v>45741</v>
      </c>
      <c r="AM223" s="3">
        <v>45748</v>
      </c>
      <c r="AN223" s="3">
        <v>45749</v>
      </c>
      <c r="AO223" s="3">
        <v>45749</v>
      </c>
      <c r="AP223" s="3">
        <v>45745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3289.220977777778</v>
      </c>
    </row>
    <row r="224" spans="1:56" ht="28.5" customHeight="1" x14ac:dyDescent="0.45">
      <c r="A224" s="3">
        <v>45723</v>
      </c>
      <c r="B224" s="14" t="s">
        <v>552</v>
      </c>
      <c r="C224" s="9" t="s">
        <v>86</v>
      </c>
      <c r="D224" s="13" t="s">
        <v>435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232</v>
      </c>
      <c r="T224" s="12">
        <v>45750</v>
      </c>
      <c r="U224" s="11">
        <v>40000</v>
      </c>
      <c r="V224" s="10">
        <v>0</v>
      </c>
      <c r="W224" s="10">
        <v>40000</v>
      </c>
      <c r="X224" s="10">
        <v>0</v>
      </c>
      <c r="Y224" s="10">
        <v>42000</v>
      </c>
      <c r="Z224" s="9" t="s">
        <v>82</v>
      </c>
      <c r="AA224" s="8">
        <v>43027.600000000006</v>
      </c>
      <c r="AB224" s="8">
        <v>0</v>
      </c>
      <c r="AC224" s="8">
        <v>43027.600000000006</v>
      </c>
      <c r="AD224" s="8">
        <v>0</v>
      </c>
      <c r="AE224" s="8">
        <v>0</v>
      </c>
      <c r="AF224" s="8" t="s">
        <v>436</v>
      </c>
      <c r="AG224" s="1" t="s">
        <v>123</v>
      </c>
      <c r="AH224" s="1" t="s">
        <v>74</v>
      </c>
      <c r="AI224" s="1">
        <v>2</v>
      </c>
      <c r="AJ224" s="3">
        <v>45750</v>
      </c>
      <c r="AK224" s="3">
        <v>0</v>
      </c>
      <c r="AL224" s="3">
        <v>45741</v>
      </c>
      <c r="AM224" s="3">
        <v>45748</v>
      </c>
      <c r="AN224" s="3">
        <v>45749</v>
      </c>
      <c r="AO224" s="3">
        <v>45749</v>
      </c>
      <c r="AP224" s="3">
        <v>45745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3289.220977777778</v>
      </c>
    </row>
    <row r="225" spans="1:56" ht="28.5" customHeight="1" x14ac:dyDescent="0.45">
      <c r="A225" s="3">
        <v>45724</v>
      </c>
      <c r="B225" s="14" t="s">
        <v>138</v>
      </c>
      <c r="C225" s="9" t="s">
        <v>86</v>
      </c>
      <c r="D225" s="13" t="s">
        <v>463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232</v>
      </c>
      <c r="T225" s="12">
        <v>45751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82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 t="s">
        <v>436</v>
      </c>
      <c r="AG225" s="1" t="s">
        <v>123</v>
      </c>
      <c r="AH225" s="1" t="s">
        <v>74</v>
      </c>
      <c r="AI225" s="1">
        <v>2</v>
      </c>
      <c r="AJ225" s="3">
        <v>45751</v>
      </c>
      <c r="AK225" s="3">
        <v>0</v>
      </c>
      <c r="AL225" s="3">
        <v>45742</v>
      </c>
      <c r="AM225" s="3">
        <v>45749</v>
      </c>
      <c r="AN225" s="3">
        <v>45750</v>
      </c>
      <c r="AO225" s="3">
        <v>45750</v>
      </c>
      <c r="AP225" s="3">
        <v>45746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822.3052444444445</v>
      </c>
    </row>
    <row r="226" spans="1:56" ht="28.5" customHeight="1" x14ac:dyDescent="0.45">
      <c r="A226" s="3">
        <v>45724</v>
      </c>
      <c r="B226" s="14" t="s">
        <v>138</v>
      </c>
      <c r="C226" s="9" t="s">
        <v>86</v>
      </c>
      <c r="D226" s="13" t="s">
        <v>532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232</v>
      </c>
      <c r="T226" s="12">
        <v>45751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82</v>
      </c>
      <c r="AA226" s="8">
        <v>5378.4500000000007</v>
      </c>
      <c r="AB226" s="8">
        <v>0</v>
      </c>
      <c r="AC226" s="8">
        <v>5378.4500000000007</v>
      </c>
      <c r="AD226" s="8">
        <v>0</v>
      </c>
      <c r="AE226" s="8">
        <v>0</v>
      </c>
      <c r="AF226" s="8" t="s">
        <v>436</v>
      </c>
      <c r="AG226" s="1" t="s">
        <v>123</v>
      </c>
      <c r="AH226" s="1" t="s">
        <v>74</v>
      </c>
      <c r="AI226" s="1">
        <v>2</v>
      </c>
      <c r="AJ226" s="3">
        <v>45751</v>
      </c>
      <c r="AK226" s="3">
        <v>0</v>
      </c>
      <c r="AL226" s="3">
        <v>45742</v>
      </c>
      <c r="AM226" s="3">
        <v>45749</v>
      </c>
      <c r="AN226" s="3">
        <v>45750</v>
      </c>
      <c r="AO226" s="3">
        <v>45750</v>
      </c>
      <c r="AP226" s="3">
        <v>45746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411.15262222222225</v>
      </c>
    </row>
    <row r="227" spans="1:56" ht="28.5" customHeight="1" x14ac:dyDescent="0.45">
      <c r="A227" s="3">
        <v>45721</v>
      </c>
      <c r="B227" s="14" t="s">
        <v>520</v>
      </c>
      <c r="C227" s="9" t="s">
        <v>152</v>
      </c>
      <c r="D227" s="13" t="s">
        <v>293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112</v>
      </c>
      <c r="T227" s="12">
        <v>45752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10477.5</v>
      </c>
      <c r="AB227" s="8">
        <v>0</v>
      </c>
      <c r="AC227" s="8">
        <v>10477.5</v>
      </c>
      <c r="AD227" s="8">
        <v>0</v>
      </c>
      <c r="AE227" s="8">
        <v>0</v>
      </c>
      <c r="AF227" s="8">
        <v>0</v>
      </c>
      <c r="AG227" s="1" t="s">
        <v>123</v>
      </c>
      <c r="AH227" s="1" t="s">
        <v>74</v>
      </c>
      <c r="AI227" s="1">
        <v>2</v>
      </c>
      <c r="AJ227" s="3">
        <v>45752</v>
      </c>
      <c r="AK227" s="3">
        <v>0</v>
      </c>
      <c r="AL227" s="3">
        <v>45743</v>
      </c>
      <c r="AM227" s="3">
        <v>45750</v>
      </c>
      <c r="AN227" s="3">
        <v>45751</v>
      </c>
      <c r="AO227" s="3">
        <v>45751</v>
      </c>
      <c r="AP227" s="3">
        <v>45747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800.9466666666666</v>
      </c>
    </row>
    <row r="228" spans="1:56" ht="28.5" customHeight="1" x14ac:dyDescent="0.45">
      <c r="A228" s="3">
        <v>45721</v>
      </c>
      <c r="B228" s="14" t="s">
        <v>521</v>
      </c>
      <c r="C228" s="9" t="s">
        <v>152</v>
      </c>
      <c r="D228" s="13" t="s">
        <v>289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112</v>
      </c>
      <c r="T228" s="12">
        <v>45752</v>
      </c>
      <c r="U228" s="11">
        <v>20000</v>
      </c>
      <c r="V228" s="10">
        <v>0</v>
      </c>
      <c r="W228" s="10">
        <v>20000</v>
      </c>
      <c r="X228" s="10">
        <v>0</v>
      </c>
      <c r="Y228" s="10">
        <v>21000</v>
      </c>
      <c r="Z228" s="9" t="s">
        <v>82</v>
      </c>
      <c r="AA228" s="8">
        <v>20955</v>
      </c>
      <c r="AB228" s="8">
        <v>0</v>
      </c>
      <c r="AC228" s="8">
        <v>20955</v>
      </c>
      <c r="AD228" s="8">
        <v>0</v>
      </c>
      <c r="AE228" s="8">
        <v>0</v>
      </c>
      <c r="AF228" s="8">
        <v>0</v>
      </c>
      <c r="AG228" s="1" t="s">
        <v>123</v>
      </c>
      <c r="AH228" s="1" t="s">
        <v>74</v>
      </c>
      <c r="AI228" s="1">
        <v>2</v>
      </c>
      <c r="AJ228" s="3">
        <v>45752</v>
      </c>
      <c r="AK228" s="3">
        <v>0</v>
      </c>
      <c r="AL228" s="3">
        <v>45743</v>
      </c>
      <c r="AM228" s="3">
        <v>45750</v>
      </c>
      <c r="AN228" s="3">
        <v>45751</v>
      </c>
      <c r="AO228" s="3">
        <v>45751</v>
      </c>
      <c r="AP228" s="3">
        <v>45747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1601.8933333333332</v>
      </c>
    </row>
    <row r="229" spans="1:56" ht="28.5" customHeight="1" x14ac:dyDescent="0.45">
      <c r="A229" s="3">
        <v>45722</v>
      </c>
      <c r="B229" s="14" t="s">
        <v>533</v>
      </c>
      <c r="C229" s="9" t="s">
        <v>86</v>
      </c>
      <c r="D229" s="13" t="s">
        <v>512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232</v>
      </c>
      <c r="T229" s="12">
        <v>45754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82</v>
      </c>
      <c r="AA229" s="8">
        <v>21513.800000000003</v>
      </c>
      <c r="AB229" s="8">
        <v>0</v>
      </c>
      <c r="AC229" s="8">
        <v>21513.800000000003</v>
      </c>
      <c r="AD229" s="8">
        <v>0</v>
      </c>
      <c r="AE229" s="8">
        <v>0</v>
      </c>
      <c r="AF229" s="8" t="s">
        <v>436</v>
      </c>
      <c r="AG229" s="1" t="s">
        <v>123</v>
      </c>
      <c r="AH229" s="1" t="s">
        <v>74</v>
      </c>
      <c r="AI229" s="1">
        <v>2</v>
      </c>
      <c r="AJ229" s="3">
        <v>45754</v>
      </c>
      <c r="AK229" s="3">
        <v>0</v>
      </c>
      <c r="AL229" s="3">
        <v>45745</v>
      </c>
      <c r="AM229" s="3">
        <v>45752</v>
      </c>
      <c r="AN229" s="3">
        <v>45753</v>
      </c>
      <c r="AO229" s="3">
        <v>45753</v>
      </c>
      <c r="AP229" s="3">
        <v>45749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1644.610488888889</v>
      </c>
    </row>
    <row r="230" spans="1:56" ht="28.5" customHeight="1" x14ac:dyDescent="0.45">
      <c r="A230" s="3">
        <v>45724</v>
      </c>
      <c r="B230" s="14" t="s">
        <v>138</v>
      </c>
      <c r="C230" s="9" t="s">
        <v>86</v>
      </c>
      <c r="D230" s="13" t="s">
        <v>328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329</v>
      </c>
      <c r="T230" s="12">
        <v>45755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82</v>
      </c>
      <c r="AA230" s="8">
        <v>21513.800000000003</v>
      </c>
      <c r="AB230" s="8">
        <v>0</v>
      </c>
      <c r="AC230" s="8">
        <v>21513.800000000003</v>
      </c>
      <c r="AD230" s="8">
        <v>0</v>
      </c>
      <c r="AE230" s="8">
        <v>0</v>
      </c>
      <c r="AF230" s="8" t="s">
        <v>298</v>
      </c>
      <c r="AG230" s="1" t="s">
        <v>123</v>
      </c>
      <c r="AH230" s="1" t="s">
        <v>74</v>
      </c>
      <c r="AI230" s="1">
        <v>2</v>
      </c>
      <c r="AJ230" s="3">
        <v>45755</v>
      </c>
      <c r="AK230" s="3">
        <v>0</v>
      </c>
      <c r="AL230" s="3">
        <v>45746</v>
      </c>
      <c r="AM230" s="3">
        <v>45753</v>
      </c>
      <c r="AN230" s="3">
        <v>45754</v>
      </c>
      <c r="AO230" s="3">
        <v>45754</v>
      </c>
      <c r="AP230" s="3">
        <v>45750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1644.610488888889</v>
      </c>
    </row>
    <row r="231" spans="1:56" ht="28.5" customHeight="1" x14ac:dyDescent="0.45">
      <c r="A231" s="3">
        <v>45724</v>
      </c>
      <c r="B231" s="14" t="s">
        <v>138</v>
      </c>
      <c r="C231" s="9" t="s">
        <v>86</v>
      </c>
      <c r="D231" s="13" t="s">
        <v>406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329</v>
      </c>
      <c r="T231" s="12">
        <v>45756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82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 t="s">
        <v>298</v>
      </c>
      <c r="AG231" s="1" t="s">
        <v>123</v>
      </c>
      <c r="AH231" s="1" t="s">
        <v>74</v>
      </c>
      <c r="AI231" s="1">
        <v>2</v>
      </c>
      <c r="AJ231" s="3">
        <v>45756</v>
      </c>
      <c r="AK231" s="3">
        <v>0</v>
      </c>
      <c r="AL231" s="3">
        <v>45747</v>
      </c>
      <c r="AM231" s="3">
        <v>45754</v>
      </c>
      <c r="AN231" s="3">
        <v>45755</v>
      </c>
      <c r="AO231" s="3">
        <v>45755</v>
      </c>
      <c r="AP231" s="3">
        <v>45751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822.3052444444445</v>
      </c>
    </row>
    <row r="232" spans="1:56" ht="28.5" customHeight="1" x14ac:dyDescent="0.45">
      <c r="A232" s="3">
        <v>45724</v>
      </c>
      <c r="B232" s="14" t="s">
        <v>138</v>
      </c>
      <c r="C232" s="9" t="s">
        <v>86</v>
      </c>
      <c r="D232" s="13" t="s">
        <v>527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232</v>
      </c>
      <c r="T232" s="12">
        <v>45757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82</v>
      </c>
      <c r="AA232" s="8">
        <v>32270.700000000004</v>
      </c>
      <c r="AB232" s="8">
        <v>0</v>
      </c>
      <c r="AC232" s="8">
        <v>32270.700000000004</v>
      </c>
      <c r="AD232" s="8">
        <v>0</v>
      </c>
      <c r="AE232" s="8">
        <v>0</v>
      </c>
      <c r="AF232" s="8" t="s">
        <v>436</v>
      </c>
      <c r="AG232" s="1" t="s">
        <v>123</v>
      </c>
      <c r="AH232" s="1" t="s">
        <v>74</v>
      </c>
      <c r="AI232" s="1">
        <v>2</v>
      </c>
      <c r="AJ232" s="3">
        <v>45757</v>
      </c>
      <c r="AK232" s="3">
        <v>0</v>
      </c>
      <c r="AL232" s="3">
        <v>45748</v>
      </c>
      <c r="AM232" s="3">
        <v>45755</v>
      </c>
      <c r="AN232" s="3">
        <v>45756</v>
      </c>
      <c r="AO232" s="3">
        <v>45756</v>
      </c>
      <c r="AP232" s="3">
        <v>45752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2466.9157333333337</v>
      </c>
    </row>
    <row r="233" spans="1:56" ht="28.5" customHeight="1" x14ac:dyDescent="0.45">
      <c r="A233" s="3">
        <v>45722</v>
      </c>
      <c r="B233" s="14" t="s">
        <v>534</v>
      </c>
      <c r="C233" s="9" t="s">
        <v>86</v>
      </c>
      <c r="D233" s="13" t="s">
        <v>321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232</v>
      </c>
      <c r="T233" s="12">
        <v>45757</v>
      </c>
      <c r="U233" s="11">
        <v>30000</v>
      </c>
      <c r="V233" s="10">
        <v>0</v>
      </c>
      <c r="W233" s="10">
        <v>30000</v>
      </c>
      <c r="X233" s="10">
        <v>0</v>
      </c>
      <c r="Y233" s="10">
        <v>31500</v>
      </c>
      <c r="Z233" s="9" t="s">
        <v>82</v>
      </c>
      <c r="AA233" s="8">
        <v>32270.700000000004</v>
      </c>
      <c r="AB233" s="8">
        <v>0</v>
      </c>
      <c r="AC233" s="8">
        <v>32270.700000000004</v>
      </c>
      <c r="AD233" s="8">
        <v>0</v>
      </c>
      <c r="AE233" s="8">
        <v>0</v>
      </c>
      <c r="AF233" s="8" t="s">
        <v>436</v>
      </c>
      <c r="AG233" s="1" t="s">
        <v>123</v>
      </c>
      <c r="AH233" s="1" t="s">
        <v>74</v>
      </c>
      <c r="AI233" s="1">
        <v>2</v>
      </c>
      <c r="AJ233" s="3">
        <v>45757</v>
      </c>
      <c r="AK233" s="3">
        <v>0</v>
      </c>
      <c r="AL233" s="3">
        <v>45748</v>
      </c>
      <c r="AM233" s="3">
        <v>45755</v>
      </c>
      <c r="AN233" s="3">
        <v>45756</v>
      </c>
      <c r="AO233" s="3">
        <v>45756</v>
      </c>
      <c r="AP233" s="3">
        <v>45752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2466.9157333333337</v>
      </c>
    </row>
    <row r="234" spans="1:56" ht="28.5" customHeight="1" x14ac:dyDescent="0.45">
      <c r="A234" s="3">
        <v>45723</v>
      </c>
      <c r="B234" s="14" t="s">
        <v>553</v>
      </c>
      <c r="C234" s="9" t="s">
        <v>86</v>
      </c>
      <c r="D234" s="13" t="s">
        <v>435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232</v>
      </c>
      <c r="T234" s="12">
        <v>45757</v>
      </c>
      <c r="U234" s="11">
        <v>40000</v>
      </c>
      <c r="V234" s="10">
        <v>0</v>
      </c>
      <c r="W234" s="10">
        <v>40000</v>
      </c>
      <c r="X234" s="10">
        <v>0</v>
      </c>
      <c r="Y234" s="10">
        <v>42000</v>
      </c>
      <c r="Z234" s="9" t="s">
        <v>82</v>
      </c>
      <c r="AA234" s="8">
        <v>43027.600000000006</v>
      </c>
      <c r="AB234" s="8">
        <v>0</v>
      </c>
      <c r="AC234" s="8">
        <v>43027.600000000006</v>
      </c>
      <c r="AD234" s="8">
        <v>0</v>
      </c>
      <c r="AE234" s="8">
        <v>0</v>
      </c>
      <c r="AF234" s="8" t="s">
        <v>436</v>
      </c>
      <c r="AG234" s="1" t="s">
        <v>123</v>
      </c>
      <c r="AH234" s="1" t="s">
        <v>74</v>
      </c>
      <c r="AI234" s="1">
        <v>2</v>
      </c>
      <c r="AJ234" s="3">
        <v>45757</v>
      </c>
      <c r="AK234" s="3">
        <v>0</v>
      </c>
      <c r="AL234" s="3">
        <v>45748</v>
      </c>
      <c r="AM234" s="3">
        <v>45755</v>
      </c>
      <c r="AN234" s="3">
        <v>45756</v>
      </c>
      <c r="AO234" s="3">
        <v>45756</v>
      </c>
      <c r="AP234" s="3">
        <v>45752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3289.220977777778</v>
      </c>
    </row>
    <row r="235" spans="1:56" ht="28.5" customHeight="1" x14ac:dyDescent="0.45">
      <c r="A235" s="3">
        <v>45724</v>
      </c>
      <c r="B235" s="14" t="s">
        <v>138</v>
      </c>
      <c r="C235" s="9" t="s">
        <v>86</v>
      </c>
      <c r="D235" s="13" t="s">
        <v>328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329</v>
      </c>
      <c r="T235" s="12">
        <v>45765</v>
      </c>
      <c r="U235" s="11">
        <v>20000</v>
      </c>
      <c r="V235" s="10">
        <v>0</v>
      </c>
      <c r="W235" s="10">
        <v>20000</v>
      </c>
      <c r="X235" s="10">
        <v>0</v>
      </c>
      <c r="Y235" s="10">
        <v>21000</v>
      </c>
      <c r="Z235" s="9" t="s">
        <v>82</v>
      </c>
      <c r="AA235" s="8">
        <v>21513.800000000003</v>
      </c>
      <c r="AB235" s="8">
        <v>0</v>
      </c>
      <c r="AC235" s="8">
        <v>21513.800000000003</v>
      </c>
      <c r="AD235" s="8">
        <v>0</v>
      </c>
      <c r="AE235" s="8">
        <v>0</v>
      </c>
      <c r="AF235" s="8" t="s">
        <v>298</v>
      </c>
      <c r="AG235" s="1" t="s">
        <v>61</v>
      </c>
      <c r="AH235" s="1" t="s">
        <v>74</v>
      </c>
      <c r="AI235" s="1">
        <v>2</v>
      </c>
      <c r="AJ235" s="3">
        <v>45765</v>
      </c>
      <c r="AK235" s="3">
        <v>0</v>
      </c>
      <c r="AL235" s="3">
        <v>45756</v>
      </c>
      <c r="AM235" s="3">
        <v>45763</v>
      </c>
      <c r="AN235" s="3">
        <v>45764</v>
      </c>
      <c r="AO235" s="3">
        <v>45764</v>
      </c>
      <c r="AP235" s="3">
        <v>45760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1644.610488888889</v>
      </c>
    </row>
    <row r="236" spans="1:56" ht="28.5" customHeight="1" x14ac:dyDescent="0.45">
      <c r="A236" s="3">
        <v>45724</v>
      </c>
      <c r="B236" s="14" t="s">
        <v>138</v>
      </c>
      <c r="C236" s="9" t="s">
        <v>86</v>
      </c>
      <c r="D236" s="13" t="s">
        <v>328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329</v>
      </c>
      <c r="T236" s="12">
        <v>45771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82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0</v>
      </c>
      <c r="AF236" s="8" t="s">
        <v>298</v>
      </c>
      <c r="AG236" s="1" t="s">
        <v>61</v>
      </c>
      <c r="AH236" s="1" t="s">
        <v>74</v>
      </c>
      <c r="AI236" s="1">
        <v>2</v>
      </c>
      <c r="AJ236" s="3">
        <v>45771</v>
      </c>
      <c r="AK236" s="3">
        <v>0</v>
      </c>
      <c r="AL236" s="3">
        <v>45762</v>
      </c>
      <c r="AM236" s="3">
        <v>45769</v>
      </c>
      <c r="AN236" s="3">
        <v>45770</v>
      </c>
      <c r="AO236" s="3">
        <v>45770</v>
      </c>
      <c r="AP236" s="3">
        <v>45766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822.3052444444445</v>
      </c>
    </row>
    <row r="237" spans="1:56" ht="28.5" customHeight="1" x14ac:dyDescent="0.45">
      <c r="A237" s="3">
        <v>45724</v>
      </c>
      <c r="B237" s="14" t="s">
        <v>138</v>
      </c>
      <c r="C237" s="9" t="s">
        <v>86</v>
      </c>
      <c r="D237" s="13" t="s">
        <v>527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329</v>
      </c>
      <c r="T237" s="12">
        <v>45771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82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0</v>
      </c>
      <c r="AF237" s="8" t="s">
        <v>298</v>
      </c>
      <c r="AG237" s="1" t="s">
        <v>122</v>
      </c>
      <c r="AH237" s="1" t="s">
        <v>74</v>
      </c>
      <c r="AI237" s="1">
        <v>2</v>
      </c>
      <c r="AJ237" s="3">
        <v>45771</v>
      </c>
      <c r="AK237" s="3">
        <v>0</v>
      </c>
      <c r="AL237" s="3">
        <v>45762</v>
      </c>
      <c r="AM237" s="3">
        <v>45769</v>
      </c>
      <c r="AN237" s="3">
        <v>45770</v>
      </c>
      <c r="AO237" s="3">
        <v>45770</v>
      </c>
      <c r="AP237" s="3">
        <v>45766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822.3052444444445</v>
      </c>
    </row>
    <row r="238" spans="1:56" ht="28.5" customHeight="1" x14ac:dyDescent="0.45">
      <c r="A238" s="3" t="s">
        <v>146</v>
      </c>
      <c r="B238" s="14" t="s">
        <v>146</v>
      </c>
      <c r="C238" s="9" t="s">
        <v>86</v>
      </c>
      <c r="D238" s="13" t="s">
        <v>61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57</v>
      </c>
      <c r="K238" s="9">
        <v>3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232</v>
      </c>
      <c r="T238" s="12">
        <v>45777</v>
      </c>
      <c r="U238" s="11">
        <v>100000</v>
      </c>
      <c r="V238" s="10">
        <v>0</v>
      </c>
      <c r="W238" s="10">
        <v>100000</v>
      </c>
      <c r="X238" s="10">
        <v>0</v>
      </c>
      <c r="Y238" s="10">
        <v>105000</v>
      </c>
      <c r="Z238" s="9" t="s">
        <v>82</v>
      </c>
      <c r="AA238" s="8">
        <v>107569.00000000001</v>
      </c>
      <c r="AB238" s="8">
        <v>0</v>
      </c>
      <c r="AC238" s="8">
        <v>107569.00000000001</v>
      </c>
      <c r="AD238" s="8">
        <v>0</v>
      </c>
      <c r="AE238" s="8">
        <v>0</v>
      </c>
      <c r="AF238" s="8">
        <v>0</v>
      </c>
      <c r="AG238" s="1" t="s">
        <v>122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8223.0524444444454</v>
      </c>
    </row>
    <row r="239" spans="1:56" ht="28.5" customHeight="1" x14ac:dyDescent="0.45">
      <c r="A239" s="3" t="s">
        <v>146</v>
      </c>
      <c r="B239" s="14" t="s">
        <v>146</v>
      </c>
      <c r="C239" s="9" t="s">
        <v>152</v>
      </c>
      <c r="D239" s="13" t="s">
        <v>61</v>
      </c>
      <c r="E239" s="9">
        <v>20</v>
      </c>
      <c r="F239" s="9">
        <v>36</v>
      </c>
      <c r="G239" s="9" t="s">
        <v>60</v>
      </c>
      <c r="H239" s="9">
        <v>0</v>
      </c>
      <c r="I239" s="9">
        <v>78</v>
      </c>
      <c r="J239" s="9" t="s">
        <v>57</v>
      </c>
      <c r="K239" s="9">
        <v>5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112</v>
      </c>
      <c r="T239" s="12">
        <v>45777</v>
      </c>
      <c r="U239" s="11">
        <v>160000</v>
      </c>
      <c r="V239" s="10">
        <v>0</v>
      </c>
      <c r="W239" s="10">
        <v>160000</v>
      </c>
      <c r="X239" s="10">
        <v>0</v>
      </c>
      <c r="Y239" s="10">
        <v>168000</v>
      </c>
      <c r="Z239" s="9" t="s">
        <v>82</v>
      </c>
      <c r="AA239" s="8">
        <v>167640</v>
      </c>
      <c r="AB239" s="8">
        <v>0</v>
      </c>
      <c r="AC239" s="8">
        <v>167640</v>
      </c>
      <c r="AD239" s="8">
        <v>0</v>
      </c>
      <c r="AE239" s="8">
        <v>0</v>
      </c>
      <c r="AF239" s="8">
        <v>0</v>
      </c>
      <c r="AG239" s="1" t="s">
        <v>122</v>
      </c>
      <c r="AH239" s="1" t="s">
        <v>74</v>
      </c>
      <c r="AI239" s="1">
        <v>2</v>
      </c>
      <c r="AJ239" s="3">
        <v>45777</v>
      </c>
      <c r="AK239" s="3">
        <v>0</v>
      </c>
      <c r="AL239" s="3">
        <v>45768</v>
      </c>
      <c r="AM239" s="3">
        <v>45775</v>
      </c>
      <c r="AN239" s="3">
        <v>45776</v>
      </c>
      <c r="AO239" s="3">
        <v>45776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12815.146666666666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20</v>
      </c>
      <c r="F240" s="9">
        <v>37</v>
      </c>
      <c r="G240" s="9">
        <v>0</v>
      </c>
      <c r="H240" s="9">
        <v>0</v>
      </c>
      <c r="I240" s="9">
        <v>80</v>
      </c>
      <c r="J240" s="9" t="s">
        <v>57</v>
      </c>
      <c r="K240" s="9">
        <v>3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82</v>
      </c>
      <c r="AA240" s="8">
        <v>1170310.1720750001</v>
      </c>
      <c r="AB240" s="8">
        <v>11448.030825000002</v>
      </c>
      <c r="AC240" s="8">
        <v>1158862.1412500001</v>
      </c>
      <c r="AD240" s="8">
        <v>0</v>
      </c>
      <c r="AE240" s="8">
        <v>0</v>
      </c>
      <c r="AF240" s="8" t="s">
        <v>58</v>
      </c>
      <c r="AG240" s="1" t="s">
        <v>122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273</v>
      </c>
      <c r="D241" s="13" t="s">
        <v>275</v>
      </c>
      <c r="E241" s="9">
        <v>21</v>
      </c>
      <c r="F241" s="9">
        <v>34</v>
      </c>
      <c r="G241" s="9" t="s">
        <v>60</v>
      </c>
      <c r="H241" s="9">
        <v>0</v>
      </c>
      <c r="I241" s="9">
        <v>60</v>
      </c>
      <c r="J241" s="9" t="s">
        <v>57</v>
      </c>
      <c r="K241" s="9">
        <v>5</v>
      </c>
      <c r="L241" s="9" t="s">
        <v>93</v>
      </c>
      <c r="M241" s="10">
        <v>22</v>
      </c>
      <c r="N241" s="9">
        <v>36</v>
      </c>
      <c r="O241" s="9">
        <v>40</v>
      </c>
      <c r="P241" s="10">
        <v>195.39367372799995</v>
      </c>
      <c r="Q241" s="10">
        <v>0</v>
      </c>
      <c r="R241" s="10">
        <v>195.39367372799995</v>
      </c>
      <c r="S241" s="9" t="s">
        <v>67</v>
      </c>
      <c r="T241" s="12">
        <v>45746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140</v>
      </c>
      <c r="AA241" s="8">
        <v>9918.7000000000007</v>
      </c>
      <c r="AB241" s="8">
        <v>9918.7000000000007</v>
      </c>
      <c r="AC241" s="8">
        <v>0</v>
      </c>
      <c r="AD241" s="8">
        <v>0</v>
      </c>
      <c r="AE241" s="8">
        <v>0</v>
      </c>
      <c r="AF241" s="8">
        <v>0</v>
      </c>
      <c r="AG241" s="1" t="s">
        <v>125</v>
      </c>
      <c r="AH241" s="1" t="s">
        <v>72</v>
      </c>
      <c r="AI241" s="1">
        <v>3</v>
      </c>
      <c r="AJ241" s="3">
        <v>45746</v>
      </c>
      <c r="AK241" s="3">
        <v>0</v>
      </c>
      <c r="AL241" s="3">
        <v>45736</v>
      </c>
      <c r="AM241" s="3">
        <v>45743</v>
      </c>
      <c r="AN241" s="3">
        <v>45744</v>
      </c>
      <c r="AO241" s="3">
        <v>45744</v>
      </c>
      <c r="AP241" s="3">
        <v>45741</v>
      </c>
      <c r="AQ241" s="3">
        <v>45745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195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>
        <v>22</v>
      </c>
      <c r="N242" s="9">
        <v>41</v>
      </c>
      <c r="O242" s="9">
        <v>40</v>
      </c>
      <c r="P242" s="10">
        <v>111.26584198399999</v>
      </c>
      <c r="Q242" s="10">
        <v>0</v>
      </c>
      <c r="R242" s="10">
        <v>111.26584198399999</v>
      </c>
      <c r="S242" s="9" t="s">
        <v>71</v>
      </c>
      <c r="T242" s="12">
        <v>45746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140</v>
      </c>
      <c r="AA242" s="8">
        <v>5518.15</v>
      </c>
      <c r="AB242" s="8">
        <v>5518.15</v>
      </c>
      <c r="AC242" s="8">
        <v>0</v>
      </c>
      <c r="AD242" s="8">
        <v>0</v>
      </c>
      <c r="AE242" s="8">
        <v>0</v>
      </c>
      <c r="AF242" s="8">
        <v>0</v>
      </c>
      <c r="AG242" s="1" t="s">
        <v>125</v>
      </c>
      <c r="AH242" s="1" t="s">
        <v>77</v>
      </c>
      <c r="AI242" s="1">
        <v>3</v>
      </c>
      <c r="AJ242" s="3">
        <v>45746</v>
      </c>
      <c r="AK242" s="3">
        <v>0</v>
      </c>
      <c r="AL242" s="3">
        <v>0</v>
      </c>
      <c r="AM242" s="3">
        <v>0</v>
      </c>
      <c r="AN242" s="3">
        <v>0</v>
      </c>
      <c r="AO242" s="3">
        <v>45743</v>
      </c>
      <c r="AP242" s="3">
        <v>45741</v>
      </c>
      <c r="AQ242" s="3">
        <v>45744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8.5" customHeight="1" x14ac:dyDescent="0.45">
      <c r="A243" s="3" t="s">
        <v>146</v>
      </c>
      <c r="B243" s="14" t="s">
        <v>146</v>
      </c>
      <c r="C243" s="9" t="s">
        <v>195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45746</v>
      </c>
      <c r="U243" s="11">
        <v>5000</v>
      </c>
      <c r="V243" s="10">
        <v>0</v>
      </c>
      <c r="W243" s="10">
        <v>5000</v>
      </c>
      <c r="X243" s="10">
        <v>0</v>
      </c>
      <c r="Y243" s="10">
        <v>0</v>
      </c>
      <c r="Z243" s="9" t="s">
        <v>140</v>
      </c>
      <c r="AA243" s="8">
        <v>5518.15</v>
      </c>
      <c r="AB243" s="8">
        <v>5518.15</v>
      </c>
      <c r="AC243" s="8">
        <v>0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77</v>
      </c>
      <c r="AI243" s="1">
        <v>2</v>
      </c>
      <c r="AJ243" s="3">
        <v>45746</v>
      </c>
      <c r="AK243" s="3">
        <v>0</v>
      </c>
      <c r="AL243" s="3">
        <v>0</v>
      </c>
      <c r="AM243" s="3">
        <v>0</v>
      </c>
      <c r="AN243" s="3">
        <v>0</v>
      </c>
      <c r="AO243" s="3">
        <v>45744</v>
      </c>
      <c r="AP243" s="3">
        <v>45741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 t="s">
        <v>559</v>
      </c>
      <c r="AZ243" s="2">
        <v>0</v>
      </c>
      <c r="BA243" s="2">
        <v>0</v>
      </c>
      <c r="BB243" s="2">
        <v>0</v>
      </c>
      <c r="BC243" s="1" t="s">
        <v>105</v>
      </c>
      <c r="BD243" s="56">
        <v>0</v>
      </c>
    </row>
    <row r="244" spans="1:56" ht="28.5" customHeight="1" x14ac:dyDescent="0.45">
      <c r="A244" s="3" t="s">
        <v>146</v>
      </c>
      <c r="B244" s="14" t="s">
        <v>146</v>
      </c>
      <c r="C244" s="9" t="s">
        <v>195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69</v>
      </c>
      <c r="J244" s="9" t="s">
        <v>57</v>
      </c>
      <c r="K244" s="9">
        <v>5</v>
      </c>
      <c r="L244" s="9" t="s">
        <v>93</v>
      </c>
      <c r="M244" s="10">
        <v>22</v>
      </c>
      <c r="N244" s="9">
        <v>41</v>
      </c>
      <c r="O244" s="9">
        <v>40</v>
      </c>
      <c r="P244" s="10">
        <v>445.06336793599996</v>
      </c>
      <c r="Q244" s="10">
        <v>0</v>
      </c>
      <c r="R244" s="10">
        <v>445.06336793599996</v>
      </c>
      <c r="S244" s="9" t="s">
        <v>71</v>
      </c>
      <c r="T244" s="12">
        <v>45777</v>
      </c>
      <c r="U244" s="11">
        <v>20000</v>
      </c>
      <c r="V244" s="10">
        <v>0</v>
      </c>
      <c r="W244" s="10">
        <v>20000</v>
      </c>
      <c r="X244" s="10">
        <v>0</v>
      </c>
      <c r="Y244" s="10">
        <v>0</v>
      </c>
      <c r="Z244" s="9" t="s">
        <v>140</v>
      </c>
      <c r="AA244" s="8">
        <v>22072.6</v>
      </c>
      <c r="AB244" s="8">
        <v>0</v>
      </c>
      <c r="AC244" s="8">
        <v>22072.6</v>
      </c>
      <c r="AD244" s="8">
        <v>0</v>
      </c>
      <c r="AE244" s="8">
        <v>0</v>
      </c>
      <c r="AF244" s="8">
        <v>0</v>
      </c>
      <c r="AG244" s="1" t="s">
        <v>122</v>
      </c>
      <c r="AH244" s="1" t="s">
        <v>77</v>
      </c>
      <c r="AI244" s="1">
        <v>3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45774</v>
      </c>
      <c r="AP244" s="3">
        <v>45772</v>
      </c>
      <c r="AQ244" s="3">
        <v>45775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105</v>
      </c>
      <c r="BD244" s="56">
        <v>1506.4549499999996</v>
      </c>
    </row>
    <row r="245" spans="1:56" ht="28.5" customHeight="1" x14ac:dyDescent="0.45">
      <c r="A245" s="3" t="s">
        <v>146</v>
      </c>
      <c r="B245" s="14" t="s">
        <v>146</v>
      </c>
      <c r="C245" s="9" t="s">
        <v>195</v>
      </c>
      <c r="D245" s="13" t="s">
        <v>59</v>
      </c>
      <c r="E245" s="9">
        <v>21</v>
      </c>
      <c r="F245" s="9">
        <v>38</v>
      </c>
      <c r="G245" s="9" t="s">
        <v>60</v>
      </c>
      <c r="H245" s="9">
        <v>0</v>
      </c>
      <c r="I245" s="9">
        <v>69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45777</v>
      </c>
      <c r="U245" s="11">
        <v>5000</v>
      </c>
      <c r="V245" s="10">
        <v>0</v>
      </c>
      <c r="W245" s="10">
        <v>5000</v>
      </c>
      <c r="X245" s="10">
        <v>0</v>
      </c>
      <c r="Y245" s="10">
        <v>0</v>
      </c>
      <c r="Z245" s="9" t="s">
        <v>140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0</v>
      </c>
      <c r="AF245" s="8">
        <v>0</v>
      </c>
      <c r="AG245" s="1" t="s">
        <v>122</v>
      </c>
      <c r="AH245" s="1" t="s">
        <v>77</v>
      </c>
      <c r="AI245" s="1">
        <v>2</v>
      </c>
      <c r="AJ245" s="3">
        <v>45777</v>
      </c>
      <c r="AK245" s="3">
        <v>0</v>
      </c>
      <c r="AL245" s="3">
        <v>0</v>
      </c>
      <c r="AM245" s="3">
        <v>0</v>
      </c>
      <c r="AN245" s="3">
        <v>0</v>
      </c>
      <c r="AO245" s="3">
        <v>45775</v>
      </c>
      <c r="AP245" s="3">
        <v>45772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105</v>
      </c>
      <c r="BD245" s="56">
        <v>376.6137374999999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21</v>
      </c>
      <c r="F246" s="9">
        <v>37</v>
      </c>
      <c r="G246" s="9" t="s">
        <v>60</v>
      </c>
      <c r="H246" s="9">
        <v>0</v>
      </c>
      <c r="I246" s="9">
        <v>67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140</v>
      </c>
      <c r="AA246" s="8">
        <v>48545.75</v>
      </c>
      <c r="AB246" s="8">
        <v>20955</v>
      </c>
      <c r="AC246" s="8">
        <v>27590.75</v>
      </c>
      <c r="AD246" s="8">
        <v>0</v>
      </c>
      <c r="AE246" s="8">
        <v>0</v>
      </c>
      <c r="AF246" s="8" t="s">
        <v>58</v>
      </c>
      <c r="AG246" s="1" t="s">
        <v>122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105</v>
      </c>
      <c r="BD246" s="56">
        <v>0</v>
      </c>
    </row>
    <row r="247" spans="1:56" ht="28.5" customHeight="1" x14ac:dyDescent="0.45">
      <c r="A247" s="3">
        <v>45714</v>
      </c>
      <c r="B247" s="14" t="s">
        <v>464</v>
      </c>
      <c r="C247" s="9" t="s">
        <v>115</v>
      </c>
      <c r="D247" s="13" t="s">
        <v>295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45730</v>
      </c>
      <c r="U247" s="11">
        <v>5000</v>
      </c>
      <c r="V247" s="10">
        <v>5000</v>
      </c>
      <c r="W247" s="10">
        <v>0</v>
      </c>
      <c r="X247" s="10">
        <v>5400</v>
      </c>
      <c r="Y247" s="10">
        <v>0</v>
      </c>
      <c r="Z247" s="9" t="s">
        <v>128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124</v>
      </c>
      <c r="AH247" s="1" t="s">
        <v>68</v>
      </c>
      <c r="AI247" s="1">
        <v>4</v>
      </c>
      <c r="AJ247" s="3">
        <v>45730</v>
      </c>
      <c r="AK247" s="3">
        <v>45726</v>
      </c>
      <c r="AL247" s="3">
        <v>45720</v>
      </c>
      <c r="AM247" s="3">
        <v>45727</v>
      </c>
      <c r="AN247" s="3">
        <v>45728</v>
      </c>
      <c r="AO247" s="3">
        <v>45728</v>
      </c>
      <c r="AP247" s="3">
        <v>45725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>
        <v>45726</v>
      </c>
      <c r="B248" s="14" t="s">
        <v>554</v>
      </c>
      <c r="C248" s="9" t="s">
        <v>115</v>
      </c>
      <c r="D248" s="13" t="s">
        <v>535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45730</v>
      </c>
      <c r="U248" s="11">
        <v>20000</v>
      </c>
      <c r="V248" s="10">
        <v>20000</v>
      </c>
      <c r="W248" s="10">
        <v>0</v>
      </c>
      <c r="X248" s="10">
        <v>31813</v>
      </c>
      <c r="Y248" s="10">
        <v>0</v>
      </c>
      <c r="Z248" s="9" t="s">
        <v>128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123</v>
      </c>
      <c r="AH248" s="1" t="s">
        <v>68</v>
      </c>
      <c r="AI248" s="1">
        <v>4</v>
      </c>
      <c r="AJ248" s="3">
        <v>45730</v>
      </c>
      <c r="AK248" s="3">
        <v>45726</v>
      </c>
      <c r="AL248" s="3">
        <v>45720</v>
      </c>
      <c r="AM248" s="3">
        <v>45727</v>
      </c>
      <c r="AN248" s="3">
        <v>45728</v>
      </c>
      <c r="AO248" s="3">
        <v>45728</v>
      </c>
      <c r="AP248" s="3">
        <v>45725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45719</v>
      </c>
      <c r="B249" s="14" t="s">
        <v>492</v>
      </c>
      <c r="C249" s="9" t="s">
        <v>115</v>
      </c>
      <c r="D249" s="13" t="s">
        <v>481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114</v>
      </c>
      <c r="T249" s="12">
        <v>45734</v>
      </c>
      <c r="U249" s="11">
        <v>5000</v>
      </c>
      <c r="V249" s="10">
        <v>4750</v>
      </c>
      <c r="W249" s="10">
        <v>250</v>
      </c>
      <c r="X249" s="10">
        <v>5860</v>
      </c>
      <c r="Y249" s="10">
        <v>0</v>
      </c>
      <c r="Z249" s="9" t="s">
        <v>128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123</v>
      </c>
      <c r="AH249" s="1" t="s">
        <v>68</v>
      </c>
      <c r="AI249" s="1">
        <v>4</v>
      </c>
      <c r="AJ249" s="3">
        <v>45734</v>
      </c>
      <c r="AK249" s="3">
        <v>45730</v>
      </c>
      <c r="AL249" s="3">
        <v>45724</v>
      </c>
      <c r="AM249" s="3">
        <v>45731</v>
      </c>
      <c r="AN249" s="3">
        <v>45732</v>
      </c>
      <c r="AO249" s="3">
        <v>45732</v>
      </c>
      <c r="AP249" s="3">
        <v>45729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>
        <v>45719</v>
      </c>
      <c r="B250" s="14" t="s">
        <v>492</v>
      </c>
      <c r="C250" s="9" t="s">
        <v>115</v>
      </c>
      <c r="D250" s="13" t="s">
        <v>261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>
        <v>45734</v>
      </c>
      <c r="U250" s="11">
        <v>5000</v>
      </c>
      <c r="V250" s="10">
        <v>0</v>
      </c>
      <c r="W250" s="10">
        <v>5000</v>
      </c>
      <c r="X250" s="10">
        <v>5500</v>
      </c>
      <c r="Y250" s="10">
        <v>0</v>
      </c>
      <c r="Z250" s="9" t="s">
        <v>128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>
        <v>45734</v>
      </c>
      <c r="AK250" s="3">
        <v>45730</v>
      </c>
      <c r="AL250" s="3">
        <v>45724</v>
      </c>
      <c r="AM250" s="3">
        <v>45731</v>
      </c>
      <c r="AN250" s="3">
        <v>45732</v>
      </c>
      <c r="AO250" s="3">
        <v>45732</v>
      </c>
      <c r="AP250" s="3">
        <v>45729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>
        <v>45631</v>
      </c>
      <c r="B251" s="14" t="s">
        <v>270</v>
      </c>
      <c r="C251" s="9" t="s">
        <v>113</v>
      </c>
      <c r="D251" s="13" t="s">
        <v>159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114</v>
      </c>
      <c r="T251" s="12">
        <v>45740</v>
      </c>
      <c r="U251" s="11">
        <v>16000</v>
      </c>
      <c r="V251" s="10">
        <v>0</v>
      </c>
      <c r="W251" s="10">
        <v>16000</v>
      </c>
      <c r="X251" s="10">
        <v>0</v>
      </c>
      <c r="Y251" s="10">
        <v>16800</v>
      </c>
      <c r="Z251" s="9" t="s">
        <v>128</v>
      </c>
      <c r="AA251" s="8">
        <v>17211.04</v>
      </c>
      <c r="AB251" s="8">
        <v>17211.04</v>
      </c>
      <c r="AC251" s="8">
        <v>0</v>
      </c>
      <c r="AD251" s="8">
        <v>17211.04</v>
      </c>
      <c r="AE251" s="8">
        <v>0</v>
      </c>
      <c r="AF251" s="8">
        <v>0</v>
      </c>
      <c r="AG251" s="1" t="s">
        <v>123</v>
      </c>
      <c r="AH251" s="1" t="s">
        <v>68</v>
      </c>
      <c r="AI251" s="1">
        <v>4</v>
      </c>
      <c r="AJ251" s="3">
        <v>45740</v>
      </c>
      <c r="AK251" s="3">
        <v>45736</v>
      </c>
      <c r="AL251" s="3">
        <v>45730</v>
      </c>
      <c r="AM251" s="3">
        <v>45737</v>
      </c>
      <c r="AN251" s="3">
        <v>45738</v>
      </c>
      <c r="AO251" s="3">
        <v>45738</v>
      </c>
      <c r="AP251" s="3">
        <v>45735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 t="s">
        <v>331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45628</v>
      </c>
      <c r="B252" s="14" t="s">
        <v>263</v>
      </c>
      <c r="C252" s="9" t="s">
        <v>113</v>
      </c>
      <c r="D252" s="13" t="s">
        <v>159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114</v>
      </c>
      <c r="T252" s="12">
        <v>45740</v>
      </c>
      <c r="U252" s="11">
        <v>16000</v>
      </c>
      <c r="V252" s="10">
        <v>1759</v>
      </c>
      <c r="W252" s="10">
        <v>14241</v>
      </c>
      <c r="X252" s="10">
        <v>0</v>
      </c>
      <c r="Y252" s="10">
        <v>14953.050000000001</v>
      </c>
      <c r="Z252" s="9" t="s">
        <v>128</v>
      </c>
      <c r="AA252" s="8">
        <v>15318.901290000002</v>
      </c>
      <c r="AB252" s="8">
        <v>15318.901290000002</v>
      </c>
      <c r="AC252" s="8">
        <v>0</v>
      </c>
      <c r="AD252" s="8">
        <v>15318.901290000002</v>
      </c>
      <c r="AE252" s="8">
        <v>0</v>
      </c>
      <c r="AF252" s="8">
        <v>0</v>
      </c>
      <c r="AG252" s="1" t="s">
        <v>123</v>
      </c>
      <c r="AH252" s="1" t="s">
        <v>68</v>
      </c>
      <c r="AI252" s="1">
        <v>4</v>
      </c>
      <c r="AJ252" s="3">
        <v>45740</v>
      </c>
      <c r="AK252" s="3">
        <v>45736</v>
      </c>
      <c r="AL252" s="3">
        <v>45730</v>
      </c>
      <c r="AM252" s="3">
        <v>45737</v>
      </c>
      <c r="AN252" s="3">
        <v>45738</v>
      </c>
      <c r="AO252" s="3">
        <v>45738</v>
      </c>
      <c r="AP252" s="3">
        <v>45735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 t="s">
        <v>330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>
        <v>45631</v>
      </c>
      <c r="B253" s="14" t="s">
        <v>271</v>
      </c>
      <c r="C253" s="9" t="s">
        <v>113</v>
      </c>
      <c r="D253" s="13" t="s">
        <v>159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114</v>
      </c>
      <c r="T253" s="12">
        <v>45740</v>
      </c>
      <c r="U253" s="11">
        <v>16000</v>
      </c>
      <c r="V253" s="10">
        <v>0</v>
      </c>
      <c r="W253" s="10">
        <v>16000</v>
      </c>
      <c r="X253" s="10">
        <v>0</v>
      </c>
      <c r="Y253" s="10">
        <v>16800</v>
      </c>
      <c r="Z253" s="9" t="s">
        <v>128</v>
      </c>
      <c r="AA253" s="8">
        <v>17211.04</v>
      </c>
      <c r="AB253" s="8">
        <v>17211.04</v>
      </c>
      <c r="AC253" s="8">
        <v>0</v>
      </c>
      <c r="AD253" s="8">
        <v>17211.04</v>
      </c>
      <c r="AE253" s="8">
        <v>0</v>
      </c>
      <c r="AF253" s="8">
        <v>0</v>
      </c>
      <c r="AG253" s="1" t="s">
        <v>123</v>
      </c>
      <c r="AH253" s="1" t="s">
        <v>68</v>
      </c>
      <c r="AI253" s="1">
        <v>4</v>
      </c>
      <c r="AJ253" s="3">
        <v>45740</v>
      </c>
      <c r="AK253" s="3">
        <v>45736</v>
      </c>
      <c r="AL253" s="3">
        <v>45730</v>
      </c>
      <c r="AM253" s="3">
        <v>45737</v>
      </c>
      <c r="AN253" s="3">
        <v>45738</v>
      </c>
      <c r="AO253" s="3">
        <v>45738</v>
      </c>
      <c r="AP253" s="3">
        <v>45735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 t="s">
        <v>332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 t="s">
        <v>146</v>
      </c>
      <c r="B254" s="14" t="s">
        <v>146</v>
      </c>
      <c r="C254" s="9" t="s">
        <v>113</v>
      </c>
      <c r="D254" s="13" t="s">
        <v>159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114</v>
      </c>
      <c r="T254" s="12">
        <v>45777</v>
      </c>
      <c r="U254" s="11">
        <v>20000</v>
      </c>
      <c r="V254" s="10">
        <v>0</v>
      </c>
      <c r="W254" s="10">
        <v>20000</v>
      </c>
      <c r="X254" s="10">
        <v>0</v>
      </c>
      <c r="Y254" s="10">
        <v>21000</v>
      </c>
      <c r="Z254" s="9" t="s">
        <v>128</v>
      </c>
      <c r="AA254" s="8">
        <v>21513.800000000003</v>
      </c>
      <c r="AB254" s="8">
        <v>0</v>
      </c>
      <c r="AC254" s="8">
        <v>21513.800000000003</v>
      </c>
      <c r="AD254" s="8">
        <v>0</v>
      </c>
      <c r="AE254" s="8">
        <v>21513.800000000003</v>
      </c>
      <c r="AF254" s="8">
        <v>0</v>
      </c>
      <c r="AG254" s="1" t="s">
        <v>123</v>
      </c>
      <c r="AH254" s="1" t="s">
        <v>68</v>
      </c>
      <c r="AI254" s="1">
        <v>4</v>
      </c>
      <c r="AJ254" s="3">
        <v>45777</v>
      </c>
      <c r="AK254" s="3">
        <v>45773</v>
      </c>
      <c r="AL254" s="3">
        <v>45767</v>
      </c>
      <c r="AM254" s="3">
        <v>45774</v>
      </c>
      <c r="AN254" s="3">
        <v>45775</v>
      </c>
      <c r="AO254" s="3">
        <v>45775</v>
      </c>
      <c r="AP254" s="3">
        <v>45772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129</v>
      </c>
      <c r="BD254" s="56">
        <v>1547.1290706666666</v>
      </c>
    </row>
    <row r="255" spans="1:56" ht="28.5" customHeight="1" x14ac:dyDescent="0.45">
      <c r="A255" s="3">
        <v>45727</v>
      </c>
      <c r="B255" s="14" t="s">
        <v>138</v>
      </c>
      <c r="C255" s="9" t="s">
        <v>115</v>
      </c>
      <c r="D255" s="13" t="s">
        <v>555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67</v>
      </c>
      <c r="T255" s="12">
        <v>45741</v>
      </c>
      <c r="U255" s="11">
        <v>20000</v>
      </c>
      <c r="V255" s="10">
        <v>0</v>
      </c>
      <c r="W255" s="10">
        <v>20000</v>
      </c>
      <c r="X255" s="10">
        <v>0</v>
      </c>
      <c r="Y255" s="10">
        <v>21000</v>
      </c>
      <c r="Z255" s="9" t="s">
        <v>128</v>
      </c>
      <c r="AA255" s="8">
        <v>21513.800000000003</v>
      </c>
      <c r="AB255" s="8">
        <v>21513.800000000003</v>
      </c>
      <c r="AC255" s="8">
        <v>0</v>
      </c>
      <c r="AD255" s="8">
        <v>21513.800000000003</v>
      </c>
      <c r="AE255" s="8">
        <v>0</v>
      </c>
      <c r="AF255" s="8">
        <v>0</v>
      </c>
      <c r="AG255" s="1" t="s">
        <v>123</v>
      </c>
      <c r="AH255" s="1" t="s">
        <v>68</v>
      </c>
      <c r="AI255" s="1">
        <v>4</v>
      </c>
      <c r="AJ255" s="3">
        <v>45741</v>
      </c>
      <c r="AK255" s="3">
        <v>45737</v>
      </c>
      <c r="AL255" s="3">
        <v>45731</v>
      </c>
      <c r="AM255" s="3">
        <v>45738</v>
      </c>
      <c r="AN255" s="3">
        <v>45739</v>
      </c>
      <c r="AO255" s="3">
        <v>45739</v>
      </c>
      <c r="AP255" s="3">
        <v>45736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129</v>
      </c>
      <c r="BD255" s="56">
        <v>0</v>
      </c>
    </row>
    <row r="256" spans="1:56" ht="28.5" customHeight="1" x14ac:dyDescent="0.45">
      <c r="A256" s="3">
        <v>45727</v>
      </c>
      <c r="B256" s="14" t="s">
        <v>138</v>
      </c>
      <c r="C256" s="9" t="s">
        <v>115</v>
      </c>
      <c r="D256" s="13" t="s">
        <v>262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67</v>
      </c>
      <c r="T256" s="12">
        <v>45741</v>
      </c>
      <c r="U256" s="11">
        <v>30000</v>
      </c>
      <c r="V256" s="10">
        <v>0</v>
      </c>
      <c r="W256" s="10">
        <v>30000</v>
      </c>
      <c r="X256" s="10">
        <v>0</v>
      </c>
      <c r="Y256" s="10">
        <v>31500</v>
      </c>
      <c r="Z256" s="9" t="s">
        <v>128</v>
      </c>
      <c r="AA256" s="8">
        <v>32270.700000000004</v>
      </c>
      <c r="AB256" s="8">
        <v>32270.700000000004</v>
      </c>
      <c r="AC256" s="8">
        <v>0</v>
      </c>
      <c r="AD256" s="8">
        <v>32270.700000000004</v>
      </c>
      <c r="AE256" s="8">
        <v>0</v>
      </c>
      <c r="AF256" s="8">
        <v>0</v>
      </c>
      <c r="AG256" s="1" t="s">
        <v>61</v>
      </c>
      <c r="AH256" s="1" t="s">
        <v>68</v>
      </c>
      <c r="AI256" s="1">
        <v>4</v>
      </c>
      <c r="AJ256" s="3">
        <v>45741</v>
      </c>
      <c r="AK256" s="3">
        <v>45737</v>
      </c>
      <c r="AL256" s="3">
        <v>45731</v>
      </c>
      <c r="AM256" s="3">
        <v>45738</v>
      </c>
      <c r="AN256" s="3">
        <v>45739</v>
      </c>
      <c r="AO256" s="3">
        <v>45739</v>
      </c>
      <c r="AP256" s="3">
        <v>45736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129</v>
      </c>
      <c r="BD256" s="56">
        <v>0</v>
      </c>
    </row>
    <row r="257" spans="1:56" ht="28.5" customHeight="1" x14ac:dyDescent="0.45">
      <c r="A257" s="3">
        <v>45727</v>
      </c>
      <c r="B257" s="14" t="s">
        <v>138</v>
      </c>
      <c r="C257" s="9" t="s">
        <v>115</v>
      </c>
      <c r="D257" s="13" t="s">
        <v>296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67</v>
      </c>
      <c r="T257" s="12">
        <v>45741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128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61</v>
      </c>
      <c r="AH257" s="1" t="s">
        <v>68</v>
      </c>
      <c r="AI257" s="1">
        <v>4</v>
      </c>
      <c r="AJ257" s="3">
        <v>45741</v>
      </c>
      <c r="AK257" s="3">
        <v>45737</v>
      </c>
      <c r="AL257" s="3">
        <v>45731</v>
      </c>
      <c r="AM257" s="3">
        <v>45738</v>
      </c>
      <c r="AN257" s="3">
        <v>45739</v>
      </c>
      <c r="AO257" s="3">
        <v>45739</v>
      </c>
      <c r="AP257" s="3">
        <v>45736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129</v>
      </c>
      <c r="BD257" s="56">
        <v>0</v>
      </c>
    </row>
    <row r="258" spans="1:56" ht="28.5" customHeight="1" x14ac:dyDescent="0.45">
      <c r="A258" s="3">
        <v>45727</v>
      </c>
      <c r="B258" s="14" t="s">
        <v>138</v>
      </c>
      <c r="C258" s="9" t="s">
        <v>115</v>
      </c>
      <c r="D258" s="13" t="s">
        <v>556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67</v>
      </c>
      <c r="T258" s="12">
        <v>45741</v>
      </c>
      <c r="U258" s="11">
        <v>15000</v>
      </c>
      <c r="V258" s="10">
        <v>0</v>
      </c>
      <c r="W258" s="10">
        <v>15000</v>
      </c>
      <c r="X258" s="10">
        <v>0</v>
      </c>
      <c r="Y258" s="10">
        <v>15750</v>
      </c>
      <c r="Z258" s="9" t="s">
        <v>128</v>
      </c>
      <c r="AA258" s="8">
        <v>16135.350000000002</v>
      </c>
      <c r="AB258" s="8">
        <v>16135.350000000002</v>
      </c>
      <c r="AC258" s="8">
        <v>0</v>
      </c>
      <c r="AD258" s="8">
        <v>16135.350000000002</v>
      </c>
      <c r="AE258" s="8">
        <v>0</v>
      </c>
      <c r="AF258" s="8">
        <v>0</v>
      </c>
      <c r="AG258" s="1" t="s">
        <v>61</v>
      </c>
      <c r="AH258" s="1" t="s">
        <v>68</v>
      </c>
      <c r="AI258" s="1">
        <v>4</v>
      </c>
      <c r="AJ258" s="3">
        <v>45741</v>
      </c>
      <c r="AK258" s="3">
        <v>45737</v>
      </c>
      <c r="AL258" s="3">
        <v>45731</v>
      </c>
      <c r="AM258" s="3">
        <v>45738</v>
      </c>
      <c r="AN258" s="3">
        <v>45739</v>
      </c>
      <c r="AO258" s="3">
        <v>45739</v>
      </c>
      <c r="AP258" s="3">
        <v>45736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129</v>
      </c>
      <c r="BD258" s="56">
        <v>0</v>
      </c>
    </row>
    <row r="259" spans="1:56" ht="28.5" customHeight="1" x14ac:dyDescent="0.45">
      <c r="A259" s="3" t="s">
        <v>146</v>
      </c>
      <c r="B259" s="14" t="s">
        <v>146</v>
      </c>
      <c r="C259" s="9" t="s">
        <v>115</v>
      </c>
      <c r="D259" s="13" t="s">
        <v>61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45777</v>
      </c>
      <c r="U259" s="11">
        <v>40000</v>
      </c>
      <c r="V259" s="10">
        <v>0</v>
      </c>
      <c r="W259" s="10">
        <v>40000</v>
      </c>
      <c r="X259" s="10">
        <v>0</v>
      </c>
      <c r="Y259" s="10">
        <v>42000</v>
      </c>
      <c r="Z259" s="9" t="s">
        <v>128</v>
      </c>
      <c r="AA259" s="8">
        <v>43027.600000000006</v>
      </c>
      <c r="AB259" s="8">
        <v>43027.600000000006</v>
      </c>
      <c r="AC259" s="8">
        <v>0</v>
      </c>
      <c r="AD259" s="8">
        <v>43027.600000000006</v>
      </c>
      <c r="AE259" s="8">
        <v>0</v>
      </c>
      <c r="AF259" s="8">
        <v>0</v>
      </c>
      <c r="AG259" s="1" t="s">
        <v>61</v>
      </c>
      <c r="AH259" s="1" t="s">
        <v>68</v>
      </c>
      <c r="AI259" s="1">
        <v>4</v>
      </c>
      <c r="AJ259" s="3">
        <v>45777</v>
      </c>
      <c r="AK259" s="3">
        <v>45773</v>
      </c>
      <c r="AL259" s="3">
        <v>45767</v>
      </c>
      <c r="AM259" s="3">
        <v>45774</v>
      </c>
      <c r="AN259" s="3">
        <v>45775</v>
      </c>
      <c r="AO259" s="3">
        <v>45775</v>
      </c>
      <c r="AP259" s="3">
        <v>45772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129</v>
      </c>
      <c r="BD259" s="56">
        <v>0</v>
      </c>
    </row>
    <row r="260" spans="1:56" ht="28.5" customHeight="1" x14ac:dyDescent="0.45">
      <c r="A260" s="3" t="s">
        <v>146</v>
      </c>
      <c r="B260" s="14" t="s">
        <v>146</v>
      </c>
      <c r="C260" s="9" t="s">
        <v>207</v>
      </c>
      <c r="D260" s="13" t="s">
        <v>61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92</v>
      </c>
      <c r="M260" s="10">
        <v>22</v>
      </c>
      <c r="N260" s="9">
        <v>40</v>
      </c>
      <c r="O260" s="9">
        <v>40</v>
      </c>
      <c r="P260" s="10">
        <v>651.31224575999988</v>
      </c>
      <c r="Q260" s="10">
        <v>0</v>
      </c>
      <c r="R260" s="10">
        <v>651.31224575999988</v>
      </c>
      <c r="S260" s="9" t="s">
        <v>114</v>
      </c>
      <c r="T260" s="12">
        <v>45746</v>
      </c>
      <c r="U260" s="11">
        <v>30000</v>
      </c>
      <c r="V260" s="10">
        <v>0</v>
      </c>
      <c r="W260" s="10">
        <v>30000</v>
      </c>
      <c r="X260" s="10">
        <v>0</v>
      </c>
      <c r="Y260" s="10">
        <v>31500</v>
      </c>
      <c r="Z260" s="9" t="s">
        <v>128</v>
      </c>
      <c r="AA260" s="8">
        <v>32270.700000000004</v>
      </c>
      <c r="AB260" s="8">
        <v>32270.700000000004</v>
      </c>
      <c r="AC260" s="8">
        <v>0</v>
      </c>
      <c r="AD260" s="8">
        <v>32270.700000000004</v>
      </c>
      <c r="AE260" s="8">
        <v>0</v>
      </c>
      <c r="AF260" s="8">
        <v>0</v>
      </c>
      <c r="AG260" s="1" t="s">
        <v>123</v>
      </c>
      <c r="AH260" s="1" t="s">
        <v>68</v>
      </c>
      <c r="AI260" s="1">
        <v>4</v>
      </c>
      <c r="AJ260" s="3">
        <v>45746</v>
      </c>
      <c r="AK260" s="3">
        <v>45742</v>
      </c>
      <c r="AL260" s="3">
        <v>45736</v>
      </c>
      <c r="AM260" s="3">
        <v>45743</v>
      </c>
      <c r="AN260" s="3">
        <v>45744</v>
      </c>
      <c r="AO260" s="3">
        <v>45744</v>
      </c>
      <c r="AP260" s="3">
        <v>45741</v>
      </c>
      <c r="AQ260" s="3">
        <v>45745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129</v>
      </c>
      <c r="BD260" s="56">
        <v>0</v>
      </c>
    </row>
    <row r="261" spans="1:56" ht="28.5" customHeight="1" x14ac:dyDescent="0.45">
      <c r="A261" s="3" t="s">
        <v>146</v>
      </c>
      <c r="B261" s="14" t="s">
        <v>146</v>
      </c>
      <c r="C261" s="9" t="s">
        <v>207</v>
      </c>
      <c r="D261" s="13" t="s">
        <v>61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92</v>
      </c>
      <c r="M261" s="10">
        <v>22</v>
      </c>
      <c r="N261" s="9">
        <v>40</v>
      </c>
      <c r="O261" s="9">
        <v>40</v>
      </c>
      <c r="P261" s="10">
        <v>651.31224575999988</v>
      </c>
      <c r="Q261" s="10">
        <v>0</v>
      </c>
      <c r="R261" s="10">
        <v>651.31224575999988</v>
      </c>
      <c r="S261" s="9" t="s">
        <v>114</v>
      </c>
      <c r="T261" s="12">
        <v>45777</v>
      </c>
      <c r="U261" s="11">
        <v>30000</v>
      </c>
      <c r="V261" s="10">
        <v>0</v>
      </c>
      <c r="W261" s="10">
        <v>30000</v>
      </c>
      <c r="X261" s="10">
        <v>0</v>
      </c>
      <c r="Y261" s="10">
        <v>31500</v>
      </c>
      <c r="Z261" s="9" t="s">
        <v>128</v>
      </c>
      <c r="AA261" s="8">
        <v>32270.700000000004</v>
      </c>
      <c r="AB261" s="8">
        <v>32270.700000000004</v>
      </c>
      <c r="AC261" s="8">
        <v>0</v>
      </c>
      <c r="AD261" s="8">
        <v>32270.700000000004</v>
      </c>
      <c r="AE261" s="8">
        <v>0</v>
      </c>
      <c r="AF261" s="8">
        <v>0</v>
      </c>
      <c r="AG261" s="1" t="s">
        <v>123</v>
      </c>
      <c r="AH261" s="1" t="s">
        <v>68</v>
      </c>
      <c r="AI261" s="1">
        <v>4</v>
      </c>
      <c r="AJ261" s="3">
        <v>45777</v>
      </c>
      <c r="AK261" s="3">
        <v>45773</v>
      </c>
      <c r="AL261" s="3">
        <v>45767</v>
      </c>
      <c r="AM261" s="3">
        <v>45774</v>
      </c>
      <c r="AN261" s="3">
        <v>45775</v>
      </c>
      <c r="AO261" s="3">
        <v>45775</v>
      </c>
      <c r="AP261" s="3">
        <v>45772</v>
      </c>
      <c r="AQ261" s="3">
        <v>45776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129</v>
      </c>
      <c r="BD261" s="56">
        <v>0</v>
      </c>
    </row>
    <row r="262" spans="1:56" ht="28.5" customHeight="1" x14ac:dyDescent="0.45">
      <c r="A262" s="3" t="s">
        <v>146</v>
      </c>
      <c r="B262" s="14" t="s">
        <v>146</v>
      </c>
      <c r="C262" s="9" t="s">
        <v>350</v>
      </c>
      <c r="D262" s="13" t="s">
        <v>61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92</v>
      </c>
      <c r="M262" s="10">
        <v>22</v>
      </c>
      <c r="N262" s="9">
        <v>40</v>
      </c>
      <c r="O262" s="9">
        <v>40</v>
      </c>
      <c r="P262" s="10">
        <v>217.10408191999997</v>
      </c>
      <c r="Q262" s="10">
        <v>0</v>
      </c>
      <c r="R262" s="10">
        <v>217.10408191999997</v>
      </c>
      <c r="S262" s="9" t="s">
        <v>114</v>
      </c>
      <c r="T262" s="12">
        <v>45777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128</v>
      </c>
      <c r="AA262" s="8">
        <v>10756.900000000001</v>
      </c>
      <c r="AB262" s="8">
        <v>10756.900000000001</v>
      </c>
      <c r="AC262" s="8">
        <v>0</v>
      </c>
      <c r="AD262" s="8">
        <v>10756.900000000001</v>
      </c>
      <c r="AE262" s="8">
        <v>0</v>
      </c>
      <c r="AF262" s="8">
        <v>0</v>
      </c>
      <c r="AG262" s="1" t="s">
        <v>61</v>
      </c>
      <c r="AH262" s="1" t="s">
        <v>68</v>
      </c>
      <c r="AI262" s="1">
        <v>4</v>
      </c>
      <c r="AJ262" s="3">
        <v>45777</v>
      </c>
      <c r="AK262" s="3">
        <v>45773</v>
      </c>
      <c r="AL262" s="3">
        <v>45767</v>
      </c>
      <c r="AM262" s="3">
        <v>45774</v>
      </c>
      <c r="AN262" s="3">
        <v>45775</v>
      </c>
      <c r="AO262" s="3">
        <v>45775</v>
      </c>
      <c r="AP262" s="3">
        <v>45772</v>
      </c>
      <c r="AQ262" s="3">
        <v>45776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129</v>
      </c>
      <c r="BD262" s="56">
        <v>0</v>
      </c>
    </row>
    <row r="263" spans="1:56" ht="28.5" customHeight="1" x14ac:dyDescent="0.45">
      <c r="A263" s="3">
        <v>45693</v>
      </c>
      <c r="B263" s="14" t="s">
        <v>401</v>
      </c>
      <c r="C263" s="9" t="s">
        <v>111</v>
      </c>
      <c r="D263" s="13" t="s">
        <v>192</v>
      </c>
      <c r="E263" s="9">
        <v>21</v>
      </c>
      <c r="F263" s="9">
        <v>40</v>
      </c>
      <c r="G263" s="9" t="s">
        <v>60</v>
      </c>
      <c r="H263" s="9" t="s">
        <v>66</v>
      </c>
      <c r="I263" s="9">
        <v>108</v>
      </c>
      <c r="J263" s="9" t="s">
        <v>57</v>
      </c>
      <c r="K263" s="9">
        <v>5</v>
      </c>
      <c r="L263" s="9" t="s">
        <v>91</v>
      </c>
      <c r="M263" s="10">
        <v>22</v>
      </c>
      <c r="N263" s="9">
        <v>42</v>
      </c>
      <c r="O263" s="9">
        <v>40</v>
      </c>
      <c r="P263" s="10">
        <v>113.97964300799998</v>
      </c>
      <c r="Q263" s="10">
        <v>0</v>
      </c>
      <c r="R263" s="10">
        <v>113.97964300799998</v>
      </c>
      <c r="S263" s="9" t="s">
        <v>67</v>
      </c>
      <c r="T263" s="12">
        <v>45747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128</v>
      </c>
      <c r="AA263" s="8">
        <v>5797.55</v>
      </c>
      <c r="AB263" s="8">
        <v>5797.55</v>
      </c>
      <c r="AC263" s="8">
        <v>0</v>
      </c>
      <c r="AD263" s="8">
        <v>5797.55</v>
      </c>
      <c r="AE263" s="8">
        <v>0</v>
      </c>
      <c r="AF263" s="8">
        <v>0</v>
      </c>
      <c r="AG263" s="1" t="s">
        <v>123</v>
      </c>
      <c r="AH263" s="1" t="s">
        <v>68</v>
      </c>
      <c r="AI263" s="1">
        <v>4</v>
      </c>
      <c r="AJ263" s="3">
        <v>45747</v>
      </c>
      <c r="AK263" s="3">
        <v>45743</v>
      </c>
      <c r="AL263" s="3">
        <v>45737</v>
      </c>
      <c r="AM263" s="3">
        <v>45744</v>
      </c>
      <c r="AN263" s="3">
        <v>45745</v>
      </c>
      <c r="AO263" s="3">
        <v>45745</v>
      </c>
      <c r="AP263" s="3">
        <v>45742</v>
      </c>
      <c r="AQ263" s="3">
        <v>45746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129</v>
      </c>
      <c r="BD263" s="56">
        <v>0</v>
      </c>
    </row>
    <row r="264" spans="1:56" ht="28.5" customHeight="1" x14ac:dyDescent="0.45">
      <c r="A264" s="3">
        <v>45693</v>
      </c>
      <c r="B264" s="14" t="s">
        <v>400</v>
      </c>
      <c r="C264" s="9" t="s">
        <v>111</v>
      </c>
      <c r="D264" s="13" t="s">
        <v>397</v>
      </c>
      <c r="E264" s="9">
        <v>21</v>
      </c>
      <c r="F264" s="9">
        <v>38</v>
      </c>
      <c r="G264" s="9" t="s">
        <v>60</v>
      </c>
      <c r="H264" s="9" t="s">
        <v>66</v>
      </c>
      <c r="I264" s="9">
        <v>102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40</v>
      </c>
      <c r="O264" s="9">
        <v>40</v>
      </c>
      <c r="P264" s="10">
        <v>65.13122457599998</v>
      </c>
      <c r="Q264" s="10">
        <v>0</v>
      </c>
      <c r="R264" s="10">
        <v>65.13122457599998</v>
      </c>
      <c r="S264" s="9" t="s">
        <v>67</v>
      </c>
      <c r="T264" s="12" t="s">
        <v>63</v>
      </c>
      <c r="U264" s="11">
        <v>3000</v>
      </c>
      <c r="V264" s="10">
        <v>0</v>
      </c>
      <c r="W264" s="10">
        <v>3000</v>
      </c>
      <c r="X264" s="10">
        <v>0</v>
      </c>
      <c r="Y264" s="10">
        <v>3150</v>
      </c>
      <c r="Z264" s="9" t="s">
        <v>128</v>
      </c>
      <c r="AA264" s="8">
        <v>3310.89</v>
      </c>
      <c r="AB264" s="8">
        <v>3310.89</v>
      </c>
      <c r="AC264" s="8">
        <v>0</v>
      </c>
      <c r="AD264" s="8">
        <v>3310.89</v>
      </c>
      <c r="AE264" s="8">
        <v>0</v>
      </c>
      <c r="AF264" s="8">
        <v>0</v>
      </c>
      <c r="AG264" s="1" t="s">
        <v>123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129</v>
      </c>
      <c r="BD264" s="56">
        <v>0</v>
      </c>
    </row>
    <row r="265" spans="1:56" ht="28.5" customHeight="1" x14ac:dyDescent="0.45">
      <c r="A265" s="3" t="s">
        <v>146</v>
      </c>
      <c r="B265" s="14" t="s">
        <v>146</v>
      </c>
      <c r="C265" s="9" t="s">
        <v>111</v>
      </c>
      <c r="D265" s="13" t="s">
        <v>61</v>
      </c>
      <c r="E265" s="9">
        <v>21</v>
      </c>
      <c r="F265" s="9">
        <v>40</v>
      </c>
      <c r="G265" s="9" t="s">
        <v>60</v>
      </c>
      <c r="H265" s="9" t="s">
        <v>66</v>
      </c>
      <c r="I265" s="9">
        <v>108</v>
      </c>
      <c r="J265" s="9" t="s">
        <v>57</v>
      </c>
      <c r="K265" s="9">
        <v>5</v>
      </c>
      <c r="L265" s="9" t="s">
        <v>91</v>
      </c>
      <c r="M265" s="10">
        <v>22</v>
      </c>
      <c r="N265" s="9">
        <v>42</v>
      </c>
      <c r="O265" s="9">
        <v>40</v>
      </c>
      <c r="P265" s="10">
        <v>227.95928601599996</v>
      </c>
      <c r="Q265" s="10">
        <v>0</v>
      </c>
      <c r="R265" s="10">
        <v>227.95928601599996</v>
      </c>
      <c r="S265" s="9" t="s">
        <v>67</v>
      </c>
      <c r="T265" s="12">
        <v>45777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128</v>
      </c>
      <c r="AA265" s="8">
        <v>11595.1</v>
      </c>
      <c r="AB265" s="8">
        <v>11595.1</v>
      </c>
      <c r="AC265" s="8">
        <v>0</v>
      </c>
      <c r="AD265" s="8">
        <v>11595.1</v>
      </c>
      <c r="AE265" s="8">
        <v>0</v>
      </c>
      <c r="AF265" s="8">
        <v>0</v>
      </c>
      <c r="AG265" s="1" t="s">
        <v>123</v>
      </c>
      <c r="AH265" s="1" t="s">
        <v>68</v>
      </c>
      <c r="AI265" s="1">
        <v>4</v>
      </c>
      <c r="AJ265" s="3">
        <v>45777</v>
      </c>
      <c r="AK265" s="3">
        <v>45773</v>
      </c>
      <c r="AL265" s="3">
        <v>45767</v>
      </c>
      <c r="AM265" s="3">
        <v>45774</v>
      </c>
      <c r="AN265" s="3">
        <v>45775</v>
      </c>
      <c r="AO265" s="3">
        <v>45775</v>
      </c>
      <c r="AP265" s="3">
        <v>45772</v>
      </c>
      <c r="AQ265" s="3">
        <v>45776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129</v>
      </c>
      <c r="BD265" s="56">
        <v>0</v>
      </c>
    </row>
    <row r="266" spans="1:56" ht="28.5" customHeight="1" x14ac:dyDescent="0.45">
      <c r="A266" s="3">
        <v>45693</v>
      </c>
      <c r="B266" s="14" t="s">
        <v>401</v>
      </c>
      <c r="C266" s="9" t="s">
        <v>111</v>
      </c>
      <c r="D266" s="13" t="s">
        <v>192</v>
      </c>
      <c r="E266" s="9">
        <v>21</v>
      </c>
      <c r="F266" s="9">
        <v>40</v>
      </c>
      <c r="G266" s="9" t="s">
        <v>60</v>
      </c>
      <c r="H266" s="9" t="s">
        <v>66</v>
      </c>
      <c r="I266" s="9">
        <v>108</v>
      </c>
      <c r="J266" s="9" t="s">
        <v>57</v>
      </c>
      <c r="K266" s="9">
        <v>5</v>
      </c>
      <c r="L266" s="9" t="s">
        <v>91</v>
      </c>
      <c r="M266" s="10">
        <v>22</v>
      </c>
      <c r="N266" s="9">
        <v>42</v>
      </c>
      <c r="O266" s="9">
        <v>40</v>
      </c>
      <c r="P266" s="10">
        <v>113.97964300799998</v>
      </c>
      <c r="Q266" s="10">
        <v>0</v>
      </c>
      <c r="R266" s="10">
        <v>113.97964300799998</v>
      </c>
      <c r="S266" s="9" t="s">
        <v>67</v>
      </c>
      <c r="T266" s="12" t="s">
        <v>63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128</v>
      </c>
      <c r="AA266" s="8">
        <v>5797.55</v>
      </c>
      <c r="AB266" s="8">
        <v>5797.55</v>
      </c>
      <c r="AC266" s="8">
        <v>0</v>
      </c>
      <c r="AD266" s="8">
        <v>5797.55</v>
      </c>
      <c r="AE266" s="8">
        <v>0</v>
      </c>
      <c r="AF266" s="8">
        <v>0</v>
      </c>
      <c r="AG266" s="1" t="s">
        <v>125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129</v>
      </c>
      <c r="BD266" s="56">
        <v>0</v>
      </c>
    </row>
    <row r="267" spans="1:56" ht="28.5" customHeight="1" x14ac:dyDescent="0.45">
      <c r="A267" s="3">
        <v>45667</v>
      </c>
      <c r="B267" s="14" t="s">
        <v>342</v>
      </c>
      <c r="C267" s="9" t="s">
        <v>111</v>
      </c>
      <c r="D267" s="13" t="s">
        <v>336</v>
      </c>
      <c r="E267" s="9">
        <v>21</v>
      </c>
      <c r="F267" s="9">
        <v>38</v>
      </c>
      <c r="G267" s="9" t="s">
        <v>60</v>
      </c>
      <c r="H267" s="9" t="s">
        <v>66</v>
      </c>
      <c r="I267" s="9">
        <v>102</v>
      </c>
      <c r="J267" s="9" t="s">
        <v>57</v>
      </c>
      <c r="K267" s="9">
        <v>5</v>
      </c>
      <c r="L267" s="9" t="s">
        <v>91</v>
      </c>
      <c r="M267" s="10">
        <v>22</v>
      </c>
      <c r="N267" s="9">
        <v>40</v>
      </c>
      <c r="O267" s="9">
        <v>40</v>
      </c>
      <c r="P267" s="10">
        <v>86.841632767999982</v>
      </c>
      <c r="Q267" s="10">
        <v>0</v>
      </c>
      <c r="R267" s="10">
        <v>86.841632767999982</v>
      </c>
      <c r="S267" s="9" t="s">
        <v>67</v>
      </c>
      <c r="T267" s="12" t="s">
        <v>63</v>
      </c>
      <c r="U267" s="11">
        <v>4000</v>
      </c>
      <c r="V267" s="10">
        <v>0</v>
      </c>
      <c r="W267" s="10">
        <v>4000</v>
      </c>
      <c r="X267" s="10">
        <v>0</v>
      </c>
      <c r="Y267" s="10">
        <v>4200</v>
      </c>
      <c r="Z267" s="9" t="s">
        <v>128</v>
      </c>
      <c r="AA267" s="8">
        <v>4414.5199999999995</v>
      </c>
      <c r="AB267" s="8">
        <v>4414.5199999999995</v>
      </c>
      <c r="AC267" s="8">
        <v>0</v>
      </c>
      <c r="AD267" s="8">
        <v>4414.5199999999995</v>
      </c>
      <c r="AE267" s="8">
        <v>0</v>
      </c>
      <c r="AF267" s="8">
        <v>0</v>
      </c>
      <c r="AG267" s="1" t="s">
        <v>123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129</v>
      </c>
      <c r="BD267" s="56">
        <v>0</v>
      </c>
    </row>
    <row r="268" spans="1:56" ht="28.5" customHeight="1" x14ac:dyDescent="0.45">
      <c r="A268" s="3" t="s">
        <v>146</v>
      </c>
      <c r="B268" s="14" t="s">
        <v>146</v>
      </c>
      <c r="C268" s="9" t="s">
        <v>113</v>
      </c>
      <c r="D268" s="13" t="s">
        <v>159</v>
      </c>
      <c r="E268" s="9">
        <v>21</v>
      </c>
      <c r="F268" s="9">
        <v>37</v>
      </c>
      <c r="G268" s="9" t="s">
        <v>60</v>
      </c>
      <c r="H268" s="9" t="s">
        <v>66</v>
      </c>
      <c r="I268" s="9">
        <v>100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114</v>
      </c>
      <c r="T268" s="12" t="s">
        <v>63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128</v>
      </c>
      <c r="AA268" s="8">
        <v>10756.900000000001</v>
      </c>
      <c r="AB268" s="8">
        <v>10756.900000000001</v>
      </c>
      <c r="AC268" s="8">
        <v>0</v>
      </c>
      <c r="AD268" s="8">
        <v>10756.900000000001</v>
      </c>
      <c r="AE268" s="8">
        <v>0</v>
      </c>
      <c r="AF268" s="8">
        <v>0</v>
      </c>
      <c r="AG268" s="1" t="s">
        <v>123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129</v>
      </c>
      <c r="BD268" s="56">
        <v>0</v>
      </c>
    </row>
    <row r="269" spans="1:56" ht="28.5" customHeight="1" x14ac:dyDescent="0.45">
      <c r="A269" s="3" t="s">
        <v>146</v>
      </c>
      <c r="B269" s="14" t="s">
        <v>146</v>
      </c>
      <c r="C269" s="9" t="s">
        <v>115</v>
      </c>
      <c r="D269" s="13" t="s">
        <v>59</v>
      </c>
      <c r="E269" s="9">
        <v>21</v>
      </c>
      <c r="F269" s="9">
        <v>37</v>
      </c>
      <c r="G269" s="9" t="s">
        <v>60</v>
      </c>
      <c r="H269" s="9" t="s">
        <v>76</v>
      </c>
      <c r="I269" s="9">
        <v>100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67</v>
      </c>
      <c r="T269" s="12" t="s">
        <v>63</v>
      </c>
      <c r="U269" s="11">
        <v>30000</v>
      </c>
      <c r="V269" s="10">
        <v>0</v>
      </c>
      <c r="W269" s="10">
        <v>30000</v>
      </c>
      <c r="X269" s="10">
        <v>0</v>
      </c>
      <c r="Y269" s="10">
        <v>0</v>
      </c>
      <c r="Z269" s="9" t="s">
        <v>128</v>
      </c>
      <c r="AA269" s="8">
        <v>32270.700000000004</v>
      </c>
      <c r="AB269" s="8">
        <v>32270.700000000004</v>
      </c>
      <c r="AC269" s="8">
        <v>0</v>
      </c>
      <c r="AD269" s="8">
        <v>32270.700000000004</v>
      </c>
      <c r="AE269" s="8">
        <v>0</v>
      </c>
      <c r="AF269" s="8">
        <v>0</v>
      </c>
      <c r="AG269" s="1" t="s">
        <v>122</v>
      </c>
      <c r="AH269" s="1" t="s">
        <v>163</v>
      </c>
      <c r="AI269" s="1">
        <v>2</v>
      </c>
      <c r="AJ269" s="3" t="s">
        <v>63</v>
      </c>
      <c r="AK269" s="3" t="e">
        <v>#VALUE!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158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129</v>
      </c>
      <c r="BD269" s="56">
        <v>0</v>
      </c>
    </row>
    <row r="270" spans="1:56" ht="28.5" customHeight="1" x14ac:dyDescent="0.45">
      <c r="A270" s="3">
        <v>45548</v>
      </c>
      <c r="B270" s="14" t="s">
        <v>216</v>
      </c>
      <c r="C270" s="9" t="s">
        <v>111</v>
      </c>
      <c r="D270" s="13" t="s">
        <v>210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91</v>
      </c>
      <c r="M270" s="10">
        <v>22</v>
      </c>
      <c r="N270" s="9">
        <v>40</v>
      </c>
      <c r="O270" s="9">
        <v>40</v>
      </c>
      <c r="P270" s="10">
        <v>217.10408191999997</v>
      </c>
      <c r="Q270" s="10">
        <v>0</v>
      </c>
      <c r="R270" s="10">
        <v>217.10408191999997</v>
      </c>
      <c r="S270" s="9" t="s">
        <v>67</v>
      </c>
      <c r="T270" s="12" t="s">
        <v>63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128</v>
      </c>
      <c r="AA270" s="8">
        <v>11036.3</v>
      </c>
      <c r="AB270" s="8">
        <v>11036.3</v>
      </c>
      <c r="AC270" s="8">
        <v>0</v>
      </c>
      <c r="AD270" s="8">
        <v>11036.3</v>
      </c>
      <c r="AE270" s="8">
        <v>0</v>
      </c>
      <c r="AF270" s="8">
        <v>0</v>
      </c>
      <c r="AG270" s="1" t="s">
        <v>126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129</v>
      </c>
      <c r="BD270" s="56">
        <v>0</v>
      </c>
    </row>
    <row r="271" spans="1:56" ht="28.5" customHeight="1" x14ac:dyDescent="0.45">
      <c r="A271" s="3">
        <v>45066</v>
      </c>
      <c r="B271" s="14" t="s">
        <v>136</v>
      </c>
      <c r="C271" s="9" t="s">
        <v>80</v>
      </c>
      <c r="D271" s="13" t="s">
        <v>135</v>
      </c>
      <c r="E271" s="9">
        <v>21</v>
      </c>
      <c r="F271" s="9">
        <v>38</v>
      </c>
      <c r="G271" s="9" t="s">
        <v>60</v>
      </c>
      <c r="H271" s="9" t="s">
        <v>76</v>
      </c>
      <c r="I271" s="9">
        <v>102</v>
      </c>
      <c r="J271" s="9" t="s">
        <v>57</v>
      </c>
      <c r="K271" s="9">
        <v>5</v>
      </c>
      <c r="L271" s="9" t="s">
        <v>92</v>
      </c>
      <c r="M271" s="10">
        <v>22</v>
      </c>
      <c r="N271" s="9">
        <v>40</v>
      </c>
      <c r="O271" s="9">
        <v>40</v>
      </c>
      <c r="P271" s="10">
        <v>108.55204095999999</v>
      </c>
      <c r="Q271" s="10">
        <v>0</v>
      </c>
      <c r="R271" s="10">
        <v>108.55204095999999</v>
      </c>
      <c r="S271" s="9" t="s">
        <v>67</v>
      </c>
      <c r="T271" s="12" t="s">
        <v>63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128</v>
      </c>
      <c r="AA271" s="8">
        <v>5518.15</v>
      </c>
      <c r="AB271" s="8">
        <v>5518.15</v>
      </c>
      <c r="AC271" s="8">
        <v>0</v>
      </c>
      <c r="AD271" s="8">
        <v>5518.15</v>
      </c>
      <c r="AE271" s="8">
        <v>0</v>
      </c>
      <c r="AF271" s="8">
        <v>0</v>
      </c>
      <c r="AG271" s="1" t="s">
        <v>123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129</v>
      </c>
      <c r="BD271" s="56">
        <v>0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21</v>
      </c>
      <c r="F272" s="9">
        <v>37</v>
      </c>
      <c r="G272" s="9">
        <v>0</v>
      </c>
      <c r="H272" s="9">
        <v>0</v>
      </c>
      <c r="I272" s="9">
        <v>74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 t="s">
        <v>83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128</v>
      </c>
      <c r="AA272" s="8">
        <v>355376.64129000006</v>
      </c>
      <c r="AB272" s="8">
        <v>333862.84129000013</v>
      </c>
      <c r="AC272" s="8">
        <v>21513.800000000003</v>
      </c>
      <c r="AD272" s="8">
        <v>333862.84129000013</v>
      </c>
      <c r="AE272" s="8">
        <v>21513.800000000003</v>
      </c>
      <c r="AF272" s="8" t="s">
        <v>58</v>
      </c>
      <c r="AG272" s="1" t="s">
        <v>122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130</v>
      </c>
      <c r="BD272" s="56">
        <v>0</v>
      </c>
    </row>
    <row r="273" spans="1:56" ht="28.5" customHeight="1" x14ac:dyDescent="0.45">
      <c r="A273" s="3">
        <v>45720</v>
      </c>
      <c r="B273" s="14" t="s">
        <v>507</v>
      </c>
      <c r="C273" s="9" t="s">
        <v>493</v>
      </c>
      <c r="D273" s="13" t="s">
        <v>494</v>
      </c>
      <c r="E273" s="9">
        <v>22</v>
      </c>
      <c r="F273" s="9">
        <v>34</v>
      </c>
      <c r="G273" s="9" t="s">
        <v>60</v>
      </c>
      <c r="H273" s="9" t="s">
        <v>66</v>
      </c>
      <c r="I273" s="9">
        <v>115</v>
      </c>
      <c r="J273" s="9" t="s">
        <v>78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372</v>
      </c>
      <c r="T273" s="12">
        <v>45746</v>
      </c>
      <c r="U273" s="11">
        <v>300000</v>
      </c>
      <c r="V273" s="10">
        <v>36302</v>
      </c>
      <c r="W273" s="10">
        <v>263698</v>
      </c>
      <c r="X273" s="10">
        <v>32595</v>
      </c>
      <c r="Y273" s="10">
        <v>276882.90000000002</v>
      </c>
      <c r="Z273" s="9" t="s">
        <v>413</v>
      </c>
      <c r="AA273" s="8">
        <v>261554.13525999998</v>
      </c>
      <c r="AB273" s="8">
        <v>89043</v>
      </c>
      <c r="AC273" s="8">
        <v>172511.13525999998</v>
      </c>
      <c r="AD273" s="8">
        <v>35736</v>
      </c>
      <c r="AE273" s="8">
        <v>225818.13525999998</v>
      </c>
      <c r="AF273" s="8">
        <v>0</v>
      </c>
      <c r="AG273" s="1" t="s">
        <v>122</v>
      </c>
      <c r="AH273" s="1" t="s">
        <v>68</v>
      </c>
      <c r="AI273" s="1">
        <v>4</v>
      </c>
      <c r="AJ273" s="3">
        <v>45746</v>
      </c>
      <c r="AK273" s="3">
        <v>45742</v>
      </c>
      <c r="AL273" s="3">
        <v>45736</v>
      </c>
      <c r="AM273" s="3">
        <v>45743</v>
      </c>
      <c r="AN273" s="3">
        <v>45744</v>
      </c>
      <c r="AO273" s="3">
        <v>45744</v>
      </c>
      <c r="AP273" s="3">
        <v>45741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416</v>
      </c>
      <c r="BD273" s="56">
        <v>18432.239765413466</v>
      </c>
    </row>
    <row r="274" spans="1:56" ht="28.5" customHeight="1" x14ac:dyDescent="0.45">
      <c r="A274" s="3">
        <v>45720</v>
      </c>
      <c r="B274" s="14" t="s">
        <v>507</v>
      </c>
      <c r="C274" s="9" t="s">
        <v>493</v>
      </c>
      <c r="D274" s="13" t="s">
        <v>494</v>
      </c>
      <c r="E274" s="9">
        <v>22</v>
      </c>
      <c r="F274" s="9">
        <v>34</v>
      </c>
      <c r="G274" s="9" t="s">
        <v>60</v>
      </c>
      <c r="H274" s="9" t="s">
        <v>66</v>
      </c>
      <c r="I274" s="9">
        <v>115</v>
      </c>
      <c r="J274" s="9" t="s">
        <v>78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372</v>
      </c>
      <c r="T274" s="12">
        <v>45800</v>
      </c>
      <c r="U274" s="11">
        <v>3700000</v>
      </c>
      <c r="V274" s="10">
        <v>0</v>
      </c>
      <c r="W274" s="10">
        <v>3700000</v>
      </c>
      <c r="X274" s="10">
        <v>0</v>
      </c>
      <c r="Y274" s="10">
        <v>3885000</v>
      </c>
      <c r="Z274" s="9" t="s">
        <v>413</v>
      </c>
      <c r="AA274" s="8">
        <v>3669919.0000000005</v>
      </c>
      <c r="AB274" s="8">
        <v>0</v>
      </c>
      <c r="AC274" s="8">
        <v>3669919.0000000005</v>
      </c>
      <c r="AD274" s="8">
        <v>0</v>
      </c>
      <c r="AE274" s="8">
        <v>3669919.0000000005</v>
      </c>
      <c r="AF274" s="8">
        <v>0</v>
      </c>
      <c r="AG274" s="1" t="s">
        <v>124</v>
      </c>
      <c r="AH274" s="1" t="s">
        <v>68</v>
      </c>
      <c r="AI274" s="1">
        <v>4</v>
      </c>
      <c r="AJ274" s="3">
        <v>45800</v>
      </c>
      <c r="AK274" s="3">
        <v>45796</v>
      </c>
      <c r="AL274" s="3">
        <v>45790</v>
      </c>
      <c r="AM274" s="3">
        <v>45797</v>
      </c>
      <c r="AN274" s="3">
        <v>45798</v>
      </c>
      <c r="AO274" s="3">
        <v>45798</v>
      </c>
      <c r="AP274" s="3">
        <v>45795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416</v>
      </c>
      <c r="BD274" s="56">
        <v>392118.61208666681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21.6</v>
      </c>
      <c r="F275" s="9">
        <v>34</v>
      </c>
      <c r="G275" s="9">
        <v>0</v>
      </c>
      <c r="H275" s="9">
        <v>0</v>
      </c>
      <c r="I275" s="9">
        <v>97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413</v>
      </c>
      <c r="AA275" s="8">
        <v>3931473.1352600004</v>
      </c>
      <c r="AB275" s="8">
        <v>89043</v>
      </c>
      <c r="AC275" s="8">
        <v>3842430.1352600004</v>
      </c>
      <c r="AD275" s="8">
        <v>35736</v>
      </c>
      <c r="AE275" s="8">
        <v>3895737.1352600004</v>
      </c>
      <c r="AF275" s="8" t="s">
        <v>58</v>
      </c>
      <c r="AG275" s="1" t="s">
        <v>124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416</v>
      </c>
      <c r="BD275" s="56">
        <v>0</v>
      </c>
    </row>
    <row r="276" spans="1:56" ht="28.5" customHeight="1" x14ac:dyDescent="0.45">
      <c r="A276" s="3">
        <v>45706</v>
      </c>
      <c r="B276" s="14" t="s">
        <v>437</v>
      </c>
      <c r="C276" s="9" t="s">
        <v>344</v>
      </c>
      <c r="D276" s="13" t="s">
        <v>345</v>
      </c>
      <c r="E276" s="9">
        <v>23</v>
      </c>
      <c r="F276" s="9">
        <v>34</v>
      </c>
      <c r="G276" s="9" t="s">
        <v>60</v>
      </c>
      <c r="H276" s="9">
        <v>0</v>
      </c>
      <c r="I276" s="9">
        <v>68</v>
      </c>
      <c r="J276" s="9" t="s">
        <v>57</v>
      </c>
      <c r="K276" s="9">
        <v>5</v>
      </c>
      <c r="L276" s="9" t="s">
        <v>93</v>
      </c>
      <c r="M276" s="10">
        <v>24</v>
      </c>
      <c r="N276" s="9">
        <v>37</v>
      </c>
      <c r="O276" s="9">
        <v>50</v>
      </c>
      <c r="P276" s="10">
        <v>0</v>
      </c>
      <c r="Q276" s="10">
        <v>0</v>
      </c>
      <c r="R276" s="10">
        <v>0</v>
      </c>
      <c r="S276" s="9" t="s">
        <v>133</v>
      </c>
      <c r="T276" s="12">
        <v>45735</v>
      </c>
      <c r="U276" s="11">
        <v>10000</v>
      </c>
      <c r="V276" s="10">
        <v>10000</v>
      </c>
      <c r="W276" s="10">
        <v>0</v>
      </c>
      <c r="X276" s="10">
        <v>10100</v>
      </c>
      <c r="Y276" s="10">
        <v>0</v>
      </c>
      <c r="Z276" s="9" t="s">
        <v>84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 t="s">
        <v>234</v>
      </c>
      <c r="AG276" s="1" t="s">
        <v>123</v>
      </c>
      <c r="AH276" s="1" t="s">
        <v>72</v>
      </c>
      <c r="AI276" s="1">
        <v>3</v>
      </c>
      <c r="AJ276" s="3">
        <v>45735</v>
      </c>
      <c r="AK276" s="3">
        <v>0</v>
      </c>
      <c r="AL276" s="3">
        <v>45725</v>
      </c>
      <c r="AM276" s="3">
        <v>45732</v>
      </c>
      <c r="AN276" s="3">
        <v>45733</v>
      </c>
      <c r="AO276" s="3">
        <v>45733</v>
      </c>
      <c r="AP276" s="3">
        <v>45730</v>
      </c>
      <c r="AQ276" s="3">
        <v>45734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438</v>
      </c>
      <c r="AZ276" s="2">
        <v>0</v>
      </c>
      <c r="BA276" s="2">
        <v>0</v>
      </c>
      <c r="BB276" s="2">
        <v>0</v>
      </c>
      <c r="BC276" s="1" t="s">
        <v>105</v>
      </c>
      <c r="BD276" s="56">
        <v>0</v>
      </c>
    </row>
    <row r="277" spans="1:56" ht="28.5" customHeight="1" x14ac:dyDescent="0.45">
      <c r="A277" s="3">
        <v>45706</v>
      </c>
      <c r="B277" s="14" t="s">
        <v>437</v>
      </c>
      <c r="C277" s="9" t="s">
        <v>344</v>
      </c>
      <c r="D277" s="13" t="s">
        <v>346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 t="s">
        <v>93</v>
      </c>
      <c r="M277" s="10">
        <v>24</v>
      </c>
      <c r="N277" s="9">
        <v>37</v>
      </c>
      <c r="O277" s="9">
        <v>50</v>
      </c>
      <c r="P277" s="10">
        <v>273.84719423999996</v>
      </c>
      <c r="Q277" s="10">
        <v>0</v>
      </c>
      <c r="R277" s="10">
        <v>273.84719423999996</v>
      </c>
      <c r="S277" s="9" t="s">
        <v>133</v>
      </c>
      <c r="T277" s="12">
        <v>45735</v>
      </c>
      <c r="U277" s="11">
        <v>10000</v>
      </c>
      <c r="V277" s="10">
        <v>0</v>
      </c>
      <c r="W277" s="10">
        <v>10000</v>
      </c>
      <c r="X277" s="10">
        <v>10100</v>
      </c>
      <c r="Y277" s="10">
        <v>0</v>
      </c>
      <c r="Z277" s="9" t="s">
        <v>84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 t="s">
        <v>234</v>
      </c>
      <c r="AG277" s="1" t="s">
        <v>123</v>
      </c>
      <c r="AH277" s="1" t="s">
        <v>72</v>
      </c>
      <c r="AI277" s="1">
        <v>3</v>
      </c>
      <c r="AJ277" s="3">
        <v>45735</v>
      </c>
      <c r="AK277" s="3">
        <v>0</v>
      </c>
      <c r="AL277" s="3">
        <v>45725</v>
      </c>
      <c r="AM277" s="3">
        <v>45732</v>
      </c>
      <c r="AN277" s="3">
        <v>45733</v>
      </c>
      <c r="AO277" s="3">
        <v>45733</v>
      </c>
      <c r="AP277" s="3">
        <v>45730</v>
      </c>
      <c r="AQ277" s="3">
        <v>45734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 t="s">
        <v>438</v>
      </c>
      <c r="AZ277" s="2">
        <v>0</v>
      </c>
      <c r="BA277" s="2">
        <v>0</v>
      </c>
      <c r="BB277" s="2">
        <v>0</v>
      </c>
      <c r="BC277" s="1" t="s">
        <v>105</v>
      </c>
      <c r="BD277" s="56">
        <v>0</v>
      </c>
    </row>
    <row r="278" spans="1:56" ht="28.5" customHeight="1" x14ac:dyDescent="0.45">
      <c r="A278" s="3">
        <v>45706</v>
      </c>
      <c r="B278" s="14" t="s">
        <v>439</v>
      </c>
      <c r="C278" s="9" t="s">
        <v>344</v>
      </c>
      <c r="D278" s="13" t="s">
        <v>343</v>
      </c>
      <c r="E278" s="9">
        <v>23</v>
      </c>
      <c r="F278" s="9">
        <v>34</v>
      </c>
      <c r="G278" s="9" t="s">
        <v>60</v>
      </c>
      <c r="H278" s="9" t="s">
        <v>66</v>
      </c>
      <c r="I278" s="9">
        <v>92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133</v>
      </c>
      <c r="T278" s="12">
        <v>45735</v>
      </c>
      <c r="U278" s="11">
        <v>5000</v>
      </c>
      <c r="V278" s="10">
        <v>2000</v>
      </c>
      <c r="W278" s="10">
        <v>3000</v>
      </c>
      <c r="X278" s="10">
        <v>5929</v>
      </c>
      <c r="Y278" s="10">
        <v>0</v>
      </c>
      <c r="Z278" s="9" t="s">
        <v>84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 t="s">
        <v>234</v>
      </c>
      <c r="AG278" s="1" t="s">
        <v>123</v>
      </c>
      <c r="AH278" s="1" t="s">
        <v>68</v>
      </c>
      <c r="AI278" s="1">
        <v>4</v>
      </c>
      <c r="AJ278" s="3">
        <v>45735</v>
      </c>
      <c r="AK278" s="3">
        <v>45731</v>
      </c>
      <c r="AL278" s="3">
        <v>45725</v>
      </c>
      <c r="AM278" s="3">
        <v>45732</v>
      </c>
      <c r="AN278" s="3">
        <v>45733</v>
      </c>
      <c r="AO278" s="3">
        <v>45733</v>
      </c>
      <c r="AP278" s="3">
        <v>45730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 t="s">
        <v>438</v>
      </c>
      <c r="AZ278" s="2">
        <v>0</v>
      </c>
      <c r="BA278" s="2">
        <v>0</v>
      </c>
      <c r="BB278" s="2">
        <v>0</v>
      </c>
      <c r="BC278" s="1" t="s">
        <v>105</v>
      </c>
      <c r="BD278" s="56">
        <v>0</v>
      </c>
    </row>
    <row r="279" spans="1:56" ht="28.5" customHeight="1" x14ac:dyDescent="0.45">
      <c r="A279" s="3">
        <v>45706</v>
      </c>
      <c r="B279" s="14" t="s">
        <v>523</v>
      </c>
      <c r="C279" s="9" t="s">
        <v>280</v>
      </c>
      <c r="D279" s="13" t="s">
        <v>281</v>
      </c>
      <c r="E279" s="9">
        <v>23</v>
      </c>
      <c r="F279" s="9">
        <v>38</v>
      </c>
      <c r="G279" s="9" t="s">
        <v>60</v>
      </c>
      <c r="H279" s="9" t="s">
        <v>66</v>
      </c>
      <c r="I279" s="9">
        <v>100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45747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84</v>
      </c>
      <c r="AA279" s="8">
        <v>5518.15</v>
      </c>
      <c r="AB279" s="8">
        <v>5518.15</v>
      </c>
      <c r="AC279" s="8">
        <v>0</v>
      </c>
      <c r="AD279" s="8">
        <v>5518.15</v>
      </c>
      <c r="AE279" s="8">
        <v>0</v>
      </c>
      <c r="AF279" s="8" t="s">
        <v>234</v>
      </c>
      <c r="AG279" s="1" t="s">
        <v>123</v>
      </c>
      <c r="AH279" s="1" t="s">
        <v>68</v>
      </c>
      <c r="AI279" s="1">
        <v>4</v>
      </c>
      <c r="AJ279" s="3">
        <v>45747</v>
      </c>
      <c r="AK279" s="3">
        <v>45743</v>
      </c>
      <c r="AL279" s="3">
        <v>45737</v>
      </c>
      <c r="AM279" s="3">
        <v>45744</v>
      </c>
      <c r="AN279" s="3">
        <v>45745</v>
      </c>
      <c r="AO279" s="3">
        <v>45745</v>
      </c>
      <c r="AP279" s="3">
        <v>45742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 t="s">
        <v>438</v>
      </c>
      <c r="AZ279" s="2">
        <v>0</v>
      </c>
      <c r="BA279" s="2">
        <v>0</v>
      </c>
      <c r="BB279" s="2">
        <v>0</v>
      </c>
      <c r="BC279" s="1" t="s">
        <v>105</v>
      </c>
      <c r="BD279" s="56">
        <v>0</v>
      </c>
    </row>
    <row r="280" spans="1:56" ht="28.5" customHeight="1" x14ac:dyDescent="0.45">
      <c r="A280" s="3">
        <v>45723</v>
      </c>
      <c r="B280" s="14" t="s">
        <v>536</v>
      </c>
      <c r="C280" s="9" t="s">
        <v>280</v>
      </c>
      <c r="D280" s="13" t="s">
        <v>272</v>
      </c>
      <c r="E280" s="9">
        <v>23</v>
      </c>
      <c r="F280" s="9">
        <v>38</v>
      </c>
      <c r="G280" s="9" t="s">
        <v>60</v>
      </c>
      <c r="H280" s="9" t="s">
        <v>66</v>
      </c>
      <c r="I280" s="9">
        <v>100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45747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84</v>
      </c>
      <c r="AA280" s="8">
        <v>5518.15</v>
      </c>
      <c r="AB280" s="8">
        <v>5518.15</v>
      </c>
      <c r="AC280" s="8">
        <v>0</v>
      </c>
      <c r="AD280" s="8">
        <v>0</v>
      </c>
      <c r="AE280" s="8">
        <v>5518.15</v>
      </c>
      <c r="AF280" s="8" t="s">
        <v>234</v>
      </c>
      <c r="AG280" s="1" t="s">
        <v>61</v>
      </c>
      <c r="AH280" s="1" t="s">
        <v>68</v>
      </c>
      <c r="AI280" s="1">
        <v>4</v>
      </c>
      <c r="AJ280" s="3">
        <v>45747</v>
      </c>
      <c r="AK280" s="3">
        <v>45743</v>
      </c>
      <c r="AL280" s="3">
        <v>45737</v>
      </c>
      <c r="AM280" s="3">
        <v>45744</v>
      </c>
      <c r="AN280" s="3">
        <v>45745</v>
      </c>
      <c r="AO280" s="3">
        <v>45745</v>
      </c>
      <c r="AP280" s="3">
        <v>45742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105</v>
      </c>
      <c r="BD280" s="56">
        <v>0</v>
      </c>
    </row>
    <row r="281" spans="1:56" ht="28.5" customHeight="1" x14ac:dyDescent="0.45">
      <c r="A281" s="3">
        <v>45727</v>
      </c>
      <c r="B281" s="14" t="s">
        <v>138</v>
      </c>
      <c r="C281" s="9" t="s">
        <v>557</v>
      </c>
      <c r="D281" s="13" t="s">
        <v>558</v>
      </c>
      <c r="E281" s="9">
        <v>23</v>
      </c>
      <c r="F281" s="9">
        <v>34</v>
      </c>
      <c r="G281" s="9" t="s">
        <v>60</v>
      </c>
      <c r="H281" s="9" t="s">
        <v>60</v>
      </c>
      <c r="I281" s="9">
        <v>68</v>
      </c>
      <c r="J281" s="9" t="s">
        <v>57</v>
      </c>
      <c r="K281" s="9">
        <v>5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45735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84</v>
      </c>
      <c r="AA281" s="8">
        <v>9918.7000000000007</v>
      </c>
      <c r="AB281" s="8">
        <v>2036</v>
      </c>
      <c r="AC281" s="8">
        <v>7882.7000000000007</v>
      </c>
      <c r="AD281" s="8">
        <v>0</v>
      </c>
      <c r="AE281" s="8">
        <v>0</v>
      </c>
      <c r="AF281" s="8">
        <v>0</v>
      </c>
      <c r="AG281" s="1" t="s">
        <v>61</v>
      </c>
      <c r="AH281" s="1" t="s">
        <v>74</v>
      </c>
      <c r="AI281" s="1">
        <v>2</v>
      </c>
      <c r="AJ281" s="3">
        <v>45735</v>
      </c>
      <c r="AK281" s="3">
        <v>0</v>
      </c>
      <c r="AL281" s="3">
        <v>45726</v>
      </c>
      <c r="AM281" s="3">
        <v>45733</v>
      </c>
      <c r="AN281" s="3">
        <v>45734</v>
      </c>
      <c r="AO281" s="3">
        <v>45734</v>
      </c>
      <c r="AP281" s="3">
        <v>45730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105</v>
      </c>
      <c r="BD281" s="56">
        <v>589.23182499999984</v>
      </c>
    </row>
    <row r="282" spans="1:56" ht="28.5" customHeight="1" x14ac:dyDescent="0.45">
      <c r="A282" s="3">
        <v>45729</v>
      </c>
      <c r="B282" s="14" t="s">
        <v>138</v>
      </c>
      <c r="C282" s="9" t="s">
        <v>264</v>
      </c>
      <c r="D282" s="13" t="s">
        <v>572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45736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84</v>
      </c>
      <c r="AA282" s="8">
        <v>4959.3500000000004</v>
      </c>
      <c r="AB282" s="8">
        <v>0</v>
      </c>
      <c r="AC282" s="8">
        <v>4959.3500000000004</v>
      </c>
      <c r="AD282" s="8">
        <v>0</v>
      </c>
      <c r="AE282" s="8">
        <v>0</v>
      </c>
      <c r="AF282" s="8">
        <v>0</v>
      </c>
      <c r="AG282" s="1" t="s">
        <v>61</v>
      </c>
      <c r="AH282" s="1" t="s">
        <v>74</v>
      </c>
      <c r="AI282" s="1">
        <v>2</v>
      </c>
      <c r="AJ282" s="3">
        <v>45736</v>
      </c>
      <c r="AK282" s="3">
        <v>0</v>
      </c>
      <c r="AL282" s="3">
        <v>45727</v>
      </c>
      <c r="AM282" s="3">
        <v>45734</v>
      </c>
      <c r="AN282" s="3">
        <v>45735</v>
      </c>
      <c r="AO282" s="3">
        <v>45735</v>
      </c>
      <c r="AP282" s="3">
        <v>45731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105</v>
      </c>
      <c r="BD282" s="56">
        <v>370.71141249999999</v>
      </c>
    </row>
    <row r="283" spans="1:56" ht="28.5" customHeight="1" x14ac:dyDescent="0.45">
      <c r="A283" s="3" t="s">
        <v>146</v>
      </c>
      <c r="B283" s="14" t="s">
        <v>146</v>
      </c>
      <c r="C283" s="9" t="s">
        <v>320</v>
      </c>
      <c r="D283" s="13" t="s">
        <v>61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45777</v>
      </c>
      <c r="U283" s="11">
        <v>70000</v>
      </c>
      <c r="V283" s="10">
        <v>0</v>
      </c>
      <c r="W283" s="10">
        <v>70000</v>
      </c>
      <c r="X283" s="10">
        <v>0</v>
      </c>
      <c r="Y283" s="10">
        <v>73500</v>
      </c>
      <c r="Z283" s="9" t="s">
        <v>84</v>
      </c>
      <c r="AA283" s="8">
        <v>69430.899999999994</v>
      </c>
      <c r="AB283" s="8">
        <v>0</v>
      </c>
      <c r="AC283" s="8">
        <v>69430.899999999994</v>
      </c>
      <c r="AD283" s="8">
        <v>0</v>
      </c>
      <c r="AE283" s="8">
        <v>0</v>
      </c>
      <c r="AF283" s="8">
        <v>0</v>
      </c>
      <c r="AG283" s="1" t="s">
        <v>61</v>
      </c>
      <c r="AH283" s="1" t="s">
        <v>74</v>
      </c>
      <c r="AI283" s="1">
        <v>2</v>
      </c>
      <c r="AJ283" s="3">
        <v>45777</v>
      </c>
      <c r="AK283" s="3">
        <v>0</v>
      </c>
      <c r="AL283" s="3">
        <v>45768</v>
      </c>
      <c r="AM283" s="3">
        <v>45775</v>
      </c>
      <c r="AN283" s="3">
        <v>45776</v>
      </c>
      <c r="AO283" s="3">
        <v>45776</v>
      </c>
      <c r="AP283" s="3">
        <v>45772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105</v>
      </c>
      <c r="BD283" s="56">
        <v>5189.9597749999984</v>
      </c>
    </row>
    <row r="284" spans="1:56" ht="28.5" customHeight="1" x14ac:dyDescent="0.45">
      <c r="A284" s="3" t="s">
        <v>146</v>
      </c>
      <c r="B284" s="14" t="s">
        <v>146</v>
      </c>
      <c r="C284" s="9" t="s">
        <v>344</v>
      </c>
      <c r="D284" s="13" t="s">
        <v>61</v>
      </c>
      <c r="E284" s="9">
        <v>23</v>
      </c>
      <c r="F284" s="9">
        <v>34</v>
      </c>
      <c r="G284" s="9" t="s">
        <v>60</v>
      </c>
      <c r="H284" s="9" t="s">
        <v>66</v>
      </c>
      <c r="I284" s="9">
        <v>92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133</v>
      </c>
      <c r="T284" s="12">
        <v>45777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84</v>
      </c>
      <c r="AA284" s="8">
        <v>9918.7000000000007</v>
      </c>
      <c r="AB284" s="8">
        <v>0</v>
      </c>
      <c r="AC284" s="8">
        <v>9918.7000000000007</v>
      </c>
      <c r="AD284" s="8">
        <v>0</v>
      </c>
      <c r="AE284" s="8">
        <v>9918.7000000000007</v>
      </c>
      <c r="AF284" s="8">
        <v>0</v>
      </c>
      <c r="AG284" s="1" t="s">
        <v>122</v>
      </c>
      <c r="AH284" s="1" t="s">
        <v>68</v>
      </c>
      <c r="AI284" s="1">
        <v>4</v>
      </c>
      <c r="AJ284" s="3">
        <v>45777</v>
      </c>
      <c r="AK284" s="3">
        <v>45773</v>
      </c>
      <c r="AL284" s="3">
        <v>45767</v>
      </c>
      <c r="AM284" s="3">
        <v>45774</v>
      </c>
      <c r="AN284" s="3">
        <v>45775</v>
      </c>
      <c r="AO284" s="3">
        <v>45775</v>
      </c>
      <c r="AP284" s="3">
        <v>45772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105</v>
      </c>
      <c r="BD284" s="56">
        <v>741.42282499999999</v>
      </c>
    </row>
    <row r="285" spans="1:56" ht="28.5" customHeight="1" x14ac:dyDescent="0.45">
      <c r="A285" s="3" t="s">
        <v>146</v>
      </c>
      <c r="B285" s="14" t="s">
        <v>146</v>
      </c>
      <c r="C285" s="9" t="s">
        <v>194</v>
      </c>
      <c r="D285" s="13" t="s">
        <v>61</v>
      </c>
      <c r="E285" s="9">
        <v>23</v>
      </c>
      <c r="F285" s="9">
        <v>34</v>
      </c>
      <c r="G285" s="9" t="s">
        <v>60</v>
      </c>
      <c r="H285" s="9">
        <v>0</v>
      </c>
      <c r="I285" s="9">
        <v>68</v>
      </c>
      <c r="J285" s="9" t="s">
        <v>57</v>
      </c>
      <c r="K285" s="9">
        <v>5</v>
      </c>
      <c r="L285" s="9" t="s">
        <v>93</v>
      </c>
      <c r="M285" s="10">
        <v>24</v>
      </c>
      <c r="N285" s="9">
        <v>37</v>
      </c>
      <c r="O285" s="9">
        <v>50</v>
      </c>
      <c r="P285" s="10">
        <v>273.84719423999996</v>
      </c>
      <c r="Q285" s="10">
        <v>0</v>
      </c>
      <c r="R285" s="10">
        <v>273.84719423999996</v>
      </c>
      <c r="S285" s="9" t="s">
        <v>133</v>
      </c>
      <c r="T285" s="12">
        <v>45777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84</v>
      </c>
      <c r="AA285" s="8">
        <v>9918.7000000000007</v>
      </c>
      <c r="AB285" s="8">
        <v>0</v>
      </c>
      <c r="AC285" s="8">
        <v>9918.7000000000007</v>
      </c>
      <c r="AD285" s="8">
        <v>0</v>
      </c>
      <c r="AE285" s="8">
        <v>0</v>
      </c>
      <c r="AF285" s="8">
        <v>0</v>
      </c>
      <c r="AG285" s="1" t="s">
        <v>123</v>
      </c>
      <c r="AH285" s="1" t="s">
        <v>72</v>
      </c>
      <c r="AI285" s="1">
        <v>3</v>
      </c>
      <c r="AJ285" s="3">
        <v>45777</v>
      </c>
      <c r="AK285" s="3">
        <v>0</v>
      </c>
      <c r="AL285" s="3">
        <v>45767</v>
      </c>
      <c r="AM285" s="3">
        <v>45774</v>
      </c>
      <c r="AN285" s="3">
        <v>45775</v>
      </c>
      <c r="AO285" s="3">
        <v>45775</v>
      </c>
      <c r="AP285" s="3">
        <v>45772</v>
      </c>
      <c r="AQ285" s="3">
        <v>45776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105</v>
      </c>
      <c r="BD285" s="56">
        <v>741.42282499999999</v>
      </c>
    </row>
    <row r="286" spans="1:56" ht="28.5" customHeight="1" x14ac:dyDescent="0.45">
      <c r="A286" s="3" t="s">
        <v>146</v>
      </c>
      <c r="B286" s="14" t="s">
        <v>146</v>
      </c>
      <c r="C286" s="9" t="s">
        <v>280</v>
      </c>
      <c r="D286" s="13" t="s">
        <v>61</v>
      </c>
      <c r="E286" s="9">
        <v>23</v>
      </c>
      <c r="F286" s="9">
        <v>34</v>
      </c>
      <c r="G286" s="9" t="s">
        <v>60</v>
      </c>
      <c r="H286" s="9" t="s">
        <v>66</v>
      </c>
      <c r="I286" s="9">
        <v>92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45777</v>
      </c>
      <c r="U286" s="11">
        <v>10000</v>
      </c>
      <c r="V286" s="10">
        <v>0</v>
      </c>
      <c r="W286" s="10">
        <v>10000</v>
      </c>
      <c r="X286" s="10">
        <v>0</v>
      </c>
      <c r="Y286" s="10">
        <v>10500</v>
      </c>
      <c r="Z286" s="9" t="s">
        <v>84</v>
      </c>
      <c r="AA286" s="8">
        <v>9918.7000000000007</v>
      </c>
      <c r="AB286" s="8">
        <v>0</v>
      </c>
      <c r="AC286" s="8">
        <v>9918.7000000000007</v>
      </c>
      <c r="AD286" s="8">
        <v>0</v>
      </c>
      <c r="AE286" s="8">
        <v>9918.7000000000007</v>
      </c>
      <c r="AF286" s="8">
        <v>0</v>
      </c>
      <c r="AG286" s="1" t="s">
        <v>122</v>
      </c>
      <c r="AH286" s="1" t="s">
        <v>68</v>
      </c>
      <c r="AI286" s="1">
        <v>4</v>
      </c>
      <c r="AJ286" s="3">
        <v>45777</v>
      </c>
      <c r="AK286" s="3">
        <v>45773</v>
      </c>
      <c r="AL286" s="3">
        <v>45767</v>
      </c>
      <c r="AM286" s="3">
        <v>45774</v>
      </c>
      <c r="AN286" s="3">
        <v>45775</v>
      </c>
      <c r="AO286" s="3">
        <v>45775</v>
      </c>
      <c r="AP286" s="3">
        <v>45772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105</v>
      </c>
      <c r="BD286" s="56">
        <v>741.42282499999999</v>
      </c>
    </row>
    <row r="287" spans="1:56" ht="28.5" customHeight="1" x14ac:dyDescent="0.45">
      <c r="A287" s="3">
        <v>0</v>
      </c>
      <c r="B287" s="14">
        <v>0</v>
      </c>
      <c r="C287" s="9">
        <v>0</v>
      </c>
      <c r="D287" s="13">
        <v>0</v>
      </c>
      <c r="E287" s="9">
        <v>23</v>
      </c>
      <c r="F287" s="9">
        <v>34</v>
      </c>
      <c r="G287" s="9" t="s">
        <v>60</v>
      </c>
      <c r="H287" s="9">
        <v>0</v>
      </c>
      <c r="I287" s="9">
        <v>68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84</v>
      </c>
      <c r="AA287" s="8">
        <v>125101.34999999999</v>
      </c>
      <c r="AB287" s="8">
        <v>13072.3</v>
      </c>
      <c r="AC287" s="8">
        <v>112029.04999999999</v>
      </c>
      <c r="AD287" s="8">
        <v>5518.15</v>
      </c>
      <c r="AE287" s="8">
        <v>25355.550000000003</v>
      </c>
      <c r="AF287" s="8" t="s">
        <v>58</v>
      </c>
      <c r="AG287" s="1" t="s">
        <v>123</v>
      </c>
      <c r="AH287" s="1">
        <v>0</v>
      </c>
      <c r="AI287" s="1" t="s">
        <v>15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105</v>
      </c>
      <c r="BD287" s="56">
        <v>0</v>
      </c>
    </row>
    <row r="288" spans="1:56" ht="28.5" customHeight="1" x14ac:dyDescent="0.45">
      <c r="A288" s="3">
        <v>45729</v>
      </c>
      <c r="B288" s="14" t="s">
        <v>138</v>
      </c>
      <c r="C288" s="9" t="s">
        <v>264</v>
      </c>
      <c r="D288" s="13" t="s">
        <v>573</v>
      </c>
      <c r="E288" s="9">
        <v>23</v>
      </c>
      <c r="F288" s="9">
        <v>34</v>
      </c>
      <c r="G288" s="9" t="s">
        <v>199</v>
      </c>
      <c r="H288" s="9">
        <v>0</v>
      </c>
      <c r="I288" s="9">
        <v>68</v>
      </c>
      <c r="J288" s="9" t="s">
        <v>57</v>
      </c>
      <c r="K288" s="9">
        <v>5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45736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201</v>
      </c>
      <c r="AA288" s="8">
        <v>4959.3500000000004</v>
      </c>
      <c r="AB288" s="8">
        <v>4959.3500000000004</v>
      </c>
      <c r="AC288" s="8">
        <v>0</v>
      </c>
      <c r="AD288" s="8">
        <v>0</v>
      </c>
      <c r="AE288" s="8">
        <v>0</v>
      </c>
      <c r="AF288" s="8">
        <v>0</v>
      </c>
      <c r="AG288" s="1" t="s">
        <v>123</v>
      </c>
      <c r="AH288" s="1" t="s">
        <v>74</v>
      </c>
      <c r="AI288" s="1">
        <v>2</v>
      </c>
      <c r="AJ288" s="3">
        <v>45736</v>
      </c>
      <c r="AK288" s="3">
        <v>0</v>
      </c>
      <c r="AL288" s="3">
        <v>45727</v>
      </c>
      <c r="AM288" s="3">
        <v>45734</v>
      </c>
      <c r="AN288" s="3">
        <v>45735</v>
      </c>
      <c r="AO288" s="3">
        <v>45735</v>
      </c>
      <c r="AP288" s="3">
        <v>45731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200</v>
      </c>
      <c r="BD288" s="56">
        <v>0</v>
      </c>
    </row>
    <row r="289" spans="1:56" ht="28.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34</v>
      </c>
      <c r="G289" s="9" t="s">
        <v>199</v>
      </c>
      <c r="H289" s="9">
        <v>0</v>
      </c>
      <c r="I289" s="9">
        <v>68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201</v>
      </c>
      <c r="AA289" s="8">
        <v>4959.3500000000004</v>
      </c>
      <c r="AB289" s="8">
        <v>4959.3500000000004</v>
      </c>
      <c r="AC289" s="8">
        <v>0</v>
      </c>
      <c r="AD289" s="8">
        <v>0</v>
      </c>
      <c r="AE289" s="8">
        <v>0</v>
      </c>
      <c r="AF289" s="8">
        <v>0</v>
      </c>
      <c r="AG289" s="1" t="s">
        <v>123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200</v>
      </c>
      <c r="BD289" s="56">
        <v>0</v>
      </c>
    </row>
    <row r="290" spans="1:56" ht="28.5" customHeight="1" x14ac:dyDescent="0.45">
      <c r="A290" s="3">
        <v>45729</v>
      </c>
      <c r="B290" s="14" t="s">
        <v>138</v>
      </c>
      <c r="C290" s="9" t="s">
        <v>264</v>
      </c>
      <c r="D290" s="13" t="s">
        <v>193</v>
      </c>
      <c r="E290" s="9">
        <v>23</v>
      </c>
      <c r="F290" s="9">
        <v>34</v>
      </c>
      <c r="G290" s="9" t="s">
        <v>574</v>
      </c>
      <c r="H290" s="9">
        <v>0</v>
      </c>
      <c r="I290" s="9">
        <v>68</v>
      </c>
      <c r="J290" s="9" t="s">
        <v>57</v>
      </c>
      <c r="K290" s="9">
        <v>5</v>
      </c>
      <c r="L290" s="9" t="s">
        <v>92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45747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575</v>
      </c>
      <c r="AA290" s="8">
        <v>4959.3500000000004</v>
      </c>
      <c r="AB290" s="8">
        <v>2482</v>
      </c>
      <c r="AC290" s="8">
        <v>2477.3500000000004</v>
      </c>
      <c r="AD290" s="8">
        <v>0</v>
      </c>
      <c r="AE290" s="8">
        <v>0</v>
      </c>
      <c r="AF290" s="8">
        <v>0</v>
      </c>
      <c r="AG290" s="1" t="s">
        <v>122</v>
      </c>
      <c r="AH290" s="1" t="s">
        <v>74</v>
      </c>
      <c r="AI290" s="1">
        <v>2</v>
      </c>
      <c r="AJ290" s="3">
        <v>45747</v>
      </c>
      <c r="AK290" s="3">
        <v>0</v>
      </c>
      <c r="AL290" s="3">
        <v>45738</v>
      </c>
      <c r="AM290" s="3">
        <v>45745</v>
      </c>
      <c r="AN290" s="3">
        <v>45746</v>
      </c>
      <c r="AO290" s="3">
        <v>45746</v>
      </c>
      <c r="AP290" s="3">
        <v>45742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200</v>
      </c>
      <c r="BD290" s="56">
        <v>199.91663977777779</v>
      </c>
    </row>
    <row r="291" spans="1:56" ht="28.5" customHeight="1" x14ac:dyDescent="0.45">
      <c r="A291" s="3">
        <v>45729</v>
      </c>
      <c r="B291" s="14" t="s">
        <v>138</v>
      </c>
      <c r="C291" s="9" t="s">
        <v>264</v>
      </c>
      <c r="D291" s="13" t="s">
        <v>576</v>
      </c>
      <c r="E291" s="9">
        <v>23</v>
      </c>
      <c r="F291" s="9">
        <v>34</v>
      </c>
      <c r="G291" s="9" t="s">
        <v>574</v>
      </c>
      <c r="H291" s="9">
        <v>0</v>
      </c>
      <c r="I291" s="9">
        <v>68</v>
      </c>
      <c r="J291" s="9" t="s">
        <v>57</v>
      </c>
      <c r="K291" s="9">
        <v>5</v>
      </c>
      <c r="L291" s="9" t="s">
        <v>92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71</v>
      </c>
      <c r="T291" s="12">
        <v>45747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575</v>
      </c>
      <c r="AA291" s="8">
        <v>4959.3500000000004</v>
      </c>
      <c r="AB291" s="8">
        <v>0</v>
      </c>
      <c r="AC291" s="8">
        <v>4959.3500000000004</v>
      </c>
      <c r="AD291" s="8">
        <v>0</v>
      </c>
      <c r="AE291" s="8">
        <v>0</v>
      </c>
      <c r="AF291" s="8">
        <v>0</v>
      </c>
      <c r="AG291" s="1" t="s">
        <v>122</v>
      </c>
      <c r="AH291" s="1" t="s">
        <v>74</v>
      </c>
      <c r="AI291" s="1">
        <v>2</v>
      </c>
      <c r="AJ291" s="3">
        <v>45747</v>
      </c>
      <c r="AK291" s="3">
        <v>0</v>
      </c>
      <c r="AL291" s="3">
        <v>45738</v>
      </c>
      <c r="AM291" s="3">
        <v>45745</v>
      </c>
      <c r="AN291" s="3">
        <v>45746</v>
      </c>
      <c r="AO291" s="3">
        <v>45746</v>
      </c>
      <c r="AP291" s="3">
        <v>45742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200</v>
      </c>
      <c r="BD291" s="56">
        <v>400.2085242222222</v>
      </c>
    </row>
    <row r="292" spans="1:56" ht="28.5" customHeight="1" x14ac:dyDescent="0.45">
      <c r="A292" s="3">
        <v>45729</v>
      </c>
      <c r="B292" s="14" t="s">
        <v>138</v>
      </c>
      <c r="C292" s="9" t="s">
        <v>264</v>
      </c>
      <c r="D292" s="13" t="s">
        <v>577</v>
      </c>
      <c r="E292" s="9">
        <v>23</v>
      </c>
      <c r="F292" s="9">
        <v>34</v>
      </c>
      <c r="G292" s="9" t="s">
        <v>574</v>
      </c>
      <c r="H292" s="9">
        <v>0</v>
      </c>
      <c r="I292" s="9">
        <v>68</v>
      </c>
      <c r="J292" s="9" t="s">
        <v>57</v>
      </c>
      <c r="K292" s="9">
        <v>5</v>
      </c>
      <c r="L292" s="9" t="s">
        <v>92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71</v>
      </c>
      <c r="T292" s="12">
        <v>45747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575</v>
      </c>
      <c r="AA292" s="8">
        <v>4959.3500000000004</v>
      </c>
      <c r="AB292" s="8">
        <v>0</v>
      </c>
      <c r="AC292" s="8">
        <v>4959.3500000000004</v>
      </c>
      <c r="AD292" s="8">
        <v>0</v>
      </c>
      <c r="AE292" s="8">
        <v>0</v>
      </c>
      <c r="AF292" s="8">
        <v>0</v>
      </c>
      <c r="AG292" s="1" t="s">
        <v>125</v>
      </c>
      <c r="AH292" s="1" t="s">
        <v>74</v>
      </c>
      <c r="AI292" s="1">
        <v>2</v>
      </c>
      <c r="AJ292" s="3">
        <v>45747</v>
      </c>
      <c r="AK292" s="3">
        <v>0</v>
      </c>
      <c r="AL292" s="3">
        <v>45738</v>
      </c>
      <c r="AM292" s="3">
        <v>45745</v>
      </c>
      <c r="AN292" s="3">
        <v>45746</v>
      </c>
      <c r="AO292" s="3">
        <v>45746</v>
      </c>
      <c r="AP292" s="3">
        <v>45742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200</v>
      </c>
      <c r="BD292" s="56">
        <v>400.2085242222222</v>
      </c>
    </row>
    <row r="293" spans="1:56" ht="28.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23</v>
      </c>
      <c r="F293" s="9">
        <v>34</v>
      </c>
      <c r="G293" s="9" t="s">
        <v>574</v>
      </c>
      <c r="H293" s="9">
        <v>0</v>
      </c>
      <c r="I293" s="9">
        <v>68</v>
      </c>
      <c r="J293" s="9" t="s">
        <v>57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575</v>
      </c>
      <c r="AA293" s="8">
        <v>14878.050000000001</v>
      </c>
      <c r="AB293" s="8">
        <v>2482</v>
      </c>
      <c r="AC293" s="8">
        <v>12396.050000000001</v>
      </c>
      <c r="AD293" s="8">
        <v>0</v>
      </c>
      <c r="AE293" s="8">
        <v>0</v>
      </c>
      <c r="AF293" s="8" t="s">
        <v>58</v>
      </c>
      <c r="AG293" s="1" t="s">
        <v>123</v>
      </c>
      <c r="AH293" s="1">
        <v>0</v>
      </c>
      <c r="AI293" s="1" t="s">
        <v>15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200</v>
      </c>
      <c r="BD293" s="56">
        <v>0</v>
      </c>
    </row>
    <row r="294" spans="1:56" ht="28.5" customHeight="1" x14ac:dyDescent="0.45">
      <c r="A294" s="3">
        <v>45719</v>
      </c>
      <c r="B294" s="14" t="s">
        <v>492</v>
      </c>
      <c r="C294" s="9" t="s">
        <v>115</v>
      </c>
      <c r="D294" s="13" t="s">
        <v>59</v>
      </c>
      <c r="E294" s="9">
        <v>23</v>
      </c>
      <c r="F294" s="9">
        <v>40</v>
      </c>
      <c r="G294" s="9" t="s">
        <v>60</v>
      </c>
      <c r="H294" s="9" t="s">
        <v>66</v>
      </c>
      <c r="I294" s="9">
        <v>125</v>
      </c>
      <c r="J294" s="9" t="s">
        <v>57</v>
      </c>
      <c r="K294" s="9">
        <v>5</v>
      </c>
      <c r="L294" s="9" t="s">
        <v>252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67</v>
      </c>
      <c r="T294" s="12">
        <v>45734</v>
      </c>
      <c r="U294" s="11">
        <v>5000</v>
      </c>
      <c r="V294" s="10">
        <v>0</v>
      </c>
      <c r="W294" s="10">
        <v>5000</v>
      </c>
      <c r="X294" s="10">
        <v>0</v>
      </c>
      <c r="Y294" s="10">
        <v>0</v>
      </c>
      <c r="Z294" s="9" t="s">
        <v>309</v>
      </c>
      <c r="AA294" s="8">
        <v>5797.55</v>
      </c>
      <c r="AB294" s="8">
        <v>2840</v>
      </c>
      <c r="AC294" s="8">
        <v>2957.55</v>
      </c>
      <c r="AD294" s="8">
        <v>0</v>
      </c>
      <c r="AE294" s="8">
        <v>5797.55</v>
      </c>
      <c r="AF294" s="8" t="s">
        <v>315</v>
      </c>
      <c r="AG294" s="1" t="s">
        <v>122</v>
      </c>
      <c r="AH294" s="1" t="s">
        <v>163</v>
      </c>
      <c r="AI294" s="1">
        <v>2</v>
      </c>
      <c r="AJ294" s="3">
        <v>45734</v>
      </c>
      <c r="AK294" s="3">
        <v>45732</v>
      </c>
      <c r="AL294" s="3">
        <v>0</v>
      </c>
      <c r="AM294" s="3">
        <v>0</v>
      </c>
      <c r="AN294" s="3">
        <v>0</v>
      </c>
      <c r="AO294" s="3">
        <v>45733</v>
      </c>
      <c r="AP294" s="3">
        <v>45729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158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108</v>
      </c>
      <c r="BD294" s="56">
        <v>260.75732499999998</v>
      </c>
    </row>
    <row r="295" spans="1:56" ht="28.5" customHeight="1" x14ac:dyDescent="0.45">
      <c r="A295" s="3">
        <v>45729</v>
      </c>
      <c r="B295" s="14" t="s">
        <v>578</v>
      </c>
      <c r="C295" s="9" t="s">
        <v>579</v>
      </c>
      <c r="D295" s="13" t="s">
        <v>580</v>
      </c>
      <c r="E295" s="9">
        <v>23</v>
      </c>
      <c r="F295" s="9">
        <v>34</v>
      </c>
      <c r="G295" s="9" t="s">
        <v>60</v>
      </c>
      <c r="H295" s="9" t="s">
        <v>66</v>
      </c>
      <c r="I295" s="9">
        <v>105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37</v>
      </c>
      <c r="O295" s="9">
        <v>70</v>
      </c>
      <c r="P295" s="10">
        <v>191.69303596799998</v>
      </c>
      <c r="Q295" s="10">
        <v>35</v>
      </c>
      <c r="R295" s="10">
        <v>156.69303596799998</v>
      </c>
      <c r="S295" s="9" t="s">
        <v>71</v>
      </c>
      <c r="T295" s="12">
        <v>45743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309</v>
      </c>
      <c r="AA295" s="8">
        <v>4959.3500000000004</v>
      </c>
      <c r="AB295" s="8">
        <v>0</v>
      </c>
      <c r="AC295" s="8">
        <v>4959.3500000000004</v>
      </c>
      <c r="AD295" s="8">
        <v>0</v>
      </c>
      <c r="AE295" s="8">
        <v>4959.3500000000004</v>
      </c>
      <c r="AF295" s="8" t="s">
        <v>351</v>
      </c>
      <c r="AG295" s="1" t="s">
        <v>122</v>
      </c>
      <c r="AH295" s="1" t="s">
        <v>68</v>
      </c>
      <c r="AI295" s="1">
        <v>4</v>
      </c>
      <c r="AJ295" s="3">
        <v>45743</v>
      </c>
      <c r="AK295" s="3">
        <v>45739</v>
      </c>
      <c r="AL295" s="3">
        <v>45733</v>
      </c>
      <c r="AM295" s="3">
        <v>45740</v>
      </c>
      <c r="AN295" s="3">
        <v>45741</v>
      </c>
      <c r="AO295" s="3">
        <v>45741</v>
      </c>
      <c r="AP295" s="3">
        <v>45738</v>
      </c>
      <c r="AQ295" s="3">
        <v>45742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65</v>
      </c>
      <c r="AY295" s="2">
        <v>0</v>
      </c>
      <c r="AZ295" s="2">
        <v>0</v>
      </c>
      <c r="BA295" s="2">
        <v>0</v>
      </c>
      <c r="BB295" s="2">
        <v>0</v>
      </c>
      <c r="BC295" s="1" t="s">
        <v>108</v>
      </c>
      <c r="BD295" s="56">
        <v>437.2493583333333</v>
      </c>
    </row>
    <row r="296" spans="1:56" ht="28.5" customHeight="1" x14ac:dyDescent="0.45">
      <c r="A296" s="3">
        <v>45727</v>
      </c>
      <c r="B296" s="14" t="s">
        <v>581</v>
      </c>
      <c r="C296" s="9" t="s">
        <v>115</v>
      </c>
      <c r="D296" s="13" t="s">
        <v>59</v>
      </c>
      <c r="E296" s="9">
        <v>23</v>
      </c>
      <c r="F296" s="9">
        <v>40</v>
      </c>
      <c r="G296" s="9" t="s">
        <v>60</v>
      </c>
      <c r="H296" s="9" t="s">
        <v>66</v>
      </c>
      <c r="I296" s="9">
        <v>125</v>
      </c>
      <c r="J296" s="9" t="s">
        <v>57</v>
      </c>
      <c r="K296" s="9">
        <v>5</v>
      </c>
      <c r="L296" s="9" t="s">
        <v>252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67</v>
      </c>
      <c r="T296" s="12">
        <v>45741</v>
      </c>
      <c r="U296" s="11">
        <v>10000</v>
      </c>
      <c r="V296" s="10">
        <v>0</v>
      </c>
      <c r="W296" s="10">
        <v>10000</v>
      </c>
      <c r="X296" s="10">
        <v>0</v>
      </c>
      <c r="Y296" s="10">
        <v>0</v>
      </c>
      <c r="Z296" s="9" t="s">
        <v>309</v>
      </c>
      <c r="AA296" s="8">
        <v>11595.1</v>
      </c>
      <c r="AB296" s="8">
        <v>0</v>
      </c>
      <c r="AC296" s="8">
        <v>11595.1</v>
      </c>
      <c r="AD296" s="8">
        <v>0</v>
      </c>
      <c r="AE296" s="8">
        <v>11595.1</v>
      </c>
      <c r="AF296" s="8" t="s">
        <v>315</v>
      </c>
      <c r="AG296" s="1" t="s">
        <v>122</v>
      </c>
      <c r="AH296" s="1" t="s">
        <v>163</v>
      </c>
      <c r="AI296" s="1">
        <v>2</v>
      </c>
      <c r="AJ296" s="3">
        <v>45741</v>
      </c>
      <c r="AK296" s="3">
        <v>45739</v>
      </c>
      <c r="AL296" s="3">
        <v>0</v>
      </c>
      <c r="AM296" s="3">
        <v>0</v>
      </c>
      <c r="AN296" s="3">
        <v>0</v>
      </c>
      <c r="AO296" s="3">
        <v>45740</v>
      </c>
      <c r="AP296" s="3">
        <v>45736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158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108</v>
      </c>
      <c r="BD296" s="56">
        <v>1022.3013166666667</v>
      </c>
    </row>
    <row r="297" spans="1:56" ht="28.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23</v>
      </c>
      <c r="F297" s="9">
        <v>37</v>
      </c>
      <c r="G297" s="9">
        <v>0</v>
      </c>
      <c r="H297" s="9">
        <v>0</v>
      </c>
      <c r="I297" s="9">
        <v>85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309</v>
      </c>
      <c r="AA297" s="8">
        <v>22352</v>
      </c>
      <c r="AB297" s="8">
        <v>2840</v>
      </c>
      <c r="AC297" s="8">
        <v>19512</v>
      </c>
      <c r="AD297" s="8">
        <v>0</v>
      </c>
      <c r="AE297" s="8">
        <v>22352</v>
      </c>
      <c r="AF297" s="8" t="s">
        <v>58</v>
      </c>
      <c r="AG297" s="1" t="s">
        <v>122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310</v>
      </c>
      <c r="BD297" s="56">
        <v>0</v>
      </c>
    </row>
    <row r="298" spans="1:56" ht="28.5" customHeight="1" x14ac:dyDescent="0.45">
      <c r="A298" s="3">
        <v>45601</v>
      </c>
      <c r="B298" s="14" t="s">
        <v>240</v>
      </c>
      <c r="C298" s="9" t="s">
        <v>94</v>
      </c>
      <c r="D298" s="13" t="s">
        <v>157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0</v>
      </c>
      <c r="Q298" s="10">
        <v>0</v>
      </c>
      <c r="R298" s="10">
        <v>0</v>
      </c>
      <c r="S298" s="9" t="s">
        <v>100</v>
      </c>
      <c r="T298" s="12">
        <v>45780</v>
      </c>
      <c r="U298" s="11">
        <v>10000</v>
      </c>
      <c r="V298" s="10">
        <v>10000</v>
      </c>
      <c r="W298" s="10">
        <v>0</v>
      </c>
      <c r="X298" s="10">
        <v>56730</v>
      </c>
      <c r="Y298" s="10">
        <v>0</v>
      </c>
      <c r="Z298" s="9" t="s">
        <v>402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1" t="s">
        <v>123</v>
      </c>
      <c r="AH298" s="1" t="s">
        <v>72</v>
      </c>
      <c r="AI298" s="1">
        <v>3</v>
      </c>
      <c r="AJ298" s="3">
        <v>45780</v>
      </c>
      <c r="AK298" s="3">
        <v>0</v>
      </c>
      <c r="AL298" s="3">
        <v>45770</v>
      </c>
      <c r="AM298" s="3">
        <v>45777</v>
      </c>
      <c r="AN298" s="3">
        <v>45778</v>
      </c>
      <c r="AO298" s="3">
        <v>45778</v>
      </c>
      <c r="AP298" s="3">
        <v>45775</v>
      </c>
      <c r="AQ298" s="3">
        <v>45779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414</v>
      </c>
      <c r="AZ298" s="2">
        <v>0</v>
      </c>
      <c r="BA298" s="2">
        <v>0</v>
      </c>
      <c r="BB298" s="2">
        <v>0</v>
      </c>
      <c r="BC298" s="1" t="s">
        <v>120</v>
      </c>
      <c r="BD298" s="56">
        <v>0</v>
      </c>
    </row>
    <row r="299" spans="1:56" ht="28.5" customHeight="1" x14ac:dyDescent="0.45">
      <c r="A299" s="3">
        <v>45601</v>
      </c>
      <c r="B299" s="14" t="s">
        <v>240</v>
      </c>
      <c r="C299" s="9" t="s">
        <v>94</v>
      </c>
      <c r="D299" s="13" t="s">
        <v>157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1498.0181652479998</v>
      </c>
      <c r="Q299" s="10">
        <v>1498.0181652479998</v>
      </c>
      <c r="R299" s="10">
        <v>0</v>
      </c>
      <c r="S299" s="9" t="s">
        <v>100</v>
      </c>
      <c r="T299" s="12">
        <v>45780</v>
      </c>
      <c r="U299" s="11">
        <v>46000</v>
      </c>
      <c r="V299" s="10">
        <v>0</v>
      </c>
      <c r="W299" s="10">
        <v>46000</v>
      </c>
      <c r="X299" s="10">
        <v>0</v>
      </c>
      <c r="Y299" s="10">
        <v>48300</v>
      </c>
      <c r="Z299" s="9" t="s">
        <v>402</v>
      </c>
      <c r="AA299" s="8">
        <v>49481.740000000005</v>
      </c>
      <c r="AB299" s="8">
        <v>0</v>
      </c>
      <c r="AC299" s="8">
        <v>49481.740000000005</v>
      </c>
      <c r="AD299" s="8">
        <v>0</v>
      </c>
      <c r="AE299" s="8">
        <v>0</v>
      </c>
      <c r="AF299" s="8" t="s">
        <v>403</v>
      </c>
      <c r="AG299" s="1" t="s">
        <v>123</v>
      </c>
      <c r="AH299" s="1" t="s">
        <v>72</v>
      </c>
      <c r="AI299" s="1">
        <v>3</v>
      </c>
      <c r="AJ299" s="3">
        <v>45780</v>
      </c>
      <c r="AK299" s="3">
        <v>0</v>
      </c>
      <c r="AL299" s="3">
        <v>45770</v>
      </c>
      <c r="AM299" s="3">
        <v>45777</v>
      </c>
      <c r="AN299" s="3">
        <v>45778</v>
      </c>
      <c r="AO299" s="3">
        <v>45778</v>
      </c>
      <c r="AP299" s="3">
        <v>45775</v>
      </c>
      <c r="AQ299" s="3">
        <v>45779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482</v>
      </c>
      <c r="AZ299" s="2">
        <v>0</v>
      </c>
      <c r="BA299" s="2">
        <v>0</v>
      </c>
      <c r="BB299" s="2">
        <v>0</v>
      </c>
      <c r="BC299" s="1" t="s">
        <v>120</v>
      </c>
      <c r="BD299" s="56">
        <v>6338.7895780611125</v>
      </c>
    </row>
    <row r="300" spans="1:56" ht="28.5" customHeight="1" x14ac:dyDescent="0.45">
      <c r="A300" s="3">
        <v>45601</v>
      </c>
      <c r="B300" s="14" t="s">
        <v>240</v>
      </c>
      <c r="C300" s="9" t="s">
        <v>94</v>
      </c>
      <c r="D300" s="13" t="s">
        <v>157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1758.5430635519999</v>
      </c>
      <c r="Q300" s="10">
        <v>1758.5430635519999</v>
      </c>
      <c r="R300" s="10">
        <v>0</v>
      </c>
      <c r="S300" s="9" t="s">
        <v>100</v>
      </c>
      <c r="T300" s="12">
        <v>45785</v>
      </c>
      <c r="U300" s="11">
        <v>54000</v>
      </c>
      <c r="V300" s="10">
        <v>0</v>
      </c>
      <c r="W300" s="10">
        <v>54000</v>
      </c>
      <c r="X300" s="10">
        <v>0</v>
      </c>
      <c r="Y300" s="10">
        <v>56700</v>
      </c>
      <c r="Z300" s="9" t="s">
        <v>402</v>
      </c>
      <c r="AA300" s="8">
        <v>58087.26</v>
      </c>
      <c r="AB300" s="8">
        <v>0</v>
      </c>
      <c r="AC300" s="8">
        <v>58087.26</v>
      </c>
      <c r="AD300" s="8">
        <v>0</v>
      </c>
      <c r="AE300" s="8">
        <v>0</v>
      </c>
      <c r="AF300" s="8" t="s">
        <v>403</v>
      </c>
      <c r="AG300" s="1" t="s">
        <v>123</v>
      </c>
      <c r="AH300" s="1" t="s">
        <v>72</v>
      </c>
      <c r="AI300" s="1">
        <v>3</v>
      </c>
      <c r="AJ300" s="3">
        <v>45785</v>
      </c>
      <c r="AK300" s="3">
        <v>0</v>
      </c>
      <c r="AL300" s="3">
        <v>45775</v>
      </c>
      <c r="AM300" s="3">
        <v>45782</v>
      </c>
      <c r="AN300" s="3">
        <v>45783</v>
      </c>
      <c r="AO300" s="3">
        <v>45783</v>
      </c>
      <c r="AP300" s="3">
        <v>45780</v>
      </c>
      <c r="AQ300" s="3">
        <v>45784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482</v>
      </c>
      <c r="AZ300" s="2">
        <v>0</v>
      </c>
      <c r="BA300" s="2">
        <v>0</v>
      </c>
      <c r="BB300" s="2">
        <v>0</v>
      </c>
      <c r="BC300" s="1" t="s">
        <v>120</v>
      </c>
      <c r="BD300" s="56">
        <v>7441.1877655499993</v>
      </c>
    </row>
    <row r="301" spans="1:56" ht="28.5" customHeight="1" x14ac:dyDescent="0.45">
      <c r="A301" s="3">
        <v>45601</v>
      </c>
      <c r="B301" s="14" t="s">
        <v>240</v>
      </c>
      <c r="C301" s="9" t="s">
        <v>94</v>
      </c>
      <c r="D301" s="13" t="s">
        <v>157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1758.5430635519999</v>
      </c>
      <c r="Q301" s="10">
        <v>264</v>
      </c>
      <c r="R301" s="10">
        <v>1494.5430635519999</v>
      </c>
      <c r="S301" s="9" t="s">
        <v>100</v>
      </c>
      <c r="T301" s="12">
        <v>45812</v>
      </c>
      <c r="U301" s="11">
        <v>54000</v>
      </c>
      <c r="V301" s="10">
        <v>0</v>
      </c>
      <c r="W301" s="10">
        <v>54000</v>
      </c>
      <c r="X301" s="10">
        <v>0</v>
      </c>
      <c r="Y301" s="10">
        <v>56700</v>
      </c>
      <c r="Z301" s="9" t="s">
        <v>402</v>
      </c>
      <c r="AA301" s="8">
        <v>58087.26</v>
      </c>
      <c r="AB301" s="8">
        <v>0</v>
      </c>
      <c r="AC301" s="8">
        <v>58087.26</v>
      </c>
      <c r="AD301" s="8">
        <v>0</v>
      </c>
      <c r="AE301" s="8">
        <v>0</v>
      </c>
      <c r="AF301" s="8" t="s">
        <v>403</v>
      </c>
      <c r="AG301" s="1" t="s">
        <v>123</v>
      </c>
      <c r="AH301" s="1" t="s">
        <v>72</v>
      </c>
      <c r="AI301" s="1">
        <v>3</v>
      </c>
      <c r="AJ301" s="3">
        <v>45812</v>
      </c>
      <c r="AK301" s="3">
        <v>0</v>
      </c>
      <c r="AL301" s="3">
        <v>45802</v>
      </c>
      <c r="AM301" s="3">
        <v>45809</v>
      </c>
      <c r="AN301" s="3">
        <v>45810</v>
      </c>
      <c r="AO301" s="3">
        <v>45810</v>
      </c>
      <c r="AP301" s="3">
        <v>45807</v>
      </c>
      <c r="AQ301" s="3">
        <v>45811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482</v>
      </c>
      <c r="AZ301" s="2">
        <v>0</v>
      </c>
      <c r="BA301" s="2">
        <v>0</v>
      </c>
      <c r="BB301" s="2">
        <v>0</v>
      </c>
      <c r="BC301" s="1" t="s">
        <v>120</v>
      </c>
      <c r="BD301" s="56">
        <v>7441.1877655499993</v>
      </c>
    </row>
    <row r="302" spans="1:56" ht="28.5" customHeight="1" x14ac:dyDescent="0.45">
      <c r="A302" s="3">
        <v>45601</v>
      </c>
      <c r="B302" s="14" t="s">
        <v>240</v>
      </c>
      <c r="C302" s="9" t="s">
        <v>94</v>
      </c>
      <c r="D302" s="13" t="s">
        <v>157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1758.5430635519999</v>
      </c>
      <c r="Q302" s="10">
        <v>0</v>
      </c>
      <c r="R302" s="10">
        <v>1758.5430635519999</v>
      </c>
      <c r="S302" s="9" t="s">
        <v>100</v>
      </c>
      <c r="T302" s="12">
        <v>45815</v>
      </c>
      <c r="U302" s="11">
        <v>54000</v>
      </c>
      <c r="V302" s="10">
        <v>0</v>
      </c>
      <c r="W302" s="10">
        <v>54000</v>
      </c>
      <c r="X302" s="10">
        <v>0</v>
      </c>
      <c r="Y302" s="10">
        <v>56700</v>
      </c>
      <c r="Z302" s="9" t="s">
        <v>402</v>
      </c>
      <c r="AA302" s="8">
        <v>58087.26</v>
      </c>
      <c r="AB302" s="8">
        <v>0</v>
      </c>
      <c r="AC302" s="8">
        <v>58087.26</v>
      </c>
      <c r="AD302" s="8">
        <v>0</v>
      </c>
      <c r="AE302" s="8">
        <v>0</v>
      </c>
      <c r="AF302" s="8" t="s">
        <v>403</v>
      </c>
      <c r="AG302" s="1" t="s">
        <v>123</v>
      </c>
      <c r="AH302" s="1" t="s">
        <v>72</v>
      </c>
      <c r="AI302" s="1">
        <v>3</v>
      </c>
      <c r="AJ302" s="3">
        <v>45815</v>
      </c>
      <c r="AK302" s="3">
        <v>0</v>
      </c>
      <c r="AL302" s="3">
        <v>45805</v>
      </c>
      <c r="AM302" s="3">
        <v>45812</v>
      </c>
      <c r="AN302" s="3">
        <v>45813</v>
      </c>
      <c r="AO302" s="3">
        <v>45813</v>
      </c>
      <c r="AP302" s="3">
        <v>45810</v>
      </c>
      <c r="AQ302" s="3">
        <v>45814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482</v>
      </c>
      <c r="AZ302" s="2">
        <v>0</v>
      </c>
      <c r="BA302" s="2">
        <v>0</v>
      </c>
      <c r="BB302" s="2">
        <v>0</v>
      </c>
      <c r="BC302" s="1" t="s">
        <v>120</v>
      </c>
      <c r="BD302" s="56">
        <v>7441.1877655499993</v>
      </c>
    </row>
    <row r="303" spans="1:56" ht="28.5" customHeight="1" x14ac:dyDescent="0.45">
      <c r="A303" s="3">
        <v>45601</v>
      </c>
      <c r="B303" s="14" t="s">
        <v>240</v>
      </c>
      <c r="C303" s="9" t="s">
        <v>94</v>
      </c>
      <c r="D303" s="13" t="s">
        <v>157</v>
      </c>
      <c r="E303" s="9">
        <v>23</v>
      </c>
      <c r="F303" s="9">
        <v>37</v>
      </c>
      <c r="G303" s="9" t="s">
        <v>60</v>
      </c>
      <c r="H303" s="9">
        <v>0</v>
      </c>
      <c r="I303" s="9">
        <v>130</v>
      </c>
      <c r="J303" s="9" t="s">
        <v>57</v>
      </c>
      <c r="K303" s="9">
        <v>5</v>
      </c>
      <c r="L303" s="9" t="s">
        <v>92</v>
      </c>
      <c r="M303" s="10">
        <v>24</v>
      </c>
      <c r="N303" s="9">
        <v>40</v>
      </c>
      <c r="O303" s="9">
        <v>55</v>
      </c>
      <c r="P303" s="10">
        <v>1758.5430635519999</v>
      </c>
      <c r="Q303" s="10">
        <v>0</v>
      </c>
      <c r="R303" s="10">
        <v>1758.5430635519999</v>
      </c>
      <c r="S303" s="9" t="s">
        <v>100</v>
      </c>
      <c r="T303" s="12">
        <v>45818</v>
      </c>
      <c r="U303" s="11">
        <v>54000</v>
      </c>
      <c r="V303" s="10">
        <v>0</v>
      </c>
      <c r="W303" s="10">
        <v>54000</v>
      </c>
      <c r="X303" s="10">
        <v>0</v>
      </c>
      <c r="Y303" s="10">
        <v>56700</v>
      </c>
      <c r="Z303" s="9" t="s">
        <v>402</v>
      </c>
      <c r="AA303" s="8">
        <v>58087.26</v>
      </c>
      <c r="AB303" s="8">
        <v>0</v>
      </c>
      <c r="AC303" s="8">
        <v>58087.26</v>
      </c>
      <c r="AD303" s="8">
        <v>0</v>
      </c>
      <c r="AE303" s="8">
        <v>0</v>
      </c>
      <c r="AF303" s="8" t="s">
        <v>403</v>
      </c>
      <c r="AG303" s="1" t="s">
        <v>123</v>
      </c>
      <c r="AH303" s="1" t="s">
        <v>72</v>
      </c>
      <c r="AI303" s="1">
        <v>3</v>
      </c>
      <c r="AJ303" s="3">
        <v>45818</v>
      </c>
      <c r="AK303" s="3">
        <v>0</v>
      </c>
      <c r="AL303" s="3">
        <v>45808</v>
      </c>
      <c r="AM303" s="3">
        <v>45815</v>
      </c>
      <c r="AN303" s="3">
        <v>45816</v>
      </c>
      <c r="AO303" s="3">
        <v>45816</v>
      </c>
      <c r="AP303" s="3">
        <v>45813</v>
      </c>
      <c r="AQ303" s="3">
        <v>45817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 t="s">
        <v>482</v>
      </c>
      <c r="AZ303" s="2">
        <v>0</v>
      </c>
      <c r="BA303" s="2">
        <v>0</v>
      </c>
      <c r="BB303" s="2">
        <v>0</v>
      </c>
      <c r="BC303" s="1" t="s">
        <v>120</v>
      </c>
      <c r="BD303" s="56">
        <v>7441.1877655499993</v>
      </c>
    </row>
    <row r="304" spans="1:56" ht="28.5" customHeight="1" x14ac:dyDescent="0.45">
      <c r="A304" s="3">
        <v>45601</v>
      </c>
      <c r="B304" s="14" t="s">
        <v>240</v>
      </c>
      <c r="C304" s="9" t="s">
        <v>94</v>
      </c>
      <c r="D304" s="13" t="s">
        <v>157</v>
      </c>
      <c r="E304" s="9">
        <v>23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24</v>
      </c>
      <c r="N304" s="9">
        <v>40</v>
      </c>
      <c r="O304" s="9">
        <v>55</v>
      </c>
      <c r="P304" s="10">
        <v>1758.5430635519999</v>
      </c>
      <c r="Q304" s="10">
        <v>0</v>
      </c>
      <c r="R304" s="10">
        <v>1758.5430635519999</v>
      </c>
      <c r="S304" s="9" t="s">
        <v>100</v>
      </c>
      <c r="T304" s="12">
        <v>45820</v>
      </c>
      <c r="U304" s="11">
        <v>54000</v>
      </c>
      <c r="V304" s="10">
        <v>0</v>
      </c>
      <c r="W304" s="10">
        <v>54000</v>
      </c>
      <c r="X304" s="10">
        <v>0</v>
      </c>
      <c r="Y304" s="10">
        <v>56700</v>
      </c>
      <c r="Z304" s="9" t="s">
        <v>402</v>
      </c>
      <c r="AA304" s="8">
        <v>58087.26</v>
      </c>
      <c r="AB304" s="8">
        <v>0</v>
      </c>
      <c r="AC304" s="8">
        <v>58087.26</v>
      </c>
      <c r="AD304" s="8">
        <v>0</v>
      </c>
      <c r="AE304" s="8">
        <v>0</v>
      </c>
      <c r="AF304" s="8" t="s">
        <v>403</v>
      </c>
      <c r="AG304" s="1" t="s">
        <v>123</v>
      </c>
      <c r="AH304" s="1" t="s">
        <v>72</v>
      </c>
      <c r="AI304" s="1">
        <v>3</v>
      </c>
      <c r="AJ304" s="3">
        <v>45820</v>
      </c>
      <c r="AK304" s="3">
        <v>0</v>
      </c>
      <c r="AL304" s="3">
        <v>45810</v>
      </c>
      <c r="AM304" s="3">
        <v>45817</v>
      </c>
      <c r="AN304" s="3">
        <v>45818</v>
      </c>
      <c r="AO304" s="3">
        <v>45818</v>
      </c>
      <c r="AP304" s="3">
        <v>45815</v>
      </c>
      <c r="AQ304" s="3">
        <v>45819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 t="s">
        <v>482</v>
      </c>
      <c r="AZ304" s="2">
        <v>0</v>
      </c>
      <c r="BA304" s="2">
        <v>0</v>
      </c>
      <c r="BB304" s="2">
        <v>0</v>
      </c>
      <c r="BC304" s="1" t="s">
        <v>120</v>
      </c>
      <c r="BD304" s="56">
        <v>7441.1877655499993</v>
      </c>
    </row>
    <row r="305" spans="1:56" ht="28.5" customHeight="1" x14ac:dyDescent="0.45">
      <c r="A305" s="3">
        <v>45601</v>
      </c>
      <c r="B305" s="14" t="s">
        <v>240</v>
      </c>
      <c r="C305" s="9" t="s">
        <v>94</v>
      </c>
      <c r="D305" s="13" t="s">
        <v>157</v>
      </c>
      <c r="E305" s="9">
        <v>23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24</v>
      </c>
      <c r="N305" s="9">
        <v>40</v>
      </c>
      <c r="O305" s="9">
        <v>55</v>
      </c>
      <c r="P305" s="10">
        <v>1758.5430635519999</v>
      </c>
      <c r="Q305" s="10">
        <v>0</v>
      </c>
      <c r="R305" s="10">
        <v>1758.5430635519999</v>
      </c>
      <c r="S305" s="9" t="s">
        <v>100</v>
      </c>
      <c r="T305" s="12">
        <v>45824</v>
      </c>
      <c r="U305" s="11">
        <v>54000</v>
      </c>
      <c r="V305" s="10">
        <v>0</v>
      </c>
      <c r="W305" s="10">
        <v>54000</v>
      </c>
      <c r="X305" s="10">
        <v>0</v>
      </c>
      <c r="Y305" s="10">
        <v>56700</v>
      </c>
      <c r="Z305" s="9" t="s">
        <v>402</v>
      </c>
      <c r="AA305" s="8">
        <v>58087.26</v>
      </c>
      <c r="AB305" s="8">
        <v>0</v>
      </c>
      <c r="AC305" s="8">
        <v>58087.26</v>
      </c>
      <c r="AD305" s="8">
        <v>0</v>
      </c>
      <c r="AE305" s="8">
        <v>0</v>
      </c>
      <c r="AF305" s="8" t="s">
        <v>403</v>
      </c>
      <c r="AG305" s="1" t="s">
        <v>123</v>
      </c>
      <c r="AH305" s="1" t="s">
        <v>72</v>
      </c>
      <c r="AI305" s="1">
        <v>3</v>
      </c>
      <c r="AJ305" s="3">
        <v>45824</v>
      </c>
      <c r="AK305" s="3">
        <v>0</v>
      </c>
      <c r="AL305" s="3">
        <v>45814</v>
      </c>
      <c r="AM305" s="3">
        <v>45821</v>
      </c>
      <c r="AN305" s="3">
        <v>45822</v>
      </c>
      <c r="AO305" s="3">
        <v>45822</v>
      </c>
      <c r="AP305" s="3">
        <v>45819</v>
      </c>
      <c r="AQ305" s="3">
        <v>45823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 t="s">
        <v>482</v>
      </c>
      <c r="AZ305" s="2">
        <v>0</v>
      </c>
      <c r="BA305" s="2">
        <v>0</v>
      </c>
      <c r="BB305" s="2">
        <v>0</v>
      </c>
      <c r="BC305" s="1" t="s">
        <v>120</v>
      </c>
      <c r="BD305" s="56">
        <v>7441.1877655499993</v>
      </c>
    </row>
    <row r="306" spans="1:56" ht="28.5" customHeight="1" x14ac:dyDescent="0.45">
      <c r="A306" s="3">
        <v>45601</v>
      </c>
      <c r="B306" s="14" t="s">
        <v>240</v>
      </c>
      <c r="C306" s="9" t="s">
        <v>94</v>
      </c>
      <c r="D306" s="13" t="s">
        <v>157</v>
      </c>
      <c r="E306" s="9">
        <v>23</v>
      </c>
      <c r="F306" s="9">
        <v>37</v>
      </c>
      <c r="G306" s="9" t="s">
        <v>60</v>
      </c>
      <c r="H306" s="9">
        <v>0</v>
      </c>
      <c r="I306" s="9">
        <v>130</v>
      </c>
      <c r="J306" s="9" t="s">
        <v>57</v>
      </c>
      <c r="K306" s="9">
        <v>5</v>
      </c>
      <c r="L306" s="9" t="s">
        <v>92</v>
      </c>
      <c r="M306" s="10">
        <v>24</v>
      </c>
      <c r="N306" s="9">
        <v>40</v>
      </c>
      <c r="O306" s="9">
        <v>55</v>
      </c>
      <c r="P306" s="10">
        <v>1758.5430635519999</v>
      </c>
      <c r="Q306" s="10">
        <v>0</v>
      </c>
      <c r="R306" s="10">
        <v>1758.5430635519999</v>
      </c>
      <c r="S306" s="9" t="s">
        <v>100</v>
      </c>
      <c r="T306" s="12">
        <v>45827</v>
      </c>
      <c r="U306" s="11">
        <v>54000</v>
      </c>
      <c r="V306" s="10">
        <v>0</v>
      </c>
      <c r="W306" s="10">
        <v>54000</v>
      </c>
      <c r="X306" s="10">
        <v>0</v>
      </c>
      <c r="Y306" s="10">
        <v>56700</v>
      </c>
      <c r="Z306" s="9" t="s">
        <v>402</v>
      </c>
      <c r="AA306" s="8">
        <v>58087.26</v>
      </c>
      <c r="AB306" s="8">
        <v>0</v>
      </c>
      <c r="AC306" s="8">
        <v>58087.26</v>
      </c>
      <c r="AD306" s="8">
        <v>0</v>
      </c>
      <c r="AE306" s="8">
        <v>0</v>
      </c>
      <c r="AF306" s="8" t="s">
        <v>403</v>
      </c>
      <c r="AG306" s="1" t="s">
        <v>123</v>
      </c>
      <c r="AH306" s="1" t="s">
        <v>72</v>
      </c>
      <c r="AI306" s="1">
        <v>3</v>
      </c>
      <c r="AJ306" s="3">
        <v>45827</v>
      </c>
      <c r="AK306" s="3">
        <v>0</v>
      </c>
      <c r="AL306" s="3">
        <v>45817</v>
      </c>
      <c r="AM306" s="3">
        <v>45824</v>
      </c>
      <c r="AN306" s="3">
        <v>45825</v>
      </c>
      <c r="AO306" s="3">
        <v>45825</v>
      </c>
      <c r="AP306" s="3">
        <v>45822</v>
      </c>
      <c r="AQ306" s="3">
        <v>45826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 t="s">
        <v>482</v>
      </c>
      <c r="AZ306" s="2">
        <v>0</v>
      </c>
      <c r="BA306" s="2">
        <v>0</v>
      </c>
      <c r="BB306" s="2">
        <v>0</v>
      </c>
      <c r="BC306" s="1" t="s">
        <v>120</v>
      </c>
      <c r="BD306" s="56">
        <v>7441.1877655499993</v>
      </c>
    </row>
    <row r="307" spans="1:56" ht="28.5" customHeight="1" x14ac:dyDescent="0.45">
      <c r="A307" s="3">
        <v>45601</v>
      </c>
      <c r="B307" s="14" t="s">
        <v>240</v>
      </c>
      <c r="C307" s="9" t="s">
        <v>94</v>
      </c>
      <c r="D307" s="13" t="s">
        <v>157</v>
      </c>
      <c r="E307" s="9">
        <v>23</v>
      </c>
      <c r="F307" s="9">
        <v>37</v>
      </c>
      <c r="G307" s="9" t="s">
        <v>60</v>
      </c>
      <c r="H307" s="9">
        <v>0</v>
      </c>
      <c r="I307" s="9">
        <v>130</v>
      </c>
      <c r="J307" s="9" t="s">
        <v>57</v>
      </c>
      <c r="K307" s="9">
        <v>5</v>
      </c>
      <c r="L307" s="9" t="s">
        <v>92</v>
      </c>
      <c r="M307" s="10">
        <v>24</v>
      </c>
      <c r="N307" s="9">
        <v>40</v>
      </c>
      <c r="O307" s="9">
        <v>55</v>
      </c>
      <c r="P307" s="10">
        <v>1758.5430635519999</v>
      </c>
      <c r="Q307" s="10">
        <v>0</v>
      </c>
      <c r="R307" s="10">
        <v>1758.5430635519999</v>
      </c>
      <c r="S307" s="9" t="s">
        <v>100</v>
      </c>
      <c r="T307" s="12">
        <v>45831</v>
      </c>
      <c r="U307" s="11">
        <v>54000</v>
      </c>
      <c r="V307" s="10">
        <v>0</v>
      </c>
      <c r="W307" s="10">
        <v>54000</v>
      </c>
      <c r="X307" s="10">
        <v>0</v>
      </c>
      <c r="Y307" s="10">
        <v>56700</v>
      </c>
      <c r="Z307" s="9" t="s">
        <v>402</v>
      </c>
      <c r="AA307" s="8">
        <v>58087.26</v>
      </c>
      <c r="AB307" s="8">
        <v>0</v>
      </c>
      <c r="AC307" s="8">
        <v>58087.26</v>
      </c>
      <c r="AD307" s="8">
        <v>0</v>
      </c>
      <c r="AE307" s="8">
        <v>0</v>
      </c>
      <c r="AF307" s="8" t="s">
        <v>403</v>
      </c>
      <c r="AG307" s="1" t="s">
        <v>123</v>
      </c>
      <c r="AH307" s="1" t="s">
        <v>72</v>
      </c>
      <c r="AI307" s="1">
        <v>3</v>
      </c>
      <c r="AJ307" s="3">
        <v>45831</v>
      </c>
      <c r="AK307" s="3">
        <v>0</v>
      </c>
      <c r="AL307" s="3">
        <v>45821</v>
      </c>
      <c r="AM307" s="3">
        <v>45828</v>
      </c>
      <c r="AN307" s="3">
        <v>45829</v>
      </c>
      <c r="AO307" s="3">
        <v>45829</v>
      </c>
      <c r="AP307" s="3">
        <v>45826</v>
      </c>
      <c r="AQ307" s="3">
        <v>45830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120</v>
      </c>
      <c r="BD307" s="56">
        <v>7441.1877655499993</v>
      </c>
    </row>
    <row r="308" spans="1:56" ht="28.5" customHeight="1" x14ac:dyDescent="0.45">
      <c r="A308" s="3">
        <v>45601</v>
      </c>
      <c r="B308" s="14" t="s">
        <v>240</v>
      </c>
      <c r="C308" s="9" t="s">
        <v>94</v>
      </c>
      <c r="D308" s="13" t="s">
        <v>157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1758.5430635519999</v>
      </c>
      <c r="Q308" s="10">
        <v>0</v>
      </c>
      <c r="R308" s="10">
        <v>1758.5430635519999</v>
      </c>
      <c r="S308" s="9" t="s">
        <v>100</v>
      </c>
      <c r="T308" s="12">
        <v>45834</v>
      </c>
      <c r="U308" s="11">
        <v>54000</v>
      </c>
      <c r="V308" s="10">
        <v>0</v>
      </c>
      <c r="W308" s="10">
        <v>54000</v>
      </c>
      <c r="X308" s="10">
        <v>0</v>
      </c>
      <c r="Y308" s="10">
        <v>56700</v>
      </c>
      <c r="Z308" s="9" t="s">
        <v>402</v>
      </c>
      <c r="AA308" s="8">
        <v>58087.26</v>
      </c>
      <c r="AB308" s="8">
        <v>0</v>
      </c>
      <c r="AC308" s="8">
        <v>58087.26</v>
      </c>
      <c r="AD308" s="8">
        <v>0</v>
      </c>
      <c r="AE308" s="8">
        <v>0</v>
      </c>
      <c r="AF308" s="8" t="s">
        <v>403</v>
      </c>
      <c r="AG308" s="1" t="s">
        <v>122</v>
      </c>
      <c r="AH308" s="1" t="s">
        <v>72</v>
      </c>
      <c r="AI308" s="1">
        <v>3</v>
      </c>
      <c r="AJ308" s="3">
        <v>45834</v>
      </c>
      <c r="AK308" s="3">
        <v>0</v>
      </c>
      <c r="AL308" s="3">
        <v>45824</v>
      </c>
      <c r="AM308" s="3">
        <v>45831</v>
      </c>
      <c r="AN308" s="3">
        <v>45832</v>
      </c>
      <c r="AO308" s="3">
        <v>45832</v>
      </c>
      <c r="AP308" s="3">
        <v>45829</v>
      </c>
      <c r="AQ308" s="3">
        <v>45833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120</v>
      </c>
      <c r="BD308" s="56">
        <v>7441.1877655499993</v>
      </c>
    </row>
    <row r="309" spans="1:56" ht="28.5" customHeight="1" x14ac:dyDescent="0.45">
      <c r="A309" s="3">
        <v>45601</v>
      </c>
      <c r="B309" s="14" t="s">
        <v>240</v>
      </c>
      <c r="C309" s="9" t="s">
        <v>94</v>
      </c>
      <c r="D309" s="13" t="s">
        <v>157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1758.5430635519999</v>
      </c>
      <c r="Q309" s="10">
        <v>0</v>
      </c>
      <c r="R309" s="10">
        <v>1758.5430635519999</v>
      </c>
      <c r="S309" s="9" t="s">
        <v>100</v>
      </c>
      <c r="T309" s="12">
        <v>45836</v>
      </c>
      <c r="U309" s="11">
        <v>54000</v>
      </c>
      <c r="V309" s="10">
        <v>0</v>
      </c>
      <c r="W309" s="10">
        <v>54000</v>
      </c>
      <c r="X309" s="10">
        <v>0</v>
      </c>
      <c r="Y309" s="10">
        <v>56700</v>
      </c>
      <c r="Z309" s="9" t="s">
        <v>402</v>
      </c>
      <c r="AA309" s="8">
        <v>58087.26</v>
      </c>
      <c r="AB309" s="8">
        <v>0</v>
      </c>
      <c r="AC309" s="8">
        <v>58087.26</v>
      </c>
      <c r="AD309" s="8">
        <v>0</v>
      </c>
      <c r="AE309" s="8">
        <v>0</v>
      </c>
      <c r="AF309" s="8" t="s">
        <v>403</v>
      </c>
      <c r="AG309" s="1" t="s">
        <v>123</v>
      </c>
      <c r="AH309" s="1" t="s">
        <v>72</v>
      </c>
      <c r="AI309" s="1">
        <v>3</v>
      </c>
      <c r="AJ309" s="3">
        <v>45836</v>
      </c>
      <c r="AK309" s="3">
        <v>0</v>
      </c>
      <c r="AL309" s="3">
        <v>45826</v>
      </c>
      <c r="AM309" s="3">
        <v>45833</v>
      </c>
      <c r="AN309" s="3">
        <v>45834</v>
      </c>
      <c r="AO309" s="3">
        <v>45834</v>
      </c>
      <c r="AP309" s="3">
        <v>45831</v>
      </c>
      <c r="AQ309" s="3">
        <v>45835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120</v>
      </c>
      <c r="BD309" s="56">
        <v>7441.1877655499993</v>
      </c>
    </row>
    <row r="310" spans="1:56" ht="28.5" customHeight="1" x14ac:dyDescent="0.45">
      <c r="A310" s="3">
        <v>45601</v>
      </c>
      <c r="B310" s="14" t="s">
        <v>240</v>
      </c>
      <c r="C310" s="9" t="s">
        <v>94</v>
      </c>
      <c r="D310" s="13" t="s">
        <v>157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1758.5430635519999</v>
      </c>
      <c r="Q310" s="10">
        <v>0</v>
      </c>
      <c r="R310" s="10">
        <v>1758.5430635519999</v>
      </c>
      <c r="S310" s="9" t="s">
        <v>100</v>
      </c>
      <c r="T310" s="12">
        <v>45838</v>
      </c>
      <c r="U310" s="11">
        <v>54000</v>
      </c>
      <c r="V310" s="10">
        <v>0</v>
      </c>
      <c r="W310" s="10">
        <v>54000</v>
      </c>
      <c r="X310" s="10">
        <v>0</v>
      </c>
      <c r="Y310" s="10">
        <v>56700</v>
      </c>
      <c r="Z310" s="9" t="s">
        <v>402</v>
      </c>
      <c r="AA310" s="8">
        <v>58087.26</v>
      </c>
      <c r="AB310" s="8">
        <v>0</v>
      </c>
      <c r="AC310" s="8">
        <v>58087.26</v>
      </c>
      <c r="AD310" s="8">
        <v>0</v>
      </c>
      <c r="AE310" s="8">
        <v>0</v>
      </c>
      <c r="AF310" s="8" t="s">
        <v>403</v>
      </c>
      <c r="AG310" s="1" t="s">
        <v>123</v>
      </c>
      <c r="AH310" s="1" t="s">
        <v>72</v>
      </c>
      <c r="AI310" s="1">
        <v>3</v>
      </c>
      <c r="AJ310" s="3">
        <v>45838</v>
      </c>
      <c r="AK310" s="3">
        <v>0</v>
      </c>
      <c r="AL310" s="3">
        <v>45828</v>
      </c>
      <c r="AM310" s="3">
        <v>45835</v>
      </c>
      <c r="AN310" s="3">
        <v>45836</v>
      </c>
      <c r="AO310" s="3">
        <v>45836</v>
      </c>
      <c r="AP310" s="3">
        <v>45833</v>
      </c>
      <c r="AQ310" s="3">
        <v>45837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120</v>
      </c>
      <c r="BD310" s="56">
        <v>7441.1877655499993</v>
      </c>
    </row>
    <row r="311" spans="1:56" ht="28.5" customHeight="1" x14ac:dyDescent="0.45">
      <c r="A311" s="3">
        <v>45601</v>
      </c>
      <c r="B311" s="14" t="s">
        <v>240</v>
      </c>
      <c r="C311" s="9" t="s">
        <v>94</v>
      </c>
      <c r="D311" s="13" t="s">
        <v>110</v>
      </c>
      <c r="E311" s="9">
        <v>23</v>
      </c>
      <c r="F311" s="9">
        <v>37</v>
      </c>
      <c r="G311" s="9" t="s">
        <v>60</v>
      </c>
      <c r="H311" s="9">
        <v>0</v>
      </c>
      <c r="I311" s="9">
        <v>130</v>
      </c>
      <c r="J311" s="9" t="s">
        <v>57</v>
      </c>
      <c r="K311" s="9">
        <v>5</v>
      </c>
      <c r="L311" s="9" t="s">
        <v>92</v>
      </c>
      <c r="M311" s="10">
        <v>24</v>
      </c>
      <c r="N311" s="9">
        <v>40</v>
      </c>
      <c r="O311" s="9">
        <v>55</v>
      </c>
      <c r="P311" s="10">
        <v>0</v>
      </c>
      <c r="Q311" s="10">
        <v>0</v>
      </c>
      <c r="R311" s="10">
        <v>0</v>
      </c>
      <c r="S311" s="9" t="s">
        <v>100</v>
      </c>
      <c r="T311" s="12">
        <v>45842</v>
      </c>
      <c r="U311" s="11">
        <v>12000</v>
      </c>
      <c r="V311" s="10">
        <v>12000</v>
      </c>
      <c r="W311" s="10">
        <v>0</v>
      </c>
      <c r="X311" s="10">
        <v>12600</v>
      </c>
      <c r="Y311" s="10">
        <v>0</v>
      </c>
      <c r="Z311" s="9" t="s">
        <v>402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 t="s">
        <v>123</v>
      </c>
      <c r="AH311" s="1" t="s">
        <v>72</v>
      </c>
      <c r="AI311" s="1">
        <v>3</v>
      </c>
      <c r="AJ311" s="3">
        <v>45842</v>
      </c>
      <c r="AK311" s="3">
        <v>0</v>
      </c>
      <c r="AL311" s="3">
        <v>45832</v>
      </c>
      <c r="AM311" s="3">
        <v>45839</v>
      </c>
      <c r="AN311" s="3">
        <v>45840</v>
      </c>
      <c r="AO311" s="3">
        <v>45840</v>
      </c>
      <c r="AP311" s="3">
        <v>45837</v>
      </c>
      <c r="AQ311" s="3">
        <v>45841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120</v>
      </c>
      <c r="BD311" s="56">
        <v>0</v>
      </c>
    </row>
    <row r="312" spans="1:56" ht="28.5" customHeight="1" x14ac:dyDescent="0.45">
      <c r="A312" s="3">
        <v>45601</v>
      </c>
      <c r="B312" s="14" t="s">
        <v>240</v>
      </c>
      <c r="C312" s="9" t="s">
        <v>94</v>
      </c>
      <c r="D312" s="13" t="s">
        <v>110</v>
      </c>
      <c r="E312" s="9">
        <v>23</v>
      </c>
      <c r="F312" s="9">
        <v>37</v>
      </c>
      <c r="G312" s="9" t="s">
        <v>60</v>
      </c>
      <c r="H312" s="9">
        <v>0</v>
      </c>
      <c r="I312" s="9">
        <v>130</v>
      </c>
      <c r="J312" s="9" t="s">
        <v>57</v>
      </c>
      <c r="K312" s="9">
        <v>5</v>
      </c>
      <c r="L312" s="9" t="s">
        <v>92</v>
      </c>
      <c r="M312" s="10">
        <v>24</v>
      </c>
      <c r="N312" s="9">
        <v>40</v>
      </c>
      <c r="O312" s="9">
        <v>55</v>
      </c>
      <c r="P312" s="10">
        <v>1328.6769813503997</v>
      </c>
      <c r="Q312" s="10">
        <v>0</v>
      </c>
      <c r="R312" s="10">
        <v>1328.6769813503997</v>
      </c>
      <c r="S312" s="9" t="s">
        <v>100</v>
      </c>
      <c r="T312" s="12">
        <v>45852</v>
      </c>
      <c r="U312" s="11">
        <v>40800</v>
      </c>
      <c r="V312" s="10">
        <v>0</v>
      </c>
      <c r="W312" s="10">
        <v>40800</v>
      </c>
      <c r="X312" s="10">
        <v>0</v>
      </c>
      <c r="Y312" s="10">
        <v>42840</v>
      </c>
      <c r="Z312" s="9" t="s">
        <v>402</v>
      </c>
      <c r="AA312" s="8">
        <v>43888.152000000002</v>
      </c>
      <c r="AB312" s="8">
        <v>0</v>
      </c>
      <c r="AC312" s="8">
        <v>43888.152000000002</v>
      </c>
      <c r="AD312" s="8">
        <v>0</v>
      </c>
      <c r="AE312" s="8">
        <v>0</v>
      </c>
      <c r="AF312" s="8">
        <v>0</v>
      </c>
      <c r="AG312" s="1" t="s">
        <v>123</v>
      </c>
      <c r="AH312" s="1" t="s">
        <v>72</v>
      </c>
      <c r="AI312" s="1">
        <v>3</v>
      </c>
      <c r="AJ312" s="3">
        <v>45852</v>
      </c>
      <c r="AK312" s="3">
        <v>0</v>
      </c>
      <c r="AL312" s="3">
        <v>45842</v>
      </c>
      <c r="AM312" s="3">
        <v>45849</v>
      </c>
      <c r="AN312" s="3">
        <v>45850</v>
      </c>
      <c r="AO312" s="3">
        <v>45850</v>
      </c>
      <c r="AP312" s="3">
        <v>45847</v>
      </c>
      <c r="AQ312" s="3">
        <v>45851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120</v>
      </c>
      <c r="BD312" s="56">
        <v>5622.230756193333</v>
      </c>
    </row>
    <row r="313" spans="1:56" ht="28.5" customHeight="1" x14ac:dyDescent="0.45">
      <c r="A313" s="3">
        <v>45601</v>
      </c>
      <c r="B313" s="14" t="s">
        <v>240</v>
      </c>
      <c r="C313" s="9" t="s">
        <v>94</v>
      </c>
      <c r="D313" s="13" t="s">
        <v>110</v>
      </c>
      <c r="E313" s="9">
        <v>23</v>
      </c>
      <c r="F313" s="9">
        <v>37</v>
      </c>
      <c r="G313" s="9" t="s">
        <v>60</v>
      </c>
      <c r="H313" s="9">
        <v>0</v>
      </c>
      <c r="I313" s="9">
        <v>130</v>
      </c>
      <c r="J313" s="9" t="s">
        <v>57</v>
      </c>
      <c r="K313" s="9">
        <v>5</v>
      </c>
      <c r="L313" s="9" t="s">
        <v>92</v>
      </c>
      <c r="M313" s="10">
        <v>24</v>
      </c>
      <c r="N313" s="9">
        <v>40</v>
      </c>
      <c r="O313" s="9">
        <v>55</v>
      </c>
      <c r="P313" s="10">
        <v>1758.5430635519999</v>
      </c>
      <c r="Q313" s="10">
        <v>0</v>
      </c>
      <c r="R313" s="10">
        <v>1758.5430635519999</v>
      </c>
      <c r="S313" s="9" t="s">
        <v>100</v>
      </c>
      <c r="T313" s="12">
        <v>45859</v>
      </c>
      <c r="U313" s="11">
        <v>54000</v>
      </c>
      <c r="V313" s="10">
        <v>0</v>
      </c>
      <c r="W313" s="10">
        <v>54000</v>
      </c>
      <c r="X313" s="10">
        <v>0</v>
      </c>
      <c r="Y313" s="10">
        <v>56700</v>
      </c>
      <c r="Z313" s="9" t="s">
        <v>402</v>
      </c>
      <c r="AA313" s="8">
        <v>58087.26</v>
      </c>
      <c r="AB313" s="8">
        <v>0</v>
      </c>
      <c r="AC313" s="8">
        <v>58087.26</v>
      </c>
      <c r="AD313" s="8">
        <v>0</v>
      </c>
      <c r="AE313" s="8">
        <v>0</v>
      </c>
      <c r="AF313" s="8">
        <v>0</v>
      </c>
      <c r="AG313" s="1" t="s">
        <v>122</v>
      </c>
      <c r="AH313" s="1" t="s">
        <v>72</v>
      </c>
      <c r="AI313" s="1">
        <v>3</v>
      </c>
      <c r="AJ313" s="3">
        <v>45859</v>
      </c>
      <c r="AK313" s="3">
        <v>0</v>
      </c>
      <c r="AL313" s="3">
        <v>45849</v>
      </c>
      <c r="AM313" s="3">
        <v>45856</v>
      </c>
      <c r="AN313" s="3">
        <v>45857</v>
      </c>
      <c r="AO313" s="3">
        <v>45857</v>
      </c>
      <c r="AP313" s="3">
        <v>45854</v>
      </c>
      <c r="AQ313" s="3">
        <v>45858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120</v>
      </c>
      <c r="BD313" s="56">
        <v>7441.1877655499993</v>
      </c>
    </row>
    <row r="314" spans="1:56" ht="28.5" customHeight="1" x14ac:dyDescent="0.45">
      <c r="A314" s="3">
        <v>45601</v>
      </c>
      <c r="B314" s="14" t="s">
        <v>240</v>
      </c>
      <c r="C314" s="9" t="s">
        <v>94</v>
      </c>
      <c r="D314" s="13" t="s">
        <v>110</v>
      </c>
      <c r="E314" s="9">
        <v>23</v>
      </c>
      <c r="F314" s="9">
        <v>37</v>
      </c>
      <c r="G314" s="9" t="s">
        <v>60</v>
      </c>
      <c r="H314" s="9">
        <v>0</v>
      </c>
      <c r="I314" s="9">
        <v>130</v>
      </c>
      <c r="J314" s="9" t="s">
        <v>57</v>
      </c>
      <c r="K314" s="9">
        <v>5</v>
      </c>
      <c r="L314" s="9" t="s">
        <v>92</v>
      </c>
      <c r="M314" s="10">
        <v>24</v>
      </c>
      <c r="N314" s="9">
        <v>40</v>
      </c>
      <c r="O314" s="9">
        <v>55</v>
      </c>
      <c r="P314" s="10">
        <v>1693.4118389759997</v>
      </c>
      <c r="Q314" s="10">
        <v>0</v>
      </c>
      <c r="R314" s="10">
        <v>1693.4118389759997</v>
      </c>
      <c r="S314" s="9" t="s">
        <v>100</v>
      </c>
      <c r="T314" s="12">
        <v>45867</v>
      </c>
      <c r="U314" s="11">
        <v>52000</v>
      </c>
      <c r="V314" s="10">
        <v>0</v>
      </c>
      <c r="W314" s="10">
        <v>52000</v>
      </c>
      <c r="X314" s="10">
        <v>0</v>
      </c>
      <c r="Y314" s="10">
        <v>54600</v>
      </c>
      <c r="Z314" s="9" t="s">
        <v>402</v>
      </c>
      <c r="AA314" s="8">
        <v>55935.880000000005</v>
      </c>
      <c r="AB314" s="8">
        <v>0</v>
      </c>
      <c r="AC314" s="8">
        <v>55935.880000000005</v>
      </c>
      <c r="AD314" s="8">
        <v>0</v>
      </c>
      <c r="AE314" s="8">
        <v>0</v>
      </c>
      <c r="AF314" s="8">
        <v>0</v>
      </c>
      <c r="AG314" s="1" t="s">
        <v>122</v>
      </c>
      <c r="AH314" s="1" t="s">
        <v>72</v>
      </c>
      <c r="AI314" s="1">
        <v>3</v>
      </c>
      <c r="AJ314" s="3">
        <v>45867</v>
      </c>
      <c r="AK314" s="3">
        <v>0</v>
      </c>
      <c r="AL314" s="3">
        <v>45857</v>
      </c>
      <c r="AM314" s="3">
        <v>45864</v>
      </c>
      <c r="AN314" s="3">
        <v>45865</v>
      </c>
      <c r="AO314" s="3">
        <v>45865</v>
      </c>
      <c r="AP314" s="3">
        <v>45862</v>
      </c>
      <c r="AQ314" s="3">
        <v>45866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120</v>
      </c>
      <c r="BD314" s="56">
        <v>7165.588218677779</v>
      </c>
    </row>
    <row r="315" spans="1:56" ht="28.5" customHeight="1" x14ac:dyDescent="0.45">
      <c r="A315" s="3">
        <v>45601</v>
      </c>
      <c r="B315" s="14" t="s">
        <v>240</v>
      </c>
      <c r="C315" s="9" t="s">
        <v>94</v>
      </c>
      <c r="D315" s="13" t="s">
        <v>157</v>
      </c>
      <c r="E315" s="9">
        <v>23</v>
      </c>
      <c r="F315" s="9">
        <v>37</v>
      </c>
      <c r="G315" s="9" t="s">
        <v>60</v>
      </c>
      <c r="H315" s="9">
        <v>0</v>
      </c>
      <c r="I315" s="9">
        <v>130</v>
      </c>
      <c r="J315" s="9" t="s">
        <v>57</v>
      </c>
      <c r="K315" s="9">
        <v>5</v>
      </c>
      <c r="L315" s="9" t="s">
        <v>92</v>
      </c>
      <c r="M315" s="10">
        <v>24</v>
      </c>
      <c r="N315" s="9">
        <v>40</v>
      </c>
      <c r="O315" s="9">
        <v>55</v>
      </c>
      <c r="P315" s="10">
        <v>5414.9448800240634</v>
      </c>
      <c r="Q315" s="10">
        <v>0</v>
      </c>
      <c r="R315" s="10">
        <v>5414.9448800240634</v>
      </c>
      <c r="S315" s="9" t="s">
        <v>100</v>
      </c>
      <c r="T315" s="12" t="s">
        <v>63</v>
      </c>
      <c r="U315" s="11">
        <v>166278</v>
      </c>
      <c r="V315" s="10">
        <v>0</v>
      </c>
      <c r="W315" s="10">
        <v>166278</v>
      </c>
      <c r="X315" s="10">
        <v>0</v>
      </c>
      <c r="Y315" s="10">
        <v>174591.9</v>
      </c>
      <c r="Z315" s="9" t="s">
        <v>402</v>
      </c>
      <c r="AA315" s="8">
        <v>178863.58182000002</v>
      </c>
      <c r="AB315" s="8">
        <v>0</v>
      </c>
      <c r="AC315" s="8">
        <v>178863.58182000002</v>
      </c>
      <c r="AD315" s="8">
        <v>0</v>
      </c>
      <c r="AE315" s="8">
        <v>0</v>
      </c>
      <c r="AF315" s="8" t="s">
        <v>403</v>
      </c>
      <c r="AG315" s="1" t="s">
        <v>122</v>
      </c>
      <c r="AH315" s="1" t="s">
        <v>72</v>
      </c>
      <c r="AI315" s="1">
        <v>3</v>
      </c>
      <c r="AJ315" s="3" t="s">
        <v>63</v>
      </c>
      <c r="AK315" s="3">
        <v>0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120</v>
      </c>
      <c r="BD315" s="56">
        <v>22913.070727409686</v>
      </c>
    </row>
    <row r="316" spans="1:56" ht="28.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23</v>
      </c>
      <c r="F316" s="9">
        <v>37</v>
      </c>
      <c r="G316" s="9">
        <v>0</v>
      </c>
      <c r="H316" s="9">
        <v>0</v>
      </c>
      <c r="I316" s="9">
        <v>128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101</v>
      </c>
      <c r="AA316" s="8">
        <v>1025216.4738200002</v>
      </c>
      <c r="AB316" s="8">
        <v>0</v>
      </c>
      <c r="AC316" s="8">
        <v>1025216.4738200002</v>
      </c>
      <c r="AD316" s="8">
        <v>0</v>
      </c>
      <c r="AE316" s="8">
        <v>0</v>
      </c>
      <c r="AF316" s="8" t="s">
        <v>58</v>
      </c>
      <c r="AG316" s="1" t="s">
        <v>122</v>
      </c>
      <c r="AH316" s="1">
        <v>0</v>
      </c>
      <c r="AI316" s="1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121</v>
      </c>
      <c r="BD316" s="56">
        <v>0</v>
      </c>
    </row>
    <row r="317" spans="1:56" ht="28.5" customHeight="1" x14ac:dyDescent="0.45">
      <c r="A317" s="3">
        <v>45723</v>
      </c>
      <c r="B317" s="14" t="s">
        <v>537</v>
      </c>
      <c r="C317" s="9" t="s">
        <v>206</v>
      </c>
      <c r="D317" s="13" t="s">
        <v>524</v>
      </c>
      <c r="E317" s="9">
        <v>26</v>
      </c>
      <c r="F317" s="9">
        <v>41</v>
      </c>
      <c r="G317" s="9" t="s">
        <v>60</v>
      </c>
      <c r="H317" s="9">
        <v>0</v>
      </c>
      <c r="I317" s="9">
        <v>97</v>
      </c>
      <c r="J317" s="9" t="s">
        <v>57</v>
      </c>
      <c r="K317" s="9">
        <v>5</v>
      </c>
      <c r="L317" s="9" t="s">
        <v>92</v>
      </c>
      <c r="M317" s="10">
        <v>27</v>
      </c>
      <c r="N317" s="9">
        <v>43</v>
      </c>
      <c r="O317" s="9">
        <v>40</v>
      </c>
      <c r="P317" s="10">
        <v>114.57174504959998</v>
      </c>
      <c r="Q317" s="10">
        <v>0</v>
      </c>
      <c r="R317" s="10">
        <v>114.57174504959998</v>
      </c>
      <c r="S317" s="9" t="s">
        <v>218</v>
      </c>
      <c r="T317" s="12">
        <v>45737</v>
      </c>
      <c r="U317" s="11">
        <v>4000</v>
      </c>
      <c r="V317" s="10">
        <v>0</v>
      </c>
      <c r="W317" s="10">
        <v>4000</v>
      </c>
      <c r="X317" s="10">
        <v>0</v>
      </c>
      <c r="Y317" s="10">
        <v>4200</v>
      </c>
      <c r="Z317" s="9" t="s">
        <v>85</v>
      </c>
      <c r="AA317" s="8">
        <v>4749.8</v>
      </c>
      <c r="AB317" s="8">
        <v>4749.8</v>
      </c>
      <c r="AC317" s="8">
        <v>0</v>
      </c>
      <c r="AD317" s="8">
        <v>0</v>
      </c>
      <c r="AE317" s="8">
        <v>0</v>
      </c>
      <c r="AF317" s="8">
        <v>0</v>
      </c>
      <c r="AG317" s="1" t="s">
        <v>123</v>
      </c>
      <c r="AH317" s="1" t="s">
        <v>72</v>
      </c>
      <c r="AI317" s="1">
        <v>3</v>
      </c>
      <c r="AJ317" s="3">
        <v>45737</v>
      </c>
      <c r="AK317" s="3">
        <v>0</v>
      </c>
      <c r="AL317" s="3">
        <v>45727</v>
      </c>
      <c r="AM317" s="3">
        <v>45734</v>
      </c>
      <c r="AN317" s="3">
        <v>45735</v>
      </c>
      <c r="AO317" s="3">
        <v>45735</v>
      </c>
      <c r="AP317" s="3">
        <v>45732</v>
      </c>
      <c r="AQ317" s="3">
        <v>45736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105</v>
      </c>
      <c r="BD317" s="56">
        <v>0</v>
      </c>
    </row>
    <row r="318" spans="1:56" ht="28.5" customHeight="1" x14ac:dyDescent="0.45">
      <c r="A318" s="3">
        <v>45723</v>
      </c>
      <c r="B318" s="14" t="s">
        <v>537</v>
      </c>
      <c r="C318" s="9" t="s">
        <v>206</v>
      </c>
      <c r="D318" s="13" t="s">
        <v>525</v>
      </c>
      <c r="E318" s="9">
        <v>26</v>
      </c>
      <c r="F318" s="9">
        <v>41</v>
      </c>
      <c r="G318" s="9" t="s">
        <v>60</v>
      </c>
      <c r="H318" s="9">
        <v>0</v>
      </c>
      <c r="I318" s="9">
        <v>97</v>
      </c>
      <c r="J318" s="9" t="s">
        <v>57</v>
      </c>
      <c r="K318" s="9">
        <v>5</v>
      </c>
      <c r="L318" s="9" t="s">
        <v>92</v>
      </c>
      <c r="M318" s="10">
        <v>27</v>
      </c>
      <c r="N318" s="9">
        <v>43</v>
      </c>
      <c r="O318" s="9">
        <v>40</v>
      </c>
      <c r="P318" s="10">
        <v>114.57174504959998</v>
      </c>
      <c r="Q318" s="10">
        <v>0</v>
      </c>
      <c r="R318" s="10">
        <v>114.57174504959998</v>
      </c>
      <c r="S318" s="9" t="s">
        <v>218</v>
      </c>
      <c r="T318" s="12">
        <v>45737</v>
      </c>
      <c r="U318" s="11">
        <v>4000</v>
      </c>
      <c r="V318" s="10">
        <v>0</v>
      </c>
      <c r="W318" s="10">
        <v>4000</v>
      </c>
      <c r="X318" s="10">
        <v>0</v>
      </c>
      <c r="Y318" s="10">
        <v>4200</v>
      </c>
      <c r="Z318" s="9" t="s">
        <v>85</v>
      </c>
      <c r="AA318" s="8">
        <v>4749.8</v>
      </c>
      <c r="AB318" s="8">
        <v>4749.8</v>
      </c>
      <c r="AC318" s="8">
        <v>0</v>
      </c>
      <c r="AD318" s="8">
        <v>0</v>
      </c>
      <c r="AE318" s="8">
        <v>0</v>
      </c>
      <c r="AF318" s="8">
        <v>0</v>
      </c>
      <c r="AG318" s="1" t="s">
        <v>125</v>
      </c>
      <c r="AH318" s="1" t="s">
        <v>72</v>
      </c>
      <c r="AI318" s="1">
        <v>3</v>
      </c>
      <c r="AJ318" s="3">
        <v>45737</v>
      </c>
      <c r="AK318" s="3">
        <v>0</v>
      </c>
      <c r="AL318" s="3">
        <v>45727</v>
      </c>
      <c r="AM318" s="3">
        <v>45734</v>
      </c>
      <c r="AN318" s="3">
        <v>45735</v>
      </c>
      <c r="AO318" s="3">
        <v>45735</v>
      </c>
      <c r="AP318" s="3">
        <v>45732</v>
      </c>
      <c r="AQ318" s="3">
        <v>45736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105</v>
      </c>
      <c r="BD318" s="56">
        <v>0</v>
      </c>
    </row>
    <row r="319" spans="1:56" ht="28.5" customHeight="1" x14ac:dyDescent="0.45">
      <c r="A319" s="3" t="s">
        <v>146</v>
      </c>
      <c r="B319" s="14" t="s">
        <v>146</v>
      </c>
      <c r="C319" s="9" t="s">
        <v>153</v>
      </c>
      <c r="D319" s="13" t="s">
        <v>59</v>
      </c>
      <c r="E319" s="9">
        <v>26</v>
      </c>
      <c r="F319" s="9">
        <v>42</v>
      </c>
      <c r="G319" s="9" t="s">
        <v>60</v>
      </c>
      <c r="H319" s="9">
        <v>0</v>
      </c>
      <c r="I319" s="9">
        <v>100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 t="s">
        <v>63</v>
      </c>
      <c r="U319" s="11">
        <v>40000</v>
      </c>
      <c r="V319" s="10">
        <v>0</v>
      </c>
      <c r="W319" s="10">
        <v>40000</v>
      </c>
      <c r="X319" s="10">
        <v>0</v>
      </c>
      <c r="Y319" s="10">
        <v>0</v>
      </c>
      <c r="Z319" s="9" t="s">
        <v>85</v>
      </c>
      <c r="AA319" s="8">
        <v>48615.600000000006</v>
      </c>
      <c r="AB319" s="8">
        <v>0</v>
      </c>
      <c r="AC319" s="8">
        <v>48615.600000000006</v>
      </c>
      <c r="AD319" s="8">
        <v>0</v>
      </c>
      <c r="AE319" s="8">
        <v>0</v>
      </c>
      <c r="AF319" s="8">
        <v>0</v>
      </c>
      <c r="AG319" s="1" t="s">
        <v>125</v>
      </c>
      <c r="AH319" s="1" t="s">
        <v>77</v>
      </c>
      <c r="AI319" s="1">
        <v>1</v>
      </c>
      <c r="AJ319" s="3" t="s">
        <v>63</v>
      </c>
      <c r="AK319" s="3">
        <v>0</v>
      </c>
      <c r="AL319" s="3">
        <v>0</v>
      </c>
      <c r="AM319" s="3">
        <v>0</v>
      </c>
      <c r="AN319" s="3">
        <v>0</v>
      </c>
      <c r="AO319" s="3" t="e">
        <v>#VALUE!</v>
      </c>
      <c r="AP319" s="3" t="e">
        <v>#VALUE!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105</v>
      </c>
      <c r="BD319" s="56">
        <v>3925.4396133333335</v>
      </c>
    </row>
    <row r="320" spans="1:56" ht="28.5" customHeight="1" x14ac:dyDescent="0.45">
      <c r="A320" s="3">
        <v>45719</v>
      </c>
      <c r="B320" s="14" t="s">
        <v>495</v>
      </c>
      <c r="C320" s="9" t="s">
        <v>478</v>
      </c>
      <c r="D320" s="13" t="s">
        <v>479</v>
      </c>
      <c r="E320" s="9">
        <v>26</v>
      </c>
      <c r="F320" s="9">
        <v>40</v>
      </c>
      <c r="G320" s="9" t="s">
        <v>60</v>
      </c>
      <c r="H320" s="9">
        <v>0</v>
      </c>
      <c r="I320" s="9">
        <v>100</v>
      </c>
      <c r="J320" s="9" t="s">
        <v>57</v>
      </c>
      <c r="K320" s="9">
        <v>5</v>
      </c>
      <c r="L320" s="9" t="s">
        <v>93</v>
      </c>
      <c r="M320" s="10">
        <v>27</v>
      </c>
      <c r="N320" s="9">
        <v>43</v>
      </c>
      <c r="O320" s="9">
        <v>40</v>
      </c>
      <c r="P320" s="10">
        <v>143.21468131199998</v>
      </c>
      <c r="Q320" s="10">
        <v>0</v>
      </c>
      <c r="R320" s="10">
        <v>143.21468131199998</v>
      </c>
      <c r="S320" s="9" t="s">
        <v>71</v>
      </c>
      <c r="T320" s="12">
        <v>45731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85</v>
      </c>
      <c r="AA320" s="8">
        <v>5797.55</v>
      </c>
      <c r="AB320" s="8">
        <v>5797.55</v>
      </c>
      <c r="AC320" s="8">
        <v>0</v>
      </c>
      <c r="AD320" s="8">
        <v>0</v>
      </c>
      <c r="AE320" s="8">
        <v>0</v>
      </c>
      <c r="AF320" s="8">
        <v>0</v>
      </c>
      <c r="AG320" s="1" t="s">
        <v>61</v>
      </c>
      <c r="AH320" s="1" t="s">
        <v>72</v>
      </c>
      <c r="AI320" s="1">
        <v>3</v>
      </c>
      <c r="AJ320" s="3">
        <v>45731</v>
      </c>
      <c r="AK320" s="3">
        <v>0</v>
      </c>
      <c r="AL320" s="3">
        <v>45721</v>
      </c>
      <c r="AM320" s="3">
        <v>45728</v>
      </c>
      <c r="AN320" s="3">
        <v>45729</v>
      </c>
      <c r="AO320" s="3">
        <v>45729</v>
      </c>
      <c r="AP320" s="3">
        <v>45726</v>
      </c>
      <c r="AQ320" s="3">
        <v>45730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65</v>
      </c>
      <c r="AY320" s="2">
        <v>0</v>
      </c>
      <c r="AZ320" s="2">
        <v>0</v>
      </c>
      <c r="BA320" s="2">
        <v>0</v>
      </c>
      <c r="BB320" s="2">
        <v>0</v>
      </c>
      <c r="BC320" s="1" t="s">
        <v>105</v>
      </c>
      <c r="BD320" s="56">
        <v>0</v>
      </c>
    </row>
    <row r="321" spans="1:56" ht="28.5" customHeight="1" x14ac:dyDescent="0.45">
      <c r="A321" s="3">
        <v>45717</v>
      </c>
      <c r="B321" s="14" t="s">
        <v>480</v>
      </c>
      <c r="C321" s="9" t="s">
        <v>150</v>
      </c>
      <c r="D321" s="13" t="s">
        <v>59</v>
      </c>
      <c r="E321" s="9">
        <v>26</v>
      </c>
      <c r="F321" s="9">
        <v>39</v>
      </c>
      <c r="G321" s="9" t="s">
        <v>60</v>
      </c>
      <c r="H321" s="9">
        <v>0</v>
      </c>
      <c r="I321" s="9">
        <v>93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133</v>
      </c>
      <c r="T321" s="12">
        <v>45741</v>
      </c>
      <c r="U321" s="11">
        <v>5000</v>
      </c>
      <c r="V321" s="10">
        <v>5000</v>
      </c>
      <c r="W321" s="10">
        <v>0</v>
      </c>
      <c r="X321" s="10">
        <v>0</v>
      </c>
      <c r="Y321" s="10">
        <v>0</v>
      </c>
      <c r="Z321" s="9" t="s">
        <v>85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1" t="s">
        <v>122</v>
      </c>
      <c r="AH321" s="1" t="s">
        <v>77</v>
      </c>
      <c r="AI321" s="1">
        <v>1</v>
      </c>
      <c r="AJ321" s="3">
        <v>45741</v>
      </c>
      <c r="AK321" s="3">
        <v>0</v>
      </c>
      <c r="AL321" s="3">
        <v>0</v>
      </c>
      <c r="AM321" s="3">
        <v>0</v>
      </c>
      <c r="AN321" s="3">
        <v>0</v>
      </c>
      <c r="AO321" s="3">
        <v>45740</v>
      </c>
      <c r="AP321" s="3">
        <v>45736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105</v>
      </c>
      <c r="BD321" s="56">
        <v>0</v>
      </c>
    </row>
    <row r="322" spans="1:56" ht="28.5" customHeight="1" x14ac:dyDescent="0.45">
      <c r="A322" s="3" t="s">
        <v>146</v>
      </c>
      <c r="B322" s="14" t="s">
        <v>146</v>
      </c>
      <c r="C322" s="9" t="s">
        <v>150</v>
      </c>
      <c r="D322" s="13" t="s">
        <v>59</v>
      </c>
      <c r="E322" s="9">
        <v>26</v>
      </c>
      <c r="F322" s="9">
        <v>39</v>
      </c>
      <c r="G322" s="9" t="s">
        <v>60</v>
      </c>
      <c r="H322" s="9">
        <v>0</v>
      </c>
      <c r="I322" s="9">
        <v>93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133</v>
      </c>
      <c r="T322" s="12">
        <v>45777</v>
      </c>
      <c r="U322" s="11">
        <v>10000</v>
      </c>
      <c r="V322" s="10">
        <v>0</v>
      </c>
      <c r="W322" s="10">
        <v>10000</v>
      </c>
      <c r="X322" s="10">
        <v>0</v>
      </c>
      <c r="Y322" s="10">
        <v>0</v>
      </c>
      <c r="Z322" s="9" t="s">
        <v>85</v>
      </c>
      <c r="AA322" s="8">
        <v>11315.7</v>
      </c>
      <c r="AB322" s="8">
        <v>0</v>
      </c>
      <c r="AC322" s="8">
        <v>11315.7</v>
      </c>
      <c r="AD322" s="8">
        <v>0</v>
      </c>
      <c r="AE322" s="8">
        <v>0</v>
      </c>
      <c r="AF322" s="8">
        <v>0</v>
      </c>
      <c r="AG322" s="1" t="s">
        <v>123</v>
      </c>
      <c r="AH322" s="1" t="s">
        <v>77</v>
      </c>
      <c r="AI322" s="1">
        <v>1</v>
      </c>
      <c r="AJ322" s="3">
        <v>45777</v>
      </c>
      <c r="AK322" s="3">
        <v>0</v>
      </c>
      <c r="AL322" s="3">
        <v>0</v>
      </c>
      <c r="AM322" s="3">
        <v>0</v>
      </c>
      <c r="AN322" s="3">
        <v>0</v>
      </c>
      <c r="AO322" s="3">
        <v>45776</v>
      </c>
      <c r="AP322" s="3">
        <v>45772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105</v>
      </c>
      <c r="BD322" s="56">
        <v>913.67990999999995</v>
      </c>
    </row>
    <row r="323" spans="1:56" ht="28.5" customHeight="1" x14ac:dyDescent="0.45">
      <c r="A323" s="3" t="s">
        <v>146</v>
      </c>
      <c r="B323" s="14" t="s">
        <v>146</v>
      </c>
      <c r="C323" s="9" t="s">
        <v>206</v>
      </c>
      <c r="D323" s="13" t="s">
        <v>61</v>
      </c>
      <c r="E323" s="9">
        <v>26</v>
      </c>
      <c r="F323" s="9">
        <v>41</v>
      </c>
      <c r="G323" s="9" t="s">
        <v>60</v>
      </c>
      <c r="H323" s="9">
        <v>0</v>
      </c>
      <c r="I323" s="9">
        <v>97</v>
      </c>
      <c r="J323" s="9" t="s">
        <v>57</v>
      </c>
      <c r="K323" s="9">
        <v>5</v>
      </c>
      <c r="L323" s="9" t="s">
        <v>92</v>
      </c>
      <c r="M323" s="10">
        <v>27</v>
      </c>
      <c r="N323" s="9">
        <v>43</v>
      </c>
      <c r="O323" s="9">
        <v>40</v>
      </c>
      <c r="P323" s="10">
        <v>286.42936262399996</v>
      </c>
      <c r="Q323" s="10">
        <v>0</v>
      </c>
      <c r="R323" s="10">
        <v>286.42936262399996</v>
      </c>
      <c r="S323" s="9" t="s">
        <v>218</v>
      </c>
      <c r="T323" s="12" t="s">
        <v>63</v>
      </c>
      <c r="U323" s="11">
        <v>10000</v>
      </c>
      <c r="V323" s="10">
        <v>0</v>
      </c>
      <c r="W323" s="10">
        <v>10000</v>
      </c>
      <c r="X323" s="10">
        <v>0</v>
      </c>
      <c r="Y323" s="10">
        <v>10500</v>
      </c>
      <c r="Z323" s="9" t="s">
        <v>85</v>
      </c>
      <c r="AA323" s="8">
        <v>11874.499999999998</v>
      </c>
      <c r="AB323" s="8">
        <v>0</v>
      </c>
      <c r="AC323" s="8">
        <v>11874.499999999998</v>
      </c>
      <c r="AD323" s="8">
        <v>0</v>
      </c>
      <c r="AE323" s="8">
        <v>0</v>
      </c>
      <c r="AF323" s="8">
        <v>0</v>
      </c>
      <c r="AG323" s="1" t="s">
        <v>122</v>
      </c>
      <c r="AH323" s="1" t="s">
        <v>72</v>
      </c>
      <c r="AI323" s="1">
        <v>3</v>
      </c>
      <c r="AJ323" s="3" t="s">
        <v>63</v>
      </c>
      <c r="AK323" s="3">
        <v>0</v>
      </c>
      <c r="AL323" s="3" t="e">
        <v>#VALUE!</v>
      </c>
      <c r="AM323" s="3" t="e">
        <v>#VALUE!</v>
      </c>
      <c r="AN323" s="3" t="e">
        <v>#VALUE!</v>
      </c>
      <c r="AO323" s="3" t="e">
        <v>#VALUE!</v>
      </c>
      <c r="AP323" s="3" t="e">
        <v>#VALUE!</v>
      </c>
      <c r="AQ323" s="3" t="e">
        <v>#VALUE!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105</v>
      </c>
      <c r="BD323" s="56">
        <v>958.79990555555537</v>
      </c>
    </row>
    <row r="324" spans="1:56" ht="28.5" customHeight="1" x14ac:dyDescent="0.45">
      <c r="A324" s="3">
        <v>0</v>
      </c>
      <c r="B324" s="14">
        <v>0</v>
      </c>
      <c r="C324" s="9">
        <v>0</v>
      </c>
      <c r="D324" s="13">
        <v>0</v>
      </c>
      <c r="E324" s="9">
        <v>26</v>
      </c>
      <c r="F324" s="9">
        <v>43</v>
      </c>
      <c r="G324" s="9" t="s">
        <v>60</v>
      </c>
      <c r="H324" s="9">
        <v>0</v>
      </c>
      <c r="I324" s="9">
        <v>102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85</v>
      </c>
      <c r="AA324" s="8">
        <v>87102.950000000012</v>
      </c>
      <c r="AB324" s="8">
        <v>15297.150000000001</v>
      </c>
      <c r="AC324" s="8">
        <v>71805.8</v>
      </c>
      <c r="AD324" s="8">
        <v>0</v>
      </c>
      <c r="AE324" s="8">
        <v>0</v>
      </c>
      <c r="AF324" s="8" t="s">
        <v>58</v>
      </c>
      <c r="AG324" s="1" t="s">
        <v>122</v>
      </c>
      <c r="AH324" s="1">
        <v>0</v>
      </c>
      <c r="AI324" s="1" t="s">
        <v>15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105</v>
      </c>
      <c r="BD324" s="56">
        <v>0</v>
      </c>
    </row>
    <row r="325" spans="1:56" ht="28.5" customHeight="1" x14ac:dyDescent="0.45">
      <c r="A325" s="3" t="s">
        <v>146</v>
      </c>
      <c r="B325" s="14" t="s">
        <v>146</v>
      </c>
      <c r="C325" s="9" t="s">
        <v>227</v>
      </c>
      <c r="D325" s="13" t="s">
        <v>560</v>
      </c>
      <c r="E325" s="9">
        <v>26</v>
      </c>
      <c r="F325" s="9">
        <v>43</v>
      </c>
      <c r="G325" s="9" t="s">
        <v>60</v>
      </c>
      <c r="H325" s="9" t="s">
        <v>66</v>
      </c>
      <c r="I325" s="9">
        <v>140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213</v>
      </c>
      <c r="T325" s="12">
        <v>45741</v>
      </c>
      <c r="U325" s="11">
        <v>10000</v>
      </c>
      <c r="V325" s="10">
        <v>0</v>
      </c>
      <c r="W325" s="10">
        <v>10000</v>
      </c>
      <c r="X325" s="10">
        <v>0</v>
      </c>
      <c r="Y325" s="10">
        <v>10500</v>
      </c>
      <c r="Z325" s="9" t="s">
        <v>165</v>
      </c>
      <c r="AA325" s="8">
        <v>12433.3</v>
      </c>
      <c r="AB325" s="8">
        <v>12433.3</v>
      </c>
      <c r="AC325" s="8">
        <v>0</v>
      </c>
      <c r="AD325" s="8">
        <v>12433.3</v>
      </c>
      <c r="AE325" s="8">
        <v>0</v>
      </c>
      <c r="AF325" s="8">
        <v>0</v>
      </c>
      <c r="AG325" s="1" t="s">
        <v>122</v>
      </c>
      <c r="AH325" s="1" t="s">
        <v>68</v>
      </c>
      <c r="AI325" s="1">
        <v>4</v>
      </c>
      <c r="AJ325" s="3">
        <v>45741</v>
      </c>
      <c r="AK325" s="3">
        <v>45737</v>
      </c>
      <c r="AL325" s="3">
        <v>45731</v>
      </c>
      <c r="AM325" s="3">
        <v>45738</v>
      </c>
      <c r="AN325" s="3">
        <v>45739</v>
      </c>
      <c r="AO325" s="3">
        <v>45739</v>
      </c>
      <c r="AP325" s="3">
        <v>45736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65</v>
      </c>
      <c r="AY325" s="2">
        <v>0</v>
      </c>
      <c r="AZ325" s="2">
        <v>0</v>
      </c>
      <c r="BA325" s="2">
        <v>0</v>
      </c>
      <c r="BB325" s="2">
        <v>0</v>
      </c>
      <c r="BC325" s="1" t="s">
        <v>106</v>
      </c>
      <c r="BD325" s="56">
        <v>0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100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165</v>
      </c>
      <c r="AA326" s="8">
        <v>12433.3</v>
      </c>
      <c r="AB326" s="8">
        <v>12433.3</v>
      </c>
      <c r="AC326" s="8">
        <v>0</v>
      </c>
      <c r="AD326" s="8">
        <v>12433.3</v>
      </c>
      <c r="AE326" s="8">
        <v>0</v>
      </c>
      <c r="AF326" s="8" t="s">
        <v>58</v>
      </c>
      <c r="AG326" s="1" t="s">
        <v>125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106</v>
      </c>
      <c r="BD326" s="56">
        <v>0</v>
      </c>
    </row>
    <row r="327" spans="1:56" ht="28.5" customHeight="1" x14ac:dyDescent="0.45">
      <c r="A327" s="3" t="s">
        <v>146</v>
      </c>
      <c r="B327" s="14" t="s">
        <v>146</v>
      </c>
      <c r="C327" s="9" t="s">
        <v>113</v>
      </c>
      <c r="D327" s="13" t="s">
        <v>59</v>
      </c>
      <c r="E327" s="9">
        <v>26</v>
      </c>
      <c r="F327" s="9">
        <v>43</v>
      </c>
      <c r="G327" s="9" t="s">
        <v>60</v>
      </c>
      <c r="H327" s="9">
        <v>0</v>
      </c>
      <c r="I327" s="9">
        <v>116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114</v>
      </c>
      <c r="T327" s="12">
        <v>45777</v>
      </c>
      <c r="U327" s="11">
        <v>10000</v>
      </c>
      <c r="V327" s="10">
        <v>0</v>
      </c>
      <c r="W327" s="10">
        <v>10000</v>
      </c>
      <c r="X327" s="10">
        <v>0</v>
      </c>
      <c r="Y327" s="10">
        <v>0</v>
      </c>
      <c r="Z327" s="9" t="s">
        <v>255</v>
      </c>
      <c r="AA327" s="8">
        <v>12433.3</v>
      </c>
      <c r="AB327" s="8">
        <v>8278</v>
      </c>
      <c r="AC327" s="8">
        <v>4155.2999999999993</v>
      </c>
      <c r="AD327" s="8">
        <v>0</v>
      </c>
      <c r="AE327" s="8">
        <v>0</v>
      </c>
      <c r="AF327" s="8">
        <v>0</v>
      </c>
      <c r="AG327" s="1" t="s">
        <v>123</v>
      </c>
      <c r="AH327" s="1" t="s">
        <v>77</v>
      </c>
      <c r="AI327" s="1">
        <v>1</v>
      </c>
      <c r="AJ327" s="3">
        <v>45777</v>
      </c>
      <c r="AK327" s="3">
        <v>0</v>
      </c>
      <c r="AL327" s="3">
        <v>0</v>
      </c>
      <c r="AM327" s="3">
        <v>0</v>
      </c>
      <c r="AN327" s="3">
        <v>0</v>
      </c>
      <c r="AO327" s="3">
        <v>45776</v>
      </c>
      <c r="AP327" s="3">
        <v>45772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104</v>
      </c>
      <c r="BD327" s="56">
        <v>412.94448</v>
      </c>
    </row>
    <row r="328" spans="1:56" ht="28.5" customHeight="1" x14ac:dyDescent="0.45">
      <c r="A328" s="3" t="s">
        <v>146</v>
      </c>
      <c r="B328" s="14" t="s">
        <v>146</v>
      </c>
      <c r="C328" s="9" t="s">
        <v>113</v>
      </c>
      <c r="D328" s="13" t="s">
        <v>59</v>
      </c>
      <c r="E328" s="9">
        <v>26</v>
      </c>
      <c r="F328" s="9">
        <v>43</v>
      </c>
      <c r="G328" s="9" t="s">
        <v>60</v>
      </c>
      <c r="H328" s="9">
        <v>0</v>
      </c>
      <c r="I328" s="9">
        <v>116</v>
      </c>
      <c r="J328" s="9" t="s">
        <v>57</v>
      </c>
      <c r="K328" s="9">
        <v>5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114</v>
      </c>
      <c r="T328" s="12" t="s">
        <v>63</v>
      </c>
      <c r="U328" s="11">
        <v>20000</v>
      </c>
      <c r="V328" s="10">
        <v>0</v>
      </c>
      <c r="W328" s="10">
        <v>20000</v>
      </c>
      <c r="X328" s="10">
        <v>0</v>
      </c>
      <c r="Y328" s="10">
        <v>0</v>
      </c>
      <c r="Z328" s="9" t="s">
        <v>255</v>
      </c>
      <c r="AA328" s="8">
        <v>24866.6</v>
      </c>
      <c r="AB328" s="8">
        <v>0</v>
      </c>
      <c r="AC328" s="8">
        <v>24866.6</v>
      </c>
      <c r="AD328" s="8">
        <v>0</v>
      </c>
      <c r="AE328" s="8">
        <v>0</v>
      </c>
      <c r="AF328" s="8">
        <v>0</v>
      </c>
      <c r="AG328" s="1" t="s">
        <v>123</v>
      </c>
      <c r="AH328" s="1" t="s">
        <v>77</v>
      </c>
      <c r="AI328" s="1">
        <v>1</v>
      </c>
      <c r="AJ328" s="3" t="s">
        <v>63</v>
      </c>
      <c r="AK328" s="3">
        <v>0</v>
      </c>
      <c r="AL328" s="3">
        <v>0</v>
      </c>
      <c r="AM328" s="3">
        <v>0</v>
      </c>
      <c r="AN328" s="3">
        <v>0</v>
      </c>
      <c r="AO328" s="3" t="e">
        <v>#VALUE!</v>
      </c>
      <c r="AP328" s="3" t="e">
        <v>#VALUE!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104</v>
      </c>
      <c r="BD328" s="56">
        <v>2471.1874488888889</v>
      </c>
    </row>
    <row r="329" spans="1:56" ht="28.5" customHeight="1" x14ac:dyDescent="0.45">
      <c r="A329" s="3">
        <v>0</v>
      </c>
      <c r="B329" s="14">
        <v>0</v>
      </c>
      <c r="C329" s="9">
        <v>0</v>
      </c>
      <c r="D329" s="13">
        <v>0</v>
      </c>
      <c r="E329" s="9">
        <v>26</v>
      </c>
      <c r="F329" s="9">
        <v>43</v>
      </c>
      <c r="G329" s="9">
        <v>0</v>
      </c>
      <c r="H329" s="9">
        <v>0</v>
      </c>
      <c r="I329" s="9">
        <v>116</v>
      </c>
      <c r="J329" s="9" t="s">
        <v>57</v>
      </c>
      <c r="K329" s="9">
        <v>5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 t="s">
        <v>255</v>
      </c>
      <c r="AA329" s="8">
        <v>37299.899999999994</v>
      </c>
      <c r="AB329" s="8">
        <v>8278</v>
      </c>
      <c r="AC329" s="8">
        <v>29021.899999999998</v>
      </c>
      <c r="AD329" s="8">
        <v>0</v>
      </c>
      <c r="AE329" s="8">
        <v>0</v>
      </c>
      <c r="AF329" s="8" t="s">
        <v>58</v>
      </c>
      <c r="AG329" s="1" t="s">
        <v>123</v>
      </c>
      <c r="AH329" s="1">
        <v>0</v>
      </c>
      <c r="AI329" s="1" t="s">
        <v>15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256</v>
      </c>
      <c r="BD329" s="56">
        <v>0</v>
      </c>
    </row>
    <row r="330" spans="1:56" ht="28.5" customHeight="1" x14ac:dyDescent="0.45">
      <c r="A330" s="3">
        <v>45723</v>
      </c>
      <c r="B330" s="14" t="s">
        <v>538</v>
      </c>
      <c r="C330" s="9" t="s">
        <v>113</v>
      </c>
      <c r="D330" s="13" t="s">
        <v>159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92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114</v>
      </c>
      <c r="T330" s="12">
        <v>45733</v>
      </c>
      <c r="U330" s="11">
        <v>30000</v>
      </c>
      <c r="V330" s="10">
        <v>0</v>
      </c>
      <c r="W330" s="10">
        <v>30000</v>
      </c>
      <c r="X330" s="10">
        <v>0</v>
      </c>
      <c r="Y330" s="10">
        <v>31500</v>
      </c>
      <c r="Z330" s="9" t="s">
        <v>89</v>
      </c>
      <c r="AA330" s="8">
        <v>37299.899999999994</v>
      </c>
      <c r="AB330" s="8">
        <v>11000</v>
      </c>
      <c r="AC330" s="8">
        <v>26299.899999999994</v>
      </c>
      <c r="AD330" s="8">
        <v>0</v>
      </c>
      <c r="AE330" s="8">
        <v>37299.899999999994</v>
      </c>
      <c r="AF330" s="8" t="s">
        <v>315</v>
      </c>
      <c r="AG330" s="1" t="s">
        <v>125</v>
      </c>
      <c r="AH330" s="1" t="s">
        <v>68</v>
      </c>
      <c r="AI330" s="1">
        <v>4</v>
      </c>
      <c r="AJ330" s="3">
        <v>45733</v>
      </c>
      <c r="AK330" s="3">
        <v>45729</v>
      </c>
      <c r="AL330" s="3">
        <v>45723</v>
      </c>
      <c r="AM330" s="3">
        <v>45730</v>
      </c>
      <c r="AN330" s="3">
        <v>45731</v>
      </c>
      <c r="AO330" s="3">
        <v>45731</v>
      </c>
      <c r="AP330" s="3">
        <v>45728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107</v>
      </c>
      <c r="BD330" s="56">
        <v>2712.3963533333331</v>
      </c>
    </row>
    <row r="331" spans="1:56" ht="28.5" customHeight="1" x14ac:dyDescent="0.45">
      <c r="A331" s="3">
        <v>45723</v>
      </c>
      <c r="B331" s="14" t="s">
        <v>539</v>
      </c>
      <c r="C331" s="9" t="s">
        <v>113</v>
      </c>
      <c r="D331" s="13" t="s">
        <v>159</v>
      </c>
      <c r="E331" s="9">
        <v>26</v>
      </c>
      <c r="F331" s="9">
        <v>43</v>
      </c>
      <c r="G331" s="9" t="s">
        <v>60</v>
      </c>
      <c r="H331" s="9" t="s">
        <v>66</v>
      </c>
      <c r="I331" s="9">
        <v>150</v>
      </c>
      <c r="J331" s="9" t="s">
        <v>57</v>
      </c>
      <c r="K331" s="9">
        <v>5</v>
      </c>
      <c r="L331" s="9" t="s">
        <v>92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114</v>
      </c>
      <c r="T331" s="12">
        <v>45741</v>
      </c>
      <c r="U331" s="11">
        <v>30000</v>
      </c>
      <c r="V331" s="10">
        <v>0</v>
      </c>
      <c r="W331" s="10">
        <v>30000</v>
      </c>
      <c r="X331" s="10">
        <v>0</v>
      </c>
      <c r="Y331" s="10">
        <v>31500</v>
      </c>
      <c r="Z331" s="9" t="s">
        <v>89</v>
      </c>
      <c r="AA331" s="8">
        <v>37299.899999999994</v>
      </c>
      <c r="AB331" s="8">
        <v>0</v>
      </c>
      <c r="AC331" s="8">
        <v>37299.899999999994</v>
      </c>
      <c r="AD331" s="8">
        <v>0</v>
      </c>
      <c r="AE331" s="8">
        <v>37299.899999999994</v>
      </c>
      <c r="AF331" s="8" t="s">
        <v>315</v>
      </c>
      <c r="AG331" s="1" t="s">
        <v>61</v>
      </c>
      <c r="AH331" s="1" t="s">
        <v>68</v>
      </c>
      <c r="AI331" s="1">
        <v>4</v>
      </c>
      <c r="AJ331" s="3">
        <v>45741</v>
      </c>
      <c r="AK331" s="3">
        <v>45737</v>
      </c>
      <c r="AL331" s="3">
        <v>45731</v>
      </c>
      <c r="AM331" s="3">
        <v>45738</v>
      </c>
      <c r="AN331" s="3">
        <v>45739</v>
      </c>
      <c r="AO331" s="3">
        <v>45739</v>
      </c>
      <c r="AP331" s="3">
        <v>45736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107</v>
      </c>
      <c r="BD331" s="56">
        <v>3846.8630200000002</v>
      </c>
    </row>
    <row r="332" spans="1:56" ht="28.5" customHeight="1" x14ac:dyDescent="0.45">
      <c r="A332" s="3">
        <v>45723</v>
      </c>
      <c r="B332" s="14" t="s">
        <v>540</v>
      </c>
      <c r="C332" s="9" t="s">
        <v>113</v>
      </c>
      <c r="D332" s="13" t="s">
        <v>159</v>
      </c>
      <c r="E332" s="9">
        <v>26</v>
      </c>
      <c r="F332" s="9">
        <v>43</v>
      </c>
      <c r="G332" s="9" t="s">
        <v>60</v>
      </c>
      <c r="H332" s="9" t="s">
        <v>66</v>
      </c>
      <c r="I332" s="9">
        <v>150</v>
      </c>
      <c r="J332" s="9" t="s">
        <v>57</v>
      </c>
      <c r="K332" s="9">
        <v>5</v>
      </c>
      <c r="L332" s="9" t="s">
        <v>92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114</v>
      </c>
      <c r="T332" s="12">
        <v>45744</v>
      </c>
      <c r="U332" s="11">
        <v>30000</v>
      </c>
      <c r="V332" s="10">
        <v>0</v>
      </c>
      <c r="W332" s="10">
        <v>30000</v>
      </c>
      <c r="X332" s="10">
        <v>0</v>
      </c>
      <c r="Y332" s="10">
        <v>31500</v>
      </c>
      <c r="Z332" s="9" t="s">
        <v>89</v>
      </c>
      <c r="AA332" s="8">
        <v>37299.899999999994</v>
      </c>
      <c r="AB332" s="8">
        <v>0</v>
      </c>
      <c r="AC332" s="8">
        <v>37299.899999999994</v>
      </c>
      <c r="AD332" s="8">
        <v>0</v>
      </c>
      <c r="AE332" s="8">
        <v>37299.899999999994</v>
      </c>
      <c r="AF332" s="8" t="s">
        <v>315</v>
      </c>
      <c r="AG332" s="1" t="s">
        <v>123</v>
      </c>
      <c r="AH332" s="1" t="s">
        <v>68</v>
      </c>
      <c r="AI332" s="1">
        <v>4</v>
      </c>
      <c r="AJ332" s="3">
        <v>45744</v>
      </c>
      <c r="AK332" s="3">
        <v>45740</v>
      </c>
      <c r="AL332" s="3">
        <v>45734</v>
      </c>
      <c r="AM332" s="3">
        <v>45741</v>
      </c>
      <c r="AN332" s="3">
        <v>45742</v>
      </c>
      <c r="AO332" s="3">
        <v>45742</v>
      </c>
      <c r="AP332" s="3">
        <v>45739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107</v>
      </c>
      <c r="BD332" s="56">
        <v>3846.8630200000002</v>
      </c>
    </row>
    <row r="333" spans="1:56" ht="28.5" customHeight="1" x14ac:dyDescent="0.45">
      <c r="A333" s="3" t="s">
        <v>146</v>
      </c>
      <c r="B333" s="14" t="s">
        <v>146</v>
      </c>
      <c r="C333" s="9" t="s">
        <v>113</v>
      </c>
      <c r="D333" s="13" t="s">
        <v>59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93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114</v>
      </c>
      <c r="T333" s="12">
        <v>45746</v>
      </c>
      <c r="U333" s="11">
        <v>10000</v>
      </c>
      <c r="V333" s="10">
        <v>0</v>
      </c>
      <c r="W333" s="10">
        <v>10000</v>
      </c>
      <c r="X333" s="10">
        <v>0</v>
      </c>
      <c r="Y333" s="10">
        <v>0</v>
      </c>
      <c r="Z333" s="9" t="s">
        <v>89</v>
      </c>
      <c r="AA333" s="8">
        <v>12433.3</v>
      </c>
      <c r="AB333" s="8">
        <v>0</v>
      </c>
      <c r="AC333" s="8">
        <v>12433.3</v>
      </c>
      <c r="AD333" s="8">
        <v>0</v>
      </c>
      <c r="AE333" s="8">
        <v>12433.3</v>
      </c>
      <c r="AF333" s="8" t="s">
        <v>299</v>
      </c>
      <c r="AG333" s="1" t="s">
        <v>123</v>
      </c>
      <c r="AH333" s="1" t="s">
        <v>163</v>
      </c>
      <c r="AI333" s="1">
        <v>2</v>
      </c>
      <c r="AJ333" s="3">
        <v>45746</v>
      </c>
      <c r="AK333" s="3">
        <v>45744</v>
      </c>
      <c r="AL333" s="3">
        <v>0</v>
      </c>
      <c r="AM333" s="3">
        <v>0</v>
      </c>
      <c r="AN333" s="3">
        <v>0</v>
      </c>
      <c r="AO333" s="3">
        <v>45745</v>
      </c>
      <c r="AP333" s="3">
        <v>45741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483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 t="s">
        <v>107</v>
      </c>
      <c r="BD333" s="56">
        <v>1282.2876733333333</v>
      </c>
    </row>
    <row r="334" spans="1:56" ht="28.5" customHeight="1" x14ac:dyDescent="0.45">
      <c r="A334" s="3" t="s">
        <v>146</v>
      </c>
      <c r="B334" s="14" t="s">
        <v>146</v>
      </c>
      <c r="C334" s="9" t="s">
        <v>113</v>
      </c>
      <c r="D334" s="13" t="s">
        <v>61</v>
      </c>
      <c r="E334" s="9">
        <v>26</v>
      </c>
      <c r="F334" s="9">
        <v>43</v>
      </c>
      <c r="G334" s="9" t="s">
        <v>60</v>
      </c>
      <c r="H334" s="9" t="s">
        <v>66</v>
      </c>
      <c r="I334" s="9">
        <v>150</v>
      </c>
      <c r="J334" s="9" t="s">
        <v>57</v>
      </c>
      <c r="K334" s="9">
        <v>5</v>
      </c>
      <c r="L334" s="9" t="s">
        <v>92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114</v>
      </c>
      <c r="T334" s="12">
        <v>45777</v>
      </c>
      <c r="U334" s="11">
        <v>20000</v>
      </c>
      <c r="V334" s="10">
        <v>0</v>
      </c>
      <c r="W334" s="10">
        <v>20000</v>
      </c>
      <c r="X334" s="10">
        <v>0</v>
      </c>
      <c r="Y334" s="10">
        <v>21000</v>
      </c>
      <c r="Z334" s="9" t="s">
        <v>89</v>
      </c>
      <c r="AA334" s="8">
        <v>24866.6</v>
      </c>
      <c r="AB334" s="8">
        <v>0</v>
      </c>
      <c r="AC334" s="8">
        <v>24866.6</v>
      </c>
      <c r="AD334" s="8">
        <v>0</v>
      </c>
      <c r="AE334" s="8">
        <v>24866.6</v>
      </c>
      <c r="AF334" s="8" t="s">
        <v>315</v>
      </c>
      <c r="AG334" s="1" t="s">
        <v>122</v>
      </c>
      <c r="AH334" s="1" t="s">
        <v>68</v>
      </c>
      <c r="AI334" s="1">
        <v>4</v>
      </c>
      <c r="AJ334" s="3">
        <v>45777</v>
      </c>
      <c r="AK334" s="3">
        <v>45773</v>
      </c>
      <c r="AL334" s="3">
        <v>45767</v>
      </c>
      <c r="AM334" s="3">
        <v>45774</v>
      </c>
      <c r="AN334" s="3">
        <v>45775</v>
      </c>
      <c r="AO334" s="3">
        <v>45775</v>
      </c>
      <c r="AP334" s="3">
        <v>45772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107</v>
      </c>
      <c r="BD334" s="56">
        <v>2564.5753466666665</v>
      </c>
    </row>
    <row r="335" spans="1:56" ht="28.5" customHeight="1" x14ac:dyDescent="0.45">
      <c r="A335" s="3">
        <v>45723</v>
      </c>
      <c r="B335" s="14" t="s">
        <v>541</v>
      </c>
      <c r="C335" s="9" t="s">
        <v>113</v>
      </c>
      <c r="D335" s="13" t="s">
        <v>159</v>
      </c>
      <c r="E335" s="9">
        <v>26</v>
      </c>
      <c r="F335" s="9">
        <v>43</v>
      </c>
      <c r="G335" s="9" t="s">
        <v>60</v>
      </c>
      <c r="H335" s="9" t="s">
        <v>66</v>
      </c>
      <c r="I335" s="9">
        <v>150</v>
      </c>
      <c r="J335" s="9" t="s">
        <v>57</v>
      </c>
      <c r="K335" s="9">
        <v>5</v>
      </c>
      <c r="L335" s="9" t="s">
        <v>92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114</v>
      </c>
      <c r="T335" s="12">
        <v>45755</v>
      </c>
      <c r="U335" s="11">
        <v>30000</v>
      </c>
      <c r="V335" s="10">
        <v>0</v>
      </c>
      <c r="W335" s="10">
        <v>30000</v>
      </c>
      <c r="X335" s="10">
        <v>0</v>
      </c>
      <c r="Y335" s="10">
        <v>31500</v>
      </c>
      <c r="Z335" s="9" t="s">
        <v>89</v>
      </c>
      <c r="AA335" s="8">
        <v>37299.899999999994</v>
      </c>
      <c r="AB335" s="8">
        <v>0</v>
      </c>
      <c r="AC335" s="8">
        <v>37299.899999999994</v>
      </c>
      <c r="AD335" s="8">
        <v>0</v>
      </c>
      <c r="AE335" s="8">
        <v>37299.899999999994</v>
      </c>
      <c r="AF335" s="8" t="s">
        <v>315</v>
      </c>
      <c r="AG335" s="1" t="s">
        <v>122</v>
      </c>
      <c r="AH335" s="1" t="s">
        <v>68</v>
      </c>
      <c r="AI335" s="1">
        <v>4</v>
      </c>
      <c r="AJ335" s="3">
        <v>45755</v>
      </c>
      <c r="AK335" s="3">
        <v>45751</v>
      </c>
      <c r="AL335" s="3">
        <v>45745</v>
      </c>
      <c r="AM335" s="3">
        <v>45752</v>
      </c>
      <c r="AN335" s="3">
        <v>45753</v>
      </c>
      <c r="AO335" s="3">
        <v>45753</v>
      </c>
      <c r="AP335" s="3">
        <v>45750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107</v>
      </c>
      <c r="BD335" s="56">
        <v>3846.8630200000002</v>
      </c>
    </row>
    <row r="336" spans="1:56" ht="28.5" customHeight="1" x14ac:dyDescent="0.45">
      <c r="A336" s="3">
        <v>45723</v>
      </c>
      <c r="B336" s="14" t="s">
        <v>542</v>
      </c>
      <c r="C336" s="9" t="s">
        <v>113</v>
      </c>
      <c r="D336" s="13" t="s">
        <v>159</v>
      </c>
      <c r="E336" s="9">
        <v>26</v>
      </c>
      <c r="F336" s="9">
        <v>43</v>
      </c>
      <c r="G336" s="9" t="s">
        <v>60</v>
      </c>
      <c r="H336" s="9" t="s">
        <v>66</v>
      </c>
      <c r="I336" s="9">
        <v>150</v>
      </c>
      <c r="J336" s="9" t="s">
        <v>57</v>
      </c>
      <c r="K336" s="9">
        <v>5</v>
      </c>
      <c r="L336" s="9" t="s">
        <v>93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114</v>
      </c>
      <c r="T336" s="12">
        <v>45772</v>
      </c>
      <c r="U336" s="11">
        <v>30000</v>
      </c>
      <c r="V336" s="10">
        <v>0</v>
      </c>
      <c r="W336" s="10">
        <v>30000</v>
      </c>
      <c r="X336" s="10">
        <v>0</v>
      </c>
      <c r="Y336" s="10">
        <v>31500</v>
      </c>
      <c r="Z336" s="9" t="s">
        <v>89</v>
      </c>
      <c r="AA336" s="8">
        <v>37299.899999999994</v>
      </c>
      <c r="AB336" s="8">
        <v>0</v>
      </c>
      <c r="AC336" s="8">
        <v>37299.899999999994</v>
      </c>
      <c r="AD336" s="8">
        <v>0</v>
      </c>
      <c r="AE336" s="8">
        <v>37299.899999999994</v>
      </c>
      <c r="AF336" s="8" t="s">
        <v>315</v>
      </c>
      <c r="AG336" s="1" t="s">
        <v>123</v>
      </c>
      <c r="AH336" s="1" t="s">
        <v>68</v>
      </c>
      <c r="AI336" s="1">
        <v>4</v>
      </c>
      <c r="AJ336" s="3">
        <v>45772</v>
      </c>
      <c r="AK336" s="3">
        <v>45768</v>
      </c>
      <c r="AL336" s="3">
        <v>45762</v>
      </c>
      <c r="AM336" s="3">
        <v>45769</v>
      </c>
      <c r="AN336" s="3">
        <v>45770</v>
      </c>
      <c r="AO336" s="3">
        <v>45770</v>
      </c>
      <c r="AP336" s="3">
        <v>45767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107</v>
      </c>
      <c r="BD336" s="56">
        <v>3846.8630200000002</v>
      </c>
    </row>
    <row r="337" spans="1:56" ht="28.5" customHeight="1" x14ac:dyDescent="0.45">
      <c r="A337" s="3">
        <v>0</v>
      </c>
      <c r="B337" s="14">
        <v>0</v>
      </c>
      <c r="C337" s="9">
        <v>0</v>
      </c>
      <c r="D337" s="13">
        <v>0</v>
      </c>
      <c r="E337" s="9">
        <v>26</v>
      </c>
      <c r="F337" s="9">
        <v>43</v>
      </c>
      <c r="G337" s="9">
        <v>0</v>
      </c>
      <c r="H337" s="9">
        <v>0</v>
      </c>
      <c r="I337" s="9">
        <v>120</v>
      </c>
      <c r="J337" s="9" t="s">
        <v>57</v>
      </c>
      <c r="K337" s="9">
        <v>5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 t="s">
        <v>89</v>
      </c>
      <c r="AA337" s="8">
        <v>223799.39999999997</v>
      </c>
      <c r="AB337" s="8">
        <v>11000</v>
      </c>
      <c r="AC337" s="8">
        <v>212799.39999999997</v>
      </c>
      <c r="AD337" s="8">
        <v>0</v>
      </c>
      <c r="AE337" s="8">
        <v>223799.39999999997</v>
      </c>
      <c r="AF337" s="8" t="s">
        <v>58</v>
      </c>
      <c r="AG337" s="1" t="s">
        <v>125</v>
      </c>
      <c r="AH337" s="1">
        <v>0</v>
      </c>
      <c r="AI337" s="1" t="s">
        <v>15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109</v>
      </c>
      <c r="BD337" s="56">
        <v>0</v>
      </c>
    </row>
    <row r="338" spans="1:56" ht="28.5" customHeight="1" x14ac:dyDescent="0.45">
      <c r="A338" s="3">
        <v>45719</v>
      </c>
      <c r="B338" s="14" t="s">
        <v>508</v>
      </c>
      <c r="C338" s="9" t="s">
        <v>166</v>
      </c>
      <c r="D338" s="13" t="s">
        <v>167</v>
      </c>
      <c r="E338" s="9">
        <v>28</v>
      </c>
      <c r="F338" s="9">
        <v>41</v>
      </c>
      <c r="G338" s="9" t="s">
        <v>60</v>
      </c>
      <c r="H338" s="9">
        <v>0</v>
      </c>
      <c r="I338" s="9">
        <v>120</v>
      </c>
      <c r="J338" s="9" t="s">
        <v>78</v>
      </c>
      <c r="K338" s="9">
        <v>3</v>
      </c>
      <c r="L338" s="9" t="s">
        <v>93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71</v>
      </c>
      <c r="T338" s="12">
        <v>45747</v>
      </c>
      <c r="U338" s="11">
        <v>50000</v>
      </c>
      <c r="V338" s="10">
        <v>0</v>
      </c>
      <c r="W338" s="10">
        <v>50000</v>
      </c>
      <c r="X338" s="10">
        <v>0</v>
      </c>
      <c r="Y338" s="10">
        <v>52500</v>
      </c>
      <c r="Z338" s="9" t="s">
        <v>137</v>
      </c>
      <c r="AA338" s="8">
        <v>59372.5</v>
      </c>
      <c r="AB338" s="8">
        <v>59372.5</v>
      </c>
      <c r="AC338" s="8">
        <v>0</v>
      </c>
      <c r="AD338" s="8">
        <v>0</v>
      </c>
      <c r="AE338" s="8">
        <v>0</v>
      </c>
      <c r="AF338" s="8">
        <v>0</v>
      </c>
      <c r="AG338" s="1" t="s">
        <v>122</v>
      </c>
      <c r="AH338" s="1" t="s">
        <v>168</v>
      </c>
      <c r="AI338" s="1">
        <v>2</v>
      </c>
      <c r="AJ338" s="3">
        <v>45747</v>
      </c>
      <c r="AK338" s="3">
        <v>0</v>
      </c>
      <c r="AL338" s="3">
        <v>45738</v>
      </c>
      <c r="AM338" s="3">
        <v>45745</v>
      </c>
      <c r="AN338" s="3">
        <v>0</v>
      </c>
      <c r="AO338" s="3">
        <v>45746</v>
      </c>
      <c r="AP338" s="3">
        <v>45742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107</v>
      </c>
      <c r="BD338" s="56">
        <v>0</v>
      </c>
    </row>
    <row r="339" spans="1:56" ht="28.5" customHeight="1" x14ac:dyDescent="0.45">
      <c r="A339" s="3" t="s">
        <v>146</v>
      </c>
      <c r="B339" s="14" t="s">
        <v>146</v>
      </c>
      <c r="C339" s="9" t="s">
        <v>113</v>
      </c>
      <c r="D339" s="13" t="s">
        <v>59</v>
      </c>
      <c r="E339" s="9">
        <v>28</v>
      </c>
      <c r="F339" s="9">
        <v>47</v>
      </c>
      <c r="G339" s="9" t="s">
        <v>60</v>
      </c>
      <c r="H339" s="9" t="s">
        <v>66</v>
      </c>
      <c r="I339" s="9">
        <v>180</v>
      </c>
      <c r="J339" s="9" t="s">
        <v>57</v>
      </c>
      <c r="K339" s="9">
        <v>5</v>
      </c>
      <c r="L339" s="9" t="s">
        <v>93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114</v>
      </c>
      <c r="T339" s="12">
        <v>45777</v>
      </c>
      <c r="U339" s="11">
        <v>20000</v>
      </c>
      <c r="V339" s="10">
        <v>0</v>
      </c>
      <c r="W339" s="10">
        <v>20000</v>
      </c>
      <c r="X339" s="10">
        <v>0</v>
      </c>
      <c r="Y339" s="10">
        <v>0</v>
      </c>
      <c r="Z339" s="9" t="s">
        <v>137</v>
      </c>
      <c r="AA339" s="8">
        <v>27101.800000000003</v>
      </c>
      <c r="AB339" s="8">
        <v>3000</v>
      </c>
      <c r="AC339" s="8">
        <v>24101.800000000003</v>
      </c>
      <c r="AD339" s="8">
        <v>0</v>
      </c>
      <c r="AE339" s="8">
        <v>27101.800000000003</v>
      </c>
      <c r="AF339" s="8">
        <v>0</v>
      </c>
      <c r="AG339" s="1" t="s">
        <v>122</v>
      </c>
      <c r="AH339" s="1" t="s">
        <v>77</v>
      </c>
      <c r="AI339" s="1">
        <v>1</v>
      </c>
      <c r="AJ339" s="3">
        <v>45777</v>
      </c>
      <c r="AK339" s="3">
        <v>0</v>
      </c>
      <c r="AL339" s="3">
        <v>0</v>
      </c>
      <c r="AM339" s="3">
        <v>0</v>
      </c>
      <c r="AN339" s="3">
        <v>0</v>
      </c>
      <c r="AO339" s="3">
        <v>45776</v>
      </c>
      <c r="AP339" s="3">
        <v>45772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107</v>
      </c>
      <c r="BD339" s="56">
        <v>2708.7745222222225</v>
      </c>
    </row>
    <row r="340" spans="1:56" ht="28.5" customHeight="1" x14ac:dyDescent="0.45">
      <c r="A340" s="3" t="s">
        <v>146</v>
      </c>
      <c r="B340" s="14" t="s">
        <v>146</v>
      </c>
      <c r="C340" s="9" t="s">
        <v>166</v>
      </c>
      <c r="D340" s="13" t="s">
        <v>167</v>
      </c>
      <c r="E340" s="9">
        <v>28</v>
      </c>
      <c r="F340" s="9">
        <v>41</v>
      </c>
      <c r="G340" s="9" t="s">
        <v>60</v>
      </c>
      <c r="H340" s="9">
        <v>0</v>
      </c>
      <c r="I340" s="9">
        <v>120</v>
      </c>
      <c r="J340" s="9" t="s">
        <v>78</v>
      </c>
      <c r="K340" s="9">
        <v>3</v>
      </c>
      <c r="L340" s="9" t="s">
        <v>93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71</v>
      </c>
      <c r="T340" s="12">
        <v>45777</v>
      </c>
      <c r="U340" s="11">
        <v>50000</v>
      </c>
      <c r="V340" s="10">
        <v>0</v>
      </c>
      <c r="W340" s="10">
        <v>50000</v>
      </c>
      <c r="X340" s="10">
        <v>0</v>
      </c>
      <c r="Y340" s="10">
        <v>52500</v>
      </c>
      <c r="Z340" s="9" t="s">
        <v>137</v>
      </c>
      <c r="AA340" s="8">
        <v>59372.5</v>
      </c>
      <c r="AB340" s="8">
        <v>0</v>
      </c>
      <c r="AC340" s="8">
        <v>59372.5</v>
      </c>
      <c r="AD340" s="8">
        <v>0</v>
      </c>
      <c r="AE340" s="8">
        <v>0</v>
      </c>
      <c r="AF340" s="8">
        <v>0</v>
      </c>
      <c r="AG340" s="1">
        <v>0</v>
      </c>
      <c r="AH340" s="1" t="s">
        <v>168</v>
      </c>
      <c r="AI340" s="1">
        <v>2</v>
      </c>
      <c r="AJ340" s="3">
        <v>45777</v>
      </c>
      <c r="AK340" s="3">
        <v>0</v>
      </c>
      <c r="AL340" s="3">
        <v>45768</v>
      </c>
      <c r="AM340" s="3">
        <v>45775</v>
      </c>
      <c r="AN340" s="3">
        <v>0</v>
      </c>
      <c r="AO340" s="3">
        <v>45776</v>
      </c>
      <c r="AP340" s="3">
        <v>45772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107</v>
      </c>
      <c r="BD340" s="56">
        <v>6672.8093055555564</v>
      </c>
    </row>
    <row r="341" spans="1:56" ht="28.5" customHeight="1" x14ac:dyDescent="0.45">
      <c r="A341" s="3">
        <v>0</v>
      </c>
      <c r="B341" s="14">
        <v>0</v>
      </c>
      <c r="C341" s="9">
        <v>0</v>
      </c>
      <c r="D341" s="13">
        <v>0</v>
      </c>
      <c r="E341" s="9">
        <v>28</v>
      </c>
      <c r="F341" s="9">
        <v>43</v>
      </c>
      <c r="G341" s="9">
        <v>0</v>
      </c>
      <c r="H341" s="9">
        <v>0</v>
      </c>
      <c r="I341" s="9">
        <v>130</v>
      </c>
      <c r="J341" s="9" t="s">
        <v>57</v>
      </c>
      <c r="K341" s="9">
        <v>3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9" t="s">
        <v>137</v>
      </c>
      <c r="AA341" s="8">
        <v>145846.79999999999</v>
      </c>
      <c r="AB341" s="8">
        <v>62372.5</v>
      </c>
      <c r="AC341" s="8">
        <v>83474.3</v>
      </c>
      <c r="AD341" s="8">
        <v>0</v>
      </c>
      <c r="AE341" s="8">
        <v>27101.800000000003</v>
      </c>
      <c r="AF341" s="8" t="s">
        <v>58</v>
      </c>
      <c r="AG341" s="1">
        <v>0</v>
      </c>
      <c r="AH341" s="1">
        <v>0</v>
      </c>
      <c r="AI341" s="1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 t="s">
        <v>169</v>
      </c>
      <c r="BD341" s="56">
        <v>0</v>
      </c>
    </row>
  </sheetData>
  <autoFilter ref="A5:BD34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41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32</vt:i4>
      </vt:variant>
      <vt:variant>
        <vt:lpstr>ช่วงที่มีชื่อ</vt:lpstr>
      </vt:variant>
      <vt:variant>
        <vt:i4>7</vt:i4>
      </vt:variant>
    </vt:vector>
  </HeadingPairs>
  <TitlesOfParts>
    <vt:vector size="39" baseType="lpstr">
      <vt:lpstr>Linkสูตรออร์เดอร์  (2)</vt:lpstr>
      <vt:lpstr>3(Order+Fc) แยกลูกค้า</vt:lpstr>
      <vt:lpstr>5(Order)</vt:lpstr>
      <vt:lpstr>3(Order) แยกลูกค้า</vt:lpstr>
      <vt:lpstr>3(Fc) แยกลูกค้</vt:lpstr>
      <vt:lpstr>4(Order+FC) (-4)</vt:lpstr>
      <vt:lpstr>4(Order+FC)</vt:lpstr>
      <vt:lpstr>4(Order)</vt:lpstr>
      <vt:lpstr>4(Order) แยกลูกค้า</vt:lpstr>
      <vt:lpstr>4(Fc) แยกลูกค้า</vt:lpstr>
      <vt:lpstr>ค้างทอ14-3-68</vt:lpstr>
      <vt:lpstr>7-4-68</vt:lpstr>
      <vt:lpstr>5-4-68</vt:lpstr>
      <vt:lpstr>4-4-68</vt:lpstr>
      <vt:lpstr>3-4-68</vt:lpstr>
      <vt:lpstr>2-4-68</vt:lpstr>
      <vt:lpstr>1-4-68</vt:lpstr>
      <vt:lpstr>29-3-68</vt:lpstr>
      <vt:lpstr>28-3-68</vt:lpstr>
      <vt:lpstr>27-3-68</vt:lpstr>
      <vt:lpstr>26-3-68</vt:lpstr>
      <vt:lpstr>25-3-68</vt:lpstr>
      <vt:lpstr>24-3-68</vt:lpstr>
      <vt:lpstr>22-3-68</vt:lpstr>
      <vt:lpstr>21-3-68</vt:lpstr>
      <vt:lpstr>20-3-68</vt:lpstr>
      <vt:lpstr>19-3-68</vt:lpstr>
      <vt:lpstr>18-3-68</vt:lpstr>
      <vt:lpstr>17-3-68</vt:lpstr>
      <vt:lpstr>15-3-68</vt:lpstr>
      <vt:lpstr>14-3-68</vt:lpstr>
      <vt:lpstr>13-3-68</vt:lpstr>
      <vt:lpstr>'3(Fc) แยกลูกค้'!Print_Area</vt:lpstr>
      <vt:lpstr>'3(Order) แยกลูกค้า'!Print_Area</vt:lpstr>
      <vt:lpstr>'3(Order+Fc) แยกลูกค้า'!Print_Area</vt:lpstr>
      <vt:lpstr>'4(Fc) แยกลูกค้า'!Print_Area</vt:lpstr>
      <vt:lpstr>'4(Order)'!Print_Area</vt:lpstr>
      <vt:lpstr>'4(Order) แยกลูกค้า'!Print_Area</vt:lpstr>
      <vt:lpstr>'5(Order)'!Print_Area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2025-01-20T04:27:41Z</cp:lastPrinted>
  <dcterms:created xsi:type="dcterms:W3CDTF">2015-02-27T04:16:25Z</dcterms:created>
  <dcterms:modified xsi:type="dcterms:W3CDTF">2025-04-07T03:29:18Z</dcterms:modified>
</cp:coreProperties>
</file>